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stara 2018\Zadanie 4\"/>
    </mc:Choice>
  </mc:AlternateContent>
  <xr:revisionPtr revIDLastSave="0" documentId="8_{D0C7483B-83EB-473B-A364-4A04E2C0A4E5}" xr6:coauthVersionLast="47" xr6:coauthVersionMax="47" xr10:uidLastSave="{00000000-0000-0000-0000-000000000000}"/>
  <bookViews>
    <workbookView xWindow="-98" yWindow="-98" windowWidth="21795" windowHeight="12975" activeTab="2" xr2:uid="{69ABA67F-A647-4D0B-A2F6-BE59870B7C35}"/>
  </bookViews>
  <sheets>
    <sheet name="gielda (3)" sheetId="10" r:id="rId1"/>
    <sheet name="Zadanie 3" sheetId="11" r:id="rId2"/>
    <sheet name="Zadanie 4" sheetId="12" r:id="rId3"/>
    <sheet name="Zadanie 2" sheetId="9" r:id="rId4"/>
    <sheet name="Zadanie 1" sheetId="8" r:id="rId5"/>
  </sheets>
  <definedNames>
    <definedName name="ExternalData_1" localSheetId="4" hidden="1">'Zadanie 1'!$B$1:$D$501</definedName>
    <definedName name="ExternalData_2" localSheetId="3" hidden="1">'Zadanie 2'!$A$1:$C$501</definedName>
    <definedName name="ExternalData_3" localSheetId="0" hidden="1">'gielda (3)'!$A$1:$C$501</definedName>
    <definedName name="ExternalData_3" localSheetId="1" hidden="1">'Zadanie 3'!$A$1:$C$501</definedName>
    <definedName name="ExternalData_3" localSheetId="2" hidden="1">'Zadanie 4'!$A$1:$C$501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2" l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L10" i="12"/>
  <c r="L11" i="12"/>
  <c r="L15" i="12"/>
  <c r="L16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5" i="12"/>
  <c r="L96" i="12"/>
  <c r="L97" i="12"/>
  <c r="L98" i="12"/>
  <c r="L99" i="12"/>
  <c r="L100" i="12"/>
  <c r="L101" i="12"/>
  <c r="L102" i="12"/>
  <c r="L108" i="12"/>
  <c r="L112" i="12"/>
  <c r="L113" i="12"/>
  <c r="L121" i="12"/>
  <c r="L122" i="12"/>
  <c r="L124" i="12"/>
  <c r="L125" i="12"/>
  <c r="L126" i="12"/>
  <c r="L127" i="12"/>
  <c r="L128" i="12"/>
  <c r="L129" i="12"/>
  <c r="L130" i="12"/>
  <c r="L131" i="12"/>
  <c r="L132" i="12"/>
  <c r="L133" i="12"/>
  <c r="L134" i="12"/>
  <c r="L137" i="12"/>
  <c r="L141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8" i="12"/>
  <c r="L168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3" i="12"/>
  <c r="L224" i="12"/>
  <c r="L225" i="12"/>
  <c r="L226" i="12"/>
  <c r="L227" i="12"/>
  <c r="L228" i="12"/>
  <c r="L229" i="12"/>
  <c r="L235" i="12"/>
  <c r="L236" i="12"/>
  <c r="L237" i="12"/>
  <c r="L238" i="12"/>
  <c r="L239" i="12"/>
  <c r="L243" i="12"/>
  <c r="L244" i="12"/>
  <c r="L246" i="12"/>
  <c r="L247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6" i="12"/>
  <c r="L317" i="12"/>
  <c r="L318" i="12"/>
  <c r="L319" i="12"/>
  <c r="L320" i="12"/>
  <c r="L321" i="12"/>
  <c r="L324" i="12"/>
  <c r="L325" i="12"/>
  <c r="L328" i="12"/>
  <c r="L329" i="12"/>
  <c r="L330" i="12"/>
  <c r="L334" i="12"/>
  <c r="L337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K2" i="12"/>
  <c r="G3" i="12"/>
  <c r="J2" i="12"/>
  <c r="M2" i="12"/>
  <c r="G4" i="12"/>
  <c r="G5" i="12"/>
  <c r="G6" i="12"/>
  <c r="G7" i="12"/>
  <c r="G8" i="12"/>
  <c r="G9" i="12" s="1"/>
  <c r="G10" i="12"/>
  <c r="G11" i="12"/>
  <c r="G12" i="12"/>
  <c r="G13" i="12"/>
  <c r="G14" i="12"/>
  <c r="G15" i="12"/>
  <c r="G16" i="12"/>
  <c r="G17" i="12"/>
  <c r="G18" i="12"/>
  <c r="G19" i="12"/>
  <c r="G20" i="12" s="1"/>
  <c r="G21" i="12"/>
  <c r="G22" i="12"/>
  <c r="G23" i="12"/>
  <c r="G24" i="12"/>
  <c r="G25" i="12"/>
  <c r="G26" i="12" s="1"/>
  <c r="G29" i="12"/>
  <c r="G30" i="12"/>
  <c r="G31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7" i="12"/>
  <c r="G48" i="12"/>
  <c r="G49" i="12"/>
  <c r="G50" i="12"/>
  <c r="G51" i="12"/>
  <c r="G52" i="12" s="1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 s="1"/>
  <c r="G75" i="12"/>
  <c r="G76" i="12"/>
  <c r="G77" i="12"/>
  <c r="G80" i="12"/>
  <c r="G81" i="12"/>
  <c r="G82" i="12"/>
  <c r="G83" i="12"/>
  <c r="G84" i="12"/>
  <c r="G85" i="12"/>
  <c r="G86" i="12"/>
  <c r="G87" i="12"/>
  <c r="G88" i="12"/>
  <c r="G89" i="12" s="1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 s="1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 s="1"/>
  <c r="G121" i="12"/>
  <c r="G122" i="12"/>
  <c r="G123" i="12"/>
  <c r="G125" i="12"/>
  <c r="G126" i="12"/>
  <c r="G127" i="12"/>
  <c r="G128" i="12"/>
  <c r="G129" i="12"/>
  <c r="G131" i="12"/>
  <c r="G132" i="12"/>
  <c r="G133" i="12"/>
  <c r="G134" i="12"/>
  <c r="G135" i="12"/>
  <c r="G136" i="12" s="1"/>
  <c r="G137" i="12"/>
  <c r="G138" i="12"/>
  <c r="G139" i="12"/>
  <c r="G140" i="12"/>
  <c r="G141" i="12"/>
  <c r="G142" i="12"/>
  <c r="G143" i="12"/>
  <c r="G144" i="12"/>
  <c r="G145" i="12"/>
  <c r="G146" i="12"/>
  <c r="G147" i="12"/>
  <c r="G148" i="12" s="1"/>
  <c r="G149" i="12" s="1"/>
  <c r="G150" i="12"/>
  <c r="G151" i="12"/>
  <c r="G152" i="12"/>
  <c r="G153" i="12"/>
  <c r="G154" i="12"/>
  <c r="G155" i="12"/>
  <c r="G156" i="12"/>
  <c r="G157" i="12" s="1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 s="1"/>
  <c r="G174" i="12"/>
  <c r="G175" i="12" s="1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 s="1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 s="1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 s="1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 s="1"/>
  <c r="G246" i="12"/>
  <c r="G247" i="12"/>
  <c r="G248" i="12"/>
  <c r="G249" i="12"/>
  <c r="G250" i="12"/>
  <c r="G251" i="12"/>
  <c r="G252" i="12"/>
  <c r="G253" i="12" s="1"/>
  <c r="G254" i="12"/>
  <c r="G255" i="12" s="1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 s="1"/>
  <c r="G274" i="12"/>
  <c r="G275" i="12"/>
  <c r="G276" i="12" s="1"/>
  <c r="G277" i="12" s="1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 s="1"/>
  <c r="G293" i="12"/>
  <c r="G294" i="12"/>
  <c r="G295" i="12"/>
  <c r="G296" i="12" s="1"/>
  <c r="G297" i="12" s="1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 s="1"/>
  <c r="G341" i="12" s="1"/>
  <c r="G342" i="12"/>
  <c r="G343" i="12" s="1"/>
  <c r="G345" i="12"/>
  <c r="G346" i="12"/>
  <c r="G347" i="12"/>
  <c r="G348" i="12"/>
  <c r="G350" i="12"/>
  <c r="G351" i="12"/>
  <c r="G352" i="12"/>
  <c r="G353" i="12"/>
  <c r="G354" i="12"/>
  <c r="G355" i="12"/>
  <c r="G356" i="12"/>
  <c r="G357" i="12"/>
  <c r="G358" i="12"/>
  <c r="G359" i="12"/>
  <c r="G360" i="12" s="1"/>
  <c r="G361" i="12" s="1"/>
  <c r="G362" i="12"/>
  <c r="G363" i="12"/>
  <c r="G364" i="12"/>
  <c r="G365" i="12"/>
  <c r="G366" i="12"/>
  <c r="G368" i="12"/>
  <c r="G369" i="12"/>
  <c r="G370" i="12"/>
  <c r="G371" i="12"/>
  <c r="G372" i="12" s="1"/>
  <c r="G373" i="12" s="1"/>
  <c r="G374" i="12"/>
  <c r="G375" i="12"/>
  <c r="G376" i="12" s="1"/>
  <c r="G377" i="12"/>
  <c r="G378" i="12"/>
  <c r="G379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 s="1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4" i="12"/>
  <c r="G415" i="12"/>
  <c r="G416" i="12"/>
  <c r="G417" i="12"/>
  <c r="G419" i="12"/>
  <c r="G420" i="12"/>
  <c r="G421" i="12"/>
  <c r="G422" i="12"/>
  <c r="G423" i="12"/>
  <c r="G424" i="12" s="1"/>
  <c r="G425" i="12"/>
  <c r="G426" i="12"/>
  <c r="G427" i="12"/>
  <c r="G428" i="12"/>
  <c r="G430" i="12"/>
  <c r="G431" i="12"/>
  <c r="G432" i="12"/>
  <c r="G433" i="12"/>
  <c r="G434" i="12"/>
  <c r="G436" i="12"/>
  <c r="G437" i="12"/>
  <c r="G438" i="12"/>
  <c r="G439" i="12"/>
  <c r="G440" i="12"/>
  <c r="G441" i="12"/>
  <c r="G442" i="12"/>
  <c r="G443" i="12" s="1"/>
  <c r="G445" i="12"/>
  <c r="G446" i="12"/>
  <c r="G447" i="12"/>
  <c r="G448" i="12"/>
  <c r="G449" i="12"/>
  <c r="G450" i="12"/>
  <c r="G453" i="12"/>
  <c r="G454" i="12"/>
  <c r="G455" i="12"/>
  <c r="G456" i="12" s="1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 s="1"/>
  <c r="G473" i="12"/>
  <c r="G474" i="12"/>
  <c r="G475" i="12"/>
  <c r="G476" i="12"/>
  <c r="G477" i="12"/>
  <c r="G478" i="12" s="1"/>
  <c r="G480" i="12"/>
  <c r="G481" i="12"/>
  <c r="G482" i="12"/>
  <c r="G483" i="12"/>
  <c r="G484" i="12"/>
  <c r="G485" i="12"/>
  <c r="G486" i="12" s="1"/>
  <c r="G487" i="12"/>
  <c r="G488" i="12" s="1"/>
  <c r="G489" i="12" s="1"/>
  <c r="G490" i="12"/>
  <c r="G491" i="12"/>
  <c r="G492" i="12"/>
  <c r="G493" i="12"/>
  <c r="G494" i="12"/>
  <c r="G495" i="12"/>
  <c r="G496" i="12" s="1"/>
  <c r="G497" i="12"/>
  <c r="G498" i="12" s="1"/>
  <c r="G500" i="12"/>
  <c r="G501" i="12"/>
  <c r="Q4" i="12"/>
  <c r="Q5" i="12"/>
  <c r="Q6" i="12"/>
  <c r="Q7" i="12"/>
  <c r="Q8" i="12" s="1"/>
  <c r="Q9" i="12" s="1"/>
  <c r="Q10" i="12" s="1"/>
  <c r="Q11" i="12" s="1"/>
  <c r="Q12" i="12" s="1"/>
  <c r="Q13" i="12" s="1"/>
  <c r="Q14" i="12" s="1"/>
  <c r="Q15" i="12" s="1"/>
  <c r="Q16" i="12" s="1"/>
  <c r="Q17" i="12"/>
  <c r="Q18" i="12"/>
  <c r="Q19" i="12"/>
  <c r="Q20" i="12" s="1"/>
  <c r="Q21" i="12" s="1"/>
  <c r="Q22" i="12"/>
  <c r="Q23" i="12"/>
  <c r="Q24" i="12" s="1"/>
  <c r="Q25" i="12" s="1"/>
  <c r="Q26" i="12" s="1"/>
  <c r="Q27" i="12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/>
  <c r="Q44" i="12"/>
  <c r="Q45" i="12"/>
  <c r="Q46" i="12"/>
  <c r="Q47" i="12"/>
  <c r="Q48" i="12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Q84" i="12" s="1"/>
  <c r="Q85" i="12" s="1"/>
  <c r="Q86" i="12" s="1"/>
  <c r="Q87" i="12" s="1"/>
  <c r="Q88" i="12" s="1"/>
  <c r="Q89" i="12" s="1"/>
  <c r="Q90" i="12" s="1"/>
  <c r="Q91" i="12" s="1"/>
  <c r="Q92" i="12" s="1"/>
  <c r="Q93" i="12" s="1"/>
  <c r="Q94" i="12" s="1"/>
  <c r="Q95" i="12" s="1"/>
  <c r="Q96" i="12" s="1"/>
  <c r="Q97" i="12" s="1"/>
  <c r="Q98" i="12" s="1"/>
  <c r="Q99" i="12" s="1"/>
  <c r="Q100" i="12" s="1"/>
  <c r="Q101" i="12" s="1"/>
  <c r="Q102" i="12" s="1"/>
  <c r="Q103" i="12" s="1"/>
  <c r="Q104" i="12" s="1"/>
  <c r="Q105" i="12" s="1"/>
  <c r="Q106" i="12" s="1"/>
  <c r="Q107" i="12" s="1"/>
  <c r="Q108" i="12" s="1"/>
  <c r="Q109" i="12" s="1"/>
  <c r="Q110" i="12" s="1"/>
  <c r="Q111" i="12" s="1"/>
  <c r="Q112" i="12" s="1"/>
  <c r="Q113" i="12" s="1"/>
  <c r="Q114" i="12" s="1"/>
  <c r="Q115" i="12" s="1"/>
  <c r="Q116" i="12" s="1"/>
  <c r="Q117" i="12" s="1"/>
  <c r="Q118" i="12" s="1"/>
  <c r="Q119" i="12" s="1"/>
  <c r="Q120" i="12" s="1"/>
  <c r="Q121" i="12" s="1"/>
  <c r="Q122" i="12" s="1"/>
  <c r="Q123" i="12" s="1"/>
  <c r="Q124" i="12" s="1"/>
  <c r="Q125" i="12" s="1"/>
  <c r="Q126" i="12" s="1"/>
  <c r="Q127" i="12" s="1"/>
  <c r="Q128" i="12" s="1"/>
  <c r="Q129" i="12" s="1"/>
  <c r="Q130" i="12" s="1"/>
  <c r="Q131" i="12" s="1"/>
  <c r="Q132" i="12" s="1"/>
  <c r="Q133" i="12" s="1"/>
  <c r="Q134" i="12" s="1"/>
  <c r="Q135" i="12" s="1"/>
  <c r="Q136" i="12" s="1"/>
  <c r="Q137" i="12" s="1"/>
  <c r="Q138" i="12" s="1"/>
  <c r="Q139" i="12" s="1"/>
  <c r="Q140" i="12" s="1"/>
  <c r="Q141" i="12" s="1"/>
  <c r="Q142" i="12" s="1"/>
  <c r="Q143" i="12" s="1"/>
  <c r="Q144" i="12" s="1"/>
  <c r="Q145" i="12" s="1"/>
  <c r="Q146" i="12" s="1"/>
  <c r="Q147" i="12" s="1"/>
  <c r="Q148" i="12" s="1"/>
  <c r="Q149" i="12" s="1"/>
  <c r="Q150" i="12" s="1"/>
  <c r="Q151" i="12" s="1"/>
  <c r="Q152" i="12" s="1"/>
  <c r="Q153" i="12" s="1"/>
  <c r="Q154" i="12" s="1"/>
  <c r="Q155" i="12" s="1"/>
  <c r="Q156" i="12" s="1"/>
  <c r="Q157" i="12" s="1"/>
  <c r="Q158" i="12" s="1"/>
  <c r="Q159" i="12" s="1"/>
  <c r="Q160" i="12" s="1"/>
  <c r="Q161" i="12" s="1"/>
  <c r="Q162" i="12" s="1"/>
  <c r="Q163" i="12" s="1"/>
  <c r="Q164" i="12" s="1"/>
  <c r="Q165" i="12" s="1"/>
  <c r="Q166" i="12" s="1"/>
  <c r="Q167" i="12" s="1"/>
  <c r="Q168" i="12" s="1"/>
  <c r="Q169" i="12" s="1"/>
  <c r="Q170" i="12" s="1"/>
  <c r="Q171" i="12" s="1"/>
  <c r="Q172" i="12" s="1"/>
  <c r="Q173" i="12" s="1"/>
  <c r="Q174" i="12" s="1"/>
  <c r="Q175" i="12" s="1"/>
  <c r="Q176" i="12" s="1"/>
  <c r="Q177" i="12" s="1"/>
  <c r="Q178" i="12" s="1"/>
  <c r="Q179" i="12" s="1"/>
  <c r="Q180" i="12" s="1"/>
  <c r="Q181" i="12" s="1"/>
  <c r="Q182" i="12" s="1"/>
  <c r="Q183" i="12" s="1"/>
  <c r="Q184" i="12" s="1"/>
  <c r="Q185" i="12" s="1"/>
  <c r="Q186" i="12" s="1"/>
  <c r="Q187" i="12" s="1"/>
  <c r="Q188" i="12" s="1"/>
  <c r="Q189" i="12" s="1"/>
  <c r="Q190" i="12" s="1"/>
  <c r="Q191" i="12" s="1"/>
  <c r="Q192" i="12" s="1"/>
  <c r="Q193" i="12" s="1"/>
  <c r="Q194" i="12" s="1"/>
  <c r="Q195" i="12" s="1"/>
  <c r="Q196" i="12" s="1"/>
  <c r="Q197" i="12" s="1"/>
  <c r="Q198" i="12" s="1"/>
  <c r="Q199" i="12" s="1"/>
  <c r="Q200" i="12" s="1"/>
  <c r="Q201" i="12" s="1"/>
  <c r="Q202" i="12" s="1"/>
  <c r="Q203" i="12" s="1"/>
  <c r="Q204" i="12" s="1"/>
  <c r="Q205" i="12" s="1"/>
  <c r="Q206" i="12" s="1"/>
  <c r="Q207" i="12" s="1"/>
  <c r="Q208" i="12" s="1"/>
  <c r="Q209" i="12" s="1"/>
  <c r="Q210" i="12" s="1"/>
  <c r="Q211" i="12" s="1"/>
  <c r="Q212" i="12" s="1"/>
  <c r="Q213" i="12" s="1"/>
  <c r="Q214" i="12" s="1"/>
  <c r="Q215" i="12" s="1"/>
  <c r="Q216" i="12" s="1"/>
  <c r="Q217" i="12" s="1"/>
  <c r="Q218" i="12" s="1"/>
  <c r="Q219" i="12" s="1"/>
  <c r="Q220" i="12" s="1"/>
  <c r="Q221" i="12" s="1"/>
  <c r="Q222" i="12" s="1"/>
  <c r="Q223" i="12" s="1"/>
  <c r="Q224" i="12" s="1"/>
  <c r="Q225" i="12" s="1"/>
  <c r="Q226" i="12" s="1"/>
  <c r="Q227" i="12" s="1"/>
  <c r="Q228" i="12" s="1"/>
  <c r="Q229" i="12" s="1"/>
  <c r="Q230" i="12" s="1"/>
  <c r="Q231" i="12" s="1"/>
  <c r="Q232" i="12" s="1"/>
  <c r="Q233" i="12" s="1"/>
  <c r="Q234" i="12" s="1"/>
  <c r="Q235" i="12" s="1"/>
  <c r="Q236" i="12" s="1"/>
  <c r="Q237" i="12" s="1"/>
  <c r="Q238" i="12" s="1"/>
  <c r="Q239" i="12" s="1"/>
  <c r="Q240" i="12" s="1"/>
  <c r="Q241" i="12" s="1"/>
  <c r="Q242" i="12" s="1"/>
  <c r="Q243" i="12" s="1"/>
  <c r="Q244" i="12" s="1"/>
  <c r="Q245" i="12" s="1"/>
  <c r="Q246" i="12" s="1"/>
  <c r="Q247" i="12" s="1"/>
  <c r="Q248" i="12" s="1"/>
  <c r="Q249" i="12" s="1"/>
  <c r="Q250" i="12" s="1"/>
  <c r="Q251" i="12" s="1"/>
  <c r="Q252" i="12" s="1"/>
  <c r="Q253" i="12" s="1"/>
  <c r="Q254" i="12" s="1"/>
  <c r="Q255" i="12" s="1"/>
  <c r="Q256" i="12" s="1"/>
  <c r="Q257" i="12" s="1"/>
  <c r="Q258" i="12" s="1"/>
  <c r="Q259" i="12" s="1"/>
  <c r="Q260" i="12" s="1"/>
  <c r="Q261" i="12" s="1"/>
  <c r="Q262" i="12" s="1"/>
  <c r="Q263" i="12" s="1"/>
  <c r="Q264" i="12" s="1"/>
  <c r="Q265" i="12" s="1"/>
  <c r="Q266" i="12" s="1"/>
  <c r="Q267" i="12" s="1"/>
  <c r="Q268" i="12" s="1"/>
  <c r="Q269" i="12" s="1"/>
  <c r="Q270" i="12" s="1"/>
  <c r="Q271" i="12" s="1"/>
  <c r="Q272" i="12" s="1"/>
  <c r="Q273" i="12" s="1"/>
  <c r="Q274" i="12" s="1"/>
  <c r="Q275" i="12" s="1"/>
  <c r="Q276" i="12" s="1"/>
  <c r="Q277" i="12" s="1"/>
  <c r="Q278" i="12" s="1"/>
  <c r="Q279" i="12" s="1"/>
  <c r="Q280" i="12" s="1"/>
  <c r="Q281" i="12" s="1"/>
  <c r="Q282" i="12" s="1"/>
  <c r="Q283" i="12" s="1"/>
  <c r="Q284" i="12" s="1"/>
  <c r="Q285" i="12" s="1"/>
  <c r="Q286" i="12" s="1"/>
  <c r="Q287" i="12" s="1"/>
  <c r="Q288" i="12" s="1"/>
  <c r="Q289" i="12" s="1"/>
  <c r="Q290" i="12" s="1"/>
  <c r="Q291" i="12" s="1"/>
  <c r="Q292" i="12" s="1"/>
  <c r="Q293" i="12" s="1"/>
  <c r="Q294" i="12" s="1"/>
  <c r="Q295" i="12" s="1"/>
  <c r="Q296" i="12" s="1"/>
  <c r="Q297" i="12" s="1"/>
  <c r="Q298" i="12" s="1"/>
  <c r="Q299" i="12" s="1"/>
  <c r="Q300" i="12" s="1"/>
  <c r="Q301" i="12" s="1"/>
  <c r="Q302" i="12" s="1"/>
  <c r="Q303" i="12" s="1"/>
  <c r="Q304" i="12" s="1"/>
  <c r="Q305" i="12" s="1"/>
  <c r="Q306" i="12" s="1"/>
  <c r="Q307" i="12" s="1"/>
  <c r="Q308" i="12" s="1"/>
  <c r="Q309" i="12" s="1"/>
  <c r="Q310" i="12" s="1"/>
  <c r="Q311" i="12" s="1"/>
  <c r="Q312" i="12" s="1"/>
  <c r="Q313" i="12" s="1"/>
  <c r="Q314" i="12" s="1"/>
  <c r="Q315" i="12" s="1"/>
  <c r="Q316" i="12" s="1"/>
  <c r="Q317" i="12" s="1"/>
  <c r="Q318" i="12" s="1"/>
  <c r="Q319" i="12" s="1"/>
  <c r="Q320" i="12" s="1"/>
  <c r="Q321" i="12" s="1"/>
  <c r="Q322" i="12" s="1"/>
  <c r="Q323" i="12" s="1"/>
  <c r="Q324" i="12" s="1"/>
  <c r="Q325" i="12" s="1"/>
  <c r="Q326" i="12" s="1"/>
  <c r="Q327" i="12" s="1"/>
  <c r="Q328" i="12" s="1"/>
  <c r="Q329" i="12" s="1"/>
  <c r="Q330" i="12" s="1"/>
  <c r="Q331" i="12" s="1"/>
  <c r="Q332" i="12" s="1"/>
  <c r="Q333" i="12" s="1"/>
  <c r="Q334" i="12" s="1"/>
  <c r="Q335" i="12" s="1"/>
  <c r="Q336" i="12" s="1"/>
  <c r="Q337" i="12" s="1"/>
  <c r="Q338" i="12" s="1"/>
  <c r="Q339" i="12" s="1"/>
  <c r="Q340" i="12" s="1"/>
  <c r="Q341" i="12" s="1"/>
  <c r="Q342" i="12" s="1"/>
  <c r="Q343" i="12" s="1"/>
  <c r="Q344" i="12" s="1"/>
  <c r="Q345" i="12" s="1"/>
  <c r="Q346" i="12" s="1"/>
  <c r="Q347" i="12" s="1"/>
  <c r="Q348" i="12" s="1"/>
  <c r="Q349" i="12" s="1"/>
  <c r="Q350" i="12" s="1"/>
  <c r="Q351" i="12" s="1"/>
  <c r="Q352" i="12" s="1"/>
  <c r="Q353" i="12" s="1"/>
  <c r="Q354" i="12" s="1"/>
  <c r="Q355" i="12" s="1"/>
  <c r="Q356" i="12" s="1"/>
  <c r="Q357" i="12" s="1"/>
  <c r="Q358" i="12" s="1"/>
  <c r="Q359" i="12" s="1"/>
  <c r="Q360" i="12" s="1"/>
  <c r="Q361" i="12" s="1"/>
  <c r="Q362" i="12" s="1"/>
  <c r="Q363" i="12" s="1"/>
  <c r="Q364" i="12" s="1"/>
  <c r="Q365" i="12" s="1"/>
  <c r="Q366" i="12" s="1"/>
  <c r="Q367" i="12" s="1"/>
  <c r="Q368" i="12" s="1"/>
  <c r="Q369" i="12" s="1"/>
  <c r="Q370" i="12" s="1"/>
  <c r="Q371" i="12" s="1"/>
  <c r="Q372" i="12" s="1"/>
  <c r="Q373" i="12" s="1"/>
  <c r="Q374" i="12" s="1"/>
  <c r="Q375" i="12" s="1"/>
  <c r="Q376" i="12" s="1"/>
  <c r="Q377" i="12" s="1"/>
  <c r="Q378" i="12" s="1"/>
  <c r="Q379" i="12" s="1"/>
  <c r="Q380" i="12" s="1"/>
  <c r="Q381" i="12" s="1"/>
  <c r="Q382" i="12" s="1"/>
  <c r="Q383" i="12" s="1"/>
  <c r="Q384" i="12" s="1"/>
  <c r="Q385" i="12" s="1"/>
  <c r="Q386" i="12" s="1"/>
  <c r="Q387" i="12" s="1"/>
  <c r="Q388" i="12" s="1"/>
  <c r="Q389" i="12" s="1"/>
  <c r="Q390" i="12" s="1"/>
  <c r="Q391" i="12" s="1"/>
  <c r="Q392" i="12" s="1"/>
  <c r="Q393" i="12" s="1"/>
  <c r="Q394" i="12" s="1"/>
  <c r="Q395" i="12" s="1"/>
  <c r="Q396" i="12" s="1"/>
  <c r="Q397" i="12" s="1"/>
  <c r="Q398" i="12" s="1"/>
  <c r="Q399" i="12" s="1"/>
  <c r="Q400" i="12" s="1"/>
  <c r="Q401" i="12" s="1"/>
  <c r="Q402" i="12" s="1"/>
  <c r="Q403" i="12" s="1"/>
  <c r="Q404" i="12" s="1"/>
  <c r="Q405" i="12" s="1"/>
  <c r="Q406" i="12" s="1"/>
  <c r="Q407" i="12" s="1"/>
  <c r="Q408" i="12" s="1"/>
  <c r="Q409" i="12" s="1"/>
  <c r="Q410" i="12" s="1"/>
  <c r="Q411" i="12" s="1"/>
  <c r="Q412" i="12" s="1"/>
  <c r="Q413" i="12" s="1"/>
  <c r="Q414" i="12" s="1"/>
  <c r="Q415" i="12" s="1"/>
  <c r="Q416" i="12" s="1"/>
  <c r="Q417" i="12" s="1"/>
  <c r="Q418" i="12" s="1"/>
  <c r="Q419" i="12" s="1"/>
  <c r="Q420" i="12" s="1"/>
  <c r="Q421" i="12" s="1"/>
  <c r="Q422" i="12" s="1"/>
  <c r="Q423" i="12" s="1"/>
  <c r="Q424" i="12" s="1"/>
  <c r="Q425" i="12" s="1"/>
  <c r="Q426" i="12" s="1"/>
  <c r="Q427" i="12" s="1"/>
  <c r="Q428" i="12" s="1"/>
  <c r="Q429" i="12" s="1"/>
  <c r="Q430" i="12" s="1"/>
  <c r="Q431" i="12" s="1"/>
  <c r="Q432" i="12" s="1"/>
  <c r="Q433" i="12" s="1"/>
  <c r="Q434" i="12" s="1"/>
  <c r="Q435" i="12" s="1"/>
  <c r="Q436" i="12" s="1"/>
  <c r="Q437" i="12" s="1"/>
  <c r="Q438" i="12" s="1"/>
  <c r="Q439" i="12" s="1"/>
  <c r="Q440" i="12" s="1"/>
  <c r="Q441" i="12" s="1"/>
  <c r="Q442" i="12" s="1"/>
  <c r="Q443" i="12" s="1"/>
  <c r="Q444" i="12" s="1"/>
  <c r="Q445" i="12" s="1"/>
  <c r="Q446" i="12" s="1"/>
  <c r="Q447" i="12" s="1"/>
  <c r="Q448" i="12" s="1"/>
  <c r="Q449" i="12" s="1"/>
  <c r="Q450" i="12" s="1"/>
  <c r="Q451" i="12" s="1"/>
  <c r="Q452" i="12" s="1"/>
  <c r="Q453" i="12" s="1"/>
  <c r="Q454" i="12" s="1"/>
  <c r="Q455" i="12" s="1"/>
  <c r="Q456" i="12" s="1"/>
  <c r="Q457" i="12" s="1"/>
  <c r="Q458" i="12" s="1"/>
  <c r="Q459" i="12" s="1"/>
  <c r="Q460" i="12" s="1"/>
  <c r="Q461" i="12" s="1"/>
  <c r="Q462" i="12" s="1"/>
  <c r="Q463" i="12" s="1"/>
  <c r="Q464" i="12" s="1"/>
  <c r="Q465" i="12" s="1"/>
  <c r="Q466" i="12" s="1"/>
  <c r="Q467" i="12" s="1"/>
  <c r="Q468" i="12" s="1"/>
  <c r="Q469" i="12" s="1"/>
  <c r="Q470" i="12" s="1"/>
  <c r="Q471" i="12" s="1"/>
  <c r="Q472" i="12" s="1"/>
  <c r="Q473" i="12" s="1"/>
  <c r="Q474" i="12" s="1"/>
  <c r="Q475" i="12" s="1"/>
  <c r="Q476" i="12" s="1"/>
  <c r="Q477" i="12" s="1"/>
  <c r="Q478" i="12" s="1"/>
  <c r="Q479" i="12" s="1"/>
  <c r="Q480" i="12" s="1"/>
  <c r="Q481" i="12" s="1"/>
  <c r="Q482" i="12" s="1"/>
  <c r="Q483" i="12" s="1"/>
  <c r="Q484" i="12" s="1"/>
  <c r="Q485" i="12" s="1"/>
  <c r="Q486" i="12" s="1"/>
  <c r="Q487" i="12" s="1"/>
  <c r="Q488" i="12" s="1"/>
  <c r="Q489" i="12" s="1"/>
  <c r="Q490" i="12" s="1"/>
  <c r="Q491" i="12" s="1"/>
  <c r="Q492" i="12" s="1"/>
  <c r="Q493" i="12" s="1"/>
  <c r="Q494" i="12" s="1"/>
  <c r="Q495" i="12" s="1"/>
  <c r="Q496" i="12" s="1"/>
  <c r="Q497" i="12" s="1"/>
  <c r="Q498" i="12" s="1"/>
  <c r="Q499" i="12" s="1"/>
  <c r="Q500" i="12" s="1"/>
  <c r="Q501" i="12" s="1"/>
  <c r="Q3" i="12"/>
  <c r="L2" i="12"/>
  <c r="O2" i="12"/>
  <c r="I3" i="12" s="1"/>
  <c r="M3" i="12" s="1"/>
  <c r="D3" i="12"/>
  <c r="K3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K128" i="11" s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K143" i="11" s="1"/>
  <c r="K144" i="11" s="1"/>
  <c r="K145" i="11" s="1"/>
  <c r="K146" i="11" s="1"/>
  <c r="K147" i="11" s="1"/>
  <c r="K148" i="11" s="1"/>
  <c r="K149" i="11" s="1"/>
  <c r="K150" i="11" s="1"/>
  <c r="K151" i="11" s="1"/>
  <c r="K152" i="11" s="1"/>
  <c r="K153" i="11" s="1"/>
  <c r="K154" i="11" s="1"/>
  <c r="K155" i="11" s="1"/>
  <c r="K156" i="11" s="1"/>
  <c r="K157" i="11" s="1"/>
  <c r="K158" i="11" s="1"/>
  <c r="K159" i="11" s="1"/>
  <c r="K160" i="11" s="1"/>
  <c r="K161" i="11" s="1"/>
  <c r="K162" i="11" s="1"/>
  <c r="K163" i="11" s="1"/>
  <c r="K164" i="11" s="1"/>
  <c r="K165" i="11" s="1"/>
  <c r="K166" i="11" s="1"/>
  <c r="K167" i="11" s="1"/>
  <c r="K168" i="11" s="1"/>
  <c r="K169" i="11" s="1"/>
  <c r="K170" i="11" s="1"/>
  <c r="K171" i="11" s="1"/>
  <c r="K172" i="11" s="1"/>
  <c r="K173" i="11" s="1"/>
  <c r="K174" i="11" s="1"/>
  <c r="K175" i="11" s="1"/>
  <c r="K176" i="11" s="1"/>
  <c r="K177" i="11" s="1"/>
  <c r="K178" i="11" s="1"/>
  <c r="K179" i="11" s="1"/>
  <c r="K180" i="11" s="1"/>
  <c r="K181" i="11" s="1"/>
  <c r="K182" i="11" s="1"/>
  <c r="K183" i="11" s="1"/>
  <c r="K184" i="11" s="1"/>
  <c r="K185" i="11" s="1"/>
  <c r="K186" i="11" s="1"/>
  <c r="K187" i="11" s="1"/>
  <c r="K188" i="11" s="1"/>
  <c r="K189" i="11" s="1"/>
  <c r="K190" i="11" s="1"/>
  <c r="K191" i="11" s="1"/>
  <c r="K192" i="11" s="1"/>
  <c r="K193" i="11" s="1"/>
  <c r="K194" i="11" s="1"/>
  <c r="K195" i="11" s="1"/>
  <c r="K196" i="11" s="1"/>
  <c r="K197" i="11" s="1"/>
  <c r="K198" i="11" s="1"/>
  <c r="K199" i="11" s="1"/>
  <c r="K200" i="11" s="1"/>
  <c r="K201" i="11" s="1"/>
  <c r="K202" i="11" s="1"/>
  <c r="K203" i="11" s="1"/>
  <c r="K204" i="11" s="1"/>
  <c r="K205" i="11" s="1"/>
  <c r="K206" i="11" s="1"/>
  <c r="K207" i="11" s="1"/>
  <c r="K208" i="11" s="1"/>
  <c r="K209" i="11" s="1"/>
  <c r="K210" i="11" s="1"/>
  <c r="K211" i="11" s="1"/>
  <c r="K212" i="11" s="1"/>
  <c r="K213" i="11" s="1"/>
  <c r="K214" i="11" s="1"/>
  <c r="K215" i="11" s="1"/>
  <c r="K216" i="11" s="1"/>
  <c r="K217" i="11" s="1"/>
  <c r="K218" i="11" s="1"/>
  <c r="K219" i="11" s="1"/>
  <c r="K220" i="11" s="1"/>
  <c r="K221" i="11" s="1"/>
  <c r="K222" i="11" s="1"/>
  <c r="K223" i="11" s="1"/>
  <c r="K224" i="11" s="1"/>
  <c r="K225" i="11" s="1"/>
  <c r="K226" i="11" s="1"/>
  <c r="K227" i="11" s="1"/>
  <c r="K228" i="11" s="1"/>
  <c r="K229" i="11" s="1"/>
  <c r="K230" i="11" s="1"/>
  <c r="K231" i="11" s="1"/>
  <c r="K232" i="11" s="1"/>
  <c r="K233" i="11" s="1"/>
  <c r="K234" i="11" s="1"/>
  <c r="K235" i="11" s="1"/>
  <c r="K236" i="11" s="1"/>
  <c r="K237" i="11" s="1"/>
  <c r="K238" i="11" s="1"/>
  <c r="K239" i="11" s="1"/>
  <c r="K240" i="11" s="1"/>
  <c r="K241" i="11" s="1"/>
  <c r="K242" i="11" s="1"/>
  <c r="K243" i="11" s="1"/>
  <c r="K244" i="11" s="1"/>
  <c r="K245" i="11" s="1"/>
  <c r="K246" i="11" s="1"/>
  <c r="K247" i="11" s="1"/>
  <c r="K248" i="11" s="1"/>
  <c r="K249" i="11" s="1"/>
  <c r="K250" i="11" s="1"/>
  <c r="K251" i="11" s="1"/>
  <c r="K252" i="11" s="1"/>
  <c r="K253" i="11" s="1"/>
  <c r="K254" i="11" s="1"/>
  <c r="K255" i="11" s="1"/>
  <c r="K256" i="11" s="1"/>
  <c r="K257" i="11" s="1"/>
  <c r="K258" i="11" s="1"/>
  <c r="K259" i="11" s="1"/>
  <c r="K260" i="11" s="1"/>
  <c r="K261" i="11" s="1"/>
  <c r="K262" i="11" s="1"/>
  <c r="K263" i="11" s="1"/>
  <c r="K264" i="11" s="1"/>
  <c r="K265" i="11" s="1"/>
  <c r="K266" i="11" s="1"/>
  <c r="K267" i="11" s="1"/>
  <c r="K268" i="11" s="1"/>
  <c r="K269" i="11" s="1"/>
  <c r="K270" i="11" s="1"/>
  <c r="K271" i="11" s="1"/>
  <c r="K272" i="11" s="1"/>
  <c r="K273" i="11" s="1"/>
  <c r="K274" i="11" s="1"/>
  <c r="K275" i="11" s="1"/>
  <c r="K276" i="11" s="1"/>
  <c r="K277" i="11" s="1"/>
  <c r="K278" i="11" s="1"/>
  <c r="K279" i="11" s="1"/>
  <c r="K280" i="11" s="1"/>
  <c r="K281" i="11" s="1"/>
  <c r="K282" i="11" s="1"/>
  <c r="K283" i="11" s="1"/>
  <c r="K284" i="11" s="1"/>
  <c r="K285" i="11" s="1"/>
  <c r="K286" i="11" s="1"/>
  <c r="K287" i="11" s="1"/>
  <c r="K288" i="11" s="1"/>
  <c r="K289" i="11" s="1"/>
  <c r="K290" i="11" s="1"/>
  <c r="K291" i="11" s="1"/>
  <c r="K292" i="11" s="1"/>
  <c r="K293" i="11" s="1"/>
  <c r="K294" i="11" s="1"/>
  <c r="K295" i="11" s="1"/>
  <c r="K296" i="11" s="1"/>
  <c r="K297" i="11" s="1"/>
  <c r="K298" i="11" s="1"/>
  <c r="K299" i="11" s="1"/>
  <c r="K300" i="11" s="1"/>
  <c r="K301" i="11" s="1"/>
  <c r="K302" i="11" s="1"/>
  <c r="K303" i="11" s="1"/>
  <c r="K304" i="11" s="1"/>
  <c r="K305" i="11" s="1"/>
  <c r="K306" i="11" s="1"/>
  <c r="K307" i="11" s="1"/>
  <c r="K308" i="11" s="1"/>
  <c r="K309" i="11" s="1"/>
  <c r="K310" i="11" s="1"/>
  <c r="K311" i="11" s="1"/>
  <c r="K312" i="11" s="1"/>
  <c r="K313" i="11" s="1"/>
  <c r="K314" i="11" s="1"/>
  <c r="K315" i="11" s="1"/>
  <c r="K316" i="11" s="1"/>
  <c r="K317" i="11" s="1"/>
  <c r="K318" i="11" s="1"/>
  <c r="K319" i="11" s="1"/>
  <c r="K320" i="11" s="1"/>
  <c r="K321" i="11" s="1"/>
  <c r="K322" i="11" s="1"/>
  <c r="K323" i="11" s="1"/>
  <c r="K324" i="11" s="1"/>
  <c r="K325" i="11" s="1"/>
  <c r="K326" i="11" s="1"/>
  <c r="K327" i="11" s="1"/>
  <c r="K328" i="11" s="1"/>
  <c r="K329" i="11" s="1"/>
  <c r="K330" i="11" s="1"/>
  <c r="K331" i="11" s="1"/>
  <c r="K332" i="11" s="1"/>
  <c r="K333" i="11" s="1"/>
  <c r="K334" i="11" s="1"/>
  <c r="K335" i="11" s="1"/>
  <c r="K336" i="11" s="1"/>
  <c r="K337" i="11" s="1"/>
  <c r="K338" i="11" s="1"/>
  <c r="K339" i="11" s="1"/>
  <c r="K340" i="11" s="1"/>
  <c r="K341" i="11" s="1"/>
  <c r="K342" i="11" s="1"/>
  <c r="K343" i="11" s="1"/>
  <c r="K344" i="11" s="1"/>
  <c r="K345" i="11" s="1"/>
  <c r="K346" i="11" s="1"/>
  <c r="K347" i="11" s="1"/>
  <c r="K348" i="11" s="1"/>
  <c r="K349" i="11" s="1"/>
  <c r="K350" i="11" s="1"/>
  <c r="K351" i="11" s="1"/>
  <c r="K352" i="11" s="1"/>
  <c r="K353" i="11" s="1"/>
  <c r="K354" i="11" s="1"/>
  <c r="K355" i="11" s="1"/>
  <c r="K356" i="11" s="1"/>
  <c r="K357" i="11" s="1"/>
  <c r="K358" i="11" s="1"/>
  <c r="K359" i="11" s="1"/>
  <c r="K360" i="11" s="1"/>
  <c r="K361" i="11" s="1"/>
  <c r="K362" i="11" s="1"/>
  <c r="K363" i="11" s="1"/>
  <c r="K364" i="11" s="1"/>
  <c r="K365" i="11" s="1"/>
  <c r="K366" i="11" s="1"/>
  <c r="K367" i="11" s="1"/>
  <c r="K368" i="11" s="1"/>
  <c r="K369" i="11" s="1"/>
  <c r="K370" i="11" s="1"/>
  <c r="K371" i="11" s="1"/>
  <c r="K372" i="11" s="1"/>
  <c r="K373" i="11" s="1"/>
  <c r="K374" i="11" s="1"/>
  <c r="K375" i="11" s="1"/>
  <c r="K376" i="11" s="1"/>
  <c r="K377" i="11" s="1"/>
  <c r="K378" i="11" s="1"/>
  <c r="K379" i="11" s="1"/>
  <c r="K380" i="11" s="1"/>
  <c r="K381" i="11" s="1"/>
  <c r="K382" i="11" s="1"/>
  <c r="K383" i="11" s="1"/>
  <c r="K384" i="11" s="1"/>
  <c r="K385" i="11" s="1"/>
  <c r="K386" i="11" s="1"/>
  <c r="K387" i="11" s="1"/>
  <c r="K388" i="11" s="1"/>
  <c r="K389" i="11" s="1"/>
  <c r="K390" i="11" s="1"/>
  <c r="K391" i="11" s="1"/>
  <c r="K392" i="11" s="1"/>
  <c r="K393" i="11" s="1"/>
  <c r="K394" i="11" s="1"/>
  <c r="K395" i="11" s="1"/>
  <c r="K396" i="11" s="1"/>
  <c r="K397" i="11" s="1"/>
  <c r="K398" i="11" s="1"/>
  <c r="K399" i="11" s="1"/>
  <c r="K400" i="11" s="1"/>
  <c r="K401" i="11" s="1"/>
  <c r="K402" i="11" s="1"/>
  <c r="K403" i="11" s="1"/>
  <c r="K404" i="11" s="1"/>
  <c r="K405" i="11" s="1"/>
  <c r="K406" i="11" s="1"/>
  <c r="K407" i="11" s="1"/>
  <c r="K408" i="11" s="1"/>
  <c r="K409" i="11" s="1"/>
  <c r="K410" i="11" s="1"/>
  <c r="K411" i="11" s="1"/>
  <c r="K412" i="11" s="1"/>
  <c r="K413" i="11" s="1"/>
  <c r="K414" i="11" s="1"/>
  <c r="K415" i="11" s="1"/>
  <c r="K416" i="11" s="1"/>
  <c r="K417" i="11" s="1"/>
  <c r="K418" i="11" s="1"/>
  <c r="K419" i="11" s="1"/>
  <c r="K420" i="11" s="1"/>
  <c r="K421" i="11" s="1"/>
  <c r="K422" i="11" s="1"/>
  <c r="K423" i="11" s="1"/>
  <c r="K424" i="11" s="1"/>
  <c r="K425" i="11" s="1"/>
  <c r="K426" i="11" s="1"/>
  <c r="K427" i="11" s="1"/>
  <c r="K428" i="11" s="1"/>
  <c r="K429" i="11" s="1"/>
  <c r="K430" i="11" s="1"/>
  <c r="K431" i="11" s="1"/>
  <c r="K432" i="11" s="1"/>
  <c r="K433" i="11" s="1"/>
  <c r="K434" i="11" s="1"/>
  <c r="K435" i="11" s="1"/>
  <c r="K436" i="11" s="1"/>
  <c r="K437" i="11" s="1"/>
  <c r="K438" i="11" s="1"/>
  <c r="K439" i="11" s="1"/>
  <c r="K440" i="11" s="1"/>
  <c r="K441" i="11" s="1"/>
  <c r="K442" i="11" s="1"/>
  <c r="K443" i="11" s="1"/>
  <c r="K444" i="11" s="1"/>
  <c r="K445" i="11" s="1"/>
  <c r="K446" i="11" s="1"/>
  <c r="K447" i="11" s="1"/>
  <c r="K448" i="11" s="1"/>
  <c r="K449" i="11" s="1"/>
  <c r="K450" i="11" s="1"/>
  <c r="K451" i="11" s="1"/>
  <c r="K452" i="11" s="1"/>
  <c r="K453" i="11" s="1"/>
  <c r="K454" i="11" s="1"/>
  <c r="K455" i="11" s="1"/>
  <c r="K456" i="11" s="1"/>
  <c r="K457" i="11" s="1"/>
  <c r="K458" i="11" s="1"/>
  <c r="K459" i="11" s="1"/>
  <c r="K460" i="11" s="1"/>
  <c r="K461" i="11" s="1"/>
  <c r="K462" i="11" s="1"/>
  <c r="K463" i="11" s="1"/>
  <c r="K464" i="11" s="1"/>
  <c r="K465" i="11" s="1"/>
  <c r="K466" i="11" s="1"/>
  <c r="K467" i="11" s="1"/>
  <c r="K468" i="11" s="1"/>
  <c r="K469" i="11" s="1"/>
  <c r="K470" i="11" s="1"/>
  <c r="K471" i="11" s="1"/>
  <c r="K472" i="11" s="1"/>
  <c r="K473" i="11" s="1"/>
  <c r="K474" i="11" s="1"/>
  <c r="K475" i="11" s="1"/>
  <c r="K476" i="11" s="1"/>
  <c r="K477" i="11" s="1"/>
  <c r="K478" i="11" s="1"/>
  <c r="K479" i="11" s="1"/>
  <c r="K480" i="11" s="1"/>
  <c r="K481" i="11" s="1"/>
  <c r="K482" i="11" s="1"/>
  <c r="K483" i="11" s="1"/>
  <c r="K484" i="11" s="1"/>
  <c r="K485" i="11" s="1"/>
  <c r="K486" i="11" s="1"/>
  <c r="K487" i="11" s="1"/>
  <c r="K488" i="11" s="1"/>
  <c r="K489" i="11" s="1"/>
  <c r="K490" i="11" s="1"/>
  <c r="K491" i="11" s="1"/>
  <c r="K492" i="11" s="1"/>
  <c r="K493" i="11" s="1"/>
  <c r="K494" i="11" s="1"/>
  <c r="K495" i="11" s="1"/>
  <c r="K496" i="11" s="1"/>
  <c r="K497" i="11" s="1"/>
  <c r="K498" i="11" s="1"/>
  <c r="K499" i="11" s="1"/>
  <c r="K500" i="11" s="1"/>
  <c r="K501" i="11" s="1"/>
  <c r="J2" i="11"/>
  <c r="E3" i="11"/>
  <c r="E4" i="11" s="1"/>
  <c r="H4" i="11" s="1"/>
  <c r="F3" i="11"/>
  <c r="F4" i="11" s="1"/>
  <c r="I4" i="11" s="1"/>
  <c r="D3" i="11"/>
  <c r="G3" i="11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 s="1"/>
  <c r="E149" i="9" s="1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 s="1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 s="1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 s="1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 s="1"/>
  <c r="F37" i="9" s="1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 s="1"/>
  <c r="F69" i="9" s="1"/>
  <c r="F70" i="9" s="1"/>
  <c r="F71" i="9" s="1"/>
  <c r="F72" i="9" s="1"/>
  <c r="F73" i="9"/>
  <c r="F74" i="9"/>
  <c r="F75" i="9"/>
  <c r="F76" i="9"/>
  <c r="F77" i="9"/>
  <c r="F78" i="9"/>
  <c r="F79" i="9"/>
  <c r="F80" i="9"/>
  <c r="F81" i="9"/>
  <c r="F82" i="9"/>
  <c r="F83" i="9"/>
  <c r="F84" i="9" s="1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 s="1"/>
  <c r="F101" i="9" s="1"/>
  <c r="F102" i="9" s="1"/>
  <c r="F103" i="9" s="1"/>
  <c r="F104" i="9" s="1"/>
  <c r="F105" i="9" s="1"/>
  <c r="F106" i="9" s="1"/>
  <c r="F107" i="9"/>
  <c r="F108" i="9"/>
  <c r="F109" i="9"/>
  <c r="F110" i="9"/>
  <c r="F111" i="9"/>
  <c r="F112" i="9"/>
  <c r="F113" i="9"/>
  <c r="F114" i="9"/>
  <c r="F115" i="9"/>
  <c r="F116" i="9" s="1"/>
  <c r="F117" i="9" s="1"/>
  <c r="F118" i="9" s="1"/>
  <c r="F119" i="9" s="1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 s="1"/>
  <c r="F133" i="9" s="1"/>
  <c r="F134" i="9" s="1"/>
  <c r="F135" i="9" s="1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 s="1"/>
  <c r="F165" i="9" s="1"/>
  <c r="F166" i="9" s="1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 s="1"/>
  <c r="F181" i="9" s="1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 s="1"/>
  <c r="F197" i="9" s="1"/>
  <c r="F198" i="9" s="1"/>
  <c r="F199" i="9" s="1"/>
  <c r="F200" i="9" s="1"/>
  <c r="F201" i="9" s="1"/>
  <c r="F202" i="9"/>
  <c r="F203" i="9"/>
  <c r="F204" i="9"/>
  <c r="F205" i="9"/>
  <c r="F206" i="9"/>
  <c r="F207" i="9"/>
  <c r="F208" i="9"/>
  <c r="F209" i="9"/>
  <c r="F210" i="9"/>
  <c r="F211" i="9"/>
  <c r="F212" i="9" s="1"/>
  <c r="F213" i="9" s="1"/>
  <c r="F214" i="9" s="1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 s="1"/>
  <c r="F229" i="9" s="1"/>
  <c r="F230" i="9" s="1"/>
  <c r="F231" i="9" s="1"/>
  <c r="F232" i="9" s="1"/>
  <c r="F233" i="9" s="1"/>
  <c r="F234" i="9"/>
  <c r="F235" i="9"/>
  <c r="F236" i="9"/>
  <c r="F237" i="9"/>
  <c r="F238" i="9"/>
  <c r="F239" i="9"/>
  <c r="F240" i="9"/>
  <c r="F241" i="9"/>
  <c r="F242" i="9"/>
  <c r="F243" i="9"/>
  <c r="F244" i="9" s="1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 s="1"/>
  <c r="F309" i="9" s="1"/>
  <c r="F310" i="9" s="1"/>
  <c r="F311" i="9" s="1"/>
  <c r="F312" i="9" s="1"/>
  <c r="F313" i="9" s="1"/>
  <c r="F314" i="9" s="1"/>
  <c r="F315" i="9"/>
  <c r="F316" i="9"/>
  <c r="F317" i="9"/>
  <c r="F318" i="9"/>
  <c r="F319" i="9"/>
  <c r="F320" i="9"/>
  <c r="F321" i="9"/>
  <c r="F322" i="9"/>
  <c r="F323" i="9"/>
  <c r="F324" i="9" s="1"/>
  <c r="F325" i="9" s="1"/>
  <c r="F326" i="9" s="1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 s="1"/>
  <c r="F357" i="9" s="1"/>
  <c r="F358" i="9" s="1"/>
  <c r="F359" i="9" s="1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 s="1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 s="1"/>
  <c r="F405" i="9" s="1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 s="1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 s="1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 s="1"/>
  <c r="F469" i="9" s="1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 s="1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 s="1"/>
  <c r="F501" i="9" s="1"/>
  <c r="E3" i="9"/>
  <c r="F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 s="1"/>
  <c r="D21" i="9" s="1"/>
  <c r="D22" i="9" s="1"/>
  <c r="D23" i="9" s="1"/>
  <c r="D24" i="9" s="1"/>
  <c r="D25" i="9"/>
  <c r="D26" i="9"/>
  <c r="D27" i="9"/>
  <c r="D28" i="9"/>
  <c r="D29" i="9"/>
  <c r="D30" i="9"/>
  <c r="D31" i="9"/>
  <c r="D32" i="9"/>
  <c r="D33" i="9"/>
  <c r="D34" i="9"/>
  <c r="D35" i="9"/>
  <c r="D36" i="9" s="1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 s="1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 s="1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 s="1"/>
  <c r="D85" i="9" s="1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 s="1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 s="1"/>
  <c r="D133" i="9" s="1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 s="1"/>
  <c r="D165" i="9" s="1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 s="1"/>
  <c r="D181" i="9" s="1"/>
  <c r="D182" i="9" s="1"/>
  <c r="D183" i="9" s="1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 s="1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 s="1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 s="1"/>
  <c r="D245" i="9" s="1"/>
  <c r="D246" i="9" s="1"/>
  <c r="D247" i="9" s="1"/>
  <c r="D248" i="9" s="1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 s="1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 s="1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 s="1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 s="1"/>
  <c r="D421" i="9" s="1"/>
  <c r="D422" i="9" s="1"/>
  <c r="D423" i="9" s="1"/>
  <c r="D424" i="9" s="1"/>
  <c r="D425" i="9"/>
  <c r="D426" i="9"/>
  <c r="D427" i="9"/>
  <c r="D428" i="9"/>
  <c r="D429" i="9"/>
  <c r="D430" i="9"/>
  <c r="D431" i="9"/>
  <c r="D432" i="9"/>
  <c r="D433" i="9"/>
  <c r="D434" i="9"/>
  <c r="D435" i="9"/>
  <c r="D436" i="9" s="1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 s="1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 s="1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 s="1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 s="1"/>
  <c r="D501" i="9"/>
  <c r="D3" i="9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3" i="8"/>
  <c r="G273" i="12" l="1"/>
  <c r="G499" i="12"/>
  <c r="G27" i="12"/>
  <c r="G344" i="12"/>
  <c r="G74" i="12"/>
  <c r="G479" i="12"/>
  <c r="G395" i="12"/>
  <c r="G444" i="12"/>
  <c r="G451" i="12"/>
  <c r="G435" i="12"/>
  <c r="G418" i="12"/>
  <c r="G367" i="12"/>
  <c r="G349" i="12"/>
  <c r="G130" i="12"/>
  <c r="G32" i="12"/>
  <c r="G78" i="12"/>
  <c r="G45" i="12"/>
  <c r="G429" i="12"/>
  <c r="G412" i="12"/>
  <c r="G380" i="12"/>
  <c r="G124" i="12"/>
  <c r="N2" i="12"/>
  <c r="D4" i="12"/>
  <c r="D5" i="12" s="1"/>
  <c r="E3" i="12"/>
  <c r="I3" i="11"/>
  <c r="H3" i="11"/>
  <c r="J3" i="11"/>
  <c r="D4" i="11"/>
  <c r="G4" i="11" s="1"/>
  <c r="J4" i="11" s="1"/>
  <c r="E5" i="11"/>
  <c r="H5" i="11" s="1"/>
  <c r="D5" i="11"/>
  <c r="G5" i="11" s="1"/>
  <c r="F5" i="11"/>
  <c r="I5" i="11" s="1"/>
  <c r="P2" i="12" l="1"/>
  <c r="F3" i="12" s="1"/>
  <c r="J3" i="12" s="1"/>
  <c r="G413" i="12"/>
  <c r="G396" i="12"/>
  <c r="G79" i="12"/>
  <c r="G28" i="12"/>
  <c r="G452" i="12"/>
  <c r="G381" i="12"/>
  <c r="G46" i="12"/>
  <c r="E4" i="12"/>
  <c r="E5" i="12"/>
  <c r="D6" i="12"/>
  <c r="J5" i="11"/>
  <c r="D6" i="11"/>
  <c r="G6" i="11" s="1"/>
  <c r="F6" i="11"/>
  <c r="I6" i="11" s="1"/>
  <c r="E6" i="11"/>
  <c r="H6" i="11" s="1"/>
  <c r="K3" i="12" l="1"/>
  <c r="N3" i="12" s="1"/>
  <c r="P3" i="12" s="1"/>
  <c r="F4" i="12" s="1"/>
  <c r="J4" i="12" s="1"/>
  <c r="K4" i="12" s="1"/>
  <c r="O3" i="12"/>
  <c r="I4" i="12" s="1"/>
  <c r="G397" i="12"/>
  <c r="D7" i="12"/>
  <c r="E6" i="12"/>
  <c r="J6" i="11"/>
  <c r="E7" i="11"/>
  <c r="H7" i="11" s="1"/>
  <c r="F7" i="11"/>
  <c r="I7" i="11" s="1"/>
  <c r="D7" i="11"/>
  <c r="G7" i="11" s="1"/>
  <c r="L4" i="12" l="1"/>
  <c r="M4" i="12" s="1"/>
  <c r="N4" i="12" s="1"/>
  <c r="P4" i="12" s="1"/>
  <c r="F5" i="12" s="1"/>
  <c r="O4" i="12"/>
  <c r="I5" i="12" s="1"/>
  <c r="G398" i="12"/>
  <c r="J5" i="12"/>
  <c r="K5" i="12" s="1"/>
  <c r="D8" i="12"/>
  <c r="E7" i="12"/>
  <c r="J7" i="11"/>
  <c r="D8" i="11"/>
  <c r="G8" i="11" s="1"/>
  <c r="F8" i="11"/>
  <c r="I8" i="11" s="1"/>
  <c r="E8" i="11"/>
  <c r="H8" i="11" s="1"/>
  <c r="L5" i="12" l="1"/>
  <c r="M5" i="12" s="1"/>
  <c r="N5" i="12" s="1"/>
  <c r="P5" i="12" s="1"/>
  <c r="F6" i="12" s="1"/>
  <c r="O5" i="12"/>
  <c r="I6" i="12" s="1"/>
  <c r="L6" i="12" s="1"/>
  <c r="D9" i="12"/>
  <c r="E8" i="12"/>
  <c r="J8" i="11"/>
  <c r="E9" i="11"/>
  <c r="H9" i="11" s="1"/>
  <c r="F9" i="11"/>
  <c r="I9" i="11" s="1"/>
  <c r="D9" i="11"/>
  <c r="G9" i="11" s="1"/>
  <c r="J9" i="11" s="1"/>
  <c r="M6" i="12" l="1"/>
  <c r="J6" i="12"/>
  <c r="D10" i="12"/>
  <c r="E9" i="12"/>
  <c r="D10" i="11"/>
  <c r="G10" i="11" s="1"/>
  <c r="F10" i="11"/>
  <c r="I10" i="11" s="1"/>
  <c r="E10" i="11"/>
  <c r="H10" i="11" s="1"/>
  <c r="O6" i="12" l="1"/>
  <c r="I7" i="12" s="1"/>
  <c r="K6" i="12"/>
  <c r="N6" i="12"/>
  <c r="P6" i="12" s="1"/>
  <c r="F7" i="12" s="1"/>
  <c r="D11" i="12"/>
  <c r="E10" i="12"/>
  <c r="M10" i="12" s="1"/>
  <c r="J10" i="11"/>
  <c r="E11" i="11"/>
  <c r="H11" i="11" s="1"/>
  <c r="F11" i="11"/>
  <c r="I11" i="11" s="1"/>
  <c r="D11" i="11"/>
  <c r="G11" i="11" s="1"/>
  <c r="L7" i="12" l="1"/>
  <c r="M7" i="12" s="1"/>
  <c r="J7" i="12"/>
  <c r="D12" i="12"/>
  <c r="E11" i="12"/>
  <c r="J11" i="11"/>
  <c r="D12" i="11"/>
  <c r="G12" i="11" s="1"/>
  <c r="F12" i="11"/>
  <c r="I12" i="11" s="1"/>
  <c r="E12" i="11"/>
  <c r="H12" i="11" s="1"/>
  <c r="O7" i="12" l="1"/>
  <c r="I8" i="12" s="1"/>
  <c r="K7" i="12"/>
  <c r="N7" i="12" s="1"/>
  <c r="P7" i="12" s="1"/>
  <c r="F8" i="12" s="1"/>
  <c r="D13" i="12"/>
  <c r="E12" i="12"/>
  <c r="J12" i="11"/>
  <c r="E13" i="11"/>
  <c r="H13" i="11" s="1"/>
  <c r="F13" i="11"/>
  <c r="I13" i="11" s="1"/>
  <c r="D13" i="11"/>
  <c r="G13" i="11" s="1"/>
  <c r="J13" i="11" s="1"/>
  <c r="L8" i="12" l="1"/>
  <c r="M8" i="12" s="1"/>
  <c r="J8" i="12"/>
  <c r="D14" i="12"/>
  <c r="E13" i="12"/>
  <c r="D14" i="11"/>
  <c r="G14" i="11" s="1"/>
  <c r="F14" i="11"/>
  <c r="I14" i="11" s="1"/>
  <c r="E14" i="11"/>
  <c r="H14" i="11" s="1"/>
  <c r="O8" i="12" l="1"/>
  <c r="I9" i="12" s="1"/>
  <c r="L9" i="12" s="1"/>
  <c r="K8" i="12"/>
  <c r="N8" i="12" s="1"/>
  <c r="P8" i="12" s="1"/>
  <c r="F9" i="12" s="1"/>
  <c r="D15" i="12"/>
  <c r="E14" i="12"/>
  <c r="J14" i="11"/>
  <c r="E15" i="11"/>
  <c r="H15" i="11" s="1"/>
  <c r="F15" i="11"/>
  <c r="I15" i="11" s="1"/>
  <c r="D15" i="11"/>
  <c r="G15" i="11" s="1"/>
  <c r="M9" i="12" l="1"/>
  <c r="J9" i="12"/>
  <c r="D16" i="12"/>
  <c r="E15" i="12"/>
  <c r="M15" i="12" s="1"/>
  <c r="J15" i="11"/>
  <c r="D16" i="11"/>
  <c r="G16" i="11" s="1"/>
  <c r="F16" i="11"/>
  <c r="I16" i="11" s="1"/>
  <c r="E16" i="11"/>
  <c r="H16" i="11" s="1"/>
  <c r="O9" i="12" l="1"/>
  <c r="I10" i="12" s="1"/>
  <c r="K9" i="12"/>
  <c r="N9" i="12" s="1"/>
  <c r="P9" i="12" s="1"/>
  <c r="F10" i="12" s="1"/>
  <c r="D17" i="12"/>
  <c r="E16" i="12"/>
  <c r="J16" i="11"/>
  <c r="E17" i="11"/>
  <c r="H17" i="11" s="1"/>
  <c r="F17" i="11"/>
  <c r="I17" i="11" s="1"/>
  <c r="D17" i="11"/>
  <c r="G17" i="11" s="1"/>
  <c r="J17" i="11" s="1"/>
  <c r="J10" i="12" l="1"/>
  <c r="D18" i="12"/>
  <c r="E17" i="12"/>
  <c r="D18" i="11"/>
  <c r="G18" i="11" s="1"/>
  <c r="F18" i="11"/>
  <c r="I18" i="11" s="1"/>
  <c r="E18" i="11"/>
  <c r="H18" i="11" s="1"/>
  <c r="O10" i="12" l="1"/>
  <c r="I11" i="12" s="1"/>
  <c r="K10" i="12"/>
  <c r="N10" i="12" s="1"/>
  <c r="P10" i="12" s="1"/>
  <c r="F11" i="12" s="1"/>
  <c r="M11" i="12"/>
  <c r="D19" i="12"/>
  <c r="E18" i="12"/>
  <c r="J18" i="11"/>
  <c r="E19" i="11"/>
  <c r="H19" i="11" s="1"/>
  <c r="F19" i="11"/>
  <c r="I19" i="11" s="1"/>
  <c r="D19" i="11"/>
  <c r="G19" i="11" s="1"/>
  <c r="J11" i="12" l="1"/>
  <c r="D20" i="12"/>
  <c r="E19" i="12"/>
  <c r="J19" i="11"/>
  <c r="E20" i="11"/>
  <c r="H20" i="11" s="1"/>
  <c r="D20" i="11"/>
  <c r="G20" i="11" s="1"/>
  <c r="F20" i="11"/>
  <c r="I20" i="11" s="1"/>
  <c r="O11" i="12" l="1"/>
  <c r="I12" i="12" s="1"/>
  <c r="K11" i="12"/>
  <c r="N11" i="12"/>
  <c r="P11" i="12" s="1"/>
  <c r="F12" i="12" s="1"/>
  <c r="D21" i="12"/>
  <c r="E20" i="12"/>
  <c r="J20" i="11"/>
  <c r="F21" i="11"/>
  <c r="I21" i="11" s="1"/>
  <c r="D21" i="11"/>
  <c r="G21" i="11" s="1"/>
  <c r="E21" i="11"/>
  <c r="H21" i="11" s="1"/>
  <c r="L12" i="12" l="1"/>
  <c r="M12" i="12" s="1"/>
  <c r="J12" i="12"/>
  <c r="D22" i="12"/>
  <c r="E21" i="12"/>
  <c r="J21" i="11"/>
  <c r="E22" i="11"/>
  <c r="H22" i="11" s="1"/>
  <c r="D22" i="11"/>
  <c r="G22" i="11" s="1"/>
  <c r="F22" i="11"/>
  <c r="I22" i="11" s="1"/>
  <c r="O12" i="12" l="1"/>
  <c r="I13" i="12" s="1"/>
  <c r="K12" i="12"/>
  <c r="N12" i="12" s="1"/>
  <c r="P12" i="12" s="1"/>
  <c r="F13" i="12" s="1"/>
  <c r="D23" i="12"/>
  <c r="E22" i="12"/>
  <c r="M22" i="12" s="1"/>
  <c r="J22" i="11"/>
  <c r="F23" i="11"/>
  <c r="I23" i="11" s="1"/>
  <c r="D23" i="11"/>
  <c r="G23" i="11" s="1"/>
  <c r="E23" i="11"/>
  <c r="H23" i="11" s="1"/>
  <c r="L13" i="12" l="1"/>
  <c r="M13" i="12" s="1"/>
  <c r="J13" i="12"/>
  <c r="D24" i="12"/>
  <c r="E23" i="12"/>
  <c r="M23" i="12" s="1"/>
  <c r="J23" i="11"/>
  <c r="F24" i="11"/>
  <c r="I24" i="11" s="1"/>
  <c r="E24" i="11"/>
  <c r="H24" i="11" s="1"/>
  <c r="D24" i="11"/>
  <c r="G24" i="11" s="1"/>
  <c r="J24" i="11" s="1"/>
  <c r="O13" i="12" l="1"/>
  <c r="I14" i="12" s="1"/>
  <c r="L14" i="12" s="1"/>
  <c r="K13" i="12"/>
  <c r="N13" i="12" s="1"/>
  <c r="P13" i="12" s="1"/>
  <c r="F14" i="12" s="1"/>
  <c r="D25" i="12"/>
  <c r="E24" i="12"/>
  <c r="M24" i="12" s="1"/>
  <c r="D25" i="11"/>
  <c r="G25" i="11" s="1"/>
  <c r="E25" i="11"/>
  <c r="H25" i="11" s="1"/>
  <c r="F25" i="11"/>
  <c r="I25" i="11" s="1"/>
  <c r="M14" i="12" l="1"/>
  <c r="J14" i="12"/>
  <c r="D26" i="12"/>
  <c r="E25" i="12"/>
  <c r="M25" i="12" s="1"/>
  <c r="J25" i="11"/>
  <c r="F26" i="11"/>
  <c r="I26" i="11" s="1"/>
  <c r="E26" i="11"/>
  <c r="H26" i="11" s="1"/>
  <c r="D26" i="11"/>
  <c r="G26" i="11" s="1"/>
  <c r="O14" i="12" l="1"/>
  <c r="I15" i="12" s="1"/>
  <c r="K14" i="12"/>
  <c r="N14" i="12"/>
  <c r="P14" i="12" s="1"/>
  <c r="F15" i="12" s="1"/>
  <c r="D27" i="12"/>
  <c r="E26" i="12"/>
  <c r="J26" i="11"/>
  <c r="E27" i="11"/>
  <c r="H27" i="11" s="1"/>
  <c r="D27" i="11"/>
  <c r="G27" i="11" s="1"/>
  <c r="F27" i="11"/>
  <c r="I27" i="11" s="1"/>
  <c r="J15" i="12" l="1"/>
  <c r="D28" i="12"/>
  <c r="E27" i="12"/>
  <c r="J27" i="11"/>
  <c r="F28" i="11"/>
  <c r="I28" i="11" s="1"/>
  <c r="D28" i="11"/>
  <c r="G28" i="11" s="1"/>
  <c r="E28" i="11"/>
  <c r="H28" i="11" s="1"/>
  <c r="O15" i="12" l="1"/>
  <c r="I16" i="12" s="1"/>
  <c r="K15" i="12"/>
  <c r="M16" i="12"/>
  <c r="N15" i="12"/>
  <c r="P15" i="12" s="1"/>
  <c r="F16" i="12" s="1"/>
  <c r="D29" i="12"/>
  <c r="E28" i="12"/>
  <c r="M28" i="12" s="1"/>
  <c r="J28" i="11"/>
  <c r="D29" i="11"/>
  <c r="G29" i="11" s="1"/>
  <c r="E29" i="11"/>
  <c r="H29" i="11" s="1"/>
  <c r="F29" i="11"/>
  <c r="I29" i="11" s="1"/>
  <c r="J16" i="12" l="1"/>
  <c r="D30" i="12"/>
  <c r="E29" i="12"/>
  <c r="M29" i="12" s="1"/>
  <c r="J29" i="11"/>
  <c r="F30" i="11"/>
  <c r="I30" i="11" s="1"/>
  <c r="E30" i="11"/>
  <c r="H30" i="11" s="1"/>
  <c r="D30" i="11"/>
  <c r="G30" i="11" s="1"/>
  <c r="O16" i="12" l="1"/>
  <c r="I17" i="12" s="1"/>
  <c r="K16" i="12"/>
  <c r="N16" i="12"/>
  <c r="P16" i="12" s="1"/>
  <c r="F17" i="12" s="1"/>
  <c r="D31" i="12"/>
  <c r="E30" i="12"/>
  <c r="M30" i="12" s="1"/>
  <c r="J30" i="11"/>
  <c r="D31" i="11"/>
  <c r="G31" i="11" s="1"/>
  <c r="E31" i="11"/>
  <c r="H31" i="11" s="1"/>
  <c r="F31" i="11"/>
  <c r="I31" i="11" s="1"/>
  <c r="L17" i="12" l="1"/>
  <c r="M17" i="12" s="1"/>
  <c r="J17" i="12"/>
  <c r="D32" i="12"/>
  <c r="E31" i="12"/>
  <c r="M31" i="12" s="1"/>
  <c r="J31" i="11"/>
  <c r="F32" i="11"/>
  <c r="I32" i="11" s="1"/>
  <c r="E32" i="11"/>
  <c r="H32" i="11" s="1"/>
  <c r="D32" i="11"/>
  <c r="G32" i="11" s="1"/>
  <c r="J32" i="11" s="1"/>
  <c r="O17" i="12" l="1"/>
  <c r="I18" i="12" s="1"/>
  <c r="K17" i="12"/>
  <c r="N17" i="12" s="1"/>
  <c r="P17" i="12" s="1"/>
  <c r="F18" i="12" s="1"/>
  <c r="D33" i="12"/>
  <c r="E32" i="12"/>
  <c r="M32" i="12" s="1"/>
  <c r="D33" i="11"/>
  <c r="G33" i="11" s="1"/>
  <c r="E33" i="11"/>
  <c r="H33" i="11" s="1"/>
  <c r="F33" i="11"/>
  <c r="I33" i="11" s="1"/>
  <c r="L18" i="12" l="1"/>
  <c r="M18" i="12" s="1"/>
  <c r="J18" i="12"/>
  <c r="D34" i="12"/>
  <c r="E33" i="12"/>
  <c r="M33" i="12" s="1"/>
  <c r="J33" i="11"/>
  <c r="E34" i="11"/>
  <c r="H34" i="11" s="1"/>
  <c r="F34" i="11"/>
  <c r="I34" i="11" s="1"/>
  <c r="D34" i="11"/>
  <c r="G34" i="11" s="1"/>
  <c r="J34" i="11" s="1"/>
  <c r="O18" i="12" l="1"/>
  <c r="I19" i="12" s="1"/>
  <c r="L19" i="12" s="1"/>
  <c r="K18" i="12"/>
  <c r="N18" i="12"/>
  <c r="P18" i="12" s="1"/>
  <c r="F19" i="12" s="1"/>
  <c r="J19" i="12" s="1"/>
  <c r="D35" i="12"/>
  <c r="E34" i="12"/>
  <c r="M34" i="12" s="1"/>
  <c r="D35" i="11"/>
  <c r="G35" i="11" s="1"/>
  <c r="F35" i="11"/>
  <c r="I35" i="11" s="1"/>
  <c r="E35" i="11"/>
  <c r="H35" i="11" s="1"/>
  <c r="M19" i="12" l="1"/>
  <c r="K19" i="12"/>
  <c r="O19" i="12"/>
  <c r="I20" i="12" s="1"/>
  <c r="D36" i="12"/>
  <c r="E35" i="12"/>
  <c r="J35" i="11"/>
  <c r="E36" i="11"/>
  <c r="H36" i="11" s="1"/>
  <c r="F36" i="11"/>
  <c r="I36" i="11" s="1"/>
  <c r="D36" i="11"/>
  <c r="G36" i="11" s="1"/>
  <c r="N19" i="12" l="1"/>
  <c r="P19" i="12" s="1"/>
  <c r="F20" i="12" s="1"/>
  <c r="J20" i="12" s="1"/>
  <c r="K20" i="12" s="1"/>
  <c r="M20" i="12"/>
  <c r="D37" i="12"/>
  <c r="E36" i="12"/>
  <c r="J36" i="11"/>
  <c r="D37" i="11"/>
  <c r="G37" i="11" s="1"/>
  <c r="F37" i="11"/>
  <c r="I37" i="11" s="1"/>
  <c r="E37" i="11"/>
  <c r="H37" i="11" s="1"/>
  <c r="N20" i="12" l="1"/>
  <c r="P20" i="12" s="1"/>
  <c r="F21" i="12" s="1"/>
  <c r="J21" i="12" s="1"/>
  <c r="K21" i="12" s="1"/>
  <c r="O20" i="12"/>
  <c r="I21" i="12" s="1"/>
  <c r="D38" i="12"/>
  <c r="E37" i="12"/>
  <c r="M37" i="12" s="1"/>
  <c r="J37" i="11"/>
  <c r="E38" i="11"/>
  <c r="H38" i="11" s="1"/>
  <c r="F38" i="11"/>
  <c r="I38" i="11" s="1"/>
  <c r="D38" i="11"/>
  <c r="G38" i="11" s="1"/>
  <c r="J38" i="11" s="1"/>
  <c r="M21" i="12" l="1"/>
  <c r="N21" i="12" s="1"/>
  <c r="P21" i="12" s="1"/>
  <c r="F22" i="12" s="1"/>
  <c r="J22" i="12" s="1"/>
  <c r="D39" i="12"/>
  <c r="E38" i="12"/>
  <c r="M38" i="12" s="1"/>
  <c r="D39" i="11"/>
  <c r="G39" i="11" s="1"/>
  <c r="F39" i="11"/>
  <c r="I39" i="11" s="1"/>
  <c r="E39" i="11"/>
  <c r="H39" i="11" s="1"/>
  <c r="K22" i="12" l="1"/>
  <c r="N22" i="12" s="1"/>
  <c r="P22" i="12" s="1"/>
  <c r="F23" i="12" s="1"/>
  <c r="J23" i="12" s="1"/>
  <c r="O21" i="12"/>
  <c r="I22" i="12" s="1"/>
  <c r="O22" i="12" s="1"/>
  <c r="I23" i="12" s="1"/>
  <c r="D40" i="12"/>
  <c r="E39" i="12"/>
  <c r="J39" i="11"/>
  <c r="E40" i="11"/>
  <c r="H40" i="11" s="1"/>
  <c r="F40" i="11"/>
  <c r="I40" i="11" s="1"/>
  <c r="D40" i="11"/>
  <c r="G40" i="11" s="1"/>
  <c r="K23" i="12" l="1"/>
  <c r="N23" i="12" s="1"/>
  <c r="P23" i="12" s="1"/>
  <c r="F24" i="12" s="1"/>
  <c r="J24" i="12" s="1"/>
  <c r="O23" i="12"/>
  <c r="I24" i="12" s="1"/>
  <c r="M26" i="12"/>
  <c r="D41" i="12"/>
  <c r="E40" i="12"/>
  <c r="J40" i="11"/>
  <c r="D41" i="11"/>
  <c r="G41" i="11" s="1"/>
  <c r="F41" i="11"/>
  <c r="I41" i="11" s="1"/>
  <c r="E41" i="11"/>
  <c r="H41" i="11" s="1"/>
  <c r="O24" i="12" l="1"/>
  <c r="I25" i="12" s="1"/>
  <c r="K24" i="12"/>
  <c r="N24" i="12" s="1"/>
  <c r="P24" i="12" s="1"/>
  <c r="F25" i="12" s="1"/>
  <c r="J25" i="12" s="1"/>
  <c r="M27" i="12"/>
  <c r="D42" i="12"/>
  <c r="E41" i="12"/>
  <c r="M41" i="12" s="1"/>
  <c r="J41" i="11"/>
  <c r="E42" i="11"/>
  <c r="H42" i="11" s="1"/>
  <c r="F42" i="11"/>
  <c r="I42" i="11" s="1"/>
  <c r="D42" i="11"/>
  <c r="G42" i="11" s="1"/>
  <c r="J42" i="11" s="1"/>
  <c r="K25" i="12" l="1"/>
  <c r="N25" i="12" s="1"/>
  <c r="P25" i="12" s="1"/>
  <c r="F26" i="12" s="1"/>
  <c r="J26" i="12" s="1"/>
  <c r="K26" i="12" s="1"/>
  <c r="N26" i="12" s="1"/>
  <c r="P26" i="12" s="1"/>
  <c r="F27" i="12" s="1"/>
  <c r="J27" i="12" s="1"/>
  <c r="K27" i="12" s="1"/>
  <c r="N27" i="12" s="1"/>
  <c r="P27" i="12" s="1"/>
  <c r="F28" i="12" s="1"/>
  <c r="J28" i="12" s="1"/>
  <c r="O25" i="12"/>
  <c r="I26" i="12" s="1"/>
  <c r="D43" i="12"/>
  <c r="E42" i="12"/>
  <c r="M42" i="12" s="1"/>
  <c r="D43" i="11"/>
  <c r="G43" i="11" s="1"/>
  <c r="F43" i="11"/>
  <c r="I43" i="11" s="1"/>
  <c r="E43" i="11"/>
  <c r="H43" i="11" s="1"/>
  <c r="K28" i="12" l="1"/>
  <c r="N28" i="12" s="1"/>
  <c r="P28" i="12" s="1"/>
  <c r="F29" i="12" s="1"/>
  <c r="J29" i="12" s="1"/>
  <c r="O26" i="12"/>
  <c r="I27" i="12" s="1"/>
  <c r="O27" i="12" s="1"/>
  <c r="I28" i="12" s="1"/>
  <c r="O28" i="12" s="1"/>
  <c r="I29" i="12" s="1"/>
  <c r="D44" i="12"/>
  <c r="E43" i="12"/>
  <c r="M43" i="12" s="1"/>
  <c r="J43" i="11"/>
  <c r="E44" i="11"/>
  <c r="H44" i="11" s="1"/>
  <c r="F44" i="11"/>
  <c r="I44" i="11" s="1"/>
  <c r="D44" i="11"/>
  <c r="G44" i="11" s="1"/>
  <c r="J44" i="11" s="1"/>
  <c r="K29" i="12" l="1"/>
  <c r="N29" i="12" s="1"/>
  <c r="P29" i="12" s="1"/>
  <c r="F30" i="12" s="1"/>
  <c r="J30" i="12" s="1"/>
  <c r="O29" i="12"/>
  <c r="I30" i="12" s="1"/>
  <c r="D45" i="12"/>
  <c r="E44" i="12"/>
  <c r="M44" i="12" s="1"/>
  <c r="D45" i="11"/>
  <c r="G45" i="11" s="1"/>
  <c r="F45" i="11"/>
  <c r="I45" i="11" s="1"/>
  <c r="E45" i="11"/>
  <c r="H45" i="11" s="1"/>
  <c r="K30" i="12" l="1"/>
  <c r="N30" i="12" s="1"/>
  <c r="P30" i="12" s="1"/>
  <c r="F31" i="12" s="1"/>
  <c r="J31" i="12" s="1"/>
  <c r="O30" i="12"/>
  <c r="I31" i="12" s="1"/>
  <c r="D46" i="12"/>
  <c r="E45" i="12"/>
  <c r="M45" i="12" s="1"/>
  <c r="J45" i="11"/>
  <c r="E46" i="11"/>
  <c r="H46" i="11" s="1"/>
  <c r="F46" i="11"/>
  <c r="I46" i="11" s="1"/>
  <c r="D46" i="11"/>
  <c r="G46" i="11" s="1"/>
  <c r="K31" i="12" l="1"/>
  <c r="N31" i="12" s="1"/>
  <c r="P31" i="12" s="1"/>
  <c r="F32" i="12" s="1"/>
  <c r="J32" i="12" s="1"/>
  <c r="O31" i="12"/>
  <c r="I32" i="12" s="1"/>
  <c r="M35" i="12"/>
  <c r="D47" i="12"/>
  <c r="E46" i="12"/>
  <c r="J46" i="11"/>
  <c r="D47" i="11"/>
  <c r="G47" i="11" s="1"/>
  <c r="F47" i="11"/>
  <c r="I47" i="11" s="1"/>
  <c r="E47" i="11"/>
  <c r="H47" i="11" s="1"/>
  <c r="K32" i="12" l="1"/>
  <c r="N32" i="12" s="1"/>
  <c r="P32" i="12" s="1"/>
  <c r="F33" i="12" s="1"/>
  <c r="J33" i="12" s="1"/>
  <c r="O32" i="12"/>
  <c r="I33" i="12" s="1"/>
  <c r="M36" i="12"/>
  <c r="D48" i="12"/>
  <c r="E47" i="12"/>
  <c r="J47" i="11"/>
  <c r="E48" i="11"/>
  <c r="H48" i="11" s="1"/>
  <c r="F48" i="11"/>
  <c r="I48" i="11" s="1"/>
  <c r="D48" i="11"/>
  <c r="G48" i="11" s="1"/>
  <c r="K33" i="12" l="1"/>
  <c r="N33" i="12" s="1"/>
  <c r="P33" i="12" s="1"/>
  <c r="F34" i="12" s="1"/>
  <c r="J34" i="12" s="1"/>
  <c r="O33" i="12"/>
  <c r="I34" i="12" s="1"/>
  <c r="D49" i="12"/>
  <c r="E48" i="12"/>
  <c r="M48" i="12" s="1"/>
  <c r="J48" i="11"/>
  <c r="D49" i="11"/>
  <c r="G49" i="11" s="1"/>
  <c r="F49" i="11"/>
  <c r="I49" i="11" s="1"/>
  <c r="E49" i="11"/>
  <c r="H49" i="11" s="1"/>
  <c r="K34" i="12" l="1"/>
  <c r="N34" i="12" s="1"/>
  <c r="P34" i="12" s="1"/>
  <c r="F35" i="12" s="1"/>
  <c r="J35" i="12" s="1"/>
  <c r="K35" i="12" s="1"/>
  <c r="N35" i="12" s="1"/>
  <c r="P35" i="12" s="1"/>
  <c r="F36" i="12" s="1"/>
  <c r="J36" i="12" s="1"/>
  <c r="K36" i="12" s="1"/>
  <c r="N36" i="12" s="1"/>
  <c r="P36" i="12" s="1"/>
  <c r="F37" i="12" s="1"/>
  <c r="J37" i="12" s="1"/>
  <c r="O34" i="12"/>
  <c r="I35" i="12" s="1"/>
  <c r="M39" i="12"/>
  <c r="D50" i="12"/>
  <c r="E49" i="12"/>
  <c r="M49" i="12" s="1"/>
  <c r="J49" i="11"/>
  <c r="E50" i="11"/>
  <c r="H50" i="11" s="1"/>
  <c r="F50" i="11"/>
  <c r="I50" i="11" s="1"/>
  <c r="D50" i="11"/>
  <c r="G50" i="11" s="1"/>
  <c r="K37" i="12" l="1"/>
  <c r="N37" i="12" s="1"/>
  <c r="P37" i="12" s="1"/>
  <c r="F38" i="12" s="1"/>
  <c r="J38" i="12" s="1"/>
  <c r="O35" i="12"/>
  <c r="I36" i="12" s="1"/>
  <c r="O36" i="12" s="1"/>
  <c r="I37" i="12" s="1"/>
  <c r="O37" i="12" s="1"/>
  <c r="I38" i="12" s="1"/>
  <c r="M40" i="12"/>
  <c r="D51" i="12"/>
  <c r="E50" i="12"/>
  <c r="J50" i="11"/>
  <c r="D51" i="11"/>
  <c r="G51" i="11" s="1"/>
  <c r="F51" i="11"/>
  <c r="I51" i="11" s="1"/>
  <c r="E51" i="11"/>
  <c r="H51" i="11" s="1"/>
  <c r="K38" i="12" l="1"/>
  <c r="N38" i="12" s="1"/>
  <c r="P38" i="12" s="1"/>
  <c r="F39" i="12" s="1"/>
  <c r="J39" i="12" s="1"/>
  <c r="K39" i="12" s="1"/>
  <c r="N39" i="12" s="1"/>
  <c r="P39" i="12" s="1"/>
  <c r="F40" i="12" s="1"/>
  <c r="J40" i="12" s="1"/>
  <c r="K40" i="12" s="1"/>
  <c r="N40" i="12" s="1"/>
  <c r="P40" i="12" s="1"/>
  <c r="F41" i="12" s="1"/>
  <c r="J41" i="12" s="1"/>
  <c r="K41" i="12" s="1"/>
  <c r="N41" i="12" s="1"/>
  <c r="P41" i="12" s="1"/>
  <c r="F42" i="12" s="1"/>
  <c r="J42" i="12" s="1"/>
  <c r="O38" i="12"/>
  <c r="I39" i="12" s="1"/>
  <c r="D52" i="12"/>
  <c r="E51" i="12"/>
  <c r="J51" i="11"/>
  <c r="E52" i="11"/>
  <c r="H52" i="11" s="1"/>
  <c r="F52" i="11"/>
  <c r="I52" i="11" s="1"/>
  <c r="D52" i="11"/>
  <c r="G52" i="11" s="1"/>
  <c r="J52" i="11" s="1"/>
  <c r="K42" i="12" l="1"/>
  <c r="N42" i="12" s="1"/>
  <c r="P42" i="12" s="1"/>
  <c r="F43" i="12" s="1"/>
  <c r="J43" i="12" s="1"/>
  <c r="O39" i="12"/>
  <c r="I40" i="12" s="1"/>
  <c r="O40" i="12" s="1"/>
  <c r="I41" i="12" s="1"/>
  <c r="O41" i="12" s="1"/>
  <c r="I42" i="12" s="1"/>
  <c r="O42" i="12" s="1"/>
  <c r="I43" i="12" s="1"/>
  <c r="D53" i="12"/>
  <c r="E52" i="12"/>
  <c r="M52" i="12" s="1"/>
  <c r="D53" i="11"/>
  <c r="G53" i="11" s="1"/>
  <c r="F53" i="11"/>
  <c r="I53" i="11" s="1"/>
  <c r="E53" i="11"/>
  <c r="H53" i="11" s="1"/>
  <c r="K43" i="12" l="1"/>
  <c r="N43" i="12" s="1"/>
  <c r="P43" i="12" s="1"/>
  <c r="F44" i="12" s="1"/>
  <c r="J44" i="12" s="1"/>
  <c r="O43" i="12"/>
  <c r="I44" i="12" s="1"/>
  <c r="D54" i="12"/>
  <c r="E53" i="12"/>
  <c r="M53" i="12" s="1"/>
  <c r="J53" i="11"/>
  <c r="E54" i="11"/>
  <c r="H54" i="11" s="1"/>
  <c r="F54" i="11"/>
  <c r="I54" i="11" s="1"/>
  <c r="D54" i="11"/>
  <c r="G54" i="11" s="1"/>
  <c r="J54" i="11" s="1"/>
  <c r="K44" i="12" l="1"/>
  <c r="N44" i="12" s="1"/>
  <c r="P44" i="12" s="1"/>
  <c r="F45" i="12" s="1"/>
  <c r="J45" i="12" s="1"/>
  <c r="O44" i="12"/>
  <c r="I45" i="12" s="1"/>
  <c r="D55" i="12"/>
  <c r="E54" i="12"/>
  <c r="M54" i="12" s="1"/>
  <c r="D55" i="11"/>
  <c r="G55" i="11" s="1"/>
  <c r="F55" i="11"/>
  <c r="I55" i="11" s="1"/>
  <c r="E55" i="11"/>
  <c r="H55" i="11" s="1"/>
  <c r="K45" i="12" l="1"/>
  <c r="N45" i="12" s="1"/>
  <c r="P45" i="12" s="1"/>
  <c r="F46" i="12" s="1"/>
  <c r="J46" i="12" s="1"/>
  <c r="K46" i="12" s="1"/>
  <c r="O45" i="12"/>
  <c r="I46" i="12" s="1"/>
  <c r="M46" i="12"/>
  <c r="D56" i="12"/>
  <c r="E55" i="12"/>
  <c r="M55" i="12" s="1"/>
  <c r="J55" i="11"/>
  <c r="E56" i="11"/>
  <c r="H56" i="11" s="1"/>
  <c r="F56" i="11"/>
  <c r="I56" i="11" s="1"/>
  <c r="D56" i="11"/>
  <c r="G56" i="11" s="1"/>
  <c r="N46" i="12" l="1"/>
  <c r="P46" i="12" s="1"/>
  <c r="F47" i="12" s="1"/>
  <c r="J47" i="12" s="1"/>
  <c r="K47" i="12" s="1"/>
  <c r="O46" i="12"/>
  <c r="I47" i="12" s="1"/>
  <c r="D57" i="12"/>
  <c r="E56" i="12"/>
  <c r="M56" i="12" s="1"/>
  <c r="J56" i="11"/>
  <c r="D57" i="11"/>
  <c r="G57" i="11" s="1"/>
  <c r="F57" i="11"/>
  <c r="I57" i="11" s="1"/>
  <c r="E57" i="11"/>
  <c r="H57" i="11" s="1"/>
  <c r="M47" i="12" l="1"/>
  <c r="N47" i="12" s="1"/>
  <c r="P47" i="12" s="1"/>
  <c r="F48" i="12" s="1"/>
  <c r="J48" i="12" s="1"/>
  <c r="D58" i="12"/>
  <c r="E57" i="12"/>
  <c r="M57" i="12" s="1"/>
  <c r="J57" i="11"/>
  <c r="E58" i="11"/>
  <c r="H58" i="11" s="1"/>
  <c r="F58" i="11"/>
  <c r="I58" i="11" s="1"/>
  <c r="D58" i="11"/>
  <c r="G58" i="11" s="1"/>
  <c r="J58" i="11" s="1"/>
  <c r="K48" i="12" l="1"/>
  <c r="N48" i="12" s="1"/>
  <c r="P48" i="12" s="1"/>
  <c r="F49" i="12" s="1"/>
  <c r="J49" i="12" s="1"/>
  <c r="O47" i="12"/>
  <c r="I48" i="12" s="1"/>
  <c r="O48" i="12" s="1"/>
  <c r="I49" i="12" s="1"/>
  <c r="D59" i="12"/>
  <c r="E58" i="12"/>
  <c r="M58" i="12" s="1"/>
  <c r="D59" i="11"/>
  <c r="G59" i="11" s="1"/>
  <c r="F59" i="11"/>
  <c r="I59" i="11" s="1"/>
  <c r="E59" i="11"/>
  <c r="H59" i="11" s="1"/>
  <c r="K49" i="12" l="1"/>
  <c r="N49" i="12" s="1"/>
  <c r="P49" i="12" s="1"/>
  <c r="F50" i="12" s="1"/>
  <c r="J50" i="12" s="1"/>
  <c r="K50" i="12" s="1"/>
  <c r="O49" i="12"/>
  <c r="I50" i="12" s="1"/>
  <c r="M50" i="12" s="1"/>
  <c r="D60" i="12"/>
  <c r="E59" i="12"/>
  <c r="M59" i="12" s="1"/>
  <c r="J59" i="11"/>
  <c r="E60" i="11"/>
  <c r="H60" i="11" s="1"/>
  <c r="F60" i="11"/>
  <c r="I60" i="11" s="1"/>
  <c r="D60" i="11"/>
  <c r="G60" i="11" s="1"/>
  <c r="J60" i="11" s="1"/>
  <c r="O50" i="12" l="1"/>
  <c r="I51" i="12" s="1"/>
  <c r="N50" i="12"/>
  <c r="P50" i="12" s="1"/>
  <c r="F51" i="12" s="1"/>
  <c r="J51" i="12" s="1"/>
  <c r="K51" i="12" s="1"/>
  <c r="M51" i="12"/>
  <c r="D61" i="12"/>
  <c r="E60" i="12"/>
  <c r="M60" i="12" s="1"/>
  <c r="D61" i="11"/>
  <c r="G61" i="11" s="1"/>
  <c r="F61" i="11"/>
  <c r="I61" i="11" s="1"/>
  <c r="E61" i="11"/>
  <c r="H61" i="11" s="1"/>
  <c r="N51" i="12" l="1"/>
  <c r="P51" i="12" s="1"/>
  <c r="F52" i="12" s="1"/>
  <c r="J52" i="12" s="1"/>
  <c r="O51" i="12"/>
  <c r="I52" i="12" s="1"/>
  <c r="D62" i="12"/>
  <c r="E61" i="12"/>
  <c r="M61" i="12" s="1"/>
  <c r="J61" i="11"/>
  <c r="E62" i="11"/>
  <c r="H62" i="11" s="1"/>
  <c r="F62" i="11"/>
  <c r="I62" i="11" s="1"/>
  <c r="D62" i="11"/>
  <c r="G62" i="11" s="1"/>
  <c r="J62" i="11" s="1"/>
  <c r="O52" i="12" l="1"/>
  <c r="I53" i="12" s="1"/>
  <c r="K52" i="12"/>
  <c r="N52" i="12" s="1"/>
  <c r="P52" i="12" s="1"/>
  <c r="F53" i="12" s="1"/>
  <c r="J53" i="12" s="1"/>
  <c r="D63" i="12"/>
  <c r="E62" i="12"/>
  <c r="M62" i="12" s="1"/>
  <c r="D63" i="11"/>
  <c r="G63" i="11" s="1"/>
  <c r="F63" i="11"/>
  <c r="I63" i="11" s="1"/>
  <c r="E63" i="11"/>
  <c r="H63" i="11" s="1"/>
  <c r="K53" i="12" l="1"/>
  <c r="N53" i="12" s="1"/>
  <c r="P53" i="12" s="1"/>
  <c r="F54" i="12" s="1"/>
  <c r="J54" i="12" s="1"/>
  <c r="O53" i="12"/>
  <c r="I54" i="12" s="1"/>
  <c r="D64" i="12"/>
  <c r="E63" i="12"/>
  <c r="M63" i="12" s="1"/>
  <c r="J63" i="11"/>
  <c r="E64" i="11"/>
  <c r="H64" i="11" s="1"/>
  <c r="F64" i="11"/>
  <c r="I64" i="11" s="1"/>
  <c r="D64" i="11"/>
  <c r="G64" i="11" s="1"/>
  <c r="J64" i="11" s="1"/>
  <c r="K54" i="12" l="1"/>
  <c r="N54" i="12" s="1"/>
  <c r="P54" i="12" s="1"/>
  <c r="F55" i="12" s="1"/>
  <c r="J55" i="12" s="1"/>
  <c r="O54" i="12"/>
  <c r="I55" i="12" s="1"/>
  <c r="D65" i="12"/>
  <c r="E64" i="12"/>
  <c r="M64" i="12" s="1"/>
  <c r="D65" i="11"/>
  <c r="G65" i="11" s="1"/>
  <c r="F65" i="11"/>
  <c r="I65" i="11" s="1"/>
  <c r="E65" i="11"/>
  <c r="H65" i="11" s="1"/>
  <c r="K55" i="12" l="1"/>
  <c r="N55" i="12" s="1"/>
  <c r="P55" i="12" s="1"/>
  <c r="F56" i="12" s="1"/>
  <c r="J56" i="12" s="1"/>
  <c r="O55" i="12"/>
  <c r="I56" i="12" s="1"/>
  <c r="D66" i="12"/>
  <c r="E65" i="12"/>
  <c r="M65" i="12" s="1"/>
  <c r="J65" i="11"/>
  <c r="E66" i="11"/>
  <c r="H66" i="11" s="1"/>
  <c r="F66" i="11"/>
  <c r="I66" i="11" s="1"/>
  <c r="D66" i="11"/>
  <c r="G66" i="11" s="1"/>
  <c r="K56" i="12" l="1"/>
  <c r="N56" i="12" s="1"/>
  <c r="P56" i="12" s="1"/>
  <c r="F57" i="12" s="1"/>
  <c r="J57" i="12" s="1"/>
  <c r="O56" i="12"/>
  <c r="I57" i="12" s="1"/>
  <c r="D67" i="12"/>
  <c r="E66" i="12"/>
  <c r="M66" i="12" s="1"/>
  <c r="J66" i="11"/>
  <c r="F67" i="11"/>
  <c r="I67" i="11" s="1"/>
  <c r="D67" i="11"/>
  <c r="G67" i="11" s="1"/>
  <c r="E67" i="11"/>
  <c r="H67" i="11" s="1"/>
  <c r="K57" i="12" l="1"/>
  <c r="N57" i="12" s="1"/>
  <c r="P57" i="12" s="1"/>
  <c r="F58" i="12" s="1"/>
  <c r="J58" i="12" s="1"/>
  <c r="O57" i="12"/>
  <c r="I58" i="12" s="1"/>
  <c r="D68" i="12"/>
  <c r="E67" i="12"/>
  <c r="M67" i="12" s="1"/>
  <c r="J67" i="11"/>
  <c r="E68" i="11"/>
  <c r="H68" i="11" s="1"/>
  <c r="D68" i="11"/>
  <c r="G68" i="11" s="1"/>
  <c r="F68" i="11"/>
  <c r="I68" i="11" s="1"/>
  <c r="K58" i="12" l="1"/>
  <c r="N58" i="12" s="1"/>
  <c r="P58" i="12" s="1"/>
  <c r="F59" i="12" s="1"/>
  <c r="J59" i="12" s="1"/>
  <c r="O58" i="12"/>
  <c r="I59" i="12" s="1"/>
  <c r="D69" i="12"/>
  <c r="E68" i="12"/>
  <c r="M68" i="12" s="1"/>
  <c r="J68" i="11"/>
  <c r="F69" i="11"/>
  <c r="I69" i="11" s="1"/>
  <c r="D69" i="11"/>
  <c r="G69" i="11" s="1"/>
  <c r="E69" i="11"/>
  <c r="H69" i="11" s="1"/>
  <c r="K59" i="12" l="1"/>
  <c r="N59" i="12" s="1"/>
  <c r="P59" i="12" s="1"/>
  <c r="F60" i="12" s="1"/>
  <c r="J60" i="12" s="1"/>
  <c r="O59" i="12"/>
  <c r="I60" i="12" s="1"/>
  <c r="D70" i="12"/>
  <c r="E69" i="12"/>
  <c r="M69" i="12" s="1"/>
  <c r="J69" i="11"/>
  <c r="D70" i="11"/>
  <c r="G70" i="11" s="1"/>
  <c r="E70" i="11"/>
  <c r="H70" i="11" s="1"/>
  <c r="F70" i="11"/>
  <c r="I70" i="11" s="1"/>
  <c r="K60" i="12" l="1"/>
  <c r="N60" i="12" s="1"/>
  <c r="P60" i="12" s="1"/>
  <c r="F61" i="12" s="1"/>
  <c r="J61" i="12" s="1"/>
  <c r="O60" i="12"/>
  <c r="I61" i="12" s="1"/>
  <c r="D71" i="12"/>
  <c r="E70" i="12"/>
  <c r="M70" i="12" s="1"/>
  <c r="J70" i="11"/>
  <c r="F71" i="11"/>
  <c r="I71" i="11" s="1"/>
  <c r="E71" i="11"/>
  <c r="H71" i="11" s="1"/>
  <c r="D71" i="11"/>
  <c r="G71" i="11" s="1"/>
  <c r="O61" i="12" l="1"/>
  <c r="I62" i="12" s="1"/>
  <c r="K61" i="12"/>
  <c r="N61" i="12" s="1"/>
  <c r="P61" i="12" s="1"/>
  <c r="F62" i="12" s="1"/>
  <c r="J62" i="12" s="1"/>
  <c r="D72" i="12"/>
  <c r="E71" i="12"/>
  <c r="J71" i="11"/>
  <c r="D72" i="11"/>
  <c r="G72" i="11" s="1"/>
  <c r="E72" i="11"/>
  <c r="H72" i="11" s="1"/>
  <c r="F72" i="11"/>
  <c r="I72" i="11" s="1"/>
  <c r="K62" i="12" l="1"/>
  <c r="N62" i="12" s="1"/>
  <c r="P62" i="12" s="1"/>
  <c r="F63" i="12" s="1"/>
  <c r="J63" i="12" s="1"/>
  <c r="O62" i="12"/>
  <c r="I63" i="12" s="1"/>
  <c r="D73" i="12"/>
  <c r="E72" i="12"/>
  <c r="J72" i="11"/>
  <c r="F73" i="11"/>
  <c r="I73" i="11" s="1"/>
  <c r="E73" i="11"/>
  <c r="H73" i="11" s="1"/>
  <c r="D73" i="11"/>
  <c r="G73" i="11" s="1"/>
  <c r="J73" i="11" s="1"/>
  <c r="K63" i="12" l="1"/>
  <c r="N63" i="12" s="1"/>
  <c r="P63" i="12" s="1"/>
  <c r="F64" i="12" s="1"/>
  <c r="J64" i="12" s="1"/>
  <c r="O63" i="12"/>
  <c r="I64" i="12" s="1"/>
  <c r="D74" i="12"/>
  <c r="E73" i="12"/>
  <c r="D74" i="11"/>
  <c r="G74" i="11" s="1"/>
  <c r="E74" i="11"/>
  <c r="H74" i="11" s="1"/>
  <c r="F74" i="11"/>
  <c r="I74" i="11" s="1"/>
  <c r="K64" i="12" l="1"/>
  <c r="N64" i="12" s="1"/>
  <c r="P64" i="12" s="1"/>
  <c r="F65" i="12" s="1"/>
  <c r="J65" i="12" s="1"/>
  <c r="K65" i="12" s="1"/>
  <c r="N65" i="12" s="1"/>
  <c r="P65" i="12" s="1"/>
  <c r="F66" i="12" s="1"/>
  <c r="J66" i="12" s="1"/>
  <c r="O64" i="12"/>
  <c r="I65" i="12" s="1"/>
  <c r="D75" i="12"/>
  <c r="E74" i="12"/>
  <c r="J74" i="11"/>
  <c r="F75" i="11"/>
  <c r="I75" i="11" s="1"/>
  <c r="E75" i="11"/>
  <c r="H75" i="11" s="1"/>
  <c r="D75" i="11"/>
  <c r="G75" i="11" s="1"/>
  <c r="J75" i="11" s="1"/>
  <c r="K66" i="12" l="1"/>
  <c r="N66" i="12" s="1"/>
  <c r="P66" i="12" s="1"/>
  <c r="F67" i="12" s="1"/>
  <c r="J67" i="12" s="1"/>
  <c r="O65" i="12"/>
  <c r="I66" i="12" s="1"/>
  <c r="O66" i="12" s="1"/>
  <c r="I67" i="12" s="1"/>
  <c r="D76" i="12"/>
  <c r="E75" i="12"/>
  <c r="D76" i="11"/>
  <c r="G76" i="11" s="1"/>
  <c r="E76" i="11"/>
  <c r="H76" i="11" s="1"/>
  <c r="F76" i="11"/>
  <c r="I76" i="11" s="1"/>
  <c r="O67" i="12" l="1"/>
  <c r="I68" i="12" s="1"/>
  <c r="K67" i="12"/>
  <c r="N67" i="12" s="1"/>
  <c r="P67" i="12" s="1"/>
  <c r="F68" i="12" s="1"/>
  <c r="J68" i="12" s="1"/>
  <c r="D77" i="12"/>
  <c r="E76" i="12"/>
  <c r="M76" i="12" s="1"/>
  <c r="J76" i="11"/>
  <c r="F77" i="11"/>
  <c r="I77" i="11" s="1"/>
  <c r="E77" i="11"/>
  <c r="H77" i="11" s="1"/>
  <c r="D77" i="11"/>
  <c r="G77" i="11" s="1"/>
  <c r="O68" i="12" l="1"/>
  <c r="I69" i="12" s="1"/>
  <c r="K68" i="12"/>
  <c r="N68" i="12" s="1"/>
  <c r="P68" i="12" s="1"/>
  <c r="F69" i="12" s="1"/>
  <c r="J69" i="12" s="1"/>
  <c r="D78" i="12"/>
  <c r="E77" i="12"/>
  <c r="J77" i="11"/>
  <c r="D78" i="11"/>
  <c r="G78" i="11" s="1"/>
  <c r="E78" i="11"/>
  <c r="H78" i="11" s="1"/>
  <c r="F78" i="11"/>
  <c r="I78" i="11" s="1"/>
  <c r="O69" i="12" l="1"/>
  <c r="I70" i="12" s="1"/>
  <c r="K69" i="12"/>
  <c r="N69" i="12"/>
  <c r="P69" i="12" s="1"/>
  <c r="F70" i="12" s="1"/>
  <c r="D79" i="12"/>
  <c r="E78" i="12"/>
  <c r="J78" i="11"/>
  <c r="F79" i="11"/>
  <c r="I79" i="11" s="1"/>
  <c r="E79" i="11"/>
  <c r="H79" i="11" s="1"/>
  <c r="D79" i="11"/>
  <c r="G79" i="11" s="1"/>
  <c r="J70" i="12" l="1"/>
  <c r="D80" i="12"/>
  <c r="E79" i="12"/>
  <c r="M79" i="12" s="1"/>
  <c r="J79" i="11"/>
  <c r="E80" i="11"/>
  <c r="H80" i="11" s="1"/>
  <c r="D80" i="11"/>
  <c r="G80" i="11" s="1"/>
  <c r="F80" i="11"/>
  <c r="I80" i="11" s="1"/>
  <c r="O70" i="12" l="1"/>
  <c r="I71" i="12" s="1"/>
  <c r="K70" i="12"/>
  <c r="M71" i="12"/>
  <c r="N70" i="12"/>
  <c r="P70" i="12" s="1"/>
  <c r="F71" i="12" s="1"/>
  <c r="D81" i="12"/>
  <c r="E80" i="12"/>
  <c r="M80" i="12" s="1"/>
  <c r="J80" i="11"/>
  <c r="F81" i="11"/>
  <c r="I81" i="11" s="1"/>
  <c r="D81" i="11"/>
  <c r="G81" i="11" s="1"/>
  <c r="E81" i="11"/>
  <c r="H81" i="11" s="1"/>
  <c r="J71" i="12" l="1"/>
  <c r="D82" i="12"/>
  <c r="E81" i="12"/>
  <c r="M81" i="12" s="1"/>
  <c r="J81" i="11"/>
  <c r="E82" i="11"/>
  <c r="H82" i="11" s="1"/>
  <c r="D82" i="11"/>
  <c r="G82" i="11" s="1"/>
  <c r="F82" i="11"/>
  <c r="I82" i="11" s="1"/>
  <c r="O71" i="12" l="1"/>
  <c r="I72" i="12" s="1"/>
  <c r="K71" i="12"/>
  <c r="N71" i="12" s="1"/>
  <c r="P71" i="12" s="1"/>
  <c r="F72" i="12" s="1"/>
  <c r="D83" i="12"/>
  <c r="E82" i="12"/>
  <c r="M82" i="12" s="1"/>
  <c r="J82" i="11"/>
  <c r="F83" i="11"/>
  <c r="I83" i="11" s="1"/>
  <c r="D83" i="11"/>
  <c r="G83" i="11" s="1"/>
  <c r="E83" i="11"/>
  <c r="H83" i="11" s="1"/>
  <c r="L72" i="12" l="1"/>
  <c r="M72" i="12" s="1"/>
  <c r="J72" i="12"/>
  <c r="D84" i="12"/>
  <c r="E83" i="12"/>
  <c r="M83" i="12" s="1"/>
  <c r="J83" i="11"/>
  <c r="E84" i="11"/>
  <c r="H84" i="11" s="1"/>
  <c r="D84" i="11"/>
  <c r="G84" i="11" s="1"/>
  <c r="F84" i="11"/>
  <c r="I84" i="11" s="1"/>
  <c r="O72" i="12" l="1"/>
  <c r="I73" i="12" s="1"/>
  <c r="L73" i="12" s="1"/>
  <c r="K72" i="12"/>
  <c r="N72" i="12"/>
  <c r="P72" i="12" s="1"/>
  <c r="F73" i="12" s="1"/>
  <c r="D85" i="12"/>
  <c r="E84" i="12"/>
  <c r="M84" i="12" s="1"/>
  <c r="J84" i="11"/>
  <c r="F85" i="11"/>
  <c r="I85" i="11" s="1"/>
  <c r="D85" i="11"/>
  <c r="G85" i="11" s="1"/>
  <c r="E85" i="11"/>
  <c r="H85" i="11" s="1"/>
  <c r="M73" i="12" l="1"/>
  <c r="J73" i="12"/>
  <c r="D86" i="12"/>
  <c r="E85" i="12"/>
  <c r="M85" i="12" s="1"/>
  <c r="J85" i="11"/>
  <c r="E86" i="11"/>
  <c r="H86" i="11" s="1"/>
  <c r="D86" i="11"/>
  <c r="G86" i="11" s="1"/>
  <c r="F86" i="11"/>
  <c r="I86" i="11" s="1"/>
  <c r="O73" i="12" l="1"/>
  <c r="I74" i="12" s="1"/>
  <c r="K73" i="12"/>
  <c r="N73" i="12" s="1"/>
  <c r="P73" i="12" s="1"/>
  <c r="F74" i="12" s="1"/>
  <c r="M74" i="12"/>
  <c r="D87" i="12"/>
  <c r="E86" i="12"/>
  <c r="M86" i="12" s="1"/>
  <c r="J86" i="11"/>
  <c r="F87" i="11"/>
  <c r="I87" i="11" s="1"/>
  <c r="D87" i="11"/>
  <c r="G87" i="11" s="1"/>
  <c r="E87" i="11"/>
  <c r="H87" i="11" s="1"/>
  <c r="J74" i="12" l="1"/>
  <c r="D88" i="12"/>
  <c r="E87" i="12"/>
  <c r="M87" i="12" s="1"/>
  <c r="J87" i="11"/>
  <c r="E88" i="11"/>
  <c r="H88" i="11" s="1"/>
  <c r="D88" i="11"/>
  <c r="G88" i="11" s="1"/>
  <c r="F88" i="11"/>
  <c r="I88" i="11" s="1"/>
  <c r="O74" i="12" l="1"/>
  <c r="I75" i="12" s="1"/>
  <c r="K74" i="12"/>
  <c r="N74" i="12" s="1"/>
  <c r="P74" i="12" s="1"/>
  <c r="F75" i="12" s="1"/>
  <c r="J75" i="12" s="1"/>
  <c r="K75" i="12" s="1"/>
  <c r="M75" i="12"/>
  <c r="D89" i="12"/>
  <c r="E88" i="12"/>
  <c r="M88" i="12" s="1"/>
  <c r="J88" i="11"/>
  <c r="F89" i="11"/>
  <c r="I89" i="11" s="1"/>
  <c r="D89" i="11"/>
  <c r="G89" i="11" s="1"/>
  <c r="E89" i="11"/>
  <c r="H89" i="11" s="1"/>
  <c r="N75" i="12" l="1"/>
  <c r="P75" i="12" s="1"/>
  <c r="F76" i="12" s="1"/>
  <c r="J76" i="12" s="1"/>
  <c r="O75" i="12"/>
  <c r="I76" i="12" s="1"/>
  <c r="D90" i="12"/>
  <c r="E89" i="12"/>
  <c r="M89" i="12" s="1"/>
  <c r="J89" i="11"/>
  <c r="E90" i="11"/>
  <c r="H90" i="11" s="1"/>
  <c r="D90" i="11"/>
  <c r="G90" i="11" s="1"/>
  <c r="F90" i="11"/>
  <c r="I90" i="11" s="1"/>
  <c r="K76" i="12" l="1"/>
  <c r="N76" i="12" s="1"/>
  <c r="P76" i="12" s="1"/>
  <c r="F77" i="12" s="1"/>
  <c r="J77" i="12" s="1"/>
  <c r="K77" i="12" s="1"/>
  <c r="O76" i="12"/>
  <c r="I77" i="12" s="1"/>
  <c r="D91" i="12"/>
  <c r="E90" i="12"/>
  <c r="M90" i="12" s="1"/>
  <c r="J90" i="11"/>
  <c r="F91" i="11"/>
  <c r="I91" i="11" s="1"/>
  <c r="D91" i="11"/>
  <c r="G91" i="11" s="1"/>
  <c r="E91" i="11"/>
  <c r="H91" i="11" s="1"/>
  <c r="M77" i="12" l="1"/>
  <c r="N77" i="12" s="1"/>
  <c r="P77" i="12" s="1"/>
  <c r="F78" i="12" s="1"/>
  <c r="J78" i="12" s="1"/>
  <c r="K78" i="12" s="1"/>
  <c r="O77" i="12"/>
  <c r="I78" i="12" s="1"/>
  <c r="D92" i="12"/>
  <c r="E91" i="12"/>
  <c r="M91" i="12" s="1"/>
  <c r="J91" i="11"/>
  <c r="E92" i="11"/>
  <c r="H92" i="11" s="1"/>
  <c r="D92" i="11"/>
  <c r="G92" i="11" s="1"/>
  <c r="F92" i="11"/>
  <c r="I92" i="11" s="1"/>
  <c r="M78" i="12" l="1"/>
  <c r="N78" i="12" s="1"/>
  <c r="P78" i="12" s="1"/>
  <c r="F79" i="12" s="1"/>
  <c r="J79" i="12" s="1"/>
  <c r="D93" i="12"/>
  <c r="E92" i="12"/>
  <c r="M92" i="12" s="1"/>
  <c r="J92" i="11"/>
  <c r="F93" i="11"/>
  <c r="I93" i="11" s="1"/>
  <c r="D93" i="11"/>
  <c r="G93" i="11" s="1"/>
  <c r="E93" i="11"/>
  <c r="H93" i="11" s="1"/>
  <c r="K79" i="12" l="1"/>
  <c r="N79" i="12" s="1"/>
  <c r="P79" i="12" s="1"/>
  <c r="F80" i="12" s="1"/>
  <c r="J80" i="12" s="1"/>
  <c r="O78" i="12"/>
  <c r="I79" i="12" s="1"/>
  <c r="O79" i="12" s="1"/>
  <c r="I80" i="12" s="1"/>
  <c r="D94" i="12"/>
  <c r="E93" i="12"/>
  <c r="J93" i="11"/>
  <c r="E94" i="11"/>
  <c r="H94" i="11" s="1"/>
  <c r="D94" i="11"/>
  <c r="G94" i="11" s="1"/>
  <c r="F94" i="11"/>
  <c r="I94" i="11" s="1"/>
  <c r="K80" i="12" l="1"/>
  <c r="N80" i="12" s="1"/>
  <c r="P80" i="12" s="1"/>
  <c r="F81" i="12" s="1"/>
  <c r="J81" i="12" s="1"/>
  <c r="O80" i="12"/>
  <c r="I81" i="12" s="1"/>
  <c r="D95" i="12"/>
  <c r="E94" i="12"/>
  <c r="J94" i="11"/>
  <c r="F95" i="11"/>
  <c r="I95" i="11" s="1"/>
  <c r="D95" i="11"/>
  <c r="G95" i="11" s="1"/>
  <c r="E95" i="11"/>
  <c r="H95" i="11" s="1"/>
  <c r="K81" i="12" l="1"/>
  <c r="N81" i="12" s="1"/>
  <c r="P81" i="12" s="1"/>
  <c r="F82" i="12" s="1"/>
  <c r="J82" i="12" s="1"/>
  <c r="O81" i="12"/>
  <c r="I82" i="12" s="1"/>
  <c r="D96" i="12"/>
  <c r="E95" i="12"/>
  <c r="M95" i="12" s="1"/>
  <c r="J95" i="11"/>
  <c r="E96" i="11"/>
  <c r="H96" i="11" s="1"/>
  <c r="D96" i="11"/>
  <c r="G96" i="11" s="1"/>
  <c r="F96" i="11"/>
  <c r="I96" i="11" s="1"/>
  <c r="K82" i="12" l="1"/>
  <c r="N82" i="12" s="1"/>
  <c r="P82" i="12" s="1"/>
  <c r="F83" i="12" s="1"/>
  <c r="J83" i="12" s="1"/>
  <c r="O82" i="12"/>
  <c r="I83" i="12" s="1"/>
  <c r="D97" i="12"/>
  <c r="E96" i="12"/>
  <c r="M96" i="12" s="1"/>
  <c r="J96" i="11"/>
  <c r="F97" i="11"/>
  <c r="I97" i="11" s="1"/>
  <c r="D97" i="11"/>
  <c r="G97" i="11" s="1"/>
  <c r="E97" i="11"/>
  <c r="H97" i="11" s="1"/>
  <c r="O83" i="12" l="1"/>
  <c r="I84" i="12" s="1"/>
  <c r="K83" i="12"/>
  <c r="N83" i="12" s="1"/>
  <c r="P83" i="12" s="1"/>
  <c r="F84" i="12" s="1"/>
  <c r="J84" i="12" s="1"/>
  <c r="D98" i="12"/>
  <c r="E97" i="12"/>
  <c r="M97" i="12" s="1"/>
  <c r="J97" i="11"/>
  <c r="E98" i="11"/>
  <c r="H98" i="11" s="1"/>
  <c r="D98" i="11"/>
  <c r="G98" i="11" s="1"/>
  <c r="F98" i="11"/>
  <c r="I98" i="11" s="1"/>
  <c r="K84" i="12" l="1"/>
  <c r="N84" i="12" s="1"/>
  <c r="P84" i="12" s="1"/>
  <c r="F85" i="12" s="1"/>
  <c r="J85" i="12" s="1"/>
  <c r="O84" i="12"/>
  <c r="I85" i="12" s="1"/>
  <c r="D99" i="12"/>
  <c r="E98" i="12"/>
  <c r="M98" i="12" s="1"/>
  <c r="J98" i="11"/>
  <c r="F99" i="11"/>
  <c r="I99" i="11" s="1"/>
  <c r="D99" i="11"/>
  <c r="G99" i="11" s="1"/>
  <c r="E99" i="11"/>
  <c r="H99" i="11" s="1"/>
  <c r="O85" i="12" l="1"/>
  <c r="I86" i="12" s="1"/>
  <c r="K85" i="12"/>
  <c r="N85" i="12" s="1"/>
  <c r="P85" i="12" s="1"/>
  <c r="F86" i="12" s="1"/>
  <c r="J86" i="12" s="1"/>
  <c r="D100" i="12"/>
  <c r="E99" i="12"/>
  <c r="M99" i="12" s="1"/>
  <c r="J99" i="11"/>
  <c r="E100" i="11"/>
  <c r="H100" i="11" s="1"/>
  <c r="D100" i="11"/>
  <c r="G100" i="11" s="1"/>
  <c r="F100" i="11"/>
  <c r="I100" i="11" s="1"/>
  <c r="O86" i="12" l="1"/>
  <c r="I87" i="12" s="1"/>
  <c r="K86" i="12"/>
  <c r="N86" i="12" s="1"/>
  <c r="P86" i="12" s="1"/>
  <c r="F87" i="12" s="1"/>
  <c r="J87" i="12" s="1"/>
  <c r="D101" i="12"/>
  <c r="E100" i="12"/>
  <c r="M100" i="12" s="1"/>
  <c r="J100" i="11"/>
  <c r="F101" i="11"/>
  <c r="I101" i="11" s="1"/>
  <c r="D101" i="11"/>
  <c r="G101" i="11" s="1"/>
  <c r="E101" i="11"/>
  <c r="H101" i="11" s="1"/>
  <c r="O87" i="12" l="1"/>
  <c r="I88" i="12" s="1"/>
  <c r="K87" i="12"/>
  <c r="N87" i="12" s="1"/>
  <c r="P87" i="12" s="1"/>
  <c r="F88" i="12" s="1"/>
  <c r="J88" i="12" s="1"/>
  <c r="D102" i="12"/>
  <c r="E101" i="12"/>
  <c r="M101" i="12" s="1"/>
  <c r="J101" i="11"/>
  <c r="E102" i="11"/>
  <c r="H102" i="11" s="1"/>
  <c r="D102" i="11"/>
  <c r="G102" i="11" s="1"/>
  <c r="F102" i="11"/>
  <c r="I102" i="11" s="1"/>
  <c r="K88" i="12" l="1"/>
  <c r="N88" i="12" s="1"/>
  <c r="P88" i="12" s="1"/>
  <c r="F89" i="12" s="1"/>
  <c r="J89" i="12" s="1"/>
  <c r="O88" i="12"/>
  <c r="I89" i="12" s="1"/>
  <c r="D103" i="12"/>
  <c r="E102" i="12"/>
  <c r="J102" i="11"/>
  <c r="F103" i="11"/>
  <c r="I103" i="11" s="1"/>
  <c r="D103" i="11"/>
  <c r="G103" i="11" s="1"/>
  <c r="E103" i="11"/>
  <c r="H103" i="11" s="1"/>
  <c r="K89" i="12" l="1"/>
  <c r="N89" i="12" s="1"/>
  <c r="P89" i="12" s="1"/>
  <c r="F90" i="12" s="1"/>
  <c r="J90" i="12" s="1"/>
  <c r="O89" i="12"/>
  <c r="I90" i="12" s="1"/>
  <c r="D104" i="12"/>
  <c r="E103" i="12"/>
  <c r="J103" i="11"/>
  <c r="D104" i="11"/>
  <c r="G104" i="11" s="1"/>
  <c r="E104" i="11"/>
  <c r="H104" i="11" s="1"/>
  <c r="F104" i="11"/>
  <c r="I104" i="11" s="1"/>
  <c r="K90" i="12" l="1"/>
  <c r="N90" i="12" s="1"/>
  <c r="P90" i="12" s="1"/>
  <c r="F91" i="12" s="1"/>
  <c r="J91" i="12" s="1"/>
  <c r="O90" i="12"/>
  <c r="I91" i="12" s="1"/>
  <c r="D105" i="12"/>
  <c r="E104" i="12"/>
  <c r="J104" i="11"/>
  <c r="F105" i="11"/>
  <c r="I105" i="11" s="1"/>
  <c r="E105" i="11"/>
  <c r="H105" i="11" s="1"/>
  <c r="D105" i="11"/>
  <c r="G105" i="11" s="1"/>
  <c r="J105" i="11" s="1"/>
  <c r="K91" i="12" l="1"/>
  <c r="N91" i="12" s="1"/>
  <c r="P91" i="12" s="1"/>
  <c r="F92" i="12" s="1"/>
  <c r="J92" i="12" s="1"/>
  <c r="O91" i="12"/>
  <c r="I92" i="12" s="1"/>
  <c r="D106" i="12"/>
  <c r="E105" i="12"/>
  <c r="D106" i="11"/>
  <c r="G106" i="11" s="1"/>
  <c r="E106" i="11"/>
  <c r="H106" i="11" s="1"/>
  <c r="F106" i="11"/>
  <c r="I106" i="11" s="1"/>
  <c r="K92" i="12" l="1"/>
  <c r="N92" i="12" s="1"/>
  <c r="P92" i="12" s="1"/>
  <c r="F93" i="12" s="1"/>
  <c r="J93" i="12" s="1"/>
  <c r="K93" i="12" s="1"/>
  <c r="O92" i="12"/>
  <c r="I93" i="12" s="1"/>
  <c r="D107" i="12"/>
  <c r="E106" i="12"/>
  <c r="J106" i="11"/>
  <c r="E107" i="11"/>
  <c r="H107" i="11" s="1"/>
  <c r="F107" i="11"/>
  <c r="I107" i="11" s="1"/>
  <c r="D107" i="11"/>
  <c r="G107" i="11" s="1"/>
  <c r="J107" i="11" s="1"/>
  <c r="M93" i="12" l="1"/>
  <c r="N93" i="12" s="1"/>
  <c r="P93" i="12" s="1"/>
  <c r="F94" i="12" s="1"/>
  <c r="D108" i="12"/>
  <c r="E107" i="12"/>
  <c r="D108" i="11"/>
  <c r="G108" i="11" s="1"/>
  <c r="F108" i="11"/>
  <c r="I108" i="11" s="1"/>
  <c r="E108" i="11"/>
  <c r="H108" i="11" s="1"/>
  <c r="O93" i="12" l="1"/>
  <c r="I94" i="12" s="1"/>
  <c r="L94" i="12" s="1"/>
  <c r="J94" i="12"/>
  <c r="D109" i="12"/>
  <c r="E108" i="12"/>
  <c r="J108" i="11"/>
  <c r="E109" i="11"/>
  <c r="H109" i="11" s="1"/>
  <c r="F109" i="11"/>
  <c r="I109" i="11" s="1"/>
  <c r="D109" i="11"/>
  <c r="G109" i="11" s="1"/>
  <c r="J109" i="11" s="1"/>
  <c r="M94" i="12" l="1"/>
  <c r="O94" i="12"/>
  <c r="I95" i="12" s="1"/>
  <c r="K94" i="12"/>
  <c r="D110" i="12"/>
  <c r="E109" i="12"/>
  <c r="D110" i="11"/>
  <c r="G110" i="11" s="1"/>
  <c r="F110" i="11"/>
  <c r="I110" i="11" s="1"/>
  <c r="E110" i="11"/>
  <c r="H110" i="11" s="1"/>
  <c r="N94" i="12" l="1"/>
  <c r="P94" i="12" s="1"/>
  <c r="F95" i="12" s="1"/>
  <c r="J95" i="12" s="1"/>
  <c r="D111" i="12"/>
  <c r="E110" i="12"/>
  <c r="J110" i="11"/>
  <c r="E111" i="11"/>
  <c r="H111" i="11" s="1"/>
  <c r="F111" i="11"/>
  <c r="I111" i="11" s="1"/>
  <c r="D111" i="11"/>
  <c r="G111" i="11" s="1"/>
  <c r="J111" i="11" s="1"/>
  <c r="O95" i="12" l="1"/>
  <c r="I96" i="12" s="1"/>
  <c r="K95" i="12"/>
  <c r="N95" i="12" s="1"/>
  <c r="P95" i="12" s="1"/>
  <c r="F96" i="12" s="1"/>
  <c r="D112" i="12"/>
  <c r="E111" i="12"/>
  <c r="D112" i="11"/>
  <c r="G112" i="11" s="1"/>
  <c r="F112" i="11"/>
  <c r="I112" i="11" s="1"/>
  <c r="E112" i="11"/>
  <c r="H112" i="11" s="1"/>
  <c r="J96" i="12" l="1"/>
  <c r="D113" i="12"/>
  <c r="E112" i="12"/>
  <c r="M112" i="12" s="1"/>
  <c r="J112" i="11"/>
  <c r="E113" i="11"/>
  <c r="H113" i="11" s="1"/>
  <c r="F113" i="11"/>
  <c r="I113" i="11" s="1"/>
  <c r="D113" i="11"/>
  <c r="G113" i="11" s="1"/>
  <c r="J113" i="11" s="1"/>
  <c r="O96" i="12" l="1"/>
  <c r="I97" i="12" s="1"/>
  <c r="K96" i="12"/>
  <c r="N96" i="12" s="1"/>
  <c r="P96" i="12" s="1"/>
  <c r="F97" i="12" s="1"/>
  <c r="D114" i="12"/>
  <c r="E113" i="12"/>
  <c r="D114" i="11"/>
  <c r="G114" i="11" s="1"/>
  <c r="F114" i="11"/>
  <c r="I114" i="11" s="1"/>
  <c r="E114" i="11"/>
  <c r="H114" i="11" s="1"/>
  <c r="J97" i="12" l="1"/>
  <c r="D115" i="12"/>
  <c r="E114" i="12"/>
  <c r="J114" i="11"/>
  <c r="E115" i="11"/>
  <c r="H115" i="11" s="1"/>
  <c r="F115" i="11"/>
  <c r="I115" i="11" s="1"/>
  <c r="D115" i="11"/>
  <c r="G115" i="11" s="1"/>
  <c r="J115" i="11" s="1"/>
  <c r="O97" i="12" l="1"/>
  <c r="I98" i="12" s="1"/>
  <c r="K97" i="12"/>
  <c r="N97" i="12" s="1"/>
  <c r="P97" i="12" s="1"/>
  <c r="F98" i="12" s="1"/>
  <c r="D116" i="12"/>
  <c r="E115" i="12"/>
  <c r="D116" i="11"/>
  <c r="G116" i="11" s="1"/>
  <c r="F116" i="11"/>
  <c r="I116" i="11" s="1"/>
  <c r="E116" i="11"/>
  <c r="H116" i="11" s="1"/>
  <c r="J98" i="12" l="1"/>
  <c r="D117" i="12"/>
  <c r="E116" i="12"/>
  <c r="J116" i="11"/>
  <c r="E117" i="11"/>
  <c r="H117" i="11" s="1"/>
  <c r="F117" i="11"/>
  <c r="I117" i="11" s="1"/>
  <c r="D117" i="11"/>
  <c r="G117" i="11" s="1"/>
  <c r="J117" i="11" s="1"/>
  <c r="O98" i="12" l="1"/>
  <c r="I99" i="12" s="1"/>
  <c r="K98" i="12"/>
  <c r="N98" i="12" s="1"/>
  <c r="P98" i="12" s="1"/>
  <c r="F99" i="12" s="1"/>
  <c r="D118" i="12"/>
  <c r="E117" i="12"/>
  <c r="D118" i="11"/>
  <c r="G118" i="11" s="1"/>
  <c r="F118" i="11"/>
  <c r="I118" i="11" s="1"/>
  <c r="E118" i="11"/>
  <c r="H118" i="11" s="1"/>
  <c r="J99" i="12" l="1"/>
  <c r="D119" i="12"/>
  <c r="E118" i="12"/>
  <c r="J118" i="11"/>
  <c r="E119" i="11"/>
  <c r="H119" i="11" s="1"/>
  <c r="F119" i="11"/>
  <c r="I119" i="11" s="1"/>
  <c r="D119" i="11"/>
  <c r="G119" i="11" s="1"/>
  <c r="J119" i="11" s="1"/>
  <c r="O99" i="12" l="1"/>
  <c r="I100" i="12" s="1"/>
  <c r="K99" i="12"/>
  <c r="N99" i="12" s="1"/>
  <c r="P99" i="12" s="1"/>
  <c r="F100" i="12" s="1"/>
  <c r="D120" i="12"/>
  <c r="E119" i="12"/>
  <c r="F120" i="11"/>
  <c r="I120" i="11" s="1"/>
  <c r="D120" i="11"/>
  <c r="G120" i="11" s="1"/>
  <c r="E120" i="11"/>
  <c r="H120" i="11" s="1"/>
  <c r="J100" i="12" l="1"/>
  <c r="D121" i="12"/>
  <c r="E120" i="12"/>
  <c r="J120" i="11"/>
  <c r="E121" i="11"/>
  <c r="H121" i="11" s="1"/>
  <c r="D121" i="11"/>
  <c r="G121" i="11" s="1"/>
  <c r="F121" i="11"/>
  <c r="I121" i="11" s="1"/>
  <c r="O100" i="12" l="1"/>
  <c r="I101" i="12" s="1"/>
  <c r="K100" i="12"/>
  <c r="N100" i="12"/>
  <c r="P100" i="12" s="1"/>
  <c r="F101" i="12" s="1"/>
  <c r="D122" i="12"/>
  <c r="E121" i="12"/>
  <c r="M121" i="12" s="1"/>
  <c r="J121" i="11"/>
  <c r="F122" i="11"/>
  <c r="I122" i="11" s="1"/>
  <c r="D122" i="11"/>
  <c r="G122" i="11" s="1"/>
  <c r="E122" i="11"/>
  <c r="H122" i="11" s="1"/>
  <c r="J101" i="12" l="1"/>
  <c r="D123" i="12"/>
  <c r="E122" i="12"/>
  <c r="J122" i="11"/>
  <c r="D123" i="11"/>
  <c r="G123" i="11" s="1"/>
  <c r="E123" i="11"/>
  <c r="H123" i="11" s="1"/>
  <c r="F123" i="11"/>
  <c r="I123" i="11" s="1"/>
  <c r="O101" i="12" l="1"/>
  <c r="I102" i="12" s="1"/>
  <c r="K101" i="12"/>
  <c r="M102" i="12"/>
  <c r="N101" i="12"/>
  <c r="P101" i="12" s="1"/>
  <c r="F102" i="12" s="1"/>
  <c r="D124" i="12"/>
  <c r="E123" i="12"/>
  <c r="J123" i="11"/>
  <c r="F124" i="11"/>
  <c r="I124" i="11" s="1"/>
  <c r="E124" i="11"/>
  <c r="H124" i="11" s="1"/>
  <c r="D124" i="11"/>
  <c r="G124" i="11" s="1"/>
  <c r="J124" i="11" s="1"/>
  <c r="J102" i="12" l="1"/>
  <c r="D125" i="12"/>
  <c r="E124" i="12"/>
  <c r="M124" i="12" s="1"/>
  <c r="D125" i="11"/>
  <c r="G125" i="11" s="1"/>
  <c r="E125" i="11"/>
  <c r="H125" i="11" s="1"/>
  <c r="F125" i="11"/>
  <c r="I125" i="11" s="1"/>
  <c r="O102" i="12" l="1"/>
  <c r="I103" i="12" s="1"/>
  <c r="L103" i="12" s="1"/>
  <c r="K102" i="12"/>
  <c r="M103" i="12"/>
  <c r="N102" i="12"/>
  <c r="P102" i="12" s="1"/>
  <c r="F103" i="12" s="1"/>
  <c r="D126" i="12"/>
  <c r="E125" i="12"/>
  <c r="M125" i="12" s="1"/>
  <c r="J125" i="11"/>
  <c r="E126" i="11"/>
  <c r="H126" i="11" s="1"/>
  <c r="F126" i="11"/>
  <c r="I126" i="11" s="1"/>
  <c r="D126" i="11"/>
  <c r="G126" i="11" s="1"/>
  <c r="J126" i="11" s="1"/>
  <c r="J103" i="12" l="1"/>
  <c r="D127" i="12"/>
  <c r="E126" i="12"/>
  <c r="M126" i="12" s="1"/>
  <c r="D127" i="11"/>
  <c r="G127" i="11" s="1"/>
  <c r="F127" i="11"/>
  <c r="I127" i="11" s="1"/>
  <c r="E127" i="11"/>
  <c r="H127" i="11" s="1"/>
  <c r="O103" i="12" l="1"/>
  <c r="I104" i="12" s="1"/>
  <c r="L104" i="12" s="1"/>
  <c r="K103" i="12"/>
  <c r="M104" i="12"/>
  <c r="N103" i="12"/>
  <c r="P103" i="12" s="1"/>
  <c r="F104" i="12" s="1"/>
  <c r="D128" i="12"/>
  <c r="E127" i="12"/>
  <c r="M127" i="12" s="1"/>
  <c r="J127" i="11"/>
  <c r="E128" i="11"/>
  <c r="H128" i="11" s="1"/>
  <c r="F128" i="11"/>
  <c r="I128" i="11" s="1"/>
  <c r="D128" i="11"/>
  <c r="G128" i="11" s="1"/>
  <c r="J128" i="11" s="1"/>
  <c r="J104" i="12" l="1"/>
  <c r="D129" i="12"/>
  <c r="E128" i="12"/>
  <c r="M128" i="12" s="1"/>
  <c r="D129" i="11"/>
  <c r="G129" i="11" s="1"/>
  <c r="F129" i="11"/>
  <c r="I129" i="11" s="1"/>
  <c r="E129" i="11"/>
  <c r="H129" i="11" s="1"/>
  <c r="O104" i="12" l="1"/>
  <c r="I105" i="12" s="1"/>
  <c r="K104" i="12"/>
  <c r="N104" i="12"/>
  <c r="P104" i="12" s="1"/>
  <c r="F105" i="12" s="1"/>
  <c r="J105" i="12" s="1"/>
  <c r="K105" i="12" s="1"/>
  <c r="D130" i="12"/>
  <c r="E129" i="12"/>
  <c r="M129" i="12" s="1"/>
  <c r="J129" i="11"/>
  <c r="F130" i="11"/>
  <c r="I130" i="11" s="1"/>
  <c r="E130" i="11"/>
  <c r="H130" i="11" s="1"/>
  <c r="D130" i="11"/>
  <c r="G130" i="11" s="1"/>
  <c r="J130" i="11" s="1"/>
  <c r="L105" i="12" l="1"/>
  <c r="M105" i="12" s="1"/>
  <c r="N105" i="12" s="1"/>
  <c r="P105" i="12" s="1"/>
  <c r="F106" i="12" s="1"/>
  <c r="O105" i="12"/>
  <c r="I106" i="12" s="1"/>
  <c r="L106" i="12" s="1"/>
  <c r="D131" i="12"/>
  <c r="E130" i="12"/>
  <c r="M130" i="12" s="1"/>
  <c r="E131" i="11"/>
  <c r="H131" i="11" s="1"/>
  <c r="D131" i="11"/>
  <c r="G131" i="11" s="1"/>
  <c r="F131" i="11"/>
  <c r="I131" i="11" s="1"/>
  <c r="M106" i="12" l="1"/>
  <c r="J106" i="12"/>
  <c r="D132" i="12"/>
  <c r="E131" i="12"/>
  <c r="M131" i="12" s="1"/>
  <c r="J131" i="11"/>
  <c r="F132" i="11"/>
  <c r="I132" i="11" s="1"/>
  <c r="D132" i="11"/>
  <c r="G132" i="11" s="1"/>
  <c r="E132" i="11"/>
  <c r="H132" i="11" s="1"/>
  <c r="O106" i="12" l="1"/>
  <c r="I107" i="12" s="1"/>
  <c r="L107" i="12" s="1"/>
  <c r="K106" i="12"/>
  <c r="N106" i="12"/>
  <c r="P106" i="12" s="1"/>
  <c r="F107" i="12" s="1"/>
  <c r="D133" i="12"/>
  <c r="E132" i="12"/>
  <c r="M132" i="12" s="1"/>
  <c r="J132" i="11"/>
  <c r="E133" i="11"/>
  <c r="H133" i="11" s="1"/>
  <c r="D133" i="11"/>
  <c r="G133" i="11" s="1"/>
  <c r="F133" i="11"/>
  <c r="I133" i="11" s="1"/>
  <c r="M107" i="12" l="1"/>
  <c r="J107" i="12"/>
  <c r="D134" i="12"/>
  <c r="E133" i="12"/>
  <c r="M133" i="12" s="1"/>
  <c r="J133" i="11"/>
  <c r="F134" i="11"/>
  <c r="I134" i="11" s="1"/>
  <c r="D134" i="11"/>
  <c r="G134" i="11" s="1"/>
  <c r="E134" i="11"/>
  <c r="H134" i="11" s="1"/>
  <c r="O107" i="12" l="1"/>
  <c r="I108" i="12" s="1"/>
  <c r="K107" i="12"/>
  <c r="N107" i="12" s="1"/>
  <c r="P107" i="12" s="1"/>
  <c r="F108" i="12" s="1"/>
  <c r="J108" i="12" s="1"/>
  <c r="M108" i="12"/>
  <c r="D135" i="12"/>
  <c r="E134" i="12"/>
  <c r="J134" i="11"/>
  <c r="E135" i="11"/>
  <c r="H135" i="11" s="1"/>
  <c r="D135" i="11"/>
  <c r="G135" i="11" s="1"/>
  <c r="F135" i="11"/>
  <c r="I135" i="11" s="1"/>
  <c r="O108" i="12" l="1"/>
  <c r="I109" i="12" s="1"/>
  <c r="K108" i="12"/>
  <c r="N108" i="12" s="1"/>
  <c r="P108" i="12" s="1"/>
  <c r="F109" i="12" s="1"/>
  <c r="D136" i="12"/>
  <c r="E135" i="12"/>
  <c r="J135" i="11"/>
  <c r="D136" i="11"/>
  <c r="G136" i="11" s="1"/>
  <c r="F136" i="11"/>
  <c r="I136" i="11" s="1"/>
  <c r="E136" i="11"/>
  <c r="H136" i="11" s="1"/>
  <c r="L109" i="12" l="1"/>
  <c r="M109" i="12" s="1"/>
  <c r="J109" i="12"/>
  <c r="D137" i="12"/>
  <c r="E136" i="12"/>
  <c r="J136" i="11"/>
  <c r="E137" i="11"/>
  <c r="H137" i="11" s="1"/>
  <c r="F137" i="11"/>
  <c r="I137" i="11" s="1"/>
  <c r="D137" i="11"/>
  <c r="G137" i="11" s="1"/>
  <c r="O109" i="12" l="1"/>
  <c r="I110" i="12" s="1"/>
  <c r="K109" i="12"/>
  <c r="N109" i="12" s="1"/>
  <c r="P109" i="12" s="1"/>
  <c r="F110" i="12" s="1"/>
  <c r="J110" i="12" s="1"/>
  <c r="K110" i="12" s="1"/>
  <c r="D138" i="12"/>
  <c r="E137" i="12"/>
  <c r="J137" i="11"/>
  <c r="D138" i="11"/>
  <c r="G138" i="11" s="1"/>
  <c r="F138" i="11"/>
  <c r="I138" i="11" s="1"/>
  <c r="E138" i="11"/>
  <c r="H138" i="11" s="1"/>
  <c r="L110" i="12" l="1"/>
  <c r="M110" i="12" s="1"/>
  <c r="N110" i="12" s="1"/>
  <c r="P110" i="12" s="1"/>
  <c r="F111" i="12" s="1"/>
  <c r="O110" i="12"/>
  <c r="I111" i="12" s="1"/>
  <c r="L111" i="12" s="1"/>
  <c r="D139" i="12"/>
  <c r="E138" i="12"/>
  <c r="J138" i="11"/>
  <c r="E139" i="11"/>
  <c r="H139" i="11" s="1"/>
  <c r="F139" i="11"/>
  <c r="I139" i="11" s="1"/>
  <c r="D139" i="11"/>
  <c r="G139" i="11" s="1"/>
  <c r="M111" i="12" l="1"/>
  <c r="J111" i="12"/>
  <c r="D140" i="12"/>
  <c r="E139" i="12"/>
  <c r="J139" i="11"/>
  <c r="D140" i="11"/>
  <c r="G140" i="11" s="1"/>
  <c r="F140" i="11"/>
  <c r="I140" i="11" s="1"/>
  <c r="E140" i="11"/>
  <c r="H140" i="11" s="1"/>
  <c r="O111" i="12" l="1"/>
  <c r="I112" i="12" s="1"/>
  <c r="K111" i="12"/>
  <c r="N111" i="12" s="1"/>
  <c r="P111" i="12" s="1"/>
  <c r="F112" i="12" s="1"/>
  <c r="D141" i="12"/>
  <c r="E140" i="12"/>
  <c r="J140" i="11"/>
  <c r="E141" i="11"/>
  <c r="H141" i="11" s="1"/>
  <c r="F141" i="11"/>
  <c r="I141" i="11" s="1"/>
  <c r="D141" i="11"/>
  <c r="G141" i="11" s="1"/>
  <c r="J112" i="12" l="1"/>
  <c r="D142" i="12"/>
  <c r="E141" i="12"/>
  <c r="J141" i="11"/>
  <c r="F142" i="11"/>
  <c r="I142" i="11" s="1"/>
  <c r="D142" i="11"/>
  <c r="G142" i="11" s="1"/>
  <c r="E142" i="11"/>
  <c r="H142" i="11" s="1"/>
  <c r="O112" i="12" l="1"/>
  <c r="I113" i="12" s="1"/>
  <c r="K112" i="12"/>
  <c r="N112" i="12" s="1"/>
  <c r="P112" i="12" s="1"/>
  <c r="F113" i="12" s="1"/>
  <c r="M113" i="12"/>
  <c r="D143" i="12"/>
  <c r="E142" i="12"/>
  <c r="J142" i="11"/>
  <c r="E143" i="11"/>
  <c r="H143" i="11" s="1"/>
  <c r="D143" i="11"/>
  <c r="G143" i="11" s="1"/>
  <c r="F143" i="11"/>
  <c r="I143" i="11" s="1"/>
  <c r="J113" i="12" l="1"/>
  <c r="D144" i="12"/>
  <c r="E143" i="12"/>
  <c r="J143" i="11"/>
  <c r="D144" i="11"/>
  <c r="G144" i="11" s="1"/>
  <c r="F144" i="11"/>
  <c r="I144" i="11" s="1"/>
  <c r="E144" i="11"/>
  <c r="H144" i="11" s="1"/>
  <c r="O113" i="12" l="1"/>
  <c r="I114" i="12" s="1"/>
  <c r="K113" i="12"/>
  <c r="N113" i="12" s="1"/>
  <c r="P113" i="12" s="1"/>
  <c r="F114" i="12" s="1"/>
  <c r="D145" i="12"/>
  <c r="E144" i="12"/>
  <c r="J144" i="11"/>
  <c r="F145" i="11"/>
  <c r="I145" i="11" s="1"/>
  <c r="E145" i="11"/>
  <c r="H145" i="11" s="1"/>
  <c r="D145" i="11"/>
  <c r="G145" i="11" s="1"/>
  <c r="L114" i="12" l="1"/>
  <c r="M114" i="12" s="1"/>
  <c r="J114" i="12"/>
  <c r="D146" i="12"/>
  <c r="E145" i="12"/>
  <c r="J145" i="11"/>
  <c r="D146" i="11"/>
  <c r="G146" i="11" s="1"/>
  <c r="E146" i="11"/>
  <c r="H146" i="11" s="1"/>
  <c r="F146" i="11"/>
  <c r="I146" i="11" s="1"/>
  <c r="O114" i="12" l="1"/>
  <c r="I115" i="12" s="1"/>
  <c r="K114" i="12"/>
  <c r="N114" i="12"/>
  <c r="P114" i="12" s="1"/>
  <c r="F115" i="12" s="1"/>
  <c r="D147" i="12"/>
  <c r="E146" i="12"/>
  <c r="J146" i="11"/>
  <c r="F147" i="11"/>
  <c r="I147" i="11" s="1"/>
  <c r="E147" i="11"/>
  <c r="H147" i="11" s="1"/>
  <c r="D147" i="11"/>
  <c r="G147" i="11" s="1"/>
  <c r="L115" i="12" l="1"/>
  <c r="M115" i="12" s="1"/>
  <c r="J115" i="12"/>
  <c r="D148" i="12"/>
  <c r="E147" i="12"/>
  <c r="M147" i="12" s="1"/>
  <c r="J147" i="11"/>
  <c r="D148" i="11"/>
  <c r="G148" i="11" s="1"/>
  <c r="E148" i="11"/>
  <c r="H148" i="11" s="1"/>
  <c r="F148" i="11"/>
  <c r="I148" i="11" s="1"/>
  <c r="O115" i="12" l="1"/>
  <c r="I116" i="12" s="1"/>
  <c r="L116" i="12" s="1"/>
  <c r="K115" i="12"/>
  <c r="N115" i="12" s="1"/>
  <c r="P115" i="12" s="1"/>
  <c r="F116" i="12" s="1"/>
  <c r="M116" i="12"/>
  <c r="D149" i="12"/>
  <c r="E148" i="12"/>
  <c r="M148" i="12" s="1"/>
  <c r="J148" i="11"/>
  <c r="E149" i="11"/>
  <c r="H149" i="11" s="1"/>
  <c r="F149" i="11"/>
  <c r="I149" i="11" s="1"/>
  <c r="D149" i="11"/>
  <c r="G149" i="11" s="1"/>
  <c r="J116" i="12" l="1"/>
  <c r="D150" i="12"/>
  <c r="E149" i="12"/>
  <c r="J149" i="11"/>
  <c r="D150" i="11"/>
  <c r="G150" i="11" s="1"/>
  <c r="F150" i="11"/>
  <c r="I150" i="11" s="1"/>
  <c r="E150" i="11"/>
  <c r="H150" i="11" s="1"/>
  <c r="O116" i="12" l="1"/>
  <c r="I117" i="12" s="1"/>
  <c r="L117" i="12" s="1"/>
  <c r="M117" i="12" s="1"/>
  <c r="K116" i="12"/>
  <c r="N116" i="12"/>
  <c r="P116" i="12" s="1"/>
  <c r="F117" i="12" s="1"/>
  <c r="D151" i="12"/>
  <c r="E150" i="12"/>
  <c r="J150" i="11"/>
  <c r="F151" i="11"/>
  <c r="I151" i="11" s="1"/>
  <c r="E151" i="11"/>
  <c r="H151" i="11" s="1"/>
  <c r="D151" i="11"/>
  <c r="G151" i="11" s="1"/>
  <c r="J117" i="12" l="1"/>
  <c r="D152" i="12"/>
  <c r="E151" i="12"/>
  <c r="M151" i="12" s="1"/>
  <c r="J151" i="11"/>
  <c r="D152" i="11"/>
  <c r="G152" i="11" s="1"/>
  <c r="E152" i="11"/>
  <c r="H152" i="11" s="1"/>
  <c r="F152" i="11"/>
  <c r="I152" i="11" s="1"/>
  <c r="O117" i="12" l="1"/>
  <c r="I118" i="12" s="1"/>
  <c r="L118" i="12" s="1"/>
  <c r="M118" i="12" s="1"/>
  <c r="K117" i="12"/>
  <c r="N117" i="12"/>
  <c r="P117" i="12" s="1"/>
  <c r="F118" i="12" s="1"/>
  <c r="D153" i="12"/>
  <c r="E152" i="12"/>
  <c r="M152" i="12" s="1"/>
  <c r="J152" i="11"/>
  <c r="F153" i="11"/>
  <c r="I153" i="11" s="1"/>
  <c r="E153" i="11"/>
  <c r="H153" i="11" s="1"/>
  <c r="D153" i="11"/>
  <c r="G153" i="11" s="1"/>
  <c r="J153" i="11" s="1"/>
  <c r="J118" i="12" l="1"/>
  <c r="D154" i="12"/>
  <c r="E153" i="12"/>
  <c r="M153" i="12" s="1"/>
  <c r="D154" i="11"/>
  <c r="G154" i="11" s="1"/>
  <c r="E154" i="11"/>
  <c r="H154" i="11" s="1"/>
  <c r="F154" i="11"/>
  <c r="I154" i="11" s="1"/>
  <c r="O118" i="12" l="1"/>
  <c r="I119" i="12" s="1"/>
  <c r="L119" i="12" s="1"/>
  <c r="K118" i="12"/>
  <c r="N118" i="12" s="1"/>
  <c r="P118" i="12" s="1"/>
  <c r="F119" i="12" s="1"/>
  <c r="M119" i="12"/>
  <c r="D155" i="12"/>
  <c r="E154" i="12"/>
  <c r="M154" i="12" s="1"/>
  <c r="J154" i="11"/>
  <c r="E155" i="11"/>
  <c r="H155" i="11" s="1"/>
  <c r="F155" i="11"/>
  <c r="I155" i="11" s="1"/>
  <c r="D155" i="11"/>
  <c r="G155" i="11" s="1"/>
  <c r="J155" i="11" s="1"/>
  <c r="J119" i="12" l="1"/>
  <c r="D156" i="12"/>
  <c r="E155" i="12"/>
  <c r="M155" i="12" s="1"/>
  <c r="D156" i="11"/>
  <c r="G156" i="11" s="1"/>
  <c r="F156" i="11"/>
  <c r="I156" i="11" s="1"/>
  <c r="E156" i="11"/>
  <c r="H156" i="11" s="1"/>
  <c r="O119" i="12" l="1"/>
  <c r="I120" i="12" s="1"/>
  <c r="L120" i="12" s="1"/>
  <c r="K119" i="12"/>
  <c r="N119" i="12"/>
  <c r="P119" i="12" s="1"/>
  <c r="F120" i="12" s="1"/>
  <c r="D157" i="12"/>
  <c r="E156" i="12"/>
  <c r="J156" i="11"/>
  <c r="E157" i="11"/>
  <c r="H157" i="11" s="1"/>
  <c r="F157" i="11"/>
  <c r="I157" i="11" s="1"/>
  <c r="D157" i="11"/>
  <c r="G157" i="11" s="1"/>
  <c r="J157" i="11" s="1"/>
  <c r="M120" i="12" l="1"/>
  <c r="J120" i="12"/>
  <c r="D158" i="12"/>
  <c r="E157" i="12"/>
  <c r="D158" i="11"/>
  <c r="G158" i="11" s="1"/>
  <c r="F158" i="11"/>
  <c r="I158" i="11" s="1"/>
  <c r="E158" i="11"/>
  <c r="H158" i="11" s="1"/>
  <c r="O120" i="12" l="1"/>
  <c r="I121" i="12" s="1"/>
  <c r="K120" i="12"/>
  <c r="N120" i="12"/>
  <c r="P120" i="12" s="1"/>
  <c r="F121" i="12" s="1"/>
  <c r="J121" i="12" s="1"/>
  <c r="D159" i="12"/>
  <c r="E158" i="12"/>
  <c r="J158" i="11"/>
  <c r="F159" i="11"/>
  <c r="I159" i="11" s="1"/>
  <c r="E159" i="11"/>
  <c r="H159" i="11" s="1"/>
  <c r="D159" i="11"/>
  <c r="G159" i="11" s="1"/>
  <c r="J159" i="11" s="1"/>
  <c r="K121" i="12" l="1"/>
  <c r="N121" i="12" s="1"/>
  <c r="P121" i="12" s="1"/>
  <c r="F122" i="12" s="1"/>
  <c r="J122" i="12" s="1"/>
  <c r="K122" i="12" s="1"/>
  <c r="O121" i="12"/>
  <c r="I122" i="12" s="1"/>
  <c r="D160" i="12"/>
  <c r="E159" i="12"/>
  <c r="D160" i="11"/>
  <c r="G160" i="11" s="1"/>
  <c r="E160" i="11"/>
  <c r="H160" i="11" s="1"/>
  <c r="F160" i="11"/>
  <c r="I160" i="11" s="1"/>
  <c r="M122" i="12" l="1"/>
  <c r="D161" i="12"/>
  <c r="E160" i="12"/>
  <c r="J160" i="11"/>
  <c r="F161" i="11"/>
  <c r="I161" i="11" s="1"/>
  <c r="E161" i="11"/>
  <c r="H161" i="11" s="1"/>
  <c r="D161" i="11"/>
  <c r="G161" i="11" s="1"/>
  <c r="J161" i="11" s="1"/>
  <c r="O122" i="12" l="1"/>
  <c r="I123" i="12" s="1"/>
  <c r="L123" i="12" s="1"/>
  <c r="N122" i="12"/>
  <c r="P122" i="12" s="1"/>
  <c r="F123" i="12" s="1"/>
  <c r="J123" i="12" s="1"/>
  <c r="K123" i="12" s="1"/>
  <c r="D162" i="12"/>
  <c r="E161" i="12"/>
  <c r="D162" i="11"/>
  <c r="G162" i="11" s="1"/>
  <c r="E162" i="11"/>
  <c r="H162" i="11" s="1"/>
  <c r="F162" i="11"/>
  <c r="I162" i="11" s="1"/>
  <c r="M123" i="12" l="1"/>
  <c r="N123" i="12" s="1"/>
  <c r="P123" i="12" s="1"/>
  <c r="F124" i="12" s="1"/>
  <c r="J124" i="12" s="1"/>
  <c r="O123" i="12"/>
  <c r="I124" i="12" s="1"/>
  <c r="D163" i="12"/>
  <c r="E162" i="12"/>
  <c r="J162" i="11"/>
  <c r="F163" i="11"/>
  <c r="I163" i="11" s="1"/>
  <c r="E163" i="11"/>
  <c r="H163" i="11" s="1"/>
  <c r="D163" i="11"/>
  <c r="G163" i="11" s="1"/>
  <c r="J163" i="11" s="1"/>
  <c r="K124" i="12" l="1"/>
  <c r="N124" i="12" s="1"/>
  <c r="P124" i="12" s="1"/>
  <c r="F125" i="12" s="1"/>
  <c r="J125" i="12" s="1"/>
  <c r="O124" i="12"/>
  <c r="I125" i="12" s="1"/>
  <c r="D164" i="12"/>
  <c r="E163" i="12"/>
  <c r="E164" i="11"/>
  <c r="H164" i="11" s="1"/>
  <c r="D164" i="11"/>
  <c r="G164" i="11" s="1"/>
  <c r="F164" i="11"/>
  <c r="I164" i="11" s="1"/>
  <c r="K125" i="12" l="1"/>
  <c r="N125" i="12" s="1"/>
  <c r="P125" i="12" s="1"/>
  <c r="F126" i="12" s="1"/>
  <c r="J126" i="12" s="1"/>
  <c r="O125" i="12"/>
  <c r="I126" i="12" s="1"/>
  <c r="D165" i="12"/>
  <c r="E164" i="12"/>
  <c r="J164" i="11"/>
  <c r="D165" i="11"/>
  <c r="G165" i="11" s="1"/>
  <c r="F165" i="11"/>
  <c r="I165" i="11" s="1"/>
  <c r="E165" i="11"/>
  <c r="H165" i="11" s="1"/>
  <c r="K126" i="12" l="1"/>
  <c r="N126" i="12" s="1"/>
  <c r="P126" i="12" s="1"/>
  <c r="F127" i="12" s="1"/>
  <c r="J127" i="12" s="1"/>
  <c r="O126" i="12"/>
  <c r="I127" i="12" s="1"/>
  <c r="D166" i="12"/>
  <c r="E165" i="12"/>
  <c r="J165" i="11"/>
  <c r="E166" i="11"/>
  <c r="H166" i="11" s="1"/>
  <c r="F166" i="11"/>
  <c r="I166" i="11" s="1"/>
  <c r="D166" i="11"/>
  <c r="G166" i="11" s="1"/>
  <c r="J166" i="11" s="1"/>
  <c r="K127" i="12" l="1"/>
  <c r="N127" i="12" s="1"/>
  <c r="P127" i="12" s="1"/>
  <c r="F128" i="12" s="1"/>
  <c r="J128" i="12" s="1"/>
  <c r="O127" i="12"/>
  <c r="I128" i="12" s="1"/>
  <c r="D167" i="12"/>
  <c r="E166" i="12"/>
  <c r="D167" i="11"/>
  <c r="G167" i="11" s="1"/>
  <c r="F167" i="11"/>
  <c r="I167" i="11" s="1"/>
  <c r="E167" i="11"/>
  <c r="H167" i="11" s="1"/>
  <c r="O128" i="12" l="1"/>
  <c r="I129" i="12" s="1"/>
  <c r="K128" i="12"/>
  <c r="N128" i="12" s="1"/>
  <c r="P128" i="12" s="1"/>
  <c r="F129" i="12" s="1"/>
  <c r="J129" i="12" s="1"/>
  <c r="D168" i="12"/>
  <c r="E167" i="12"/>
  <c r="J167" i="11"/>
  <c r="E168" i="11"/>
  <c r="H168" i="11" s="1"/>
  <c r="F168" i="11"/>
  <c r="I168" i="11" s="1"/>
  <c r="D168" i="11"/>
  <c r="G168" i="11" s="1"/>
  <c r="J168" i="11" s="1"/>
  <c r="K129" i="12" l="1"/>
  <c r="N129" i="12" s="1"/>
  <c r="P129" i="12" s="1"/>
  <c r="F130" i="12" s="1"/>
  <c r="J130" i="12" s="1"/>
  <c r="O129" i="12"/>
  <c r="I130" i="12" s="1"/>
  <c r="D169" i="12"/>
  <c r="E168" i="12"/>
  <c r="F169" i="11"/>
  <c r="I169" i="11" s="1"/>
  <c r="D169" i="11"/>
  <c r="G169" i="11" s="1"/>
  <c r="E169" i="11"/>
  <c r="H169" i="11" s="1"/>
  <c r="K130" i="12" l="1"/>
  <c r="N130" i="12" s="1"/>
  <c r="P130" i="12" s="1"/>
  <c r="F131" i="12" s="1"/>
  <c r="J131" i="12" s="1"/>
  <c r="O130" i="12"/>
  <c r="I131" i="12" s="1"/>
  <c r="M134" i="12"/>
  <c r="D170" i="12"/>
  <c r="E169" i="12"/>
  <c r="J169" i="11"/>
  <c r="E170" i="11"/>
  <c r="H170" i="11" s="1"/>
  <c r="D170" i="11"/>
  <c r="G170" i="11" s="1"/>
  <c r="F170" i="11"/>
  <c r="I170" i="11" s="1"/>
  <c r="K131" i="12" l="1"/>
  <c r="N131" i="12" s="1"/>
  <c r="P131" i="12" s="1"/>
  <c r="F132" i="12" s="1"/>
  <c r="J132" i="12" s="1"/>
  <c r="O131" i="12"/>
  <c r="I132" i="12" s="1"/>
  <c r="D171" i="12"/>
  <c r="E170" i="12"/>
  <c r="J170" i="11"/>
  <c r="F171" i="11"/>
  <c r="I171" i="11" s="1"/>
  <c r="D171" i="11"/>
  <c r="G171" i="11" s="1"/>
  <c r="E171" i="11"/>
  <c r="H171" i="11" s="1"/>
  <c r="K132" i="12" l="1"/>
  <c r="N132" i="12" s="1"/>
  <c r="P132" i="12" s="1"/>
  <c r="F133" i="12" s="1"/>
  <c r="J133" i="12" s="1"/>
  <c r="O132" i="12"/>
  <c r="I133" i="12" s="1"/>
  <c r="D172" i="12"/>
  <c r="E171" i="12"/>
  <c r="M171" i="12" s="1"/>
  <c r="J171" i="11"/>
  <c r="E172" i="11"/>
  <c r="H172" i="11" s="1"/>
  <c r="D172" i="11"/>
  <c r="G172" i="11" s="1"/>
  <c r="F172" i="11"/>
  <c r="I172" i="11" s="1"/>
  <c r="K133" i="12" l="1"/>
  <c r="N133" i="12" s="1"/>
  <c r="P133" i="12" s="1"/>
  <c r="F134" i="12" s="1"/>
  <c r="J134" i="12" s="1"/>
  <c r="K134" i="12" s="1"/>
  <c r="N134" i="12" s="1"/>
  <c r="P134" i="12" s="1"/>
  <c r="F135" i="12" s="1"/>
  <c r="J135" i="12" s="1"/>
  <c r="K135" i="12" s="1"/>
  <c r="O133" i="12"/>
  <c r="I134" i="12" s="1"/>
  <c r="D173" i="12"/>
  <c r="E172" i="12"/>
  <c r="M172" i="12" s="1"/>
  <c r="J172" i="11"/>
  <c r="D173" i="11"/>
  <c r="G173" i="11" s="1"/>
  <c r="F173" i="11"/>
  <c r="I173" i="11" s="1"/>
  <c r="E173" i="11"/>
  <c r="H173" i="11" s="1"/>
  <c r="O134" i="12" l="1"/>
  <c r="I135" i="12" s="1"/>
  <c r="L135" i="12" s="1"/>
  <c r="D174" i="12"/>
  <c r="E173" i="12"/>
  <c r="J173" i="11"/>
  <c r="E174" i="11"/>
  <c r="H174" i="11" s="1"/>
  <c r="F174" i="11"/>
  <c r="I174" i="11" s="1"/>
  <c r="D174" i="11"/>
  <c r="G174" i="11" s="1"/>
  <c r="J174" i="11" s="1"/>
  <c r="M135" i="12" l="1"/>
  <c r="N135" i="12" s="1"/>
  <c r="P135" i="12" s="1"/>
  <c r="F136" i="12" s="1"/>
  <c r="J136" i="12" s="1"/>
  <c r="D175" i="12"/>
  <c r="E174" i="12"/>
  <c r="D175" i="11"/>
  <c r="G175" i="11" s="1"/>
  <c r="F175" i="11"/>
  <c r="I175" i="11" s="1"/>
  <c r="E175" i="11"/>
  <c r="H175" i="11" s="1"/>
  <c r="O135" i="12" l="1"/>
  <c r="I136" i="12" s="1"/>
  <c r="L136" i="12" s="1"/>
  <c r="K136" i="12"/>
  <c r="M137" i="12"/>
  <c r="D176" i="12"/>
  <c r="E175" i="12"/>
  <c r="M175" i="12" s="1"/>
  <c r="J175" i="11"/>
  <c r="E176" i="11"/>
  <c r="H176" i="11" s="1"/>
  <c r="F176" i="11"/>
  <c r="I176" i="11" s="1"/>
  <c r="D176" i="11"/>
  <c r="G176" i="11" s="1"/>
  <c r="J176" i="11" s="1"/>
  <c r="M136" i="12" l="1"/>
  <c r="N136" i="12" s="1"/>
  <c r="P136" i="12" s="1"/>
  <c r="F137" i="12" s="1"/>
  <c r="J137" i="12" s="1"/>
  <c r="K137" i="12" s="1"/>
  <c r="N137" i="12" s="1"/>
  <c r="P137" i="12" s="1"/>
  <c r="F138" i="12" s="1"/>
  <c r="J138" i="12" s="1"/>
  <c r="K138" i="12" s="1"/>
  <c r="O136" i="12"/>
  <c r="I137" i="12" s="1"/>
  <c r="D177" i="12"/>
  <c r="E176" i="12"/>
  <c r="M176" i="12" s="1"/>
  <c r="D177" i="11"/>
  <c r="G177" i="11" s="1"/>
  <c r="F177" i="11"/>
  <c r="I177" i="11" s="1"/>
  <c r="E177" i="11"/>
  <c r="H177" i="11" s="1"/>
  <c r="O137" i="12" l="1"/>
  <c r="I138" i="12" s="1"/>
  <c r="D178" i="12"/>
  <c r="E177" i="12"/>
  <c r="M177" i="12" s="1"/>
  <c r="J177" i="11"/>
  <c r="E178" i="11"/>
  <c r="H178" i="11" s="1"/>
  <c r="F178" i="11"/>
  <c r="I178" i="11" s="1"/>
  <c r="D178" i="11"/>
  <c r="G178" i="11" s="1"/>
  <c r="J178" i="11" s="1"/>
  <c r="L138" i="12" l="1"/>
  <c r="M138" i="12" s="1"/>
  <c r="N138" i="12" s="1"/>
  <c r="P138" i="12" s="1"/>
  <c r="F139" i="12" s="1"/>
  <c r="J139" i="12" s="1"/>
  <c r="K139" i="12" s="1"/>
  <c r="O138" i="12"/>
  <c r="I139" i="12" s="1"/>
  <c r="L139" i="12" s="1"/>
  <c r="D179" i="12"/>
  <c r="E178" i="12"/>
  <c r="M178" i="12" s="1"/>
  <c r="D179" i="11"/>
  <c r="G179" i="11" s="1"/>
  <c r="F179" i="11"/>
  <c r="I179" i="11" s="1"/>
  <c r="E179" i="11"/>
  <c r="H179" i="11" s="1"/>
  <c r="O139" i="12" l="1"/>
  <c r="I140" i="12" s="1"/>
  <c r="L140" i="12" s="1"/>
  <c r="D180" i="12"/>
  <c r="E179" i="12"/>
  <c r="M179" i="12" s="1"/>
  <c r="J179" i="11"/>
  <c r="E180" i="11"/>
  <c r="H180" i="11" s="1"/>
  <c r="F180" i="11"/>
  <c r="I180" i="11" s="1"/>
  <c r="D180" i="11"/>
  <c r="G180" i="11" s="1"/>
  <c r="J180" i="11" s="1"/>
  <c r="M140" i="12" l="1"/>
  <c r="M139" i="12"/>
  <c r="N139" i="12" s="1"/>
  <c r="P139" i="12" s="1"/>
  <c r="F140" i="12" s="1"/>
  <c r="J140" i="12" s="1"/>
  <c r="D181" i="12"/>
  <c r="E180" i="12"/>
  <c r="M180" i="12" s="1"/>
  <c r="D181" i="11"/>
  <c r="G181" i="11" s="1"/>
  <c r="F181" i="11"/>
  <c r="I181" i="11" s="1"/>
  <c r="E181" i="11"/>
  <c r="H181" i="11" s="1"/>
  <c r="O140" i="12" l="1"/>
  <c r="I141" i="12" s="1"/>
  <c r="K140" i="12"/>
  <c r="N140" i="12" s="1"/>
  <c r="P140" i="12" s="1"/>
  <c r="F141" i="12" s="1"/>
  <c r="M141" i="12"/>
  <c r="D182" i="12"/>
  <c r="E181" i="12"/>
  <c r="M181" i="12" s="1"/>
  <c r="J181" i="11"/>
  <c r="F182" i="11"/>
  <c r="I182" i="11" s="1"/>
  <c r="E182" i="11"/>
  <c r="H182" i="11" s="1"/>
  <c r="D182" i="11"/>
  <c r="G182" i="11" s="1"/>
  <c r="J182" i="11" s="1"/>
  <c r="J141" i="12" l="1"/>
  <c r="D183" i="12"/>
  <c r="E182" i="12"/>
  <c r="M182" i="12" s="1"/>
  <c r="D183" i="11"/>
  <c r="G183" i="11" s="1"/>
  <c r="E183" i="11"/>
  <c r="H183" i="11" s="1"/>
  <c r="F183" i="11"/>
  <c r="I183" i="11" s="1"/>
  <c r="O141" i="12" l="1"/>
  <c r="I142" i="12" s="1"/>
  <c r="K141" i="12"/>
  <c r="N141" i="12"/>
  <c r="P141" i="12" s="1"/>
  <c r="F142" i="12" s="1"/>
  <c r="D184" i="12"/>
  <c r="E183" i="12"/>
  <c r="M183" i="12" s="1"/>
  <c r="J183" i="11"/>
  <c r="F184" i="11"/>
  <c r="I184" i="11" s="1"/>
  <c r="E184" i="11"/>
  <c r="H184" i="11" s="1"/>
  <c r="D184" i="11"/>
  <c r="G184" i="11" s="1"/>
  <c r="J184" i="11" s="1"/>
  <c r="L142" i="12" l="1"/>
  <c r="M142" i="12" s="1"/>
  <c r="J142" i="12"/>
  <c r="D185" i="12"/>
  <c r="E184" i="12"/>
  <c r="M184" i="12" s="1"/>
  <c r="E185" i="11"/>
  <c r="H185" i="11" s="1"/>
  <c r="D185" i="11"/>
  <c r="G185" i="11" s="1"/>
  <c r="F185" i="11"/>
  <c r="I185" i="11" s="1"/>
  <c r="O142" i="12" l="1"/>
  <c r="I143" i="12" s="1"/>
  <c r="K142" i="12"/>
  <c r="N142" i="12"/>
  <c r="P142" i="12" s="1"/>
  <c r="F143" i="12" s="1"/>
  <c r="D186" i="12"/>
  <c r="E185" i="12"/>
  <c r="M185" i="12" s="1"/>
  <c r="J185" i="11"/>
  <c r="F186" i="11"/>
  <c r="I186" i="11" s="1"/>
  <c r="D186" i="11"/>
  <c r="G186" i="11" s="1"/>
  <c r="E186" i="11"/>
  <c r="H186" i="11" s="1"/>
  <c r="L143" i="12" l="1"/>
  <c r="M143" i="12" s="1"/>
  <c r="J143" i="12"/>
  <c r="D187" i="12"/>
  <c r="E186" i="12"/>
  <c r="M186" i="12" s="1"/>
  <c r="J186" i="11"/>
  <c r="E187" i="11"/>
  <c r="H187" i="11" s="1"/>
  <c r="D187" i="11"/>
  <c r="G187" i="11" s="1"/>
  <c r="F187" i="11"/>
  <c r="I187" i="11" s="1"/>
  <c r="O143" i="12" l="1"/>
  <c r="I144" i="12" s="1"/>
  <c r="L144" i="12" s="1"/>
  <c r="K143" i="12"/>
  <c r="N143" i="12" s="1"/>
  <c r="P143" i="12" s="1"/>
  <c r="F144" i="12" s="1"/>
  <c r="J144" i="12" s="1"/>
  <c r="D188" i="12"/>
  <c r="E187" i="12"/>
  <c r="M187" i="12" s="1"/>
  <c r="J187" i="11"/>
  <c r="F188" i="11"/>
  <c r="I188" i="11" s="1"/>
  <c r="D188" i="11"/>
  <c r="G188" i="11" s="1"/>
  <c r="E188" i="11"/>
  <c r="H188" i="11" s="1"/>
  <c r="M144" i="12" l="1"/>
  <c r="K144" i="12"/>
  <c r="O144" i="12"/>
  <c r="I145" i="12" s="1"/>
  <c r="D189" i="12"/>
  <c r="E188" i="12"/>
  <c r="M188" i="12" s="1"/>
  <c r="J188" i="11"/>
  <c r="E189" i="11"/>
  <c r="H189" i="11" s="1"/>
  <c r="D189" i="11"/>
  <c r="G189" i="11" s="1"/>
  <c r="F189" i="11"/>
  <c r="I189" i="11" s="1"/>
  <c r="N144" i="12" l="1"/>
  <c r="P144" i="12" s="1"/>
  <c r="F145" i="12" s="1"/>
  <c r="J145" i="12" s="1"/>
  <c r="K145" i="12" s="1"/>
  <c r="M145" i="12"/>
  <c r="N145" i="12" s="1"/>
  <c r="P145" i="12" s="1"/>
  <c r="F146" i="12" s="1"/>
  <c r="J146" i="12" s="1"/>
  <c r="K146" i="12" s="1"/>
  <c r="O145" i="12"/>
  <c r="I146" i="12" s="1"/>
  <c r="D190" i="12"/>
  <c r="E189" i="12"/>
  <c r="M189" i="12" s="1"/>
  <c r="J189" i="11"/>
  <c r="F190" i="11"/>
  <c r="I190" i="11" s="1"/>
  <c r="D190" i="11"/>
  <c r="G190" i="11" s="1"/>
  <c r="E190" i="11"/>
  <c r="H190" i="11" s="1"/>
  <c r="M146" i="12" l="1"/>
  <c r="N146" i="12" s="1"/>
  <c r="P146" i="12" s="1"/>
  <c r="F147" i="12" s="1"/>
  <c r="J147" i="12" s="1"/>
  <c r="D191" i="12"/>
  <c r="E190" i="12"/>
  <c r="M190" i="12" s="1"/>
  <c r="J190" i="11"/>
  <c r="E191" i="11"/>
  <c r="H191" i="11" s="1"/>
  <c r="D191" i="11"/>
  <c r="G191" i="11" s="1"/>
  <c r="F191" i="11"/>
  <c r="I191" i="11" s="1"/>
  <c r="K147" i="12" l="1"/>
  <c r="N147" i="12" s="1"/>
  <c r="P147" i="12" s="1"/>
  <c r="F148" i="12" s="1"/>
  <c r="J148" i="12" s="1"/>
  <c r="K148" i="12" s="1"/>
  <c r="N148" i="12" s="1"/>
  <c r="P148" i="12" s="1"/>
  <c r="F149" i="12" s="1"/>
  <c r="O146" i="12"/>
  <c r="I147" i="12" s="1"/>
  <c r="O147" i="12" s="1"/>
  <c r="I148" i="12" s="1"/>
  <c r="D192" i="12"/>
  <c r="E191" i="12"/>
  <c r="M191" i="12" s="1"/>
  <c r="J191" i="11"/>
  <c r="F192" i="11"/>
  <c r="I192" i="11" s="1"/>
  <c r="D192" i="11"/>
  <c r="G192" i="11" s="1"/>
  <c r="E192" i="11"/>
  <c r="H192" i="11" s="1"/>
  <c r="O148" i="12" l="1"/>
  <c r="I149" i="12" s="1"/>
  <c r="M149" i="12"/>
  <c r="J149" i="12"/>
  <c r="D193" i="12"/>
  <c r="E192" i="12"/>
  <c r="M192" i="12" s="1"/>
  <c r="J192" i="11"/>
  <c r="E193" i="11"/>
  <c r="H193" i="11" s="1"/>
  <c r="D193" i="11"/>
  <c r="G193" i="11" s="1"/>
  <c r="F193" i="11"/>
  <c r="I193" i="11" s="1"/>
  <c r="O149" i="12" l="1"/>
  <c r="I150" i="12" s="1"/>
  <c r="K149" i="12"/>
  <c r="M150" i="12"/>
  <c r="N149" i="12"/>
  <c r="P149" i="12" s="1"/>
  <c r="F150" i="12" s="1"/>
  <c r="J150" i="12" s="1"/>
  <c r="K150" i="12" s="1"/>
  <c r="D194" i="12"/>
  <c r="E193" i="12"/>
  <c r="M193" i="12" s="1"/>
  <c r="J193" i="11"/>
  <c r="F194" i="11"/>
  <c r="I194" i="11" s="1"/>
  <c r="D194" i="11"/>
  <c r="G194" i="11" s="1"/>
  <c r="E194" i="11"/>
  <c r="H194" i="11" s="1"/>
  <c r="N150" i="12" l="1"/>
  <c r="P150" i="12" s="1"/>
  <c r="F151" i="12" s="1"/>
  <c r="J151" i="12" s="1"/>
  <c r="O150" i="12"/>
  <c r="I151" i="12" s="1"/>
  <c r="D195" i="12"/>
  <c r="E194" i="12"/>
  <c r="M194" i="12" s="1"/>
  <c r="J194" i="11"/>
  <c r="E195" i="11"/>
  <c r="H195" i="11" s="1"/>
  <c r="D195" i="11"/>
  <c r="G195" i="11" s="1"/>
  <c r="F195" i="11"/>
  <c r="I195" i="11" s="1"/>
  <c r="K151" i="12" l="1"/>
  <c r="N151" i="12" s="1"/>
  <c r="P151" i="12" s="1"/>
  <c r="F152" i="12" s="1"/>
  <c r="J152" i="12" s="1"/>
  <c r="O151" i="12"/>
  <c r="I152" i="12" s="1"/>
  <c r="D196" i="12"/>
  <c r="E195" i="12"/>
  <c r="M195" i="12" s="1"/>
  <c r="J195" i="11"/>
  <c r="F196" i="11"/>
  <c r="I196" i="11" s="1"/>
  <c r="D196" i="11"/>
  <c r="G196" i="11" s="1"/>
  <c r="E196" i="11"/>
  <c r="H196" i="11" s="1"/>
  <c r="K152" i="12" l="1"/>
  <c r="N152" i="12" s="1"/>
  <c r="P152" i="12" s="1"/>
  <c r="F153" i="12" s="1"/>
  <c r="J153" i="12" s="1"/>
  <c r="O152" i="12"/>
  <c r="I153" i="12" s="1"/>
  <c r="D197" i="12"/>
  <c r="E196" i="12"/>
  <c r="M196" i="12" s="1"/>
  <c r="J196" i="11"/>
  <c r="E197" i="11"/>
  <c r="H197" i="11" s="1"/>
  <c r="D197" i="11"/>
  <c r="G197" i="11" s="1"/>
  <c r="F197" i="11"/>
  <c r="I197" i="11" s="1"/>
  <c r="K153" i="12" l="1"/>
  <c r="N153" i="12" s="1"/>
  <c r="P153" i="12" s="1"/>
  <c r="F154" i="12" s="1"/>
  <c r="J154" i="12" s="1"/>
  <c r="O153" i="12"/>
  <c r="I154" i="12" s="1"/>
  <c r="D198" i="12"/>
  <c r="E197" i="12"/>
  <c r="J197" i="11"/>
  <c r="F198" i="11"/>
  <c r="I198" i="11" s="1"/>
  <c r="D198" i="11"/>
  <c r="G198" i="11" s="1"/>
  <c r="E198" i="11"/>
  <c r="H198" i="11" s="1"/>
  <c r="K154" i="12" l="1"/>
  <c r="N154" i="12" s="1"/>
  <c r="P154" i="12" s="1"/>
  <c r="F155" i="12" s="1"/>
  <c r="J155" i="12" s="1"/>
  <c r="O154" i="12"/>
  <c r="I155" i="12" s="1"/>
  <c r="D199" i="12"/>
  <c r="E198" i="12"/>
  <c r="J198" i="11"/>
  <c r="E199" i="11"/>
  <c r="H199" i="11" s="1"/>
  <c r="D199" i="11"/>
  <c r="G199" i="11" s="1"/>
  <c r="F199" i="11"/>
  <c r="I199" i="11" s="1"/>
  <c r="K155" i="12" l="1"/>
  <c r="N155" i="12" s="1"/>
  <c r="P155" i="12" s="1"/>
  <c r="F156" i="12" s="1"/>
  <c r="J156" i="12" s="1"/>
  <c r="K156" i="12" s="1"/>
  <c r="O155" i="12"/>
  <c r="I156" i="12" s="1"/>
  <c r="D200" i="12"/>
  <c r="E199" i="12"/>
  <c r="J199" i="11"/>
  <c r="F200" i="11"/>
  <c r="I200" i="11" s="1"/>
  <c r="D200" i="11"/>
  <c r="G200" i="11" s="1"/>
  <c r="E200" i="11"/>
  <c r="H200" i="11" s="1"/>
  <c r="M156" i="12" l="1"/>
  <c r="N156" i="12" s="1"/>
  <c r="P156" i="12" s="1"/>
  <c r="F157" i="12" s="1"/>
  <c r="O156" i="12"/>
  <c r="I157" i="12" s="1"/>
  <c r="L157" i="12" s="1"/>
  <c r="D201" i="12"/>
  <c r="E200" i="12"/>
  <c r="J200" i="11"/>
  <c r="D201" i="11"/>
  <c r="G201" i="11" s="1"/>
  <c r="E201" i="11"/>
  <c r="H201" i="11" s="1"/>
  <c r="F201" i="11"/>
  <c r="I201" i="11" s="1"/>
  <c r="M157" i="12" l="1"/>
  <c r="J157" i="12"/>
  <c r="D202" i="12"/>
  <c r="E201" i="12"/>
  <c r="J201" i="11"/>
  <c r="F202" i="11"/>
  <c r="I202" i="11" s="1"/>
  <c r="E202" i="11"/>
  <c r="H202" i="11" s="1"/>
  <c r="D202" i="11"/>
  <c r="G202" i="11" s="1"/>
  <c r="J202" i="11" s="1"/>
  <c r="K157" i="12" l="1"/>
  <c r="N157" i="12" s="1"/>
  <c r="P157" i="12" s="1"/>
  <c r="F158" i="12" s="1"/>
  <c r="J158" i="12" s="1"/>
  <c r="K158" i="12" s="1"/>
  <c r="O157" i="12"/>
  <c r="I158" i="12" s="1"/>
  <c r="D203" i="12"/>
  <c r="E202" i="12"/>
  <c r="D203" i="11"/>
  <c r="G203" i="11" s="1"/>
  <c r="E203" i="11"/>
  <c r="H203" i="11" s="1"/>
  <c r="F203" i="11"/>
  <c r="I203" i="11" s="1"/>
  <c r="M158" i="12" l="1"/>
  <c r="D204" i="12"/>
  <c r="E203" i="12"/>
  <c r="J203" i="11"/>
  <c r="F204" i="11"/>
  <c r="I204" i="11" s="1"/>
  <c r="E204" i="11"/>
  <c r="H204" i="11" s="1"/>
  <c r="D204" i="11"/>
  <c r="G204" i="11" s="1"/>
  <c r="J204" i="11" s="1"/>
  <c r="N158" i="12" l="1"/>
  <c r="P158" i="12" s="1"/>
  <c r="F159" i="12" s="1"/>
  <c r="J159" i="12" s="1"/>
  <c r="K159" i="12" s="1"/>
  <c r="O158" i="12"/>
  <c r="I159" i="12" s="1"/>
  <c r="L159" i="12" s="1"/>
  <c r="D205" i="12"/>
  <c r="E204" i="12"/>
  <c r="D205" i="11"/>
  <c r="G205" i="11" s="1"/>
  <c r="E205" i="11"/>
  <c r="H205" i="11" s="1"/>
  <c r="F205" i="11"/>
  <c r="I205" i="11" s="1"/>
  <c r="M159" i="12" l="1"/>
  <c r="N159" i="12" s="1"/>
  <c r="P159" i="12" s="1"/>
  <c r="F160" i="12" s="1"/>
  <c r="O159" i="12"/>
  <c r="I160" i="12" s="1"/>
  <c r="L160" i="12" s="1"/>
  <c r="D206" i="12"/>
  <c r="E205" i="12"/>
  <c r="M205" i="12" s="1"/>
  <c r="J205" i="11"/>
  <c r="F206" i="11"/>
  <c r="I206" i="11" s="1"/>
  <c r="E206" i="11"/>
  <c r="H206" i="11" s="1"/>
  <c r="D206" i="11"/>
  <c r="G206" i="11" s="1"/>
  <c r="J206" i="11" s="1"/>
  <c r="J160" i="12" l="1"/>
  <c r="K160" i="12" s="1"/>
  <c r="M160" i="12"/>
  <c r="D207" i="12"/>
  <c r="E206" i="12"/>
  <c r="M206" i="12" s="1"/>
  <c r="D207" i="11"/>
  <c r="G207" i="11" s="1"/>
  <c r="E207" i="11"/>
  <c r="H207" i="11" s="1"/>
  <c r="F207" i="11"/>
  <c r="I207" i="11" s="1"/>
  <c r="N160" i="12" l="1"/>
  <c r="P160" i="12" s="1"/>
  <c r="F161" i="12" s="1"/>
  <c r="O160" i="12"/>
  <c r="I161" i="12" s="1"/>
  <c r="L161" i="12" s="1"/>
  <c r="D208" i="12"/>
  <c r="E207" i="12"/>
  <c r="J207" i="11"/>
  <c r="F208" i="11"/>
  <c r="I208" i="11" s="1"/>
  <c r="E208" i="11"/>
  <c r="H208" i="11" s="1"/>
  <c r="D208" i="11"/>
  <c r="G208" i="11" s="1"/>
  <c r="J208" i="11" s="1"/>
  <c r="M161" i="12" l="1"/>
  <c r="J161" i="12"/>
  <c r="D209" i="12"/>
  <c r="E208" i="12"/>
  <c r="D209" i="11"/>
  <c r="G209" i="11" s="1"/>
  <c r="E209" i="11"/>
  <c r="H209" i="11" s="1"/>
  <c r="F209" i="11"/>
  <c r="I209" i="11" s="1"/>
  <c r="O161" i="12" l="1"/>
  <c r="I162" i="12" s="1"/>
  <c r="L162" i="12" s="1"/>
  <c r="K161" i="12"/>
  <c r="M162" i="12"/>
  <c r="N161" i="12"/>
  <c r="P161" i="12" s="1"/>
  <c r="F162" i="12" s="1"/>
  <c r="D210" i="12"/>
  <c r="E209" i="12"/>
  <c r="M209" i="12" s="1"/>
  <c r="J209" i="11"/>
  <c r="F210" i="11"/>
  <c r="I210" i="11" s="1"/>
  <c r="E210" i="11"/>
  <c r="H210" i="11" s="1"/>
  <c r="D210" i="11"/>
  <c r="G210" i="11" s="1"/>
  <c r="J210" i="11" s="1"/>
  <c r="J162" i="12" l="1"/>
  <c r="D211" i="12"/>
  <c r="E210" i="12"/>
  <c r="M210" i="12" s="1"/>
  <c r="D211" i="11"/>
  <c r="G211" i="11" s="1"/>
  <c r="E211" i="11"/>
  <c r="H211" i="11" s="1"/>
  <c r="F211" i="11"/>
  <c r="I211" i="11" s="1"/>
  <c r="O162" i="12" l="1"/>
  <c r="I163" i="12" s="1"/>
  <c r="L163" i="12" s="1"/>
  <c r="K162" i="12"/>
  <c r="N162" i="12" s="1"/>
  <c r="P162" i="12" s="1"/>
  <c r="F163" i="12" s="1"/>
  <c r="M163" i="12"/>
  <c r="D212" i="12"/>
  <c r="E211" i="12"/>
  <c r="M211" i="12" s="1"/>
  <c r="J211" i="11"/>
  <c r="F212" i="11"/>
  <c r="I212" i="11" s="1"/>
  <c r="E212" i="11"/>
  <c r="H212" i="11" s="1"/>
  <c r="D212" i="11"/>
  <c r="G212" i="11" s="1"/>
  <c r="J212" i="11" s="1"/>
  <c r="J163" i="12" l="1"/>
  <c r="D213" i="12"/>
  <c r="E212" i="12"/>
  <c r="M212" i="12" s="1"/>
  <c r="D213" i="11"/>
  <c r="G213" i="11" s="1"/>
  <c r="E213" i="11"/>
  <c r="H213" i="11" s="1"/>
  <c r="F213" i="11"/>
  <c r="I213" i="11" s="1"/>
  <c r="O163" i="12" l="1"/>
  <c r="I164" i="12" s="1"/>
  <c r="L164" i="12" s="1"/>
  <c r="K163" i="12"/>
  <c r="N163" i="12" s="1"/>
  <c r="P163" i="12" s="1"/>
  <c r="F164" i="12" s="1"/>
  <c r="M164" i="12"/>
  <c r="D214" i="12"/>
  <c r="E213" i="12"/>
  <c r="M213" i="12" s="1"/>
  <c r="J213" i="11"/>
  <c r="F214" i="11"/>
  <c r="I214" i="11" s="1"/>
  <c r="E214" i="11"/>
  <c r="H214" i="11" s="1"/>
  <c r="D214" i="11"/>
  <c r="G214" i="11" s="1"/>
  <c r="J214" i="11" s="1"/>
  <c r="J164" i="12" l="1"/>
  <c r="D215" i="12"/>
  <c r="E214" i="12"/>
  <c r="M214" i="12" s="1"/>
  <c r="D215" i="11"/>
  <c r="G215" i="11" s="1"/>
  <c r="E215" i="11"/>
  <c r="H215" i="11" s="1"/>
  <c r="F215" i="11"/>
  <c r="I215" i="11" s="1"/>
  <c r="O164" i="12" l="1"/>
  <c r="I165" i="12" s="1"/>
  <c r="L165" i="12" s="1"/>
  <c r="K164" i="12"/>
  <c r="M165" i="12"/>
  <c r="N164" i="12"/>
  <c r="P164" i="12" s="1"/>
  <c r="F165" i="12" s="1"/>
  <c r="J165" i="12" s="1"/>
  <c r="K165" i="12" s="1"/>
  <c r="D216" i="12"/>
  <c r="E215" i="12"/>
  <c r="M215" i="12" s="1"/>
  <c r="J215" i="11"/>
  <c r="F216" i="11"/>
  <c r="I216" i="11" s="1"/>
  <c r="E216" i="11"/>
  <c r="H216" i="11" s="1"/>
  <c r="D216" i="11"/>
  <c r="G216" i="11" s="1"/>
  <c r="J216" i="11" s="1"/>
  <c r="N165" i="12" l="1"/>
  <c r="P165" i="12" s="1"/>
  <c r="F166" i="12" s="1"/>
  <c r="J166" i="12" s="1"/>
  <c r="K166" i="12" s="1"/>
  <c r="O165" i="12"/>
  <c r="I166" i="12" s="1"/>
  <c r="L166" i="12" s="1"/>
  <c r="D217" i="12"/>
  <c r="E216" i="12"/>
  <c r="M216" i="12" s="1"/>
  <c r="E217" i="11"/>
  <c r="H217" i="11" s="1"/>
  <c r="D217" i="11"/>
  <c r="G217" i="11" s="1"/>
  <c r="F217" i="11"/>
  <c r="I217" i="11" s="1"/>
  <c r="M166" i="12" l="1"/>
  <c r="N166" i="12" s="1"/>
  <c r="P166" i="12" s="1"/>
  <c r="F167" i="12" s="1"/>
  <c r="O166" i="12"/>
  <c r="I167" i="12" s="1"/>
  <c r="L167" i="12" s="1"/>
  <c r="D218" i="12"/>
  <c r="E217" i="12"/>
  <c r="M217" i="12" s="1"/>
  <c r="J217" i="11"/>
  <c r="D218" i="11"/>
  <c r="G218" i="11" s="1"/>
  <c r="F218" i="11"/>
  <c r="I218" i="11" s="1"/>
  <c r="E218" i="11"/>
  <c r="H218" i="11" s="1"/>
  <c r="M167" i="12" l="1"/>
  <c r="J167" i="12"/>
  <c r="D219" i="12"/>
  <c r="E218" i="12"/>
  <c r="M218" i="12" s="1"/>
  <c r="J218" i="11"/>
  <c r="E219" i="11"/>
  <c r="H219" i="11" s="1"/>
  <c r="F219" i="11"/>
  <c r="I219" i="11" s="1"/>
  <c r="D219" i="11"/>
  <c r="G219" i="11" s="1"/>
  <c r="J219" i="11" s="1"/>
  <c r="K167" i="12" l="1"/>
  <c r="N167" i="12" s="1"/>
  <c r="P167" i="12" s="1"/>
  <c r="F168" i="12" s="1"/>
  <c r="J168" i="12" s="1"/>
  <c r="K168" i="12" s="1"/>
  <c r="O167" i="12"/>
  <c r="I168" i="12" s="1"/>
  <c r="D220" i="12"/>
  <c r="E219" i="12"/>
  <c r="M219" i="12" s="1"/>
  <c r="D220" i="11"/>
  <c r="G220" i="11" s="1"/>
  <c r="F220" i="11"/>
  <c r="I220" i="11" s="1"/>
  <c r="E220" i="11"/>
  <c r="H220" i="11" s="1"/>
  <c r="M168" i="12" l="1"/>
  <c r="O168" i="12"/>
  <c r="I169" i="12" s="1"/>
  <c r="L169" i="12" s="1"/>
  <c r="D221" i="12"/>
  <c r="E220" i="12"/>
  <c r="J220" i="11"/>
  <c r="E221" i="11"/>
  <c r="H221" i="11" s="1"/>
  <c r="F221" i="11"/>
  <c r="I221" i="11" s="1"/>
  <c r="D221" i="11"/>
  <c r="G221" i="11" s="1"/>
  <c r="J221" i="11" s="1"/>
  <c r="M169" i="12" l="1"/>
  <c r="N168" i="12"/>
  <c r="P168" i="12" s="1"/>
  <c r="F169" i="12" s="1"/>
  <c r="J169" i="12" s="1"/>
  <c r="K169" i="12" s="1"/>
  <c r="D222" i="12"/>
  <c r="E221" i="12"/>
  <c r="D222" i="11"/>
  <c r="G222" i="11" s="1"/>
  <c r="F222" i="11"/>
  <c r="I222" i="11" s="1"/>
  <c r="E222" i="11"/>
  <c r="H222" i="11" s="1"/>
  <c r="O169" i="12" l="1"/>
  <c r="I170" i="12" s="1"/>
  <c r="L170" i="12" s="1"/>
  <c r="N169" i="12"/>
  <c r="P169" i="12" s="1"/>
  <c r="F170" i="12" s="1"/>
  <c r="D223" i="12"/>
  <c r="E222" i="12"/>
  <c r="J222" i="11"/>
  <c r="E223" i="11"/>
  <c r="H223" i="11" s="1"/>
  <c r="F223" i="11"/>
  <c r="I223" i="11" s="1"/>
  <c r="D223" i="11"/>
  <c r="G223" i="11" s="1"/>
  <c r="J223" i="11" s="1"/>
  <c r="M170" i="12" l="1"/>
  <c r="J170" i="12"/>
  <c r="D224" i="12"/>
  <c r="E223" i="12"/>
  <c r="M223" i="12" s="1"/>
  <c r="D224" i="11"/>
  <c r="G224" i="11" s="1"/>
  <c r="F224" i="11"/>
  <c r="I224" i="11" s="1"/>
  <c r="E224" i="11"/>
  <c r="H224" i="11" s="1"/>
  <c r="K170" i="12" l="1"/>
  <c r="N170" i="12" s="1"/>
  <c r="P170" i="12" s="1"/>
  <c r="F171" i="12" s="1"/>
  <c r="J171" i="12" s="1"/>
  <c r="O170" i="12"/>
  <c r="I171" i="12" s="1"/>
  <c r="D225" i="12"/>
  <c r="E224" i="12"/>
  <c r="M224" i="12" s="1"/>
  <c r="J224" i="11"/>
  <c r="F225" i="11"/>
  <c r="I225" i="11" s="1"/>
  <c r="E225" i="11"/>
  <c r="H225" i="11" s="1"/>
  <c r="D225" i="11"/>
  <c r="G225" i="11" s="1"/>
  <c r="J225" i="11" s="1"/>
  <c r="K171" i="12" l="1"/>
  <c r="N171" i="12" s="1"/>
  <c r="P171" i="12" s="1"/>
  <c r="F172" i="12" s="1"/>
  <c r="J172" i="12" s="1"/>
  <c r="O171" i="12"/>
  <c r="I172" i="12" s="1"/>
  <c r="D226" i="12"/>
  <c r="E225" i="12"/>
  <c r="M225" i="12" s="1"/>
  <c r="D226" i="11"/>
  <c r="G226" i="11" s="1"/>
  <c r="E226" i="11"/>
  <c r="H226" i="11" s="1"/>
  <c r="F226" i="11"/>
  <c r="I226" i="11" s="1"/>
  <c r="K172" i="12" l="1"/>
  <c r="N172" i="12" s="1"/>
  <c r="P172" i="12" s="1"/>
  <c r="F173" i="12" s="1"/>
  <c r="J173" i="12" s="1"/>
  <c r="K173" i="12" s="1"/>
  <c r="O172" i="12"/>
  <c r="I173" i="12" s="1"/>
  <c r="D227" i="12"/>
  <c r="E226" i="12"/>
  <c r="M226" i="12" s="1"/>
  <c r="J226" i="11"/>
  <c r="E227" i="11"/>
  <c r="H227" i="11" s="1"/>
  <c r="F227" i="11"/>
  <c r="I227" i="11" s="1"/>
  <c r="D227" i="11"/>
  <c r="G227" i="11" s="1"/>
  <c r="J227" i="11" s="1"/>
  <c r="M173" i="12" l="1"/>
  <c r="N173" i="12" s="1"/>
  <c r="P173" i="12" s="1"/>
  <c r="F174" i="12" s="1"/>
  <c r="J174" i="12" s="1"/>
  <c r="K174" i="12" s="1"/>
  <c r="D228" i="12"/>
  <c r="E227" i="12"/>
  <c r="M227" i="12" s="1"/>
  <c r="D228" i="11"/>
  <c r="G228" i="11" s="1"/>
  <c r="F228" i="11"/>
  <c r="I228" i="11" s="1"/>
  <c r="E228" i="11"/>
  <c r="H228" i="11" s="1"/>
  <c r="O173" i="12" l="1"/>
  <c r="I174" i="12" s="1"/>
  <c r="D229" i="12"/>
  <c r="E228" i="12"/>
  <c r="M228" i="12" s="1"/>
  <c r="J228" i="11"/>
  <c r="E229" i="11"/>
  <c r="H229" i="11" s="1"/>
  <c r="F229" i="11"/>
  <c r="I229" i="11" s="1"/>
  <c r="D229" i="11"/>
  <c r="G229" i="11" s="1"/>
  <c r="J229" i="11" s="1"/>
  <c r="M174" i="12" l="1"/>
  <c r="N174" i="12" s="1"/>
  <c r="P174" i="12" s="1"/>
  <c r="F175" i="12" s="1"/>
  <c r="J175" i="12" s="1"/>
  <c r="D230" i="12"/>
  <c r="E229" i="12"/>
  <c r="D230" i="11"/>
  <c r="G230" i="11" s="1"/>
  <c r="F230" i="11"/>
  <c r="I230" i="11" s="1"/>
  <c r="E230" i="11"/>
  <c r="H230" i="11" s="1"/>
  <c r="K175" i="12" l="1"/>
  <c r="N175" i="12" s="1"/>
  <c r="P175" i="12" s="1"/>
  <c r="F176" i="12" s="1"/>
  <c r="J176" i="12" s="1"/>
  <c r="O174" i="12"/>
  <c r="I175" i="12" s="1"/>
  <c r="O175" i="12" s="1"/>
  <c r="I176" i="12" s="1"/>
  <c r="D231" i="12"/>
  <c r="E230" i="12"/>
  <c r="J230" i="11"/>
  <c r="E231" i="11"/>
  <c r="H231" i="11" s="1"/>
  <c r="F231" i="11"/>
  <c r="I231" i="11" s="1"/>
  <c r="D231" i="11"/>
  <c r="G231" i="11" s="1"/>
  <c r="J231" i="11" s="1"/>
  <c r="K176" i="12" l="1"/>
  <c r="N176" i="12" s="1"/>
  <c r="P176" i="12" s="1"/>
  <c r="F177" i="12" s="1"/>
  <c r="J177" i="12" s="1"/>
  <c r="O176" i="12"/>
  <c r="I177" i="12" s="1"/>
  <c r="D232" i="12"/>
  <c r="E231" i="12"/>
  <c r="D232" i="11"/>
  <c r="G232" i="11" s="1"/>
  <c r="F232" i="11"/>
  <c r="I232" i="11" s="1"/>
  <c r="E232" i="11"/>
  <c r="H232" i="11" s="1"/>
  <c r="K177" i="12" l="1"/>
  <c r="N177" i="12" s="1"/>
  <c r="P177" i="12" s="1"/>
  <c r="F178" i="12" s="1"/>
  <c r="J178" i="12" s="1"/>
  <c r="O177" i="12"/>
  <c r="I178" i="12" s="1"/>
  <c r="D233" i="12"/>
  <c r="E232" i="12"/>
  <c r="J232" i="11"/>
  <c r="E233" i="11"/>
  <c r="H233" i="11" s="1"/>
  <c r="F233" i="11"/>
  <c r="I233" i="11" s="1"/>
  <c r="D233" i="11"/>
  <c r="G233" i="11" s="1"/>
  <c r="J233" i="11" s="1"/>
  <c r="K178" i="12" l="1"/>
  <c r="N178" i="12" s="1"/>
  <c r="P178" i="12" s="1"/>
  <c r="F179" i="12" s="1"/>
  <c r="J179" i="12" s="1"/>
  <c r="O178" i="12"/>
  <c r="I179" i="12" s="1"/>
  <c r="D234" i="12"/>
  <c r="E233" i="12"/>
  <c r="D234" i="11"/>
  <c r="G234" i="11" s="1"/>
  <c r="F234" i="11"/>
  <c r="I234" i="11" s="1"/>
  <c r="E234" i="11"/>
  <c r="H234" i="11" s="1"/>
  <c r="K179" i="12" l="1"/>
  <c r="N179" i="12" s="1"/>
  <c r="P179" i="12" s="1"/>
  <c r="F180" i="12" s="1"/>
  <c r="J180" i="12" s="1"/>
  <c r="O179" i="12"/>
  <c r="I180" i="12" s="1"/>
  <c r="D235" i="12"/>
  <c r="E234" i="12"/>
  <c r="J234" i="11"/>
  <c r="E235" i="11"/>
  <c r="H235" i="11" s="1"/>
  <c r="F235" i="11"/>
  <c r="I235" i="11" s="1"/>
  <c r="D235" i="11"/>
  <c r="G235" i="11" s="1"/>
  <c r="J235" i="11" s="1"/>
  <c r="K180" i="12" l="1"/>
  <c r="N180" i="12" s="1"/>
  <c r="P180" i="12" s="1"/>
  <c r="F181" i="12" s="1"/>
  <c r="J181" i="12" s="1"/>
  <c r="O180" i="12"/>
  <c r="I181" i="12" s="1"/>
  <c r="D236" i="12"/>
  <c r="E235" i="12"/>
  <c r="F236" i="11"/>
  <c r="I236" i="11" s="1"/>
  <c r="D236" i="11"/>
  <c r="G236" i="11" s="1"/>
  <c r="E236" i="11"/>
  <c r="H236" i="11" s="1"/>
  <c r="K181" i="12" l="1"/>
  <c r="N181" i="12" s="1"/>
  <c r="P181" i="12" s="1"/>
  <c r="F182" i="12" s="1"/>
  <c r="J182" i="12" s="1"/>
  <c r="O181" i="12"/>
  <c r="I182" i="12" s="1"/>
  <c r="D237" i="12"/>
  <c r="E236" i="12"/>
  <c r="J236" i="11"/>
  <c r="E237" i="11"/>
  <c r="H237" i="11" s="1"/>
  <c r="D237" i="11"/>
  <c r="G237" i="11" s="1"/>
  <c r="J237" i="11" s="1"/>
  <c r="F237" i="11"/>
  <c r="I237" i="11" s="1"/>
  <c r="K182" i="12" l="1"/>
  <c r="N182" i="12" s="1"/>
  <c r="P182" i="12" s="1"/>
  <c r="F183" i="12" s="1"/>
  <c r="J183" i="12" s="1"/>
  <c r="O182" i="12"/>
  <c r="I183" i="12" s="1"/>
  <c r="D238" i="12"/>
  <c r="E237" i="12"/>
  <c r="M237" i="12" s="1"/>
  <c r="F238" i="11"/>
  <c r="I238" i="11" s="1"/>
  <c r="D238" i="11"/>
  <c r="G238" i="11" s="1"/>
  <c r="E238" i="11"/>
  <c r="H238" i="11" s="1"/>
  <c r="K183" i="12" l="1"/>
  <c r="N183" i="12" s="1"/>
  <c r="P183" i="12" s="1"/>
  <c r="F184" i="12" s="1"/>
  <c r="J184" i="12" s="1"/>
  <c r="O183" i="12"/>
  <c r="I184" i="12" s="1"/>
  <c r="D239" i="12"/>
  <c r="E238" i="12"/>
  <c r="M238" i="12" s="1"/>
  <c r="J238" i="11"/>
  <c r="E239" i="11"/>
  <c r="H239" i="11" s="1"/>
  <c r="D239" i="11"/>
  <c r="G239" i="11" s="1"/>
  <c r="F239" i="11"/>
  <c r="I239" i="11" s="1"/>
  <c r="K184" i="12" l="1"/>
  <c r="N184" i="12" s="1"/>
  <c r="P184" i="12" s="1"/>
  <c r="F185" i="12" s="1"/>
  <c r="J185" i="12" s="1"/>
  <c r="O184" i="12"/>
  <c r="I185" i="12" s="1"/>
  <c r="D240" i="12"/>
  <c r="E239" i="12"/>
  <c r="J239" i="11"/>
  <c r="F240" i="11"/>
  <c r="I240" i="11" s="1"/>
  <c r="D240" i="11"/>
  <c r="G240" i="11" s="1"/>
  <c r="E240" i="11"/>
  <c r="H240" i="11" s="1"/>
  <c r="K185" i="12" l="1"/>
  <c r="N185" i="12" s="1"/>
  <c r="P185" i="12" s="1"/>
  <c r="F186" i="12" s="1"/>
  <c r="J186" i="12" s="1"/>
  <c r="O185" i="12"/>
  <c r="I186" i="12" s="1"/>
  <c r="D241" i="12"/>
  <c r="E240" i="12"/>
  <c r="J240" i="11"/>
  <c r="E241" i="11"/>
  <c r="H241" i="11" s="1"/>
  <c r="D241" i="11"/>
  <c r="G241" i="11" s="1"/>
  <c r="F241" i="11"/>
  <c r="I241" i="11" s="1"/>
  <c r="K186" i="12" l="1"/>
  <c r="N186" i="12" s="1"/>
  <c r="P186" i="12" s="1"/>
  <c r="F187" i="12" s="1"/>
  <c r="J187" i="12" s="1"/>
  <c r="O186" i="12"/>
  <c r="I187" i="12" s="1"/>
  <c r="D242" i="12"/>
  <c r="E241" i="12"/>
  <c r="J241" i="11"/>
  <c r="D242" i="11"/>
  <c r="G242" i="11" s="1"/>
  <c r="F242" i="11"/>
  <c r="I242" i="11" s="1"/>
  <c r="E242" i="11"/>
  <c r="H242" i="11" s="1"/>
  <c r="K187" i="12" l="1"/>
  <c r="N187" i="12" s="1"/>
  <c r="P187" i="12" s="1"/>
  <c r="F188" i="12" s="1"/>
  <c r="J188" i="12" s="1"/>
  <c r="O187" i="12"/>
  <c r="I188" i="12" s="1"/>
  <c r="D243" i="12"/>
  <c r="E242" i="12"/>
  <c r="J242" i="11"/>
  <c r="E243" i="11"/>
  <c r="H243" i="11" s="1"/>
  <c r="F243" i="11"/>
  <c r="I243" i="11" s="1"/>
  <c r="D243" i="11"/>
  <c r="G243" i="11" s="1"/>
  <c r="J243" i="11" s="1"/>
  <c r="K188" i="12" l="1"/>
  <c r="N188" i="12" s="1"/>
  <c r="P188" i="12" s="1"/>
  <c r="F189" i="12" s="1"/>
  <c r="J189" i="12" s="1"/>
  <c r="O188" i="12"/>
  <c r="I189" i="12" s="1"/>
  <c r="D244" i="12"/>
  <c r="E243" i="12"/>
  <c r="M243" i="12" s="1"/>
  <c r="D244" i="11"/>
  <c r="G244" i="11" s="1"/>
  <c r="F244" i="11"/>
  <c r="I244" i="11" s="1"/>
  <c r="E244" i="11"/>
  <c r="H244" i="11" s="1"/>
  <c r="K189" i="12" l="1"/>
  <c r="N189" i="12" s="1"/>
  <c r="P189" i="12" s="1"/>
  <c r="F190" i="12" s="1"/>
  <c r="J190" i="12" s="1"/>
  <c r="O189" i="12"/>
  <c r="I190" i="12" s="1"/>
  <c r="D245" i="12"/>
  <c r="E244" i="12"/>
  <c r="J244" i="11"/>
  <c r="E245" i="11"/>
  <c r="H245" i="11" s="1"/>
  <c r="F245" i="11"/>
  <c r="I245" i="11" s="1"/>
  <c r="D245" i="11"/>
  <c r="G245" i="11" s="1"/>
  <c r="J245" i="11" s="1"/>
  <c r="K190" i="12" l="1"/>
  <c r="N190" i="12" s="1"/>
  <c r="P190" i="12" s="1"/>
  <c r="F191" i="12" s="1"/>
  <c r="J191" i="12" s="1"/>
  <c r="O190" i="12"/>
  <c r="I191" i="12" s="1"/>
  <c r="D246" i="12"/>
  <c r="E245" i="12"/>
  <c r="D246" i="11"/>
  <c r="G246" i="11" s="1"/>
  <c r="F246" i="11"/>
  <c r="I246" i="11" s="1"/>
  <c r="E246" i="11"/>
  <c r="H246" i="11" s="1"/>
  <c r="K191" i="12" l="1"/>
  <c r="N191" i="12" s="1"/>
  <c r="P191" i="12" s="1"/>
  <c r="F192" i="12" s="1"/>
  <c r="J192" i="12" s="1"/>
  <c r="O191" i="12"/>
  <c r="I192" i="12" s="1"/>
  <c r="D247" i="12"/>
  <c r="E246" i="12"/>
  <c r="M246" i="12" s="1"/>
  <c r="J246" i="11"/>
  <c r="E247" i="11"/>
  <c r="H247" i="11" s="1"/>
  <c r="F247" i="11"/>
  <c r="I247" i="11" s="1"/>
  <c r="D247" i="11"/>
  <c r="G247" i="11" s="1"/>
  <c r="J247" i="11" s="1"/>
  <c r="K192" i="12" l="1"/>
  <c r="N192" i="12" s="1"/>
  <c r="P192" i="12" s="1"/>
  <c r="F193" i="12" s="1"/>
  <c r="J193" i="12" s="1"/>
  <c r="O192" i="12"/>
  <c r="I193" i="12" s="1"/>
  <c r="M197" i="12"/>
  <c r="D248" i="12"/>
  <c r="E247" i="12"/>
  <c r="F248" i="11"/>
  <c r="I248" i="11" s="1"/>
  <c r="D248" i="11"/>
  <c r="G248" i="11" s="1"/>
  <c r="E248" i="11"/>
  <c r="H248" i="11" s="1"/>
  <c r="K193" i="12" l="1"/>
  <c r="N193" i="12" s="1"/>
  <c r="P193" i="12" s="1"/>
  <c r="F194" i="12" s="1"/>
  <c r="J194" i="12" s="1"/>
  <c r="O193" i="12"/>
  <c r="I194" i="12" s="1"/>
  <c r="D249" i="12"/>
  <c r="E248" i="12"/>
  <c r="J248" i="11"/>
  <c r="E249" i="11"/>
  <c r="H249" i="11" s="1"/>
  <c r="D249" i="11"/>
  <c r="G249" i="11" s="1"/>
  <c r="F249" i="11"/>
  <c r="I249" i="11" s="1"/>
  <c r="K194" i="12" l="1"/>
  <c r="N194" i="12" s="1"/>
  <c r="P194" i="12" s="1"/>
  <c r="F195" i="12" s="1"/>
  <c r="J195" i="12" s="1"/>
  <c r="O194" i="12"/>
  <c r="I195" i="12" s="1"/>
  <c r="D250" i="12"/>
  <c r="E249" i="12"/>
  <c r="J249" i="11"/>
  <c r="F250" i="11"/>
  <c r="I250" i="11" s="1"/>
  <c r="D250" i="11"/>
  <c r="G250" i="11" s="1"/>
  <c r="J250" i="11" s="1"/>
  <c r="E250" i="11"/>
  <c r="H250" i="11" s="1"/>
  <c r="K195" i="12" l="1"/>
  <c r="N195" i="12" s="1"/>
  <c r="P195" i="12" s="1"/>
  <c r="F196" i="12" s="1"/>
  <c r="J196" i="12" s="1"/>
  <c r="O195" i="12"/>
  <c r="I196" i="12" s="1"/>
  <c r="D251" i="12"/>
  <c r="E250" i="12"/>
  <c r="E251" i="11"/>
  <c r="H251" i="11" s="1"/>
  <c r="D251" i="11"/>
  <c r="G251" i="11" s="1"/>
  <c r="F251" i="11"/>
  <c r="I251" i="11" s="1"/>
  <c r="K196" i="12" l="1"/>
  <c r="N196" i="12" s="1"/>
  <c r="P196" i="12" s="1"/>
  <c r="F197" i="12" s="1"/>
  <c r="J197" i="12" s="1"/>
  <c r="K197" i="12" s="1"/>
  <c r="N197" i="12" s="1"/>
  <c r="P197" i="12" s="1"/>
  <c r="F198" i="12" s="1"/>
  <c r="J198" i="12" s="1"/>
  <c r="K198" i="12" s="1"/>
  <c r="O196" i="12"/>
  <c r="I197" i="12" s="1"/>
  <c r="D252" i="12"/>
  <c r="E251" i="12"/>
  <c r="J251" i="11"/>
  <c r="F252" i="11"/>
  <c r="I252" i="11" s="1"/>
  <c r="D252" i="11"/>
  <c r="G252" i="11" s="1"/>
  <c r="E252" i="11"/>
  <c r="H252" i="11" s="1"/>
  <c r="O197" i="12" l="1"/>
  <c r="I198" i="12" s="1"/>
  <c r="L198" i="12" s="1"/>
  <c r="D253" i="12"/>
  <c r="E252" i="12"/>
  <c r="M252" i="12" s="1"/>
  <c r="J252" i="11"/>
  <c r="E253" i="11"/>
  <c r="H253" i="11" s="1"/>
  <c r="D253" i="11"/>
  <c r="G253" i="11" s="1"/>
  <c r="J253" i="11" s="1"/>
  <c r="F253" i="11"/>
  <c r="I253" i="11" s="1"/>
  <c r="M198" i="12" l="1"/>
  <c r="N198" i="12" s="1"/>
  <c r="P198" i="12" s="1"/>
  <c r="F199" i="12" s="1"/>
  <c r="J199" i="12" s="1"/>
  <c r="K199" i="12" s="1"/>
  <c r="O198" i="12"/>
  <c r="I199" i="12" s="1"/>
  <c r="L199" i="12" s="1"/>
  <c r="D254" i="12"/>
  <c r="E253" i="12"/>
  <c r="M253" i="12" s="1"/>
  <c r="F254" i="11"/>
  <c r="I254" i="11" s="1"/>
  <c r="D254" i="11"/>
  <c r="G254" i="11" s="1"/>
  <c r="E254" i="11"/>
  <c r="H254" i="11" s="1"/>
  <c r="M199" i="12" l="1"/>
  <c r="N199" i="12" s="1"/>
  <c r="P199" i="12" s="1"/>
  <c r="F200" i="12" s="1"/>
  <c r="J200" i="12" s="1"/>
  <c r="K200" i="12" s="1"/>
  <c r="D255" i="12"/>
  <c r="E254" i="12"/>
  <c r="M254" i="12" s="1"/>
  <c r="J254" i="11"/>
  <c r="E255" i="11"/>
  <c r="H255" i="11" s="1"/>
  <c r="D255" i="11"/>
  <c r="G255" i="11" s="1"/>
  <c r="J255" i="11" s="1"/>
  <c r="F255" i="11"/>
  <c r="I255" i="11" s="1"/>
  <c r="O199" i="12" l="1"/>
  <c r="I200" i="12" s="1"/>
  <c r="L200" i="12" s="1"/>
  <c r="M200" i="12" s="1"/>
  <c r="N200" i="12" s="1"/>
  <c r="P200" i="12" s="1"/>
  <c r="F201" i="12" s="1"/>
  <c r="J201" i="12" s="1"/>
  <c r="K201" i="12" s="1"/>
  <c r="D256" i="12"/>
  <c r="E255" i="12"/>
  <c r="M255" i="12" s="1"/>
  <c r="D256" i="11"/>
  <c r="G256" i="11" s="1"/>
  <c r="F256" i="11"/>
  <c r="I256" i="11" s="1"/>
  <c r="E256" i="11"/>
  <c r="H256" i="11" s="1"/>
  <c r="O200" i="12" l="1"/>
  <c r="I201" i="12" s="1"/>
  <c r="L201" i="12" s="1"/>
  <c r="M201" i="12" s="1"/>
  <c r="N201" i="12" s="1"/>
  <c r="P201" i="12" s="1"/>
  <c r="F202" i="12" s="1"/>
  <c r="J202" i="12" s="1"/>
  <c r="M203" i="12"/>
  <c r="D257" i="12"/>
  <c r="E256" i="12"/>
  <c r="M256" i="12" s="1"/>
  <c r="J256" i="11"/>
  <c r="F257" i="11"/>
  <c r="I257" i="11" s="1"/>
  <c r="E257" i="11"/>
  <c r="H257" i="11" s="1"/>
  <c r="D257" i="11"/>
  <c r="G257" i="11" s="1"/>
  <c r="J257" i="11" s="1"/>
  <c r="O201" i="12" l="1"/>
  <c r="I202" i="12" s="1"/>
  <c r="L202" i="12" s="1"/>
  <c r="M202" i="12"/>
  <c r="O202" i="12"/>
  <c r="I203" i="12" s="1"/>
  <c r="K202" i="12"/>
  <c r="D258" i="12"/>
  <c r="E257" i="12"/>
  <c r="M257" i="12" s="1"/>
  <c r="E258" i="11"/>
  <c r="H258" i="11" s="1"/>
  <c r="D258" i="11"/>
  <c r="G258" i="11" s="1"/>
  <c r="F258" i="11"/>
  <c r="I258" i="11" s="1"/>
  <c r="N202" i="12" l="1"/>
  <c r="P202" i="12" s="1"/>
  <c r="F203" i="12" s="1"/>
  <c r="J203" i="12" s="1"/>
  <c r="O203" i="12" s="1"/>
  <c r="I204" i="12" s="1"/>
  <c r="M204" i="12"/>
  <c r="D259" i="12"/>
  <c r="E258" i="12"/>
  <c r="M258" i="12" s="1"/>
  <c r="J258" i="11"/>
  <c r="D259" i="11"/>
  <c r="G259" i="11" s="1"/>
  <c r="F259" i="11"/>
  <c r="I259" i="11" s="1"/>
  <c r="E259" i="11"/>
  <c r="H259" i="11" s="1"/>
  <c r="K203" i="12" l="1"/>
  <c r="N203" i="12" s="1"/>
  <c r="P203" i="12" s="1"/>
  <c r="F204" i="12" s="1"/>
  <c r="J204" i="12" s="1"/>
  <c r="K204" i="12" s="1"/>
  <c r="N204" i="12" s="1"/>
  <c r="P204" i="12" s="1"/>
  <c r="F205" i="12" s="1"/>
  <c r="J205" i="12" s="1"/>
  <c r="D260" i="12"/>
  <c r="E259" i="12"/>
  <c r="M259" i="12" s="1"/>
  <c r="J259" i="11"/>
  <c r="E260" i="11"/>
  <c r="H260" i="11" s="1"/>
  <c r="F260" i="11"/>
  <c r="I260" i="11" s="1"/>
  <c r="D260" i="11"/>
  <c r="G260" i="11" s="1"/>
  <c r="J260" i="11" s="1"/>
  <c r="O204" i="12" l="1"/>
  <c r="I205" i="12" s="1"/>
  <c r="K205" i="12"/>
  <c r="N205" i="12" s="1"/>
  <c r="P205" i="12" s="1"/>
  <c r="F206" i="12" s="1"/>
  <c r="J206" i="12" s="1"/>
  <c r="O205" i="12"/>
  <c r="I206" i="12" s="1"/>
  <c r="D261" i="12"/>
  <c r="E260" i="12"/>
  <c r="M260" i="12" s="1"/>
  <c r="F261" i="11"/>
  <c r="I261" i="11" s="1"/>
  <c r="D261" i="11"/>
  <c r="G261" i="11" s="1"/>
  <c r="E261" i="11"/>
  <c r="H261" i="11" s="1"/>
  <c r="K206" i="12" l="1"/>
  <c r="N206" i="12" s="1"/>
  <c r="P206" i="12" s="1"/>
  <c r="F207" i="12" s="1"/>
  <c r="J207" i="12" s="1"/>
  <c r="K207" i="12" s="1"/>
  <c r="O206" i="12"/>
  <c r="I207" i="12" s="1"/>
  <c r="D262" i="12"/>
  <c r="E261" i="12"/>
  <c r="M261" i="12" s="1"/>
  <c r="J261" i="11"/>
  <c r="E262" i="11"/>
  <c r="H262" i="11" s="1"/>
  <c r="D262" i="11"/>
  <c r="G262" i="11" s="1"/>
  <c r="F262" i="11"/>
  <c r="I262" i="11" s="1"/>
  <c r="M207" i="12" l="1"/>
  <c r="N207" i="12" s="1"/>
  <c r="P207" i="12" s="1"/>
  <c r="F208" i="12" s="1"/>
  <c r="J208" i="12" s="1"/>
  <c r="K208" i="12" s="1"/>
  <c r="D263" i="12"/>
  <c r="E262" i="12"/>
  <c r="M262" i="12" s="1"/>
  <c r="J262" i="11"/>
  <c r="F263" i="11"/>
  <c r="I263" i="11" s="1"/>
  <c r="D263" i="11"/>
  <c r="G263" i="11" s="1"/>
  <c r="E263" i="11"/>
  <c r="H263" i="11" s="1"/>
  <c r="O207" i="12" l="1"/>
  <c r="I208" i="12" s="1"/>
  <c r="D264" i="12"/>
  <c r="E263" i="12"/>
  <c r="M263" i="12" s="1"/>
  <c r="J263" i="11"/>
  <c r="E264" i="11"/>
  <c r="H264" i="11" s="1"/>
  <c r="D264" i="11"/>
  <c r="G264" i="11" s="1"/>
  <c r="J264" i="11" s="1"/>
  <c r="F264" i="11"/>
  <c r="I264" i="11" s="1"/>
  <c r="M208" i="12" l="1"/>
  <c r="N208" i="12" s="1"/>
  <c r="P208" i="12" s="1"/>
  <c r="F209" i="12" s="1"/>
  <c r="J209" i="12" s="1"/>
  <c r="D265" i="12"/>
  <c r="E264" i="12"/>
  <c r="M264" i="12" s="1"/>
  <c r="D265" i="11"/>
  <c r="G265" i="11" s="1"/>
  <c r="F265" i="11"/>
  <c r="I265" i="11" s="1"/>
  <c r="E265" i="11"/>
  <c r="H265" i="11" s="1"/>
  <c r="K209" i="12" l="1"/>
  <c r="N209" i="12" s="1"/>
  <c r="P209" i="12" s="1"/>
  <c r="F210" i="12" s="1"/>
  <c r="J210" i="12" s="1"/>
  <c r="O208" i="12"/>
  <c r="I209" i="12" s="1"/>
  <c r="O209" i="12" s="1"/>
  <c r="I210" i="12" s="1"/>
  <c r="D266" i="12"/>
  <c r="E265" i="12"/>
  <c r="M265" i="12" s="1"/>
  <c r="J265" i="11"/>
  <c r="F266" i="11"/>
  <c r="I266" i="11" s="1"/>
  <c r="E266" i="11"/>
  <c r="H266" i="11" s="1"/>
  <c r="D266" i="11"/>
  <c r="G266" i="11" s="1"/>
  <c r="J266" i="11" s="1"/>
  <c r="K210" i="12" l="1"/>
  <c r="N210" i="12" s="1"/>
  <c r="P210" i="12" s="1"/>
  <c r="F211" i="12" s="1"/>
  <c r="J211" i="12" s="1"/>
  <c r="O210" i="12"/>
  <c r="I211" i="12" s="1"/>
  <c r="D267" i="12"/>
  <c r="E266" i="12"/>
  <c r="M266" i="12" s="1"/>
  <c r="D267" i="11"/>
  <c r="G267" i="11" s="1"/>
  <c r="E267" i="11"/>
  <c r="H267" i="11" s="1"/>
  <c r="F267" i="11"/>
  <c r="I267" i="11" s="1"/>
  <c r="K211" i="12" l="1"/>
  <c r="N211" i="12" s="1"/>
  <c r="P211" i="12" s="1"/>
  <c r="F212" i="12" s="1"/>
  <c r="J212" i="12" s="1"/>
  <c r="O211" i="12"/>
  <c r="I212" i="12" s="1"/>
  <c r="D268" i="12"/>
  <c r="E267" i="12"/>
  <c r="J267" i="11"/>
  <c r="F268" i="11"/>
  <c r="I268" i="11" s="1"/>
  <c r="E268" i="11"/>
  <c r="H268" i="11" s="1"/>
  <c r="D268" i="11"/>
  <c r="G268" i="11" s="1"/>
  <c r="J268" i="11" s="1"/>
  <c r="K212" i="12" l="1"/>
  <c r="N212" i="12" s="1"/>
  <c r="P212" i="12" s="1"/>
  <c r="F213" i="12" s="1"/>
  <c r="J213" i="12" s="1"/>
  <c r="O212" i="12"/>
  <c r="I213" i="12" s="1"/>
  <c r="D269" i="12"/>
  <c r="E268" i="12"/>
  <c r="E269" i="11"/>
  <c r="H269" i="11" s="1"/>
  <c r="D269" i="11"/>
  <c r="G269" i="11" s="1"/>
  <c r="F269" i="11"/>
  <c r="I269" i="11" s="1"/>
  <c r="K213" i="12" l="1"/>
  <c r="N213" i="12" s="1"/>
  <c r="P213" i="12" s="1"/>
  <c r="F214" i="12" s="1"/>
  <c r="J214" i="12" s="1"/>
  <c r="O213" i="12"/>
  <c r="I214" i="12" s="1"/>
  <c r="D270" i="12"/>
  <c r="E269" i="12"/>
  <c r="J269" i="11"/>
  <c r="D270" i="11"/>
  <c r="G270" i="11" s="1"/>
  <c r="F270" i="11"/>
  <c r="I270" i="11" s="1"/>
  <c r="E270" i="11"/>
  <c r="H270" i="11" s="1"/>
  <c r="K214" i="12" l="1"/>
  <c r="N214" i="12" s="1"/>
  <c r="P214" i="12" s="1"/>
  <c r="F215" i="12" s="1"/>
  <c r="J215" i="12" s="1"/>
  <c r="O214" i="12"/>
  <c r="I215" i="12" s="1"/>
  <c r="D271" i="12"/>
  <c r="E270" i="12"/>
  <c r="J270" i="11"/>
  <c r="E271" i="11"/>
  <c r="H271" i="11" s="1"/>
  <c r="F271" i="11"/>
  <c r="I271" i="11" s="1"/>
  <c r="D271" i="11"/>
  <c r="G271" i="11" s="1"/>
  <c r="K215" i="12" l="1"/>
  <c r="N215" i="12" s="1"/>
  <c r="P215" i="12" s="1"/>
  <c r="F216" i="12" s="1"/>
  <c r="J216" i="12" s="1"/>
  <c r="O215" i="12"/>
  <c r="I216" i="12" s="1"/>
  <c r="D272" i="12"/>
  <c r="E271" i="12"/>
  <c r="M271" i="12" s="1"/>
  <c r="J271" i="11"/>
  <c r="F272" i="11"/>
  <c r="I272" i="11" s="1"/>
  <c r="D272" i="11"/>
  <c r="G272" i="11" s="1"/>
  <c r="E272" i="11"/>
  <c r="H272" i="11" s="1"/>
  <c r="K216" i="12" l="1"/>
  <c r="N216" i="12" s="1"/>
  <c r="P216" i="12" s="1"/>
  <c r="F217" i="12" s="1"/>
  <c r="J217" i="12" s="1"/>
  <c r="O216" i="12"/>
  <c r="I217" i="12" s="1"/>
  <c r="D273" i="12"/>
  <c r="E272" i="12"/>
  <c r="M272" i="12" s="1"/>
  <c r="J272" i="11"/>
  <c r="E273" i="11"/>
  <c r="H273" i="11" s="1"/>
  <c r="D273" i="11"/>
  <c r="G273" i="11" s="1"/>
  <c r="F273" i="11"/>
  <c r="I273" i="11" s="1"/>
  <c r="K217" i="12" l="1"/>
  <c r="N217" i="12" s="1"/>
  <c r="P217" i="12" s="1"/>
  <c r="F218" i="12" s="1"/>
  <c r="J218" i="12" s="1"/>
  <c r="O217" i="12"/>
  <c r="I218" i="12" s="1"/>
  <c r="D274" i="12"/>
  <c r="E273" i="12"/>
  <c r="J273" i="11"/>
  <c r="F274" i="11"/>
  <c r="I274" i="11" s="1"/>
  <c r="D274" i="11"/>
  <c r="G274" i="11" s="1"/>
  <c r="E274" i="11"/>
  <c r="H274" i="11" s="1"/>
  <c r="K218" i="12" l="1"/>
  <c r="N218" i="12" s="1"/>
  <c r="P218" i="12" s="1"/>
  <c r="F219" i="12" s="1"/>
  <c r="J219" i="12" s="1"/>
  <c r="O218" i="12"/>
  <c r="I219" i="12" s="1"/>
  <c r="M220" i="12"/>
  <c r="D275" i="12"/>
  <c r="E274" i="12"/>
  <c r="J274" i="11"/>
  <c r="E275" i="11"/>
  <c r="H275" i="11" s="1"/>
  <c r="D275" i="11"/>
  <c r="G275" i="11" s="1"/>
  <c r="F275" i="11"/>
  <c r="I275" i="11" s="1"/>
  <c r="K219" i="12" l="1"/>
  <c r="N219" i="12" s="1"/>
  <c r="P219" i="12" s="1"/>
  <c r="F220" i="12" s="1"/>
  <c r="J220" i="12" s="1"/>
  <c r="O219" i="12"/>
  <c r="I220" i="12" s="1"/>
  <c r="D276" i="12"/>
  <c r="E275" i="12"/>
  <c r="M275" i="12" s="1"/>
  <c r="J275" i="11"/>
  <c r="F276" i="11"/>
  <c r="I276" i="11" s="1"/>
  <c r="D276" i="11"/>
  <c r="G276" i="11" s="1"/>
  <c r="E276" i="11"/>
  <c r="H276" i="11" s="1"/>
  <c r="K220" i="12" l="1"/>
  <c r="N220" i="12" s="1"/>
  <c r="P220" i="12" s="1"/>
  <c r="F221" i="12" s="1"/>
  <c r="J221" i="12" s="1"/>
  <c r="K221" i="12" s="1"/>
  <c r="O220" i="12"/>
  <c r="I221" i="12" s="1"/>
  <c r="D277" i="12"/>
  <c r="E276" i="12"/>
  <c r="M276" i="12" s="1"/>
  <c r="J276" i="11"/>
  <c r="D277" i="11"/>
  <c r="G277" i="11" s="1"/>
  <c r="E277" i="11"/>
  <c r="H277" i="11" s="1"/>
  <c r="F277" i="11"/>
  <c r="I277" i="11" s="1"/>
  <c r="L221" i="12" l="1"/>
  <c r="M221" i="12" s="1"/>
  <c r="N221" i="12" s="1"/>
  <c r="P221" i="12" s="1"/>
  <c r="F222" i="12" s="1"/>
  <c r="J222" i="12" s="1"/>
  <c r="O221" i="12"/>
  <c r="I222" i="12" s="1"/>
  <c r="L222" i="12" s="1"/>
  <c r="D278" i="12"/>
  <c r="E277" i="12"/>
  <c r="J277" i="11"/>
  <c r="F278" i="11"/>
  <c r="I278" i="11" s="1"/>
  <c r="E278" i="11"/>
  <c r="H278" i="11" s="1"/>
  <c r="D278" i="11"/>
  <c r="G278" i="11" s="1"/>
  <c r="J278" i="11" s="1"/>
  <c r="M222" i="12" l="1"/>
  <c r="O222" i="12"/>
  <c r="I223" i="12" s="1"/>
  <c r="K222" i="12"/>
  <c r="D279" i="12"/>
  <c r="E278" i="12"/>
  <c r="E279" i="11"/>
  <c r="H279" i="11" s="1"/>
  <c r="D279" i="11"/>
  <c r="G279" i="11" s="1"/>
  <c r="F279" i="11"/>
  <c r="I279" i="11" s="1"/>
  <c r="N222" i="12" l="1"/>
  <c r="P222" i="12" s="1"/>
  <c r="F223" i="12" s="1"/>
  <c r="J223" i="12"/>
  <c r="D280" i="12"/>
  <c r="E279" i="12"/>
  <c r="M279" i="12" s="1"/>
  <c r="J279" i="11"/>
  <c r="F280" i="11"/>
  <c r="I280" i="11" s="1"/>
  <c r="D280" i="11"/>
  <c r="G280" i="11" s="1"/>
  <c r="E280" i="11"/>
  <c r="H280" i="11" s="1"/>
  <c r="O223" i="12" l="1"/>
  <c r="I224" i="12" s="1"/>
  <c r="K223" i="12"/>
  <c r="N223" i="12" s="1"/>
  <c r="P223" i="12" s="1"/>
  <c r="F224" i="12" s="1"/>
  <c r="D281" i="12"/>
  <c r="E280" i="12"/>
  <c r="M280" i="12" s="1"/>
  <c r="J280" i="11"/>
  <c r="E281" i="11"/>
  <c r="H281" i="11" s="1"/>
  <c r="D281" i="11"/>
  <c r="G281" i="11" s="1"/>
  <c r="F281" i="11"/>
  <c r="I281" i="11" s="1"/>
  <c r="J224" i="12" l="1"/>
  <c r="D282" i="12"/>
  <c r="E281" i="12"/>
  <c r="M281" i="12" s="1"/>
  <c r="J281" i="11"/>
  <c r="F282" i="11"/>
  <c r="I282" i="11" s="1"/>
  <c r="D282" i="11"/>
  <c r="G282" i="11" s="1"/>
  <c r="E282" i="11"/>
  <c r="H282" i="11" s="1"/>
  <c r="O224" i="12" l="1"/>
  <c r="I225" i="12" s="1"/>
  <c r="K224" i="12"/>
  <c r="N224" i="12" s="1"/>
  <c r="P224" i="12" s="1"/>
  <c r="F225" i="12" s="1"/>
  <c r="D283" i="12"/>
  <c r="E282" i="12"/>
  <c r="M282" i="12" s="1"/>
  <c r="J282" i="11"/>
  <c r="E283" i="11"/>
  <c r="H283" i="11" s="1"/>
  <c r="D283" i="11"/>
  <c r="G283" i="11" s="1"/>
  <c r="F283" i="11"/>
  <c r="I283" i="11" s="1"/>
  <c r="J225" i="12" l="1"/>
  <c r="D284" i="12"/>
  <c r="E283" i="12"/>
  <c r="M283" i="12" s="1"/>
  <c r="J283" i="11"/>
  <c r="F284" i="11"/>
  <c r="I284" i="11" s="1"/>
  <c r="D284" i="11"/>
  <c r="G284" i="11" s="1"/>
  <c r="E284" i="11"/>
  <c r="H284" i="11" s="1"/>
  <c r="O225" i="12" l="1"/>
  <c r="I226" i="12" s="1"/>
  <c r="K225" i="12"/>
  <c r="N225" i="12" s="1"/>
  <c r="P225" i="12" s="1"/>
  <c r="F226" i="12" s="1"/>
  <c r="D285" i="12"/>
  <c r="E284" i="12"/>
  <c r="M284" i="12" s="1"/>
  <c r="J284" i="11"/>
  <c r="E285" i="11"/>
  <c r="H285" i="11" s="1"/>
  <c r="D285" i="11"/>
  <c r="G285" i="11" s="1"/>
  <c r="F285" i="11"/>
  <c r="I285" i="11" s="1"/>
  <c r="J226" i="12" l="1"/>
  <c r="D286" i="12"/>
  <c r="E285" i="12"/>
  <c r="M285" i="12" s="1"/>
  <c r="J285" i="11"/>
  <c r="F286" i="11"/>
  <c r="I286" i="11" s="1"/>
  <c r="D286" i="11"/>
  <c r="G286" i="11" s="1"/>
  <c r="E286" i="11"/>
  <c r="H286" i="11" s="1"/>
  <c r="O226" i="12" l="1"/>
  <c r="I227" i="12" s="1"/>
  <c r="K226" i="12"/>
  <c r="N226" i="12"/>
  <c r="P226" i="12" s="1"/>
  <c r="F227" i="12" s="1"/>
  <c r="D287" i="12"/>
  <c r="E286" i="12"/>
  <c r="M286" i="12" s="1"/>
  <c r="J286" i="11"/>
  <c r="E287" i="11"/>
  <c r="H287" i="11" s="1"/>
  <c r="D287" i="11"/>
  <c r="G287" i="11" s="1"/>
  <c r="F287" i="11"/>
  <c r="I287" i="11" s="1"/>
  <c r="J227" i="12" l="1"/>
  <c r="D288" i="12"/>
  <c r="E287" i="12"/>
  <c r="M287" i="12" s="1"/>
  <c r="J287" i="11"/>
  <c r="F288" i="11"/>
  <c r="I288" i="11" s="1"/>
  <c r="D288" i="11"/>
  <c r="G288" i="11" s="1"/>
  <c r="E288" i="11"/>
  <c r="H288" i="11" s="1"/>
  <c r="O227" i="12" l="1"/>
  <c r="I228" i="12" s="1"/>
  <c r="K227" i="12"/>
  <c r="N227" i="12" s="1"/>
  <c r="P227" i="12" s="1"/>
  <c r="F228" i="12" s="1"/>
  <c r="D289" i="12"/>
  <c r="E288" i="12"/>
  <c r="M288" i="12" s="1"/>
  <c r="J288" i="11"/>
  <c r="E289" i="11"/>
  <c r="H289" i="11" s="1"/>
  <c r="D289" i="11"/>
  <c r="G289" i="11" s="1"/>
  <c r="F289" i="11"/>
  <c r="I289" i="11" s="1"/>
  <c r="J228" i="12" l="1"/>
  <c r="D290" i="12"/>
  <c r="E289" i="12"/>
  <c r="M289" i="12" s="1"/>
  <c r="J289" i="11"/>
  <c r="F290" i="11"/>
  <c r="I290" i="11" s="1"/>
  <c r="D290" i="11"/>
  <c r="G290" i="11" s="1"/>
  <c r="E290" i="11"/>
  <c r="H290" i="11" s="1"/>
  <c r="O228" i="12" l="1"/>
  <c r="I229" i="12" s="1"/>
  <c r="K228" i="12"/>
  <c r="N228" i="12" s="1"/>
  <c r="P228" i="12" s="1"/>
  <c r="F229" i="12" s="1"/>
  <c r="M229" i="12"/>
  <c r="D291" i="12"/>
  <c r="E290" i="12"/>
  <c r="M290" i="12" s="1"/>
  <c r="J290" i="11"/>
  <c r="E291" i="11"/>
  <c r="H291" i="11" s="1"/>
  <c r="D291" i="11"/>
  <c r="G291" i="11" s="1"/>
  <c r="F291" i="11"/>
  <c r="I291" i="11" s="1"/>
  <c r="J229" i="12" l="1"/>
  <c r="D292" i="12"/>
  <c r="E291" i="12"/>
  <c r="M291" i="12" s="1"/>
  <c r="J291" i="11"/>
  <c r="F292" i="11"/>
  <c r="I292" i="11" s="1"/>
  <c r="D292" i="11"/>
  <c r="G292" i="11" s="1"/>
  <c r="E292" i="11"/>
  <c r="H292" i="11" s="1"/>
  <c r="O229" i="12" l="1"/>
  <c r="I230" i="12" s="1"/>
  <c r="L230" i="12" s="1"/>
  <c r="K229" i="12"/>
  <c r="N229" i="12" s="1"/>
  <c r="P229" i="12" s="1"/>
  <c r="F230" i="12" s="1"/>
  <c r="M230" i="12"/>
  <c r="D293" i="12"/>
  <c r="E292" i="12"/>
  <c r="M292" i="12" s="1"/>
  <c r="J292" i="11"/>
  <c r="E293" i="11"/>
  <c r="H293" i="11" s="1"/>
  <c r="D293" i="11"/>
  <c r="G293" i="11" s="1"/>
  <c r="F293" i="11"/>
  <c r="I293" i="11" s="1"/>
  <c r="J230" i="12" l="1"/>
  <c r="D294" i="12"/>
  <c r="E293" i="12"/>
  <c r="M293" i="12" s="1"/>
  <c r="J293" i="11"/>
  <c r="F294" i="11"/>
  <c r="I294" i="11" s="1"/>
  <c r="D294" i="11"/>
  <c r="G294" i="11" s="1"/>
  <c r="E294" i="11"/>
  <c r="H294" i="11" s="1"/>
  <c r="O230" i="12" l="1"/>
  <c r="I231" i="12" s="1"/>
  <c r="L231" i="12" s="1"/>
  <c r="M231" i="12" s="1"/>
  <c r="K230" i="12"/>
  <c r="N230" i="12"/>
  <c r="P230" i="12" s="1"/>
  <c r="F231" i="12" s="1"/>
  <c r="J231" i="12" s="1"/>
  <c r="K231" i="12" s="1"/>
  <c r="D295" i="12"/>
  <c r="E294" i="12"/>
  <c r="M294" i="12" s="1"/>
  <c r="J294" i="11"/>
  <c r="E295" i="11"/>
  <c r="H295" i="11" s="1"/>
  <c r="D295" i="11"/>
  <c r="G295" i="11" s="1"/>
  <c r="F295" i="11"/>
  <c r="I295" i="11" s="1"/>
  <c r="N231" i="12" l="1"/>
  <c r="P231" i="12" s="1"/>
  <c r="F232" i="12" s="1"/>
  <c r="O231" i="12"/>
  <c r="I232" i="12" s="1"/>
  <c r="L232" i="12" s="1"/>
  <c r="D296" i="12"/>
  <c r="E295" i="12"/>
  <c r="M295" i="12" s="1"/>
  <c r="J295" i="11"/>
  <c r="F296" i="11"/>
  <c r="I296" i="11" s="1"/>
  <c r="D296" i="11"/>
  <c r="G296" i="11" s="1"/>
  <c r="E296" i="11"/>
  <c r="H296" i="11" s="1"/>
  <c r="M232" i="12" l="1"/>
  <c r="J232" i="12"/>
  <c r="D297" i="12"/>
  <c r="E296" i="12"/>
  <c r="M296" i="12" s="1"/>
  <c r="J296" i="11"/>
  <c r="E297" i="11"/>
  <c r="H297" i="11" s="1"/>
  <c r="D297" i="11"/>
  <c r="G297" i="11" s="1"/>
  <c r="F297" i="11"/>
  <c r="I297" i="11" s="1"/>
  <c r="O232" i="12" l="1"/>
  <c r="I233" i="12" s="1"/>
  <c r="L233" i="12" s="1"/>
  <c r="K232" i="12"/>
  <c r="N232" i="12" s="1"/>
  <c r="P232" i="12" s="1"/>
  <c r="F233" i="12" s="1"/>
  <c r="M233" i="12"/>
  <c r="D298" i="12"/>
  <c r="E297" i="12"/>
  <c r="J297" i="11"/>
  <c r="F298" i="11"/>
  <c r="I298" i="11" s="1"/>
  <c r="D298" i="11"/>
  <c r="G298" i="11" s="1"/>
  <c r="E298" i="11"/>
  <c r="H298" i="11" s="1"/>
  <c r="J233" i="12" l="1"/>
  <c r="D299" i="12"/>
  <c r="E298" i="12"/>
  <c r="J298" i="11"/>
  <c r="E299" i="11"/>
  <c r="H299" i="11" s="1"/>
  <c r="D299" i="11"/>
  <c r="G299" i="11" s="1"/>
  <c r="F299" i="11"/>
  <c r="I299" i="11" s="1"/>
  <c r="O233" i="12" l="1"/>
  <c r="I234" i="12" s="1"/>
  <c r="L234" i="12" s="1"/>
  <c r="K233" i="12"/>
  <c r="N233" i="12" s="1"/>
  <c r="P233" i="12" s="1"/>
  <c r="F234" i="12" s="1"/>
  <c r="D300" i="12"/>
  <c r="E299" i="12"/>
  <c r="M299" i="12" s="1"/>
  <c r="J299" i="11"/>
  <c r="D300" i="11"/>
  <c r="G300" i="11" s="1"/>
  <c r="F300" i="11"/>
  <c r="I300" i="11" s="1"/>
  <c r="E300" i="11"/>
  <c r="H300" i="11" s="1"/>
  <c r="M234" i="12" l="1"/>
  <c r="J234" i="12"/>
  <c r="D301" i="12"/>
  <c r="E300" i="12"/>
  <c r="M300" i="12" s="1"/>
  <c r="J300" i="11"/>
  <c r="E301" i="11"/>
  <c r="H301" i="11" s="1"/>
  <c r="F301" i="11"/>
  <c r="I301" i="11" s="1"/>
  <c r="D301" i="11"/>
  <c r="G301" i="11" s="1"/>
  <c r="O234" i="12" l="1"/>
  <c r="I235" i="12" s="1"/>
  <c r="K234" i="12"/>
  <c r="M235" i="12"/>
  <c r="N234" i="12"/>
  <c r="P234" i="12" s="1"/>
  <c r="F235" i="12" s="1"/>
  <c r="D302" i="12"/>
  <c r="E301" i="12"/>
  <c r="M301" i="12" s="1"/>
  <c r="J301" i="11"/>
  <c r="D302" i="11"/>
  <c r="G302" i="11" s="1"/>
  <c r="F302" i="11"/>
  <c r="I302" i="11" s="1"/>
  <c r="E302" i="11"/>
  <c r="H302" i="11" s="1"/>
  <c r="J235" i="12" l="1"/>
  <c r="D303" i="12"/>
  <c r="E302" i="12"/>
  <c r="M302" i="12" s="1"/>
  <c r="J302" i="11"/>
  <c r="E303" i="11"/>
  <c r="H303" i="11" s="1"/>
  <c r="F303" i="11"/>
  <c r="I303" i="11" s="1"/>
  <c r="D303" i="11"/>
  <c r="G303" i="11" s="1"/>
  <c r="J303" i="11" s="1"/>
  <c r="O235" i="12" l="1"/>
  <c r="I236" i="12" s="1"/>
  <c r="K235" i="12"/>
  <c r="M236" i="12"/>
  <c r="N235" i="12"/>
  <c r="P235" i="12" s="1"/>
  <c r="F236" i="12" s="1"/>
  <c r="J236" i="12" s="1"/>
  <c r="K236" i="12" s="1"/>
  <c r="D304" i="12"/>
  <c r="E303" i="12"/>
  <c r="M303" i="12" s="1"/>
  <c r="D304" i="11"/>
  <c r="G304" i="11" s="1"/>
  <c r="F304" i="11"/>
  <c r="I304" i="11" s="1"/>
  <c r="E304" i="11"/>
  <c r="H304" i="11" s="1"/>
  <c r="N236" i="12" l="1"/>
  <c r="P236" i="12" s="1"/>
  <c r="F237" i="12" s="1"/>
  <c r="J237" i="12" s="1"/>
  <c r="O236" i="12"/>
  <c r="I237" i="12" s="1"/>
  <c r="D305" i="12"/>
  <c r="E304" i="12"/>
  <c r="M304" i="12" s="1"/>
  <c r="J304" i="11"/>
  <c r="F305" i="11"/>
  <c r="I305" i="11" s="1"/>
  <c r="E305" i="11"/>
  <c r="H305" i="11" s="1"/>
  <c r="D305" i="11"/>
  <c r="G305" i="11" s="1"/>
  <c r="J305" i="11" s="1"/>
  <c r="K237" i="12" l="1"/>
  <c r="N237" i="12" s="1"/>
  <c r="P237" i="12" s="1"/>
  <c r="F238" i="12" s="1"/>
  <c r="J238" i="12" s="1"/>
  <c r="O237" i="12"/>
  <c r="I238" i="12" s="1"/>
  <c r="D306" i="12"/>
  <c r="E305" i="12"/>
  <c r="M305" i="12" s="1"/>
  <c r="D306" i="11"/>
  <c r="G306" i="11" s="1"/>
  <c r="E306" i="11"/>
  <c r="H306" i="11" s="1"/>
  <c r="F306" i="11"/>
  <c r="I306" i="11" s="1"/>
  <c r="K238" i="12" l="1"/>
  <c r="N238" i="12" s="1"/>
  <c r="P238" i="12" s="1"/>
  <c r="F239" i="12" s="1"/>
  <c r="J239" i="12" s="1"/>
  <c r="K239" i="12" s="1"/>
  <c r="O238" i="12"/>
  <c r="I239" i="12" s="1"/>
  <c r="M239" i="12" s="1"/>
  <c r="D307" i="12"/>
  <c r="E306" i="12"/>
  <c r="M306" i="12" s="1"/>
  <c r="J306" i="11"/>
  <c r="F307" i="11"/>
  <c r="I307" i="11" s="1"/>
  <c r="E307" i="11"/>
  <c r="H307" i="11" s="1"/>
  <c r="D307" i="11"/>
  <c r="G307" i="11" s="1"/>
  <c r="J307" i="11" s="1"/>
  <c r="N239" i="12" l="1"/>
  <c r="P239" i="12" s="1"/>
  <c r="F240" i="12" s="1"/>
  <c r="J240" i="12" s="1"/>
  <c r="K240" i="12" s="1"/>
  <c r="O239" i="12"/>
  <c r="I240" i="12" s="1"/>
  <c r="L240" i="12" s="1"/>
  <c r="D308" i="12"/>
  <c r="E307" i="12"/>
  <c r="M307" i="12" s="1"/>
  <c r="E308" i="11"/>
  <c r="H308" i="11" s="1"/>
  <c r="D308" i="11"/>
  <c r="G308" i="11" s="1"/>
  <c r="F308" i="11"/>
  <c r="I308" i="11" s="1"/>
  <c r="M240" i="12" l="1"/>
  <c r="O240" i="12"/>
  <c r="I241" i="12" s="1"/>
  <c r="L241" i="12" s="1"/>
  <c r="D309" i="12"/>
  <c r="E308" i="12"/>
  <c r="M308" i="12" s="1"/>
  <c r="J308" i="11"/>
  <c r="F309" i="11"/>
  <c r="I309" i="11" s="1"/>
  <c r="D309" i="11"/>
  <c r="G309" i="11" s="1"/>
  <c r="E309" i="11"/>
  <c r="H309" i="11" s="1"/>
  <c r="N240" i="12" l="1"/>
  <c r="P240" i="12" s="1"/>
  <c r="F241" i="12" s="1"/>
  <c r="J241" i="12" s="1"/>
  <c r="K241" i="12" s="1"/>
  <c r="M241" i="12"/>
  <c r="D310" i="12"/>
  <c r="E309" i="12"/>
  <c r="M309" i="12" s="1"/>
  <c r="J309" i="11"/>
  <c r="E310" i="11"/>
  <c r="H310" i="11" s="1"/>
  <c r="D310" i="11"/>
  <c r="G310" i="11" s="1"/>
  <c r="F310" i="11"/>
  <c r="I310" i="11" s="1"/>
  <c r="O241" i="12" l="1"/>
  <c r="I242" i="12" s="1"/>
  <c r="L242" i="12" s="1"/>
  <c r="N241" i="12"/>
  <c r="P241" i="12" s="1"/>
  <c r="F242" i="12" s="1"/>
  <c r="D311" i="12"/>
  <c r="E310" i="12"/>
  <c r="M310" i="12" s="1"/>
  <c r="J310" i="11"/>
  <c r="F311" i="11"/>
  <c r="I311" i="11" s="1"/>
  <c r="D311" i="11"/>
  <c r="G311" i="11" s="1"/>
  <c r="E311" i="11"/>
  <c r="H311" i="11" s="1"/>
  <c r="M242" i="12" l="1"/>
  <c r="J242" i="12"/>
  <c r="D312" i="12"/>
  <c r="E311" i="12"/>
  <c r="M311" i="12" s="1"/>
  <c r="J311" i="11"/>
  <c r="E312" i="11"/>
  <c r="H312" i="11" s="1"/>
  <c r="D312" i="11"/>
  <c r="G312" i="11" s="1"/>
  <c r="F312" i="11"/>
  <c r="I312" i="11" s="1"/>
  <c r="O242" i="12" l="1"/>
  <c r="I243" i="12" s="1"/>
  <c r="K242" i="12"/>
  <c r="N242" i="12" s="1"/>
  <c r="P242" i="12" s="1"/>
  <c r="F243" i="12" s="1"/>
  <c r="D313" i="12"/>
  <c r="E312" i="12"/>
  <c r="J312" i="11"/>
  <c r="F313" i="11"/>
  <c r="I313" i="11" s="1"/>
  <c r="D313" i="11"/>
  <c r="G313" i="11" s="1"/>
  <c r="E313" i="11"/>
  <c r="H313" i="11" s="1"/>
  <c r="J243" i="12" l="1"/>
  <c r="D314" i="12"/>
  <c r="E313" i="12"/>
  <c r="J313" i="11"/>
  <c r="E314" i="11"/>
  <c r="H314" i="11" s="1"/>
  <c r="D314" i="11"/>
  <c r="G314" i="11" s="1"/>
  <c r="F314" i="11"/>
  <c r="I314" i="11" s="1"/>
  <c r="O243" i="12" l="1"/>
  <c r="I244" i="12" s="1"/>
  <c r="K243" i="12"/>
  <c r="M244" i="12"/>
  <c r="N243" i="12"/>
  <c r="P243" i="12" s="1"/>
  <c r="F244" i="12" s="1"/>
  <c r="D315" i="12"/>
  <c r="E314" i="12"/>
  <c r="J314" i="11"/>
  <c r="F315" i="11"/>
  <c r="I315" i="11" s="1"/>
  <c r="D315" i="11"/>
  <c r="G315" i="11" s="1"/>
  <c r="J315" i="11" s="1"/>
  <c r="E315" i="11"/>
  <c r="H315" i="11" s="1"/>
  <c r="J244" i="12" l="1"/>
  <c r="D316" i="12"/>
  <c r="E315" i="12"/>
  <c r="E316" i="11"/>
  <c r="H316" i="11" s="1"/>
  <c r="D316" i="11"/>
  <c r="G316" i="11" s="1"/>
  <c r="F316" i="11"/>
  <c r="I316" i="11" s="1"/>
  <c r="O244" i="12" l="1"/>
  <c r="I245" i="12" s="1"/>
  <c r="L245" i="12" s="1"/>
  <c r="K244" i="12"/>
  <c r="N244" i="12" s="1"/>
  <c r="P244" i="12" s="1"/>
  <c r="F245" i="12" s="1"/>
  <c r="D317" i="12"/>
  <c r="E316" i="12"/>
  <c r="J316" i="11"/>
  <c r="F317" i="11"/>
  <c r="I317" i="11" s="1"/>
  <c r="D317" i="11"/>
  <c r="G317" i="11" s="1"/>
  <c r="E317" i="11"/>
  <c r="H317" i="11" s="1"/>
  <c r="M245" i="12" l="1"/>
  <c r="J245" i="12"/>
  <c r="D318" i="12"/>
  <c r="E317" i="12"/>
  <c r="J317" i="11"/>
  <c r="E318" i="11"/>
  <c r="H318" i="11" s="1"/>
  <c r="D318" i="11"/>
  <c r="G318" i="11" s="1"/>
  <c r="F318" i="11"/>
  <c r="I318" i="11" s="1"/>
  <c r="O245" i="12" l="1"/>
  <c r="I246" i="12" s="1"/>
  <c r="K245" i="12"/>
  <c r="N245" i="12" s="1"/>
  <c r="P245" i="12" s="1"/>
  <c r="F246" i="12" s="1"/>
  <c r="J246" i="12" s="1"/>
  <c r="D319" i="12"/>
  <c r="E318" i="12"/>
  <c r="M318" i="12" s="1"/>
  <c r="J318" i="11"/>
  <c r="D319" i="11"/>
  <c r="G319" i="11" s="1"/>
  <c r="F319" i="11"/>
  <c r="I319" i="11" s="1"/>
  <c r="E319" i="11"/>
  <c r="H319" i="11" s="1"/>
  <c r="O246" i="12" l="1"/>
  <c r="I247" i="12" s="1"/>
  <c r="K246" i="12"/>
  <c r="M247" i="12"/>
  <c r="N246" i="12"/>
  <c r="P246" i="12" s="1"/>
  <c r="F247" i="12" s="1"/>
  <c r="D320" i="12"/>
  <c r="E319" i="12"/>
  <c r="M319" i="12" s="1"/>
  <c r="J319" i="11"/>
  <c r="E320" i="11"/>
  <c r="H320" i="11" s="1"/>
  <c r="F320" i="11"/>
  <c r="I320" i="11" s="1"/>
  <c r="D320" i="11"/>
  <c r="G320" i="11" s="1"/>
  <c r="J320" i="11" s="1"/>
  <c r="J247" i="12" l="1"/>
  <c r="D321" i="12"/>
  <c r="E320" i="12"/>
  <c r="M320" i="12" s="1"/>
  <c r="D321" i="11"/>
  <c r="G321" i="11" s="1"/>
  <c r="F321" i="11"/>
  <c r="I321" i="11" s="1"/>
  <c r="E321" i="11"/>
  <c r="H321" i="11" s="1"/>
  <c r="O247" i="12" l="1"/>
  <c r="I248" i="12" s="1"/>
  <c r="L248" i="12" s="1"/>
  <c r="M248" i="12" s="1"/>
  <c r="K247" i="12"/>
  <c r="N247" i="12"/>
  <c r="P247" i="12" s="1"/>
  <c r="F248" i="12" s="1"/>
  <c r="D322" i="12"/>
  <c r="E321" i="12"/>
  <c r="J321" i="11"/>
  <c r="E322" i="11"/>
  <c r="H322" i="11" s="1"/>
  <c r="F322" i="11"/>
  <c r="I322" i="11" s="1"/>
  <c r="D322" i="11"/>
  <c r="G322" i="11" s="1"/>
  <c r="J322" i="11" s="1"/>
  <c r="J248" i="12" l="1"/>
  <c r="D323" i="12"/>
  <c r="E322" i="12"/>
  <c r="F323" i="11"/>
  <c r="I323" i="11" s="1"/>
  <c r="D323" i="11"/>
  <c r="G323" i="11" s="1"/>
  <c r="E323" i="11"/>
  <c r="H323" i="11" s="1"/>
  <c r="O248" i="12" l="1"/>
  <c r="I249" i="12" s="1"/>
  <c r="K248" i="12"/>
  <c r="N248" i="12"/>
  <c r="P248" i="12" s="1"/>
  <c r="F249" i="12" s="1"/>
  <c r="D324" i="12"/>
  <c r="E323" i="12"/>
  <c r="J323" i="11"/>
  <c r="E324" i="11"/>
  <c r="H324" i="11" s="1"/>
  <c r="D324" i="11"/>
  <c r="G324" i="11" s="1"/>
  <c r="F324" i="11"/>
  <c r="I324" i="11" s="1"/>
  <c r="L249" i="12" l="1"/>
  <c r="M249" i="12" s="1"/>
  <c r="J249" i="12"/>
  <c r="D325" i="12"/>
  <c r="E324" i="12"/>
  <c r="M324" i="12" s="1"/>
  <c r="J324" i="11"/>
  <c r="F325" i="11"/>
  <c r="I325" i="11" s="1"/>
  <c r="D325" i="11"/>
  <c r="G325" i="11" s="1"/>
  <c r="E325" i="11"/>
  <c r="H325" i="11" s="1"/>
  <c r="O249" i="12" l="1"/>
  <c r="I250" i="12" s="1"/>
  <c r="L250" i="12" s="1"/>
  <c r="K249" i="12"/>
  <c r="N249" i="12" s="1"/>
  <c r="P249" i="12" s="1"/>
  <c r="F250" i="12" s="1"/>
  <c r="M250" i="12"/>
  <c r="D326" i="12"/>
  <c r="E325" i="12"/>
  <c r="J325" i="11"/>
  <c r="E326" i="11"/>
  <c r="H326" i="11" s="1"/>
  <c r="D326" i="11"/>
  <c r="G326" i="11" s="1"/>
  <c r="F326" i="11"/>
  <c r="I326" i="11" s="1"/>
  <c r="J250" i="12" l="1"/>
  <c r="D327" i="12"/>
  <c r="E326" i="12"/>
  <c r="J326" i="11"/>
  <c r="F327" i="11"/>
  <c r="I327" i="11" s="1"/>
  <c r="D327" i="11"/>
  <c r="G327" i="11" s="1"/>
  <c r="E327" i="11"/>
  <c r="H327" i="11" s="1"/>
  <c r="O250" i="12" l="1"/>
  <c r="I251" i="12" s="1"/>
  <c r="L251" i="12" s="1"/>
  <c r="K250" i="12"/>
  <c r="N250" i="12"/>
  <c r="P250" i="12" s="1"/>
  <c r="F251" i="12" s="1"/>
  <c r="J251" i="12" s="1"/>
  <c r="D328" i="12"/>
  <c r="E327" i="12"/>
  <c r="J327" i="11"/>
  <c r="E328" i="11"/>
  <c r="H328" i="11" s="1"/>
  <c r="D328" i="11"/>
  <c r="G328" i="11" s="1"/>
  <c r="F328" i="11"/>
  <c r="I328" i="11" s="1"/>
  <c r="M251" i="12" l="1"/>
  <c r="K251" i="12"/>
  <c r="O251" i="12"/>
  <c r="I252" i="12" s="1"/>
  <c r="D329" i="12"/>
  <c r="E328" i="12"/>
  <c r="M328" i="12" s="1"/>
  <c r="J328" i="11"/>
  <c r="F329" i="11"/>
  <c r="I329" i="11" s="1"/>
  <c r="D329" i="11"/>
  <c r="G329" i="11" s="1"/>
  <c r="E329" i="11"/>
  <c r="H329" i="11" s="1"/>
  <c r="N251" i="12" l="1"/>
  <c r="P251" i="12" s="1"/>
  <c r="F252" i="12" s="1"/>
  <c r="J252" i="12" s="1"/>
  <c r="K252" i="12" s="1"/>
  <c r="N252" i="12" s="1"/>
  <c r="P252" i="12" s="1"/>
  <c r="F253" i="12" s="1"/>
  <c r="J253" i="12" s="1"/>
  <c r="D330" i="12"/>
  <c r="E329" i="12"/>
  <c r="M329" i="12" s="1"/>
  <c r="J329" i="11"/>
  <c r="F330" i="11"/>
  <c r="I330" i="11" s="1"/>
  <c r="E330" i="11"/>
  <c r="H330" i="11" s="1"/>
  <c r="D330" i="11"/>
  <c r="G330" i="11" s="1"/>
  <c r="J330" i="11" s="1"/>
  <c r="O252" i="12" l="1"/>
  <c r="I253" i="12" s="1"/>
  <c r="O253" i="12"/>
  <c r="I254" i="12" s="1"/>
  <c r="K253" i="12"/>
  <c r="N253" i="12" s="1"/>
  <c r="P253" i="12" s="1"/>
  <c r="F254" i="12" s="1"/>
  <c r="J254" i="12" s="1"/>
  <c r="D331" i="12"/>
  <c r="E330" i="12"/>
  <c r="D331" i="11"/>
  <c r="G331" i="11" s="1"/>
  <c r="E331" i="11"/>
  <c r="H331" i="11" s="1"/>
  <c r="F331" i="11"/>
  <c r="I331" i="11" s="1"/>
  <c r="K254" i="12" l="1"/>
  <c r="N254" i="12" s="1"/>
  <c r="P254" i="12" s="1"/>
  <c r="F255" i="12" s="1"/>
  <c r="J255" i="12" s="1"/>
  <c r="O254" i="12"/>
  <c r="I255" i="12" s="1"/>
  <c r="D332" i="12"/>
  <c r="E331" i="12"/>
  <c r="J331" i="11"/>
  <c r="F332" i="11"/>
  <c r="I332" i="11" s="1"/>
  <c r="E332" i="11"/>
  <c r="H332" i="11" s="1"/>
  <c r="D332" i="11"/>
  <c r="G332" i="11" s="1"/>
  <c r="K255" i="12" l="1"/>
  <c r="N255" i="12" s="1"/>
  <c r="P255" i="12" s="1"/>
  <c r="F256" i="12" s="1"/>
  <c r="J256" i="12" s="1"/>
  <c r="O255" i="12"/>
  <c r="I256" i="12" s="1"/>
  <c r="D333" i="12"/>
  <c r="E332" i="12"/>
  <c r="J332" i="11"/>
  <c r="D333" i="11"/>
  <c r="G333" i="11" s="1"/>
  <c r="E333" i="11"/>
  <c r="H333" i="11" s="1"/>
  <c r="F333" i="11"/>
  <c r="I333" i="11" s="1"/>
  <c r="K256" i="12" l="1"/>
  <c r="N256" i="12" s="1"/>
  <c r="P256" i="12" s="1"/>
  <c r="F257" i="12" s="1"/>
  <c r="J257" i="12" s="1"/>
  <c r="O256" i="12"/>
  <c r="I257" i="12" s="1"/>
  <c r="D334" i="12"/>
  <c r="E333" i="12"/>
  <c r="J333" i="11"/>
  <c r="F334" i="11"/>
  <c r="I334" i="11" s="1"/>
  <c r="E334" i="11"/>
  <c r="H334" i="11" s="1"/>
  <c r="D334" i="11"/>
  <c r="G334" i="11" s="1"/>
  <c r="K257" i="12" l="1"/>
  <c r="N257" i="12" s="1"/>
  <c r="P257" i="12" s="1"/>
  <c r="F258" i="12" s="1"/>
  <c r="J258" i="12" s="1"/>
  <c r="O257" i="12"/>
  <c r="I258" i="12" s="1"/>
  <c r="D335" i="12"/>
  <c r="E334" i="12"/>
  <c r="J334" i="11"/>
  <c r="D335" i="11"/>
  <c r="G335" i="11" s="1"/>
  <c r="E335" i="11"/>
  <c r="H335" i="11" s="1"/>
  <c r="F335" i="11"/>
  <c r="I335" i="11" s="1"/>
  <c r="K258" i="12" l="1"/>
  <c r="N258" i="12" s="1"/>
  <c r="P258" i="12" s="1"/>
  <c r="F259" i="12" s="1"/>
  <c r="J259" i="12" s="1"/>
  <c r="O258" i="12"/>
  <c r="I259" i="12" s="1"/>
  <c r="D336" i="12"/>
  <c r="E335" i="12"/>
  <c r="J335" i="11"/>
  <c r="F336" i="11"/>
  <c r="I336" i="11" s="1"/>
  <c r="E336" i="11"/>
  <c r="H336" i="11" s="1"/>
  <c r="D336" i="11"/>
  <c r="G336" i="11" s="1"/>
  <c r="J336" i="11" s="1"/>
  <c r="K259" i="12" l="1"/>
  <c r="N259" i="12" s="1"/>
  <c r="P259" i="12" s="1"/>
  <c r="F260" i="12" s="1"/>
  <c r="J260" i="12" s="1"/>
  <c r="O259" i="12"/>
  <c r="I260" i="12" s="1"/>
  <c r="D337" i="12"/>
  <c r="E336" i="12"/>
  <c r="D337" i="11"/>
  <c r="G337" i="11" s="1"/>
  <c r="E337" i="11"/>
  <c r="H337" i="11" s="1"/>
  <c r="F337" i="11"/>
  <c r="I337" i="11" s="1"/>
  <c r="K260" i="12" l="1"/>
  <c r="N260" i="12" s="1"/>
  <c r="P260" i="12" s="1"/>
  <c r="F261" i="12" s="1"/>
  <c r="J261" i="12" s="1"/>
  <c r="O260" i="12"/>
  <c r="I261" i="12" s="1"/>
  <c r="D338" i="12"/>
  <c r="E337" i="12"/>
  <c r="J337" i="11"/>
  <c r="E338" i="11"/>
  <c r="H338" i="11" s="1"/>
  <c r="F338" i="11"/>
  <c r="I338" i="11" s="1"/>
  <c r="D338" i="11"/>
  <c r="G338" i="11" s="1"/>
  <c r="K261" i="12" l="1"/>
  <c r="N261" i="12" s="1"/>
  <c r="P261" i="12" s="1"/>
  <c r="F262" i="12" s="1"/>
  <c r="J262" i="12" s="1"/>
  <c r="K262" i="12" s="1"/>
  <c r="N262" i="12" s="1"/>
  <c r="P262" i="12" s="1"/>
  <c r="F263" i="12" s="1"/>
  <c r="J263" i="12" s="1"/>
  <c r="O261" i="12"/>
  <c r="I262" i="12" s="1"/>
  <c r="D339" i="12"/>
  <c r="E338" i="12"/>
  <c r="J338" i="11"/>
  <c r="D339" i="11"/>
  <c r="G339" i="11" s="1"/>
  <c r="F339" i="11"/>
  <c r="I339" i="11" s="1"/>
  <c r="E339" i="11"/>
  <c r="H339" i="11" s="1"/>
  <c r="K263" i="12" l="1"/>
  <c r="N263" i="12" s="1"/>
  <c r="P263" i="12" s="1"/>
  <c r="F264" i="12" s="1"/>
  <c r="J264" i="12" s="1"/>
  <c r="O262" i="12"/>
  <c r="I263" i="12" s="1"/>
  <c r="O263" i="12" s="1"/>
  <c r="I264" i="12" s="1"/>
  <c r="D340" i="12"/>
  <c r="E339" i="12"/>
  <c r="J339" i="11"/>
  <c r="F340" i="11"/>
  <c r="I340" i="11" s="1"/>
  <c r="E340" i="11"/>
  <c r="H340" i="11" s="1"/>
  <c r="D340" i="11"/>
  <c r="G340" i="11" s="1"/>
  <c r="J340" i="11" s="1"/>
  <c r="K264" i="12" l="1"/>
  <c r="N264" i="12" s="1"/>
  <c r="P264" i="12" s="1"/>
  <c r="F265" i="12" s="1"/>
  <c r="J265" i="12" s="1"/>
  <c r="O264" i="12"/>
  <c r="I265" i="12" s="1"/>
  <c r="D341" i="12"/>
  <c r="E340" i="12"/>
  <c r="D341" i="11"/>
  <c r="G341" i="11" s="1"/>
  <c r="E341" i="11"/>
  <c r="H341" i="11" s="1"/>
  <c r="F341" i="11"/>
  <c r="I341" i="11" s="1"/>
  <c r="K265" i="12" l="1"/>
  <c r="N265" i="12" s="1"/>
  <c r="P265" i="12" s="1"/>
  <c r="F266" i="12" s="1"/>
  <c r="J266" i="12" s="1"/>
  <c r="O265" i="12"/>
  <c r="I266" i="12" s="1"/>
  <c r="D342" i="12"/>
  <c r="E341" i="12"/>
  <c r="J341" i="11"/>
  <c r="E342" i="11"/>
  <c r="H342" i="11" s="1"/>
  <c r="F342" i="11"/>
  <c r="I342" i="11" s="1"/>
  <c r="D342" i="11"/>
  <c r="G342" i="11" s="1"/>
  <c r="J342" i="11" s="1"/>
  <c r="K266" i="12" l="1"/>
  <c r="N266" i="12" s="1"/>
  <c r="P266" i="12" s="1"/>
  <c r="F267" i="12" s="1"/>
  <c r="J267" i="12" s="1"/>
  <c r="K267" i="12" s="1"/>
  <c r="O266" i="12"/>
  <c r="I267" i="12" s="1"/>
  <c r="M267" i="12"/>
  <c r="D343" i="12"/>
  <c r="E342" i="12"/>
  <c r="D343" i="11"/>
  <c r="G343" i="11" s="1"/>
  <c r="F343" i="11"/>
  <c r="I343" i="11" s="1"/>
  <c r="E343" i="11"/>
  <c r="H343" i="11" s="1"/>
  <c r="N267" i="12" l="1"/>
  <c r="P267" i="12" s="1"/>
  <c r="F268" i="12" s="1"/>
  <c r="J268" i="12" s="1"/>
  <c r="K268" i="12" s="1"/>
  <c r="O267" i="12"/>
  <c r="I268" i="12" s="1"/>
  <c r="L268" i="12" s="1"/>
  <c r="D344" i="12"/>
  <c r="E343" i="12"/>
  <c r="M343" i="12" s="1"/>
  <c r="J343" i="11"/>
  <c r="F344" i="11"/>
  <c r="I344" i="11" s="1"/>
  <c r="E344" i="11"/>
  <c r="H344" i="11" s="1"/>
  <c r="D344" i="11"/>
  <c r="G344" i="11" s="1"/>
  <c r="J344" i="11" s="1"/>
  <c r="M268" i="12" l="1"/>
  <c r="O268" i="12"/>
  <c r="I269" i="12" s="1"/>
  <c r="L269" i="12" s="1"/>
  <c r="D345" i="12"/>
  <c r="E344" i="12"/>
  <c r="E345" i="11"/>
  <c r="H345" i="11" s="1"/>
  <c r="D345" i="11"/>
  <c r="G345" i="11" s="1"/>
  <c r="F345" i="11"/>
  <c r="I345" i="11" s="1"/>
  <c r="M269" i="12" l="1"/>
  <c r="N268" i="12"/>
  <c r="P268" i="12" s="1"/>
  <c r="F269" i="12" s="1"/>
  <c r="J269" i="12" s="1"/>
  <c r="K269" i="12" s="1"/>
  <c r="D346" i="12"/>
  <c r="E345" i="12"/>
  <c r="J345" i="11"/>
  <c r="F346" i="11"/>
  <c r="I346" i="11" s="1"/>
  <c r="D346" i="11"/>
  <c r="G346" i="11" s="1"/>
  <c r="E346" i="11"/>
  <c r="H346" i="11" s="1"/>
  <c r="O269" i="12" l="1"/>
  <c r="I270" i="12" s="1"/>
  <c r="L270" i="12" s="1"/>
  <c r="N269" i="12"/>
  <c r="P269" i="12" s="1"/>
  <c r="F270" i="12" s="1"/>
  <c r="J270" i="12" s="1"/>
  <c r="K270" i="12" s="1"/>
  <c r="D347" i="12"/>
  <c r="E346" i="12"/>
  <c r="M346" i="12" s="1"/>
  <c r="J346" i="11"/>
  <c r="E347" i="11"/>
  <c r="H347" i="11" s="1"/>
  <c r="D347" i="11"/>
  <c r="G347" i="11" s="1"/>
  <c r="F347" i="11"/>
  <c r="I347" i="11" s="1"/>
  <c r="M270" i="12" l="1"/>
  <c r="N270" i="12" s="1"/>
  <c r="P270" i="12" s="1"/>
  <c r="F271" i="12" s="1"/>
  <c r="J271" i="12" s="1"/>
  <c r="O270" i="12"/>
  <c r="I271" i="12" s="1"/>
  <c r="D348" i="12"/>
  <c r="E347" i="12"/>
  <c r="M347" i="12" s="1"/>
  <c r="J347" i="11"/>
  <c r="F348" i="11"/>
  <c r="I348" i="11" s="1"/>
  <c r="D348" i="11"/>
  <c r="G348" i="11" s="1"/>
  <c r="E348" i="11"/>
  <c r="H348" i="11" s="1"/>
  <c r="K271" i="12" l="1"/>
  <c r="N271" i="12" s="1"/>
  <c r="P271" i="12" s="1"/>
  <c r="F272" i="12" s="1"/>
  <c r="J272" i="12" s="1"/>
  <c r="O271" i="12"/>
  <c r="I272" i="12" s="1"/>
  <c r="M273" i="12"/>
  <c r="D349" i="12"/>
  <c r="E348" i="12"/>
  <c r="J348" i="11"/>
  <c r="D349" i="11"/>
  <c r="G349" i="11" s="1"/>
  <c r="E349" i="11"/>
  <c r="H349" i="11" s="1"/>
  <c r="F349" i="11"/>
  <c r="I349" i="11" s="1"/>
  <c r="O272" i="12" l="1"/>
  <c r="I273" i="12" s="1"/>
  <c r="K272" i="12"/>
  <c r="N272" i="12" s="1"/>
  <c r="P272" i="12" s="1"/>
  <c r="F273" i="12" s="1"/>
  <c r="J273" i="12" s="1"/>
  <c r="D350" i="12"/>
  <c r="E349" i="12"/>
  <c r="J349" i="11"/>
  <c r="F350" i="11"/>
  <c r="I350" i="11" s="1"/>
  <c r="E350" i="11"/>
  <c r="H350" i="11" s="1"/>
  <c r="D350" i="11"/>
  <c r="G350" i="11" s="1"/>
  <c r="K273" i="12" l="1"/>
  <c r="N273" i="12" s="1"/>
  <c r="P273" i="12" s="1"/>
  <c r="F274" i="12" s="1"/>
  <c r="J274" i="12" s="1"/>
  <c r="K274" i="12" s="1"/>
  <c r="O273" i="12"/>
  <c r="I274" i="12" s="1"/>
  <c r="M274" i="12"/>
  <c r="D351" i="12"/>
  <c r="E350" i="12"/>
  <c r="M350" i="12" s="1"/>
  <c r="J350" i="11"/>
  <c r="D351" i="11"/>
  <c r="G351" i="11" s="1"/>
  <c r="E351" i="11"/>
  <c r="H351" i="11" s="1"/>
  <c r="F351" i="11"/>
  <c r="I351" i="11" s="1"/>
  <c r="N274" i="12" l="1"/>
  <c r="P274" i="12" s="1"/>
  <c r="F275" i="12" s="1"/>
  <c r="J275" i="12" s="1"/>
  <c r="O274" i="12"/>
  <c r="I275" i="12" s="1"/>
  <c r="D352" i="12"/>
  <c r="E351" i="12"/>
  <c r="M351" i="12" s="1"/>
  <c r="J351" i="11"/>
  <c r="F352" i="11"/>
  <c r="I352" i="11" s="1"/>
  <c r="E352" i="11"/>
  <c r="H352" i="11" s="1"/>
  <c r="D352" i="11"/>
  <c r="G352" i="11" s="1"/>
  <c r="O275" i="12" l="1"/>
  <c r="I276" i="12" s="1"/>
  <c r="K275" i="12"/>
  <c r="N275" i="12" s="1"/>
  <c r="P275" i="12" s="1"/>
  <c r="F276" i="12" s="1"/>
  <c r="J276" i="12" s="1"/>
  <c r="M277" i="12"/>
  <c r="D353" i="12"/>
  <c r="E352" i="12"/>
  <c r="M352" i="12" s="1"/>
  <c r="J352" i="11"/>
  <c r="D353" i="11"/>
  <c r="G353" i="11" s="1"/>
  <c r="E353" i="11"/>
  <c r="H353" i="11" s="1"/>
  <c r="F353" i="11"/>
  <c r="I353" i="11" s="1"/>
  <c r="K276" i="12" l="1"/>
  <c r="N276" i="12" s="1"/>
  <c r="P276" i="12" s="1"/>
  <c r="F277" i="12" s="1"/>
  <c r="J277" i="12" s="1"/>
  <c r="O276" i="12"/>
  <c r="I277" i="12" s="1"/>
  <c r="D354" i="12"/>
  <c r="E353" i="12"/>
  <c r="M353" i="12" s="1"/>
  <c r="J353" i="11"/>
  <c r="F354" i="11"/>
  <c r="I354" i="11" s="1"/>
  <c r="E354" i="11"/>
  <c r="H354" i="11" s="1"/>
  <c r="D354" i="11"/>
  <c r="G354" i="11" s="1"/>
  <c r="J354" i="11" s="1"/>
  <c r="K277" i="12" l="1"/>
  <c r="N277" i="12" s="1"/>
  <c r="P277" i="12" s="1"/>
  <c r="F278" i="12" s="1"/>
  <c r="J278" i="12" s="1"/>
  <c r="K278" i="12" s="1"/>
  <c r="O277" i="12"/>
  <c r="I278" i="12" s="1"/>
  <c r="M278" i="12"/>
  <c r="D355" i="12"/>
  <c r="E354" i="12"/>
  <c r="M354" i="12" s="1"/>
  <c r="D355" i="11"/>
  <c r="G355" i="11" s="1"/>
  <c r="E355" i="11"/>
  <c r="H355" i="11" s="1"/>
  <c r="F355" i="11"/>
  <c r="I355" i="11" s="1"/>
  <c r="O278" i="12" l="1"/>
  <c r="I279" i="12" s="1"/>
  <c r="N278" i="12"/>
  <c r="P278" i="12" s="1"/>
  <c r="F279" i="12" s="1"/>
  <c r="J279" i="12" s="1"/>
  <c r="K279" i="12" s="1"/>
  <c r="N279" i="12" s="1"/>
  <c r="P279" i="12" s="1"/>
  <c r="F280" i="12" s="1"/>
  <c r="J280" i="12" s="1"/>
  <c r="D356" i="12"/>
  <c r="E355" i="12"/>
  <c r="M355" i="12" s="1"/>
  <c r="J355" i="11"/>
  <c r="F356" i="11"/>
  <c r="I356" i="11" s="1"/>
  <c r="E356" i="11"/>
  <c r="H356" i="11" s="1"/>
  <c r="D356" i="11"/>
  <c r="G356" i="11" s="1"/>
  <c r="J356" i="11" s="1"/>
  <c r="O279" i="12" l="1"/>
  <c r="I280" i="12" s="1"/>
  <c r="O280" i="12" s="1"/>
  <c r="I281" i="12" s="1"/>
  <c r="K280" i="12"/>
  <c r="N280" i="12" s="1"/>
  <c r="P280" i="12" s="1"/>
  <c r="F281" i="12" s="1"/>
  <c r="J281" i="12" s="1"/>
  <c r="D357" i="12"/>
  <c r="E356" i="12"/>
  <c r="D357" i="11"/>
  <c r="G357" i="11" s="1"/>
  <c r="E357" i="11"/>
  <c r="H357" i="11" s="1"/>
  <c r="F357" i="11"/>
  <c r="I357" i="11" s="1"/>
  <c r="K281" i="12" l="1"/>
  <c r="N281" i="12" s="1"/>
  <c r="P281" i="12" s="1"/>
  <c r="F282" i="12" s="1"/>
  <c r="J282" i="12" s="1"/>
  <c r="O281" i="12"/>
  <c r="I282" i="12" s="1"/>
  <c r="D358" i="12"/>
  <c r="E357" i="12"/>
  <c r="J357" i="11"/>
  <c r="F358" i="11"/>
  <c r="I358" i="11" s="1"/>
  <c r="E358" i="11"/>
  <c r="H358" i="11" s="1"/>
  <c r="D358" i="11"/>
  <c r="G358" i="11" s="1"/>
  <c r="J358" i="11" s="1"/>
  <c r="K282" i="12" l="1"/>
  <c r="N282" i="12" s="1"/>
  <c r="P282" i="12" s="1"/>
  <c r="F283" i="12" s="1"/>
  <c r="J283" i="12" s="1"/>
  <c r="K283" i="12" s="1"/>
  <c r="N283" i="12" s="1"/>
  <c r="P283" i="12" s="1"/>
  <c r="F284" i="12" s="1"/>
  <c r="J284" i="12" s="1"/>
  <c r="O282" i="12"/>
  <c r="I283" i="12" s="1"/>
  <c r="D359" i="12"/>
  <c r="E358" i="12"/>
  <c r="D359" i="11"/>
  <c r="G359" i="11" s="1"/>
  <c r="E359" i="11"/>
  <c r="H359" i="11" s="1"/>
  <c r="F359" i="11"/>
  <c r="I359" i="11" s="1"/>
  <c r="K284" i="12" l="1"/>
  <c r="N284" i="12" s="1"/>
  <c r="P284" i="12" s="1"/>
  <c r="F285" i="12" s="1"/>
  <c r="J285" i="12" s="1"/>
  <c r="O283" i="12"/>
  <c r="I284" i="12" s="1"/>
  <c r="O284" i="12" s="1"/>
  <c r="I285" i="12" s="1"/>
  <c r="D360" i="12"/>
  <c r="E359" i="12"/>
  <c r="J359" i="11"/>
  <c r="F360" i="11"/>
  <c r="I360" i="11" s="1"/>
  <c r="E360" i="11"/>
  <c r="H360" i="11" s="1"/>
  <c r="D360" i="11"/>
  <c r="G360" i="11" s="1"/>
  <c r="J360" i="11" s="1"/>
  <c r="O285" i="12" l="1"/>
  <c r="I286" i="12" s="1"/>
  <c r="K285" i="12"/>
  <c r="N285" i="12" s="1"/>
  <c r="P285" i="12" s="1"/>
  <c r="F286" i="12" s="1"/>
  <c r="J286" i="12" s="1"/>
  <c r="O286" i="12" s="1"/>
  <c r="I287" i="12" s="1"/>
  <c r="D361" i="12"/>
  <c r="E360" i="12"/>
  <c r="D361" i="11"/>
  <c r="G361" i="11" s="1"/>
  <c r="E361" i="11"/>
  <c r="H361" i="11" s="1"/>
  <c r="F361" i="11"/>
  <c r="I361" i="11" s="1"/>
  <c r="K286" i="12" l="1"/>
  <c r="N286" i="12" s="1"/>
  <c r="P286" i="12" s="1"/>
  <c r="F287" i="12" s="1"/>
  <c r="J287" i="12" s="1"/>
  <c r="D362" i="12"/>
  <c r="E361" i="12"/>
  <c r="J361" i="11"/>
  <c r="E362" i="11"/>
  <c r="H362" i="11" s="1"/>
  <c r="F362" i="11"/>
  <c r="I362" i="11" s="1"/>
  <c r="D362" i="11"/>
  <c r="G362" i="11" s="1"/>
  <c r="J362" i="11" s="1"/>
  <c r="K287" i="12" l="1"/>
  <c r="N287" i="12" s="1"/>
  <c r="P287" i="12" s="1"/>
  <c r="F288" i="12" s="1"/>
  <c r="J288" i="12" s="1"/>
  <c r="O287" i="12"/>
  <c r="I288" i="12" s="1"/>
  <c r="D363" i="12"/>
  <c r="E362" i="12"/>
  <c r="D363" i="11"/>
  <c r="G363" i="11" s="1"/>
  <c r="F363" i="11"/>
  <c r="I363" i="11" s="1"/>
  <c r="E363" i="11"/>
  <c r="H363" i="11" s="1"/>
  <c r="K288" i="12" l="1"/>
  <c r="N288" i="12" s="1"/>
  <c r="P288" i="12" s="1"/>
  <c r="F289" i="12" s="1"/>
  <c r="J289" i="12" s="1"/>
  <c r="O288" i="12"/>
  <c r="I289" i="12" s="1"/>
  <c r="D364" i="12"/>
  <c r="E363" i="12"/>
  <c r="M363" i="12" s="1"/>
  <c r="J363" i="11"/>
  <c r="E364" i="11"/>
  <c r="H364" i="11" s="1"/>
  <c r="F364" i="11"/>
  <c r="I364" i="11" s="1"/>
  <c r="D364" i="11"/>
  <c r="G364" i="11" s="1"/>
  <c r="K289" i="12" l="1"/>
  <c r="N289" i="12" s="1"/>
  <c r="P289" i="12" s="1"/>
  <c r="F290" i="12" s="1"/>
  <c r="J290" i="12" s="1"/>
  <c r="O289" i="12"/>
  <c r="I290" i="12" s="1"/>
  <c r="D365" i="12"/>
  <c r="E364" i="12"/>
  <c r="J364" i="11"/>
  <c r="D365" i="11"/>
  <c r="G365" i="11" s="1"/>
  <c r="F365" i="11"/>
  <c r="I365" i="11" s="1"/>
  <c r="E365" i="11"/>
  <c r="H365" i="11" s="1"/>
  <c r="K290" i="12" l="1"/>
  <c r="N290" i="12" s="1"/>
  <c r="P290" i="12" s="1"/>
  <c r="F291" i="12" s="1"/>
  <c r="J291" i="12" s="1"/>
  <c r="O290" i="12"/>
  <c r="I291" i="12" s="1"/>
  <c r="D366" i="12"/>
  <c r="E365" i="12"/>
  <c r="J365" i="11"/>
  <c r="E366" i="11"/>
  <c r="H366" i="11" s="1"/>
  <c r="F366" i="11"/>
  <c r="I366" i="11" s="1"/>
  <c r="D366" i="11"/>
  <c r="G366" i="11" s="1"/>
  <c r="J366" i="11" s="1"/>
  <c r="K291" i="12" l="1"/>
  <c r="N291" i="12" s="1"/>
  <c r="P291" i="12" s="1"/>
  <c r="F292" i="12" s="1"/>
  <c r="J292" i="12" s="1"/>
  <c r="K292" i="12" s="1"/>
  <c r="N292" i="12" s="1"/>
  <c r="P292" i="12" s="1"/>
  <c r="F293" i="12" s="1"/>
  <c r="J293" i="12" s="1"/>
  <c r="O291" i="12"/>
  <c r="I292" i="12" s="1"/>
  <c r="D367" i="12"/>
  <c r="E366" i="12"/>
  <c r="M366" i="12" s="1"/>
  <c r="D367" i="11"/>
  <c r="G367" i="11" s="1"/>
  <c r="F367" i="11"/>
  <c r="I367" i="11" s="1"/>
  <c r="E367" i="11"/>
  <c r="H367" i="11" s="1"/>
  <c r="K293" i="12" l="1"/>
  <c r="N293" i="12" s="1"/>
  <c r="P293" i="12" s="1"/>
  <c r="F294" i="12" s="1"/>
  <c r="O292" i="12"/>
  <c r="I293" i="12" s="1"/>
  <c r="O293" i="12" s="1"/>
  <c r="I294" i="12" s="1"/>
  <c r="D368" i="12"/>
  <c r="E367" i="12"/>
  <c r="J367" i="11"/>
  <c r="E368" i="11"/>
  <c r="H368" i="11" s="1"/>
  <c r="F368" i="11"/>
  <c r="I368" i="11" s="1"/>
  <c r="D368" i="11"/>
  <c r="G368" i="11" s="1"/>
  <c r="J368" i="11" s="1"/>
  <c r="J294" i="12" l="1"/>
  <c r="K294" i="12" s="1"/>
  <c r="D369" i="12"/>
  <c r="E368" i="12"/>
  <c r="D369" i="11"/>
  <c r="G369" i="11" s="1"/>
  <c r="F369" i="11"/>
  <c r="I369" i="11" s="1"/>
  <c r="E369" i="11"/>
  <c r="H369" i="11" s="1"/>
  <c r="N294" i="12" l="1"/>
  <c r="P294" i="12" s="1"/>
  <c r="F295" i="12" s="1"/>
  <c r="J295" i="12" s="1"/>
  <c r="O294" i="12"/>
  <c r="I295" i="12" s="1"/>
  <c r="D370" i="12"/>
  <c r="E369" i="12"/>
  <c r="M369" i="12" s="1"/>
  <c r="J369" i="11"/>
  <c r="E370" i="11"/>
  <c r="H370" i="11" s="1"/>
  <c r="F370" i="11"/>
  <c r="I370" i="11" s="1"/>
  <c r="D370" i="11"/>
  <c r="G370" i="11" s="1"/>
  <c r="J370" i="11" s="1"/>
  <c r="K295" i="12" l="1"/>
  <c r="N295" i="12" s="1"/>
  <c r="P295" i="12" s="1"/>
  <c r="F296" i="12" s="1"/>
  <c r="J296" i="12" s="1"/>
  <c r="K296" i="12" s="1"/>
  <c r="O295" i="12"/>
  <c r="I296" i="12" s="1"/>
  <c r="D371" i="12"/>
  <c r="E370" i="12"/>
  <c r="M370" i="12" s="1"/>
  <c r="D371" i="11"/>
  <c r="G371" i="11" s="1"/>
  <c r="F371" i="11"/>
  <c r="I371" i="11" s="1"/>
  <c r="E371" i="11"/>
  <c r="H371" i="11" s="1"/>
  <c r="O296" i="12" l="1"/>
  <c r="I297" i="12" s="1"/>
  <c r="N296" i="12"/>
  <c r="P296" i="12" s="1"/>
  <c r="F297" i="12" s="1"/>
  <c r="D372" i="12"/>
  <c r="E371" i="12"/>
  <c r="M371" i="12" s="1"/>
  <c r="J371" i="11"/>
  <c r="E372" i="11"/>
  <c r="H372" i="11" s="1"/>
  <c r="F372" i="11"/>
  <c r="I372" i="11" s="1"/>
  <c r="D372" i="11"/>
  <c r="G372" i="11" s="1"/>
  <c r="J372" i="11" s="1"/>
  <c r="M297" i="12" l="1"/>
  <c r="J297" i="12"/>
  <c r="D373" i="12"/>
  <c r="E372" i="12"/>
  <c r="D373" i="11"/>
  <c r="G373" i="11" s="1"/>
  <c r="F373" i="11"/>
  <c r="I373" i="11" s="1"/>
  <c r="E373" i="11"/>
  <c r="H373" i="11" s="1"/>
  <c r="O297" i="12" l="1"/>
  <c r="I298" i="12" s="1"/>
  <c r="K297" i="12"/>
  <c r="M298" i="12"/>
  <c r="N297" i="12"/>
  <c r="P297" i="12" s="1"/>
  <c r="F298" i="12" s="1"/>
  <c r="J298" i="12" s="1"/>
  <c r="K298" i="12" s="1"/>
  <c r="D374" i="12"/>
  <c r="E373" i="12"/>
  <c r="J373" i="11"/>
  <c r="E374" i="11"/>
  <c r="H374" i="11" s="1"/>
  <c r="F374" i="11"/>
  <c r="I374" i="11" s="1"/>
  <c r="D374" i="11"/>
  <c r="G374" i="11" s="1"/>
  <c r="J374" i="11" s="1"/>
  <c r="N298" i="12" l="1"/>
  <c r="P298" i="12" s="1"/>
  <c r="F299" i="12" s="1"/>
  <c r="J299" i="12" s="1"/>
  <c r="O298" i="12"/>
  <c r="I299" i="12" s="1"/>
  <c r="D375" i="12"/>
  <c r="E374" i="12"/>
  <c r="M374" i="12" s="1"/>
  <c r="D375" i="11"/>
  <c r="G375" i="11" s="1"/>
  <c r="F375" i="11"/>
  <c r="I375" i="11" s="1"/>
  <c r="E375" i="11"/>
  <c r="H375" i="11" s="1"/>
  <c r="K299" i="12" l="1"/>
  <c r="N299" i="12" s="1"/>
  <c r="P299" i="12" s="1"/>
  <c r="F300" i="12" s="1"/>
  <c r="J300" i="12" s="1"/>
  <c r="O299" i="12"/>
  <c r="I300" i="12" s="1"/>
  <c r="D376" i="12"/>
  <c r="E375" i="12"/>
  <c r="M375" i="12" s="1"/>
  <c r="J375" i="11"/>
  <c r="E376" i="11"/>
  <c r="H376" i="11" s="1"/>
  <c r="F376" i="11"/>
  <c r="I376" i="11" s="1"/>
  <c r="D376" i="11"/>
  <c r="G376" i="11" s="1"/>
  <c r="J376" i="11" s="1"/>
  <c r="K300" i="12" l="1"/>
  <c r="N300" i="12" s="1"/>
  <c r="P300" i="12" s="1"/>
  <c r="F301" i="12" s="1"/>
  <c r="J301" i="12" s="1"/>
  <c r="O300" i="12"/>
  <c r="I301" i="12" s="1"/>
  <c r="D377" i="12"/>
  <c r="E376" i="12"/>
  <c r="M376" i="12" s="1"/>
  <c r="D377" i="11"/>
  <c r="G377" i="11" s="1"/>
  <c r="F377" i="11"/>
  <c r="I377" i="11" s="1"/>
  <c r="E377" i="11"/>
  <c r="H377" i="11" s="1"/>
  <c r="K301" i="12" l="1"/>
  <c r="N301" i="12" s="1"/>
  <c r="P301" i="12" s="1"/>
  <c r="F302" i="12" s="1"/>
  <c r="J302" i="12" s="1"/>
  <c r="O301" i="12"/>
  <c r="I302" i="12" s="1"/>
  <c r="D378" i="12"/>
  <c r="E377" i="12"/>
  <c r="M377" i="12" s="1"/>
  <c r="J377" i="11"/>
  <c r="F378" i="11"/>
  <c r="I378" i="11" s="1"/>
  <c r="E378" i="11"/>
  <c r="H378" i="11" s="1"/>
  <c r="D378" i="11"/>
  <c r="G378" i="11" s="1"/>
  <c r="J378" i="11" s="1"/>
  <c r="K302" i="12" l="1"/>
  <c r="N302" i="12" s="1"/>
  <c r="P302" i="12" s="1"/>
  <c r="F303" i="12" s="1"/>
  <c r="J303" i="12" s="1"/>
  <c r="O302" i="12"/>
  <c r="I303" i="12" s="1"/>
  <c r="D379" i="12"/>
  <c r="E378" i="12"/>
  <c r="M378" i="12" s="1"/>
  <c r="D379" i="11"/>
  <c r="G379" i="11" s="1"/>
  <c r="E379" i="11"/>
  <c r="H379" i="11" s="1"/>
  <c r="F379" i="11"/>
  <c r="I379" i="11" s="1"/>
  <c r="K303" i="12" l="1"/>
  <c r="N303" i="12" s="1"/>
  <c r="P303" i="12" s="1"/>
  <c r="F304" i="12" s="1"/>
  <c r="J304" i="12" s="1"/>
  <c r="O303" i="12"/>
  <c r="I304" i="12" s="1"/>
  <c r="D380" i="12"/>
  <c r="E379" i="12"/>
  <c r="M379" i="12" s="1"/>
  <c r="J379" i="11"/>
  <c r="F380" i="11"/>
  <c r="I380" i="11" s="1"/>
  <c r="E380" i="11"/>
  <c r="H380" i="11" s="1"/>
  <c r="D380" i="11"/>
  <c r="G380" i="11" s="1"/>
  <c r="J380" i="11" s="1"/>
  <c r="K304" i="12" l="1"/>
  <c r="N304" i="12" s="1"/>
  <c r="P304" i="12" s="1"/>
  <c r="F305" i="12" s="1"/>
  <c r="J305" i="12" s="1"/>
  <c r="O304" i="12"/>
  <c r="I305" i="12" s="1"/>
  <c r="D381" i="12"/>
  <c r="E380" i="12"/>
  <c r="D381" i="11"/>
  <c r="G381" i="11" s="1"/>
  <c r="E381" i="11"/>
  <c r="H381" i="11" s="1"/>
  <c r="F381" i="11"/>
  <c r="I381" i="11" s="1"/>
  <c r="K305" i="12" l="1"/>
  <c r="N305" i="12" s="1"/>
  <c r="P305" i="12" s="1"/>
  <c r="F306" i="12" s="1"/>
  <c r="J306" i="12" s="1"/>
  <c r="O305" i="12"/>
  <c r="I306" i="12" s="1"/>
  <c r="D382" i="12"/>
  <c r="E381" i="12"/>
  <c r="J381" i="11"/>
  <c r="F382" i="11"/>
  <c r="I382" i="11" s="1"/>
  <c r="E382" i="11"/>
  <c r="H382" i="11" s="1"/>
  <c r="D382" i="11"/>
  <c r="G382" i="11" s="1"/>
  <c r="J382" i="11" s="1"/>
  <c r="K306" i="12" l="1"/>
  <c r="N306" i="12" s="1"/>
  <c r="P306" i="12" s="1"/>
  <c r="F307" i="12" s="1"/>
  <c r="J307" i="12" s="1"/>
  <c r="O306" i="12"/>
  <c r="I307" i="12" s="1"/>
  <c r="D383" i="12"/>
  <c r="E382" i="12"/>
  <c r="M382" i="12" s="1"/>
  <c r="D383" i="11"/>
  <c r="G383" i="11" s="1"/>
  <c r="E383" i="11"/>
  <c r="H383" i="11" s="1"/>
  <c r="F383" i="11"/>
  <c r="I383" i="11" s="1"/>
  <c r="K307" i="12" l="1"/>
  <c r="N307" i="12" s="1"/>
  <c r="P307" i="12" s="1"/>
  <c r="F308" i="12" s="1"/>
  <c r="J308" i="12" s="1"/>
  <c r="O307" i="12"/>
  <c r="I308" i="12" s="1"/>
  <c r="D384" i="12"/>
  <c r="E383" i="12"/>
  <c r="M383" i="12" s="1"/>
  <c r="J383" i="11"/>
  <c r="F384" i="11"/>
  <c r="I384" i="11" s="1"/>
  <c r="E384" i="11"/>
  <c r="H384" i="11" s="1"/>
  <c r="D384" i="11"/>
  <c r="G384" i="11" s="1"/>
  <c r="K308" i="12" l="1"/>
  <c r="N308" i="12" s="1"/>
  <c r="P308" i="12" s="1"/>
  <c r="F309" i="12" s="1"/>
  <c r="J309" i="12" s="1"/>
  <c r="O308" i="12"/>
  <c r="I309" i="12" s="1"/>
  <c r="D385" i="12"/>
  <c r="E384" i="12"/>
  <c r="M384" i="12" s="1"/>
  <c r="J384" i="11"/>
  <c r="D385" i="11"/>
  <c r="G385" i="11" s="1"/>
  <c r="E385" i="11"/>
  <c r="H385" i="11" s="1"/>
  <c r="F385" i="11"/>
  <c r="I385" i="11" s="1"/>
  <c r="K309" i="12" l="1"/>
  <c r="N309" i="12" s="1"/>
  <c r="P309" i="12" s="1"/>
  <c r="F310" i="12" s="1"/>
  <c r="J310" i="12" s="1"/>
  <c r="K310" i="12" s="1"/>
  <c r="O309" i="12"/>
  <c r="I310" i="12" s="1"/>
  <c r="D386" i="12"/>
  <c r="E385" i="12"/>
  <c r="M385" i="12" s="1"/>
  <c r="J385" i="11"/>
  <c r="F386" i="11"/>
  <c r="I386" i="11" s="1"/>
  <c r="E386" i="11"/>
  <c r="H386" i="11" s="1"/>
  <c r="D386" i="11"/>
  <c r="G386" i="11" s="1"/>
  <c r="O310" i="12" l="1"/>
  <c r="I311" i="12" s="1"/>
  <c r="N310" i="12"/>
  <c r="P310" i="12" s="1"/>
  <c r="F311" i="12" s="1"/>
  <c r="D387" i="12"/>
  <c r="E386" i="12"/>
  <c r="M386" i="12" s="1"/>
  <c r="J386" i="11"/>
  <c r="D387" i="11"/>
  <c r="G387" i="11" s="1"/>
  <c r="E387" i="11"/>
  <c r="H387" i="11" s="1"/>
  <c r="F387" i="11"/>
  <c r="I387" i="11" s="1"/>
  <c r="J311" i="12" l="1"/>
  <c r="D388" i="12"/>
  <c r="E387" i="12"/>
  <c r="M387" i="12" s="1"/>
  <c r="J387" i="11"/>
  <c r="F388" i="11"/>
  <c r="I388" i="11" s="1"/>
  <c r="E388" i="11"/>
  <c r="H388" i="11" s="1"/>
  <c r="D388" i="11"/>
  <c r="G388" i="11" s="1"/>
  <c r="J388" i="11" s="1"/>
  <c r="O311" i="12" l="1"/>
  <c r="I312" i="12" s="1"/>
  <c r="K311" i="12"/>
  <c r="M312" i="12"/>
  <c r="N311" i="12"/>
  <c r="P311" i="12" s="1"/>
  <c r="F312" i="12" s="1"/>
  <c r="D389" i="12"/>
  <c r="E388" i="12"/>
  <c r="M388" i="12" s="1"/>
  <c r="D389" i="11"/>
  <c r="G389" i="11" s="1"/>
  <c r="E389" i="11"/>
  <c r="H389" i="11" s="1"/>
  <c r="F389" i="11"/>
  <c r="I389" i="11" s="1"/>
  <c r="J312" i="12" l="1"/>
  <c r="D390" i="12"/>
  <c r="E389" i="12"/>
  <c r="M389" i="12" s="1"/>
  <c r="J389" i="11"/>
  <c r="F390" i="11"/>
  <c r="I390" i="11" s="1"/>
  <c r="E390" i="11"/>
  <c r="H390" i="11" s="1"/>
  <c r="D390" i="11"/>
  <c r="G390" i="11" s="1"/>
  <c r="J390" i="11" s="1"/>
  <c r="O312" i="12" l="1"/>
  <c r="I313" i="12" s="1"/>
  <c r="L313" i="12" s="1"/>
  <c r="M313" i="12" s="1"/>
  <c r="K312" i="12"/>
  <c r="N312" i="12"/>
  <c r="P312" i="12" s="1"/>
  <c r="F313" i="12" s="1"/>
  <c r="D391" i="12"/>
  <c r="E390" i="12"/>
  <c r="M390" i="12" s="1"/>
  <c r="D391" i="11"/>
  <c r="G391" i="11" s="1"/>
  <c r="E391" i="11"/>
  <c r="H391" i="11" s="1"/>
  <c r="F391" i="11"/>
  <c r="I391" i="11" s="1"/>
  <c r="J313" i="12" l="1"/>
  <c r="D392" i="12"/>
  <c r="E391" i="12"/>
  <c r="M391" i="12" s="1"/>
  <c r="J391" i="11"/>
  <c r="F392" i="11"/>
  <c r="I392" i="11" s="1"/>
  <c r="E392" i="11"/>
  <c r="H392" i="11" s="1"/>
  <c r="D392" i="11"/>
  <c r="G392" i="11" s="1"/>
  <c r="J392" i="11" s="1"/>
  <c r="O313" i="12" l="1"/>
  <c r="I314" i="12" s="1"/>
  <c r="L314" i="12" s="1"/>
  <c r="K313" i="12"/>
  <c r="N313" i="12" s="1"/>
  <c r="P313" i="12" s="1"/>
  <c r="F314" i="12" s="1"/>
  <c r="M314" i="12"/>
  <c r="D393" i="12"/>
  <c r="E392" i="12"/>
  <c r="M392" i="12" s="1"/>
  <c r="E393" i="11"/>
  <c r="H393" i="11" s="1"/>
  <c r="D393" i="11"/>
  <c r="G393" i="11" s="1"/>
  <c r="F393" i="11"/>
  <c r="I393" i="11" s="1"/>
  <c r="J314" i="12" l="1"/>
  <c r="D394" i="12"/>
  <c r="E393" i="12"/>
  <c r="M393" i="12" s="1"/>
  <c r="J393" i="11"/>
  <c r="F394" i="11"/>
  <c r="I394" i="11" s="1"/>
  <c r="D394" i="11"/>
  <c r="G394" i="11" s="1"/>
  <c r="E394" i="11"/>
  <c r="H394" i="11" s="1"/>
  <c r="O314" i="12" l="1"/>
  <c r="I315" i="12" s="1"/>
  <c r="L315" i="12" s="1"/>
  <c r="K314" i="12"/>
  <c r="N314" i="12" s="1"/>
  <c r="P314" i="12" s="1"/>
  <c r="F315" i="12" s="1"/>
  <c r="J315" i="12" s="1"/>
  <c r="D395" i="12"/>
  <c r="E394" i="12"/>
  <c r="M394" i="12" s="1"/>
  <c r="J394" i="11"/>
  <c r="E395" i="11"/>
  <c r="H395" i="11" s="1"/>
  <c r="D395" i="11"/>
  <c r="G395" i="11" s="1"/>
  <c r="J395" i="11" s="1"/>
  <c r="F395" i="11"/>
  <c r="I395" i="11" s="1"/>
  <c r="M315" i="12" l="1"/>
  <c r="K315" i="12"/>
  <c r="O315" i="12"/>
  <c r="I316" i="12" s="1"/>
  <c r="D396" i="12"/>
  <c r="E395" i="12"/>
  <c r="F396" i="11"/>
  <c r="I396" i="11" s="1"/>
  <c r="D396" i="11"/>
  <c r="G396" i="11" s="1"/>
  <c r="E396" i="11"/>
  <c r="H396" i="11" s="1"/>
  <c r="N315" i="12" l="1"/>
  <c r="P315" i="12" s="1"/>
  <c r="F316" i="12" s="1"/>
  <c r="J316" i="12" s="1"/>
  <c r="K316" i="12" s="1"/>
  <c r="M316" i="12"/>
  <c r="D397" i="12"/>
  <c r="E396" i="12"/>
  <c r="J396" i="11"/>
  <c r="E397" i="11"/>
  <c r="H397" i="11" s="1"/>
  <c r="D397" i="11"/>
  <c r="G397" i="11" s="1"/>
  <c r="J397" i="11" s="1"/>
  <c r="F397" i="11"/>
  <c r="I397" i="11" s="1"/>
  <c r="O316" i="12" l="1"/>
  <c r="I317" i="12" s="1"/>
  <c r="N316" i="12"/>
  <c r="P316" i="12" s="1"/>
  <c r="F317" i="12" s="1"/>
  <c r="J317" i="12" s="1"/>
  <c r="K317" i="12" s="1"/>
  <c r="M317" i="12"/>
  <c r="D398" i="12"/>
  <c r="E397" i="12"/>
  <c r="M397" i="12" s="1"/>
  <c r="D398" i="11"/>
  <c r="G398" i="11" s="1"/>
  <c r="F398" i="11"/>
  <c r="I398" i="11" s="1"/>
  <c r="E398" i="11"/>
  <c r="H398" i="11" s="1"/>
  <c r="N317" i="12" l="1"/>
  <c r="P317" i="12" s="1"/>
  <c r="F318" i="12" s="1"/>
  <c r="J318" i="12" s="1"/>
  <c r="K318" i="12" s="1"/>
  <c r="N318" i="12" s="1"/>
  <c r="P318" i="12" s="1"/>
  <c r="F319" i="12" s="1"/>
  <c r="J319" i="12" s="1"/>
  <c r="O317" i="12"/>
  <c r="I318" i="12" s="1"/>
  <c r="D399" i="12"/>
  <c r="E398" i="12"/>
  <c r="M398" i="12" s="1"/>
  <c r="J398" i="11"/>
  <c r="E399" i="11"/>
  <c r="H399" i="11" s="1"/>
  <c r="F399" i="11"/>
  <c r="I399" i="11" s="1"/>
  <c r="D399" i="11"/>
  <c r="G399" i="11" s="1"/>
  <c r="J399" i="11" s="1"/>
  <c r="O318" i="12" l="1"/>
  <c r="I319" i="12" s="1"/>
  <c r="K319" i="12"/>
  <c r="N319" i="12" s="1"/>
  <c r="P319" i="12" s="1"/>
  <c r="F320" i="12" s="1"/>
  <c r="J320" i="12" s="1"/>
  <c r="O319" i="12"/>
  <c r="I320" i="12" s="1"/>
  <c r="M321" i="12"/>
  <c r="D400" i="12"/>
  <c r="E399" i="12"/>
  <c r="M399" i="12" s="1"/>
  <c r="D400" i="11"/>
  <c r="G400" i="11" s="1"/>
  <c r="F400" i="11"/>
  <c r="I400" i="11" s="1"/>
  <c r="E400" i="11"/>
  <c r="H400" i="11" s="1"/>
  <c r="K320" i="12" l="1"/>
  <c r="N320" i="12" s="1"/>
  <c r="P320" i="12" s="1"/>
  <c r="F321" i="12" s="1"/>
  <c r="J321" i="12" s="1"/>
  <c r="O320" i="12"/>
  <c r="I321" i="12" s="1"/>
  <c r="D401" i="12"/>
  <c r="E400" i="12"/>
  <c r="M400" i="12" s="1"/>
  <c r="J400" i="11"/>
  <c r="E401" i="11"/>
  <c r="H401" i="11" s="1"/>
  <c r="F401" i="11"/>
  <c r="I401" i="11" s="1"/>
  <c r="D401" i="11"/>
  <c r="G401" i="11" s="1"/>
  <c r="J401" i="11" s="1"/>
  <c r="K321" i="12" l="1"/>
  <c r="N321" i="12" s="1"/>
  <c r="P321" i="12" s="1"/>
  <c r="F322" i="12" s="1"/>
  <c r="J322" i="12" s="1"/>
  <c r="K322" i="12" s="1"/>
  <c r="O321" i="12"/>
  <c r="I322" i="12" s="1"/>
  <c r="D402" i="12"/>
  <c r="E401" i="12"/>
  <c r="M401" i="12" s="1"/>
  <c r="D402" i="11"/>
  <c r="G402" i="11" s="1"/>
  <c r="F402" i="11"/>
  <c r="I402" i="11" s="1"/>
  <c r="E402" i="11"/>
  <c r="H402" i="11" s="1"/>
  <c r="L322" i="12" l="1"/>
  <c r="M322" i="12" s="1"/>
  <c r="N322" i="12" s="1"/>
  <c r="P322" i="12" s="1"/>
  <c r="F323" i="12" s="1"/>
  <c r="J323" i="12" s="1"/>
  <c r="K323" i="12" s="1"/>
  <c r="O322" i="12"/>
  <c r="I323" i="12" s="1"/>
  <c r="L323" i="12" s="1"/>
  <c r="D403" i="12"/>
  <c r="E402" i="12"/>
  <c r="M402" i="12" s="1"/>
  <c r="J402" i="11"/>
  <c r="F403" i="11"/>
  <c r="I403" i="11" s="1"/>
  <c r="E403" i="11"/>
  <c r="H403" i="11" s="1"/>
  <c r="D403" i="11"/>
  <c r="G403" i="11" s="1"/>
  <c r="M323" i="12" l="1"/>
  <c r="N323" i="12" s="1"/>
  <c r="P323" i="12" s="1"/>
  <c r="F324" i="12" s="1"/>
  <c r="D404" i="12"/>
  <c r="E403" i="12"/>
  <c r="M403" i="12" s="1"/>
  <c r="J403" i="11"/>
  <c r="E404" i="11"/>
  <c r="H404" i="11" s="1"/>
  <c r="D404" i="11"/>
  <c r="G404" i="11" s="1"/>
  <c r="F404" i="11"/>
  <c r="I404" i="11" s="1"/>
  <c r="O323" i="12" l="1"/>
  <c r="I324" i="12" s="1"/>
  <c r="J324" i="12"/>
  <c r="D405" i="12"/>
  <c r="E404" i="12"/>
  <c r="M404" i="12" s="1"/>
  <c r="J404" i="11"/>
  <c r="F405" i="11"/>
  <c r="I405" i="11" s="1"/>
  <c r="D405" i="11"/>
  <c r="G405" i="11" s="1"/>
  <c r="E405" i="11"/>
  <c r="H405" i="11" s="1"/>
  <c r="O324" i="12" l="1"/>
  <c r="I325" i="12" s="1"/>
  <c r="K324" i="12"/>
  <c r="N324" i="12" s="1"/>
  <c r="P324" i="12" s="1"/>
  <c r="F325" i="12" s="1"/>
  <c r="M325" i="12"/>
  <c r="D406" i="12"/>
  <c r="E405" i="12"/>
  <c r="M405" i="12" s="1"/>
  <c r="J405" i="11"/>
  <c r="D406" i="11"/>
  <c r="G406" i="11" s="1"/>
  <c r="E406" i="11"/>
  <c r="H406" i="11" s="1"/>
  <c r="F406" i="11"/>
  <c r="I406" i="11" s="1"/>
  <c r="J325" i="12" l="1"/>
  <c r="D407" i="12"/>
  <c r="E406" i="12"/>
  <c r="M406" i="12" s="1"/>
  <c r="J406" i="11"/>
  <c r="F407" i="11"/>
  <c r="I407" i="11" s="1"/>
  <c r="E407" i="11"/>
  <c r="H407" i="11" s="1"/>
  <c r="D407" i="11"/>
  <c r="G407" i="11" s="1"/>
  <c r="O325" i="12" l="1"/>
  <c r="I326" i="12" s="1"/>
  <c r="L326" i="12" s="1"/>
  <c r="K325" i="12"/>
  <c r="M326" i="12"/>
  <c r="N325" i="12"/>
  <c r="P325" i="12" s="1"/>
  <c r="F326" i="12" s="1"/>
  <c r="D408" i="12"/>
  <c r="E407" i="12"/>
  <c r="J407" i="11"/>
  <c r="D408" i="11"/>
  <c r="G408" i="11" s="1"/>
  <c r="E408" i="11"/>
  <c r="H408" i="11" s="1"/>
  <c r="F408" i="11"/>
  <c r="I408" i="11" s="1"/>
  <c r="J326" i="12" l="1"/>
  <c r="D409" i="12"/>
  <c r="E408" i="12"/>
  <c r="J408" i="11"/>
  <c r="F409" i="11"/>
  <c r="I409" i="11" s="1"/>
  <c r="E409" i="11"/>
  <c r="H409" i="11" s="1"/>
  <c r="D409" i="11"/>
  <c r="G409" i="11" s="1"/>
  <c r="J409" i="11" s="1"/>
  <c r="O326" i="12" l="1"/>
  <c r="I327" i="12" s="1"/>
  <c r="L327" i="12" s="1"/>
  <c r="K326" i="12"/>
  <c r="N326" i="12" s="1"/>
  <c r="P326" i="12" s="1"/>
  <c r="F327" i="12" s="1"/>
  <c r="D410" i="12"/>
  <c r="E409" i="12"/>
  <c r="M409" i="12" s="1"/>
  <c r="E410" i="11"/>
  <c r="H410" i="11" s="1"/>
  <c r="D410" i="11"/>
  <c r="G410" i="11" s="1"/>
  <c r="F410" i="11"/>
  <c r="I410" i="11" s="1"/>
  <c r="M327" i="12" l="1"/>
  <c r="J327" i="12"/>
  <c r="D411" i="12"/>
  <c r="E410" i="12"/>
  <c r="M410" i="12" s="1"/>
  <c r="J410" i="11"/>
  <c r="F411" i="11"/>
  <c r="I411" i="11" s="1"/>
  <c r="D411" i="11"/>
  <c r="G411" i="11" s="1"/>
  <c r="E411" i="11"/>
  <c r="H411" i="11" s="1"/>
  <c r="O327" i="12" l="1"/>
  <c r="I328" i="12" s="1"/>
  <c r="K327" i="12"/>
  <c r="N327" i="12" s="1"/>
  <c r="P327" i="12" s="1"/>
  <c r="F328" i="12" s="1"/>
  <c r="D412" i="12"/>
  <c r="E411" i="12"/>
  <c r="M411" i="12" s="1"/>
  <c r="J411" i="11"/>
  <c r="E412" i="11"/>
  <c r="H412" i="11" s="1"/>
  <c r="D412" i="11"/>
  <c r="G412" i="11" s="1"/>
  <c r="F412" i="11"/>
  <c r="I412" i="11" s="1"/>
  <c r="J328" i="12" l="1"/>
  <c r="D413" i="12"/>
  <c r="E412" i="12"/>
  <c r="J412" i="11"/>
  <c r="F413" i="11"/>
  <c r="I413" i="11" s="1"/>
  <c r="D413" i="11"/>
  <c r="G413" i="11" s="1"/>
  <c r="E413" i="11"/>
  <c r="H413" i="11" s="1"/>
  <c r="O328" i="12" l="1"/>
  <c r="I329" i="12" s="1"/>
  <c r="K328" i="12"/>
  <c r="N328" i="12"/>
  <c r="P328" i="12" s="1"/>
  <c r="F329" i="12" s="1"/>
  <c r="D414" i="12"/>
  <c r="E413" i="12"/>
  <c r="J413" i="11"/>
  <c r="E414" i="11"/>
  <c r="H414" i="11" s="1"/>
  <c r="D414" i="11"/>
  <c r="G414" i="11" s="1"/>
  <c r="F414" i="11"/>
  <c r="I414" i="11" s="1"/>
  <c r="J329" i="12" l="1"/>
  <c r="D415" i="12"/>
  <c r="E414" i="12"/>
  <c r="M414" i="12" s="1"/>
  <c r="J414" i="11"/>
  <c r="D415" i="11"/>
  <c r="G415" i="11" s="1"/>
  <c r="F415" i="11"/>
  <c r="I415" i="11" s="1"/>
  <c r="E415" i="11"/>
  <c r="H415" i="11" s="1"/>
  <c r="O329" i="12" l="1"/>
  <c r="I330" i="12" s="1"/>
  <c r="K329" i="12"/>
  <c r="M330" i="12"/>
  <c r="N329" i="12"/>
  <c r="P329" i="12" s="1"/>
  <c r="F330" i="12" s="1"/>
  <c r="D416" i="12"/>
  <c r="E415" i="12"/>
  <c r="M415" i="12" s="1"/>
  <c r="J415" i="11"/>
  <c r="E416" i="11"/>
  <c r="H416" i="11" s="1"/>
  <c r="F416" i="11"/>
  <c r="I416" i="11" s="1"/>
  <c r="D416" i="11"/>
  <c r="G416" i="11" s="1"/>
  <c r="J416" i="11" s="1"/>
  <c r="J330" i="12" l="1"/>
  <c r="D417" i="12"/>
  <c r="E416" i="12"/>
  <c r="M416" i="12" s="1"/>
  <c r="D417" i="11"/>
  <c r="G417" i="11" s="1"/>
  <c r="F417" i="11"/>
  <c r="I417" i="11" s="1"/>
  <c r="E417" i="11"/>
  <c r="H417" i="11" s="1"/>
  <c r="O330" i="12" l="1"/>
  <c r="I331" i="12" s="1"/>
  <c r="L331" i="12" s="1"/>
  <c r="M331" i="12" s="1"/>
  <c r="K330" i="12"/>
  <c r="N330" i="12"/>
  <c r="P330" i="12" s="1"/>
  <c r="F331" i="12" s="1"/>
  <c r="D418" i="12"/>
  <c r="E417" i="12"/>
  <c r="M417" i="12" s="1"/>
  <c r="J417" i="11"/>
  <c r="E418" i="11"/>
  <c r="H418" i="11" s="1"/>
  <c r="F418" i="11"/>
  <c r="I418" i="11" s="1"/>
  <c r="D418" i="11"/>
  <c r="G418" i="11" s="1"/>
  <c r="J418" i="11" s="1"/>
  <c r="J331" i="12" l="1"/>
  <c r="D419" i="12"/>
  <c r="E418" i="12"/>
  <c r="D419" i="11"/>
  <c r="G419" i="11" s="1"/>
  <c r="F419" i="11"/>
  <c r="I419" i="11" s="1"/>
  <c r="E419" i="11"/>
  <c r="H419" i="11" s="1"/>
  <c r="O331" i="12" l="1"/>
  <c r="I332" i="12" s="1"/>
  <c r="L332" i="12" s="1"/>
  <c r="K331" i="12"/>
  <c r="M332" i="12"/>
  <c r="N331" i="12"/>
  <c r="P331" i="12" s="1"/>
  <c r="F332" i="12" s="1"/>
  <c r="D420" i="12"/>
  <c r="E419" i="12"/>
  <c r="J419" i="11"/>
  <c r="E420" i="11"/>
  <c r="H420" i="11" s="1"/>
  <c r="F420" i="11"/>
  <c r="I420" i="11" s="1"/>
  <c r="D420" i="11"/>
  <c r="G420" i="11" s="1"/>
  <c r="J332" i="12" l="1"/>
  <c r="D421" i="12"/>
  <c r="E420" i="12"/>
  <c r="M420" i="12" s="1"/>
  <c r="J420" i="11"/>
  <c r="D421" i="11"/>
  <c r="G421" i="11" s="1"/>
  <c r="F421" i="11"/>
  <c r="I421" i="11" s="1"/>
  <c r="E421" i="11"/>
  <c r="H421" i="11" s="1"/>
  <c r="O332" i="12" l="1"/>
  <c r="I333" i="12" s="1"/>
  <c r="L333" i="12" s="1"/>
  <c r="K332" i="12"/>
  <c r="N332" i="12" s="1"/>
  <c r="P332" i="12" s="1"/>
  <c r="F333" i="12" s="1"/>
  <c r="D422" i="12"/>
  <c r="E421" i="12"/>
  <c r="M421" i="12" s="1"/>
  <c r="J421" i="11"/>
  <c r="E422" i="11"/>
  <c r="H422" i="11" s="1"/>
  <c r="F422" i="11"/>
  <c r="I422" i="11" s="1"/>
  <c r="D422" i="11"/>
  <c r="G422" i="11" s="1"/>
  <c r="J422" i="11" s="1"/>
  <c r="M333" i="12" l="1"/>
  <c r="J333" i="12"/>
  <c r="D423" i="12"/>
  <c r="E422" i="12"/>
  <c r="D423" i="11"/>
  <c r="G423" i="11" s="1"/>
  <c r="F423" i="11"/>
  <c r="I423" i="11" s="1"/>
  <c r="E423" i="11"/>
  <c r="H423" i="11" s="1"/>
  <c r="O333" i="12" l="1"/>
  <c r="I334" i="12" s="1"/>
  <c r="K333" i="12"/>
  <c r="N333" i="12" s="1"/>
  <c r="P333" i="12" s="1"/>
  <c r="F334" i="12" s="1"/>
  <c r="M334" i="12"/>
  <c r="D424" i="12"/>
  <c r="E423" i="12"/>
  <c r="J423" i="11"/>
  <c r="E424" i="11"/>
  <c r="H424" i="11" s="1"/>
  <c r="F424" i="11"/>
  <c r="I424" i="11" s="1"/>
  <c r="D424" i="11"/>
  <c r="G424" i="11" s="1"/>
  <c r="J334" i="12" l="1"/>
  <c r="D425" i="12"/>
  <c r="E424" i="12"/>
  <c r="M424" i="12" s="1"/>
  <c r="J424" i="11"/>
  <c r="D425" i="11"/>
  <c r="G425" i="11" s="1"/>
  <c r="F425" i="11"/>
  <c r="I425" i="11" s="1"/>
  <c r="E425" i="11"/>
  <c r="H425" i="11" s="1"/>
  <c r="O334" i="12" l="1"/>
  <c r="I335" i="12" s="1"/>
  <c r="L335" i="12" s="1"/>
  <c r="M335" i="12" s="1"/>
  <c r="K334" i="12"/>
  <c r="N334" i="12"/>
  <c r="P334" i="12" s="1"/>
  <c r="F335" i="12" s="1"/>
  <c r="D426" i="12"/>
  <c r="E425" i="12"/>
  <c r="M425" i="12" s="1"/>
  <c r="J425" i="11"/>
  <c r="E426" i="11"/>
  <c r="H426" i="11" s="1"/>
  <c r="F426" i="11"/>
  <c r="I426" i="11" s="1"/>
  <c r="D426" i="11"/>
  <c r="G426" i="11" s="1"/>
  <c r="J426" i="11" s="1"/>
  <c r="J335" i="12" l="1"/>
  <c r="D427" i="12"/>
  <c r="E426" i="12"/>
  <c r="M426" i="12" s="1"/>
  <c r="D427" i="11"/>
  <c r="G427" i="11" s="1"/>
  <c r="F427" i="11"/>
  <c r="I427" i="11" s="1"/>
  <c r="E427" i="11"/>
  <c r="H427" i="11" s="1"/>
  <c r="O335" i="12" l="1"/>
  <c r="I336" i="12" s="1"/>
  <c r="L336" i="12" s="1"/>
  <c r="K335" i="12"/>
  <c r="N335" i="12"/>
  <c r="P335" i="12" s="1"/>
  <c r="F336" i="12" s="1"/>
  <c r="D428" i="12"/>
  <c r="E427" i="12"/>
  <c r="M427" i="12" s="1"/>
  <c r="J427" i="11"/>
  <c r="E428" i="11"/>
  <c r="H428" i="11" s="1"/>
  <c r="F428" i="11"/>
  <c r="I428" i="11" s="1"/>
  <c r="D428" i="11"/>
  <c r="G428" i="11" s="1"/>
  <c r="J428" i="11" s="1"/>
  <c r="M336" i="12" l="1"/>
  <c r="J336" i="12"/>
  <c r="D429" i="12"/>
  <c r="E428" i="12"/>
  <c r="M428" i="12" s="1"/>
  <c r="D429" i="11"/>
  <c r="G429" i="11" s="1"/>
  <c r="F429" i="11"/>
  <c r="I429" i="11" s="1"/>
  <c r="E429" i="11"/>
  <c r="H429" i="11" s="1"/>
  <c r="O336" i="12" l="1"/>
  <c r="I337" i="12" s="1"/>
  <c r="K336" i="12"/>
  <c r="M337" i="12"/>
  <c r="N336" i="12"/>
  <c r="P336" i="12" s="1"/>
  <c r="F337" i="12" s="1"/>
  <c r="D430" i="12"/>
  <c r="E429" i="12"/>
  <c r="M429" i="12" s="1"/>
  <c r="J429" i="11"/>
  <c r="E430" i="11"/>
  <c r="H430" i="11" s="1"/>
  <c r="F430" i="11"/>
  <c r="I430" i="11" s="1"/>
  <c r="D430" i="11"/>
  <c r="G430" i="11" s="1"/>
  <c r="J430" i="11" s="1"/>
  <c r="J337" i="12" l="1"/>
  <c r="D431" i="12"/>
  <c r="E430" i="12"/>
  <c r="M430" i="12" s="1"/>
  <c r="D431" i="11"/>
  <c r="G431" i="11" s="1"/>
  <c r="F431" i="11"/>
  <c r="I431" i="11" s="1"/>
  <c r="E431" i="11"/>
  <c r="H431" i="11" s="1"/>
  <c r="O337" i="12" l="1"/>
  <c r="I338" i="12" s="1"/>
  <c r="L338" i="12" s="1"/>
  <c r="K337" i="12"/>
  <c r="N337" i="12" s="1"/>
  <c r="P337" i="12" s="1"/>
  <c r="F338" i="12" s="1"/>
  <c r="M338" i="12"/>
  <c r="D432" i="12"/>
  <c r="E431" i="12"/>
  <c r="M431" i="12" s="1"/>
  <c r="J431" i="11"/>
  <c r="F432" i="11"/>
  <c r="I432" i="11" s="1"/>
  <c r="E432" i="11"/>
  <c r="H432" i="11" s="1"/>
  <c r="D432" i="11"/>
  <c r="G432" i="11" s="1"/>
  <c r="J432" i="11" s="1"/>
  <c r="J338" i="12" l="1"/>
  <c r="D433" i="12"/>
  <c r="E432" i="12"/>
  <c r="M432" i="12" s="1"/>
  <c r="E433" i="11"/>
  <c r="H433" i="11" s="1"/>
  <c r="D433" i="11"/>
  <c r="G433" i="11" s="1"/>
  <c r="F433" i="11"/>
  <c r="I433" i="11" s="1"/>
  <c r="O338" i="12" l="1"/>
  <c r="I339" i="12" s="1"/>
  <c r="L339" i="12" s="1"/>
  <c r="K338" i="12"/>
  <c r="N338" i="12" s="1"/>
  <c r="P338" i="12" s="1"/>
  <c r="F339" i="12" s="1"/>
  <c r="M339" i="12"/>
  <c r="D434" i="12"/>
  <c r="E433" i="12"/>
  <c r="M433" i="12" s="1"/>
  <c r="J433" i="11"/>
  <c r="F434" i="11"/>
  <c r="I434" i="11" s="1"/>
  <c r="D434" i="11"/>
  <c r="G434" i="11" s="1"/>
  <c r="J434" i="11" s="1"/>
  <c r="E434" i="11"/>
  <c r="H434" i="11" s="1"/>
  <c r="J339" i="12" l="1"/>
  <c r="D435" i="12"/>
  <c r="E434" i="12"/>
  <c r="M434" i="12" s="1"/>
  <c r="E435" i="11"/>
  <c r="H435" i="11" s="1"/>
  <c r="D435" i="11"/>
  <c r="G435" i="11" s="1"/>
  <c r="F435" i="11"/>
  <c r="I435" i="11" s="1"/>
  <c r="O339" i="12" l="1"/>
  <c r="I340" i="12" s="1"/>
  <c r="L340" i="12" s="1"/>
  <c r="K339" i="12"/>
  <c r="N339" i="12" s="1"/>
  <c r="P339" i="12" s="1"/>
  <c r="F340" i="12" s="1"/>
  <c r="D436" i="12"/>
  <c r="E435" i="12"/>
  <c r="M435" i="12" s="1"/>
  <c r="J435" i="11"/>
  <c r="D436" i="11"/>
  <c r="G436" i="11" s="1"/>
  <c r="F436" i="11"/>
  <c r="I436" i="11" s="1"/>
  <c r="E436" i="11"/>
  <c r="H436" i="11" s="1"/>
  <c r="M340" i="12" l="1"/>
  <c r="J340" i="12"/>
  <c r="D437" i="12"/>
  <c r="E436" i="12"/>
  <c r="M436" i="12" s="1"/>
  <c r="J436" i="11"/>
  <c r="E437" i="11"/>
  <c r="H437" i="11" s="1"/>
  <c r="F437" i="11"/>
  <c r="I437" i="11" s="1"/>
  <c r="D437" i="11"/>
  <c r="G437" i="11" s="1"/>
  <c r="J437" i="11" s="1"/>
  <c r="O340" i="12" l="1"/>
  <c r="I341" i="12" s="1"/>
  <c r="K340" i="12"/>
  <c r="N340" i="12" s="1"/>
  <c r="P340" i="12" s="1"/>
  <c r="F341" i="12" s="1"/>
  <c r="M341" i="12"/>
  <c r="D438" i="12"/>
  <c r="E437" i="12"/>
  <c r="M437" i="12" s="1"/>
  <c r="D438" i="11"/>
  <c r="G438" i="11" s="1"/>
  <c r="F438" i="11"/>
  <c r="I438" i="11" s="1"/>
  <c r="E438" i="11"/>
  <c r="H438" i="11" s="1"/>
  <c r="J341" i="12" l="1"/>
  <c r="D439" i="12"/>
  <c r="E438" i="12"/>
  <c r="J438" i="11"/>
  <c r="E439" i="11"/>
  <c r="H439" i="11" s="1"/>
  <c r="F439" i="11"/>
  <c r="I439" i="11" s="1"/>
  <c r="D439" i="11"/>
  <c r="G439" i="11" s="1"/>
  <c r="J439" i="11" s="1"/>
  <c r="O341" i="12" l="1"/>
  <c r="I342" i="12" s="1"/>
  <c r="K341" i="12"/>
  <c r="N341" i="12" s="1"/>
  <c r="P341" i="12" s="1"/>
  <c r="F342" i="12" s="1"/>
  <c r="J342" i="12" s="1"/>
  <c r="K342" i="12" s="1"/>
  <c r="M342" i="12"/>
  <c r="D440" i="12"/>
  <c r="E439" i="12"/>
  <c r="D440" i="11"/>
  <c r="G440" i="11" s="1"/>
  <c r="F440" i="11"/>
  <c r="I440" i="11" s="1"/>
  <c r="E440" i="11"/>
  <c r="H440" i="11" s="1"/>
  <c r="N342" i="12" l="1"/>
  <c r="P342" i="12" s="1"/>
  <c r="F343" i="12" s="1"/>
  <c r="J343" i="12" s="1"/>
  <c r="O342" i="12"/>
  <c r="I343" i="12" s="1"/>
  <c r="D441" i="12"/>
  <c r="E440" i="12"/>
  <c r="M440" i="12" s="1"/>
  <c r="J440" i="11"/>
  <c r="F441" i="11"/>
  <c r="I441" i="11" s="1"/>
  <c r="E441" i="11"/>
  <c r="H441" i="11" s="1"/>
  <c r="D441" i="11"/>
  <c r="G441" i="11" s="1"/>
  <c r="K343" i="12" l="1"/>
  <c r="N343" i="12" s="1"/>
  <c r="P343" i="12" s="1"/>
  <c r="F344" i="12" s="1"/>
  <c r="J344" i="12" s="1"/>
  <c r="K344" i="12" s="1"/>
  <c r="O343" i="12"/>
  <c r="I344" i="12" s="1"/>
  <c r="D442" i="12"/>
  <c r="E441" i="12"/>
  <c r="M441" i="12" s="1"/>
  <c r="J441" i="11"/>
  <c r="D442" i="11"/>
  <c r="G442" i="11" s="1"/>
  <c r="E442" i="11"/>
  <c r="H442" i="11" s="1"/>
  <c r="F442" i="11"/>
  <c r="I442" i="11" s="1"/>
  <c r="M344" i="12" l="1"/>
  <c r="N344" i="12" s="1"/>
  <c r="P344" i="12" s="1"/>
  <c r="F345" i="12" s="1"/>
  <c r="J345" i="12" s="1"/>
  <c r="K345" i="12" s="1"/>
  <c r="O344" i="12"/>
  <c r="I345" i="12" s="1"/>
  <c r="D443" i="12"/>
  <c r="E442" i="12"/>
  <c r="M442" i="12" s="1"/>
  <c r="J442" i="11"/>
  <c r="F443" i="11"/>
  <c r="I443" i="11" s="1"/>
  <c r="E443" i="11"/>
  <c r="H443" i="11" s="1"/>
  <c r="D443" i="11"/>
  <c r="G443" i="11" s="1"/>
  <c r="M345" i="12" l="1"/>
  <c r="N345" i="12" s="1"/>
  <c r="P345" i="12" s="1"/>
  <c r="F346" i="12" s="1"/>
  <c r="J346" i="12" s="1"/>
  <c r="D444" i="12"/>
  <c r="E443" i="12"/>
  <c r="M443" i="12" s="1"/>
  <c r="J443" i="11"/>
  <c r="D444" i="11"/>
  <c r="G444" i="11" s="1"/>
  <c r="E444" i="11"/>
  <c r="H444" i="11" s="1"/>
  <c r="F444" i="11"/>
  <c r="I444" i="11" s="1"/>
  <c r="K346" i="12" l="1"/>
  <c r="N346" i="12" s="1"/>
  <c r="P346" i="12" s="1"/>
  <c r="F347" i="12" s="1"/>
  <c r="J347" i="12" s="1"/>
  <c r="O345" i="12"/>
  <c r="I346" i="12" s="1"/>
  <c r="O346" i="12" s="1"/>
  <c r="I347" i="12" s="1"/>
  <c r="D445" i="12"/>
  <c r="E444" i="12"/>
  <c r="J444" i="11"/>
  <c r="F445" i="11"/>
  <c r="I445" i="11" s="1"/>
  <c r="E445" i="11"/>
  <c r="H445" i="11" s="1"/>
  <c r="D445" i="11"/>
  <c r="G445" i="11" s="1"/>
  <c r="K347" i="12" l="1"/>
  <c r="N347" i="12" s="1"/>
  <c r="P347" i="12" s="1"/>
  <c r="F348" i="12" s="1"/>
  <c r="J348" i="12" s="1"/>
  <c r="K348" i="12" s="1"/>
  <c r="O347" i="12"/>
  <c r="I348" i="12" s="1"/>
  <c r="M348" i="12"/>
  <c r="D446" i="12"/>
  <c r="E445" i="12"/>
  <c r="J445" i="11"/>
  <c r="E446" i="11"/>
  <c r="H446" i="11" s="1"/>
  <c r="D446" i="11"/>
  <c r="G446" i="11" s="1"/>
  <c r="J446" i="11" s="1"/>
  <c r="F446" i="11"/>
  <c r="I446" i="11" s="1"/>
  <c r="N348" i="12" l="1"/>
  <c r="P348" i="12" s="1"/>
  <c r="F349" i="12" s="1"/>
  <c r="J349" i="12" s="1"/>
  <c r="K349" i="12" s="1"/>
  <c r="O348" i="12"/>
  <c r="I349" i="12" s="1"/>
  <c r="D447" i="12"/>
  <c r="E446" i="12"/>
  <c r="M446" i="12" s="1"/>
  <c r="F447" i="11"/>
  <c r="I447" i="11" s="1"/>
  <c r="D447" i="11"/>
  <c r="G447" i="11" s="1"/>
  <c r="E447" i="11"/>
  <c r="H447" i="11" s="1"/>
  <c r="M349" i="12" l="1"/>
  <c r="N349" i="12" s="1"/>
  <c r="P349" i="12" s="1"/>
  <c r="F350" i="12" s="1"/>
  <c r="J350" i="12" s="1"/>
  <c r="D448" i="12"/>
  <c r="E447" i="12"/>
  <c r="M447" i="12" s="1"/>
  <c r="J447" i="11"/>
  <c r="E448" i="11"/>
  <c r="H448" i="11" s="1"/>
  <c r="D448" i="11"/>
  <c r="G448" i="11" s="1"/>
  <c r="J448" i="11" s="1"/>
  <c r="F448" i="11"/>
  <c r="I448" i="11" s="1"/>
  <c r="K350" i="12" l="1"/>
  <c r="N350" i="12" s="1"/>
  <c r="P350" i="12" s="1"/>
  <c r="F351" i="12" s="1"/>
  <c r="J351" i="12" s="1"/>
  <c r="O349" i="12"/>
  <c r="I350" i="12" s="1"/>
  <c r="O350" i="12" s="1"/>
  <c r="I351" i="12" s="1"/>
  <c r="D449" i="12"/>
  <c r="E448" i="12"/>
  <c r="M448" i="12" s="1"/>
  <c r="D449" i="11"/>
  <c r="G449" i="11" s="1"/>
  <c r="F449" i="11"/>
  <c r="I449" i="11" s="1"/>
  <c r="E449" i="11"/>
  <c r="H449" i="11" s="1"/>
  <c r="K351" i="12" l="1"/>
  <c r="N351" i="12" s="1"/>
  <c r="P351" i="12" s="1"/>
  <c r="F352" i="12" s="1"/>
  <c r="J352" i="12" s="1"/>
  <c r="O351" i="12"/>
  <c r="I352" i="12" s="1"/>
  <c r="D450" i="12"/>
  <c r="E449" i="12"/>
  <c r="M449" i="12" s="1"/>
  <c r="J449" i="11"/>
  <c r="F450" i="11"/>
  <c r="I450" i="11" s="1"/>
  <c r="E450" i="11"/>
  <c r="H450" i="11" s="1"/>
  <c r="D450" i="11"/>
  <c r="G450" i="11" s="1"/>
  <c r="K352" i="12" l="1"/>
  <c r="N352" i="12" s="1"/>
  <c r="P352" i="12" s="1"/>
  <c r="F353" i="12" s="1"/>
  <c r="J353" i="12" s="1"/>
  <c r="O352" i="12"/>
  <c r="I353" i="12" s="1"/>
  <c r="D451" i="12"/>
  <c r="E450" i="12"/>
  <c r="J450" i="11"/>
  <c r="E451" i="11"/>
  <c r="H451" i="11" s="1"/>
  <c r="D451" i="11"/>
  <c r="G451" i="11" s="1"/>
  <c r="F451" i="11"/>
  <c r="I451" i="11" s="1"/>
  <c r="K353" i="12" l="1"/>
  <c r="N353" i="12" s="1"/>
  <c r="P353" i="12" s="1"/>
  <c r="F354" i="12" s="1"/>
  <c r="J354" i="12" s="1"/>
  <c r="O353" i="12"/>
  <c r="I354" i="12" s="1"/>
  <c r="M356" i="12"/>
  <c r="D452" i="12"/>
  <c r="E451" i="12"/>
  <c r="J451" i="11"/>
  <c r="D452" i="11"/>
  <c r="G452" i="11" s="1"/>
  <c r="F452" i="11"/>
  <c r="I452" i="11" s="1"/>
  <c r="E452" i="11"/>
  <c r="H452" i="11" s="1"/>
  <c r="K354" i="12" l="1"/>
  <c r="N354" i="12" s="1"/>
  <c r="P354" i="12" s="1"/>
  <c r="F355" i="12" s="1"/>
  <c r="J355" i="12" s="1"/>
  <c r="O354" i="12"/>
  <c r="I355" i="12" s="1"/>
  <c r="D453" i="12"/>
  <c r="E452" i="12"/>
  <c r="M452" i="12" s="1"/>
  <c r="J452" i="11"/>
  <c r="E453" i="11"/>
  <c r="H453" i="11" s="1"/>
  <c r="F453" i="11"/>
  <c r="I453" i="11" s="1"/>
  <c r="D453" i="11"/>
  <c r="G453" i="11" s="1"/>
  <c r="K355" i="12" l="1"/>
  <c r="N355" i="12" s="1"/>
  <c r="P355" i="12" s="1"/>
  <c r="F356" i="12" s="1"/>
  <c r="J356" i="12" s="1"/>
  <c r="K356" i="12" s="1"/>
  <c r="N356" i="12" s="1"/>
  <c r="P356" i="12" s="1"/>
  <c r="F357" i="12" s="1"/>
  <c r="J357" i="12" s="1"/>
  <c r="O355" i="12"/>
  <c r="I356" i="12" s="1"/>
  <c r="D454" i="12"/>
  <c r="E453" i="12"/>
  <c r="M453" i="12" s="1"/>
  <c r="J453" i="11"/>
  <c r="F454" i="11"/>
  <c r="I454" i="11" s="1"/>
  <c r="D454" i="11"/>
  <c r="G454" i="11" s="1"/>
  <c r="E454" i="11"/>
  <c r="H454" i="11" s="1"/>
  <c r="K357" i="12" l="1"/>
  <c r="O356" i="12"/>
  <c r="I357" i="12" s="1"/>
  <c r="D455" i="12"/>
  <c r="E454" i="12"/>
  <c r="M454" i="12" s="1"/>
  <c r="J454" i="11"/>
  <c r="D455" i="11"/>
  <c r="G455" i="11" s="1"/>
  <c r="E455" i="11"/>
  <c r="H455" i="11" s="1"/>
  <c r="F455" i="11"/>
  <c r="I455" i="11" s="1"/>
  <c r="L357" i="12" l="1"/>
  <c r="M357" i="12" s="1"/>
  <c r="N357" i="12" s="1"/>
  <c r="P357" i="12" s="1"/>
  <c r="F358" i="12" s="1"/>
  <c r="J358" i="12" s="1"/>
  <c r="K358" i="12" s="1"/>
  <c r="O357" i="12"/>
  <c r="I358" i="12" s="1"/>
  <c r="D456" i="12"/>
  <c r="E455" i="12"/>
  <c r="J455" i="11"/>
  <c r="F456" i="11"/>
  <c r="I456" i="11" s="1"/>
  <c r="E456" i="11"/>
  <c r="H456" i="11" s="1"/>
  <c r="D456" i="11"/>
  <c r="G456" i="11" s="1"/>
  <c r="J456" i="11" s="1"/>
  <c r="L358" i="12" l="1"/>
  <c r="M358" i="12" s="1"/>
  <c r="N358" i="12" s="1"/>
  <c r="P358" i="12" s="1"/>
  <c r="F359" i="12" s="1"/>
  <c r="J359" i="12" s="1"/>
  <c r="O358" i="12"/>
  <c r="I359" i="12" s="1"/>
  <c r="D457" i="12"/>
  <c r="E456" i="12"/>
  <c r="D457" i="11"/>
  <c r="G457" i="11" s="1"/>
  <c r="E457" i="11"/>
  <c r="H457" i="11" s="1"/>
  <c r="F457" i="11"/>
  <c r="I457" i="11" s="1"/>
  <c r="L359" i="12" l="1"/>
  <c r="M359" i="12" s="1"/>
  <c r="K359" i="12"/>
  <c r="D458" i="12"/>
  <c r="E457" i="12"/>
  <c r="M457" i="12" s="1"/>
  <c r="J457" i="11"/>
  <c r="F458" i="11"/>
  <c r="I458" i="11" s="1"/>
  <c r="E458" i="11"/>
  <c r="H458" i="11" s="1"/>
  <c r="D458" i="11"/>
  <c r="G458" i="11" s="1"/>
  <c r="N359" i="12" l="1"/>
  <c r="P359" i="12" s="1"/>
  <c r="F360" i="12" s="1"/>
  <c r="J360" i="12" s="1"/>
  <c r="O359" i="12"/>
  <c r="I360" i="12" s="1"/>
  <c r="L360" i="12" s="1"/>
  <c r="M360" i="12" s="1"/>
  <c r="K360" i="12"/>
  <c r="D459" i="12"/>
  <c r="E458" i="12"/>
  <c r="M458" i="12" s="1"/>
  <c r="J458" i="11"/>
  <c r="D459" i="11"/>
  <c r="G459" i="11" s="1"/>
  <c r="E459" i="11"/>
  <c r="H459" i="11" s="1"/>
  <c r="F459" i="11"/>
  <c r="I459" i="11" s="1"/>
  <c r="O360" i="12" l="1"/>
  <c r="I361" i="12" s="1"/>
  <c r="N360" i="12"/>
  <c r="P360" i="12" s="1"/>
  <c r="F361" i="12" s="1"/>
  <c r="J361" i="12" s="1"/>
  <c r="K361" i="12" s="1"/>
  <c r="M361" i="12"/>
  <c r="D460" i="12"/>
  <c r="E459" i="12"/>
  <c r="M459" i="12" s="1"/>
  <c r="J459" i="11"/>
  <c r="F460" i="11"/>
  <c r="I460" i="11" s="1"/>
  <c r="E460" i="11"/>
  <c r="H460" i="11" s="1"/>
  <c r="D460" i="11"/>
  <c r="G460" i="11" s="1"/>
  <c r="N361" i="12" l="1"/>
  <c r="P361" i="12" s="1"/>
  <c r="F362" i="12" s="1"/>
  <c r="J362" i="12" s="1"/>
  <c r="K362" i="12" s="1"/>
  <c r="O361" i="12"/>
  <c r="I362" i="12" s="1"/>
  <c r="D461" i="12"/>
  <c r="E460" i="12"/>
  <c r="J460" i="11"/>
  <c r="D461" i="11"/>
  <c r="G461" i="11" s="1"/>
  <c r="E461" i="11"/>
  <c r="H461" i="11" s="1"/>
  <c r="F461" i="11"/>
  <c r="I461" i="11" s="1"/>
  <c r="M362" i="12" l="1"/>
  <c r="N362" i="12" s="1"/>
  <c r="P362" i="12" s="1"/>
  <c r="F363" i="12" s="1"/>
  <c r="J363" i="12" s="1"/>
  <c r="D462" i="12"/>
  <c r="E461" i="12"/>
  <c r="J461" i="11"/>
  <c r="E462" i="11"/>
  <c r="H462" i="11" s="1"/>
  <c r="F462" i="11"/>
  <c r="I462" i="11" s="1"/>
  <c r="D462" i="11"/>
  <c r="G462" i="11" s="1"/>
  <c r="K363" i="12" l="1"/>
  <c r="N363" i="12" s="1"/>
  <c r="P363" i="12" s="1"/>
  <c r="F364" i="12" s="1"/>
  <c r="J364" i="12" s="1"/>
  <c r="K364" i="12" s="1"/>
  <c r="O362" i="12"/>
  <c r="I363" i="12" s="1"/>
  <c r="O363" i="12" s="1"/>
  <c r="I364" i="12" s="1"/>
  <c r="D463" i="12"/>
  <c r="E462" i="12"/>
  <c r="M462" i="12" s="1"/>
  <c r="J462" i="11"/>
  <c r="D463" i="11"/>
  <c r="G463" i="11" s="1"/>
  <c r="F463" i="11"/>
  <c r="I463" i="11" s="1"/>
  <c r="E463" i="11"/>
  <c r="H463" i="11" s="1"/>
  <c r="M364" i="12" l="1"/>
  <c r="N364" i="12" s="1"/>
  <c r="P364" i="12" s="1"/>
  <c r="F365" i="12" s="1"/>
  <c r="J365" i="12" s="1"/>
  <c r="K365" i="12" s="1"/>
  <c r="O364" i="12"/>
  <c r="I365" i="12" s="1"/>
  <c r="D464" i="12"/>
  <c r="E463" i="12"/>
  <c r="M463" i="12" s="1"/>
  <c r="J463" i="11"/>
  <c r="F464" i="11"/>
  <c r="I464" i="11" s="1"/>
  <c r="E464" i="11"/>
  <c r="H464" i="11" s="1"/>
  <c r="D464" i="11"/>
  <c r="G464" i="11" s="1"/>
  <c r="M365" i="12" l="1"/>
  <c r="N365" i="12"/>
  <c r="P365" i="12" s="1"/>
  <c r="F366" i="12" s="1"/>
  <c r="J366" i="12" s="1"/>
  <c r="D465" i="12"/>
  <c r="E464" i="12"/>
  <c r="M464" i="12" s="1"/>
  <c r="J464" i="11"/>
  <c r="D465" i="11"/>
  <c r="G465" i="11" s="1"/>
  <c r="E465" i="11"/>
  <c r="H465" i="11" s="1"/>
  <c r="F465" i="11"/>
  <c r="I465" i="11" s="1"/>
  <c r="K366" i="12" l="1"/>
  <c r="N366" i="12" s="1"/>
  <c r="P366" i="12" s="1"/>
  <c r="F367" i="12" s="1"/>
  <c r="J367" i="12" s="1"/>
  <c r="K367" i="12" s="1"/>
  <c r="O365" i="12"/>
  <c r="I366" i="12" s="1"/>
  <c r="O366" i="12" s="1"/>
  <c r="I367" i="12" s="1"/>
  <c r="D466" i="12"/>
  <c r="E465" i="12"/>
  <c r="M465" i="12" s="1"/>
  <c r="J465" i="11"/>
  <c r="F466" i="11"/>
  <c r="I466" i="11" s="1"/>
  <c r="E466" i="11"/>
  <c r="H466" i="11" s="1"/>
  <c r="D466" i="11"/>
  <c r="G466" i="11" s="1"/>
  <c r="J466" i="11" s="1"/>
  <c r="M367" i="12" l="1"/>
  <c r="N367" i="12" s="1"/>
  <c r="P367" i="12" s="1"/>
  <c r="F368" i="12" s="1"/>
  <c r="J368" i="12" s="1"/>
  <c r="K368" i="12" s="1"/>
  <c r="O367" i="12"/>
  <c r="I368" i="12" s="1"/>
  <c r="D467" i="12"/>
  <c r="E466" i="12"/>
  <c r="D467" i="11"/>
  <c r="G467" i="11" s="1"/>
  <c r="E467" i="11"/>
  <c r="H467" i="11" s="1"/>
  <c r="F467" i="11"/>
  <c r="I467" i="11" s="1"/>
  <c r="M368" i="12" l="1"/>
  <c r="N368" i="12" s="1"/>
  <c r="P368" i="12" s="1"/>
  <c r="F369" i="12" s="1"/>
  <c r="J369" i="12" s="1"/>
  <c r="D468" i="12"/>
  <c r="E467" i="12"/>
  <c r="J467" i="11"/>
  <c r="F468" i="11"/>
  <c r="I468" i="11" s="1"/>
  <c r="E468" i="11"/>
  <c r="H468" i="11" s="1"/>
  <c r="D468" i="11"/>
  <c r="G468" i="11" s="1"/>
  <c r="K369" i="12" l="1"/>
  <c r="N369" i="12" s="1"/>
  <c r="P369" i="12" s="1"/>
  <c r="F370" i="12" s="1"/>
  <c r="J370" i="12" s="1"/>
  <c r="O368" i="12"/>
  <c r="I369" i="12" s="1"/>
  <c r="O369" i="12" s="1"/>
  <c r="I370" i="12" s="1"/>
  <c r="D469" i="12"/>
  <c r="E468" i="12"/>
  <c r="M468" i="12" s="1"/>
  <c r="J468" i="11"/>
  <c r="D469" i="11"/>
  <c r="G469" i="11" s="1"/>
  <c r="E469" i="11"/>
  <c r="H469" i="11" s="1"/>
  <c r="F469" i="11"/>
  <c r="I469" i="11" s="1"/>
  <c r="K370" i="12" l="1"/>
  <c r="N370" i="12" s="1"/>
  <c r="P370" i="12" s="1"/>
  <c r="F371" i="12" s="1"/>
  <c r="J371" i="12" s="1"/>
  <c r="O370" i="12"/>
  <c r="I371" i="12" s="1"/>
  <c r="M372" i="12"/>
  <c r="D470" i="12"/>
  <c r="E469" i="12"/>
  <c r="M469" i="12" s="1"/>
  <c r="J469" i="11"/>
  <c r="E470" i="11"/>
  <c r="H470" i="11" s="1"/>
  <c r="F470" i="11"/>
  <c r="I470" i="11" s="1"/>
  <c r="D470" i="11"/>
  <c r="G470" i="11" s="1"/>
  <c r="K371" i="12" l="1"/>
  <c r="N371" i="12" s="1"/>
  <c r="P371" i="12" s="1"/>
  <c r="F372" i="12" s="1"/>
  <c r="J372" i="12" s="1"/>
  <c r="K372" i="12" s="1"/>
  <c r="N372" i="12" s="1"/>
  <c r="P372" i="12" s="1"/>
  <c r="F373" i="12" s="1"/>
  <c r="J373" i="12" s="1"/>
  <c r="K373" i="12" s="1"/>
  <c r="O371" i="12"/>
  <c r="I372" i="12" s="1"/>
  <c r="M373" i="12"/>
  <c r="D471" i="12"/>
  <c r="E470" i="12"/>
  <c r="M470" i="12" s="1"/>
  <c r="J470" i="11"/>
  <c r="D471" i="11"/>
  <c r="G471" i="11" s="1"/>
  <c r="F471" i="11"/>
  <c r="I471" i="11" s="1"/>
  <c r="E471" i="11"/>
  <c r="H471" i="11" s="1"/>
  <c r="N373" i="12" l="1"/>
  <c r="P373" i="12" s="1"/>
  <c r="F374" i="12" s="1"/>
  <c r="J374" i="12" s="1"/>
  <c r="O372" i="12"/>
  <c r="I373" i="12" s="1"/>
  <c r="O373" i="12" s="1"/>
  <c r="I374" i="12" s="1"/>
  <c r="D472" i="12"/>
  <c r="E471" i="12"/>
  <c r="M471" i="12" s="1"/>
  <c r="J471" i="11"/>
  <c r="E472" i="11"/>
  <c r="H472" i="11" s="1"/>
  <c r="F472" i="11"/>
  <c r="I472" i="11" s="1"/>
  <c r="D472" i="11"/>
  <c r="G472" i="11" s="1"/>
  <c r="O374" i="12" l="1"/>
  <c r="I375" i="12" s="1"/>
  <c r="K374" i="12"/>
  <c r="N374" i="12" s="1"/>
  <c r="P374" i="12" s="1"/>
  <c r="F375" i="12" s="1"/>
  <c r="J375" i="12" s="1"/>
  <c r="M380" i="12"/>
  <c r="D473" i="12"/>
  <c r="E472" i="12"/>
  <c r="M472" i="12" s="1"/>
  <c r="J472" i="11"/>
  <c r="D473" i="11"/>
  <c r="G473" i="11" s="1"/>
  <c r="F473" i="11"/>
  <c r="I473" i="11" s="1"/>
  <c r="E473" i="11"/>
  <c r="H473" i="11" s="1"/>
  <c r="K375" i="12" l="1"/>
  <c r="N375" i="12" s="1"/>
  <c r="P375" i="12" s="1"/>
  <c r="F376" i="12" s="1"/>
  <c r="J376" i="12" s="1"/>
  <c r="O375" i="12"/>
  <c r="I376" i="12" s="1"/>
  <c r="M381" i="12"/>
  <c r="D474" i="12"/>
  <c r="E473" i="12"/>
  <c r="M473" i="12" s="1"/>
  <c r="J473" i="11"/>
  <c r="E474" i="11"/>
  <c r="H474" i="11" s="1"/>
  <c r="F474" i="11"/>
  <c r="I474" i="11" s="1"/>
  <c r="D474" i="11"/>
  <c r="G474" i="11" s="1"/>
  <c r="K376" i="12" l="1"/>
  <c r="N376" i="12" s="1"/>
  <c r="P376" i="12" s="1"/>
  <c r="F377" i="12" s="1"/>
  <c r="J377" i="12" s="1"/>
  <c r="O376" i="12"/>
  <c r="I377" i="12" s="1"/>
  <c r="D475" i="12"/>
  <c r="E474" i="12"/>
  <c r="M474" i="12" s="1"/>
  <c r="J474" i="11"/>
  <c r="D475" i="11"/>
  <c r="G475" i="11" s="1"/>
  <c r="F475" i="11"/>
  <c r="I475" i="11" s="1"/>
  <c r="E475" i="11"/>
  <c r="H475" i="11" s="1"/>
  <c r="K377" i="12" l="1"/>
  <c r="N377" i="12" s="1"/>
  <c r="P377" i="12" s="1"/>
  <c r="F378" i="12" s="1"/>
  <c r="J378" i="12" s="1"/>
  <c r="O377" i="12"/>
  <c r="I378" i="12" s="1"/>
  <c r="D476" i="12"/>
  <c r="E475" i="12"/>
  <c r="M475" i="12" s="1"/>
  <c r="J475" i="11"/>
  <c r="F476" i="11"/>
  <c r="I476" i="11" s="1"/>
  <c r="E476" i="11"/>
  <c r="H476" i="11" s="1"/>
  <c r="D476" i="11"/>
  <c r="G476" i="11" s="1"/>
  <c r="J476" i="11" s="1"/>
  <c r="K378" i="12" l="1"/>
  <c r="N378" i="12" s="1"/>
  <c r="P378" i="12" s="1"/>
  <c r="F379" i="12" s="1"/>
  <c r="J379" i="12" s="1"/>
  <c r="O378" i="12"/>
  <c r="I379" i="12" s="1"/>
  <c r="D477" i="12"/>
  <c r="E476" i="12"/>
  <c r="M476" i="12" s="1"/>
  <c r="D477" i="11"/>
  <c r="G477" i="11" s="1"/>
  <c r="E477" i="11"/>
  <c r="H477" i="11" s="1"/>
  <c r="F477" i="11"/>
  <c r="I477" i="11" s="1"/>
  <c r="K379" i="12" l="1"/>
  <c r="N379" i="12" s="1"/>
  <c r="P379" i="12" s="1"/>
  <c r="F380" i="12" s="1"/>
  <c r="J380" i="12" s="1"/>
  <c r="K380" i="12" s="1"/>
  <c r="N380" i="12" s="1"/>
  <c r="P380" i="12" s="1"/>
  <c r="F381" i="12" s="1"/>
  <c r="J381" i="12" s="1"/>
  <c r="K381" i="12" s="1"/>
  <c r="N381" i="12" s="1"/>
  <c r="P381" i="12" s="1"/>
  <c r="F382" i="12" s="1"/>
  <c r="J382" i="12" s="1"/>
  <c r="O379" i="12"/>
  <c r="I380" i="12" s="1"/>
  <c r="D478" i="12"/>
  <c r="E477" i="12"/>
  <c r="M477" i="12" s="1"/>
  <c r="J477" i="11"/>
  <c r="F478" i="11"/>
  <c r="I478" i="11" s="1"/>
  <c r="E478" i="11"/>
  <c r="H478" i="11" s="1"/>
  <c r="D478" i="11"/>
  <c r="G478" i="11" s="1"/>
  <c r="O380" i="12" l="1"/>
  <c r="I381" i="12" s="1"/>
  <c r="O381" i="12" s="1"/>
  <c r="I382" i="12" s="1"/>
  <c r="O382" i="12" s="1"/>
  <c r="I383" i="12" s="1"/>
  <c r="K382" i="12"/>
  <c r="N382" i="12" s="1"/>
  <c r="P382" i="12" s="1"/>
  <c r="F383" i="12" s="1"/>
  <c r="J383" i="12" s="1"/>
  <c r="D479" i="12"/>
  <c r="E478" i="12"/>
  <c r="J478" i="11"/>
  <c r="D479" i="11"/>
  <c r="G479" i="11" s="1"/>
  <c r="E479" i="11"/>
  <c r="H479" i="11" s="1"/>
  <c r="F479" i="11"/>
  <c r="I479" i="11" s="1"/>
  <c r="K383" i="12" l="1"/>
  <c r="N383" i="12" s="1"/>
  <c r="P383" i="12" s="1"/>
  <c r="F384" i="12" s="1"/>
  <c r="J384" i="12" s="1"/>
  <c r="O383" i="12"/>
  <c r="I384" i="12" s="1"/>
  <c r="D480" i="12"/>
  <c r="E479" i="12"/>
  <c r="J479" i="11"/>
  <c r="F480" i="11"/>
  <c r="I480" i="11" s="1"/>
  <c r="E480" i="11"/>
  <c r="H480" i="11" s="1"/>
  <c r="D480" i="11"/>
  <c r="G480" i="11" s="1"/>
  <c r="K384" i="12" l="1"/>
  <c r="N384" i="12" s="1"/>
  <c r="P384" i="12" s="1"/>
  <c r="F385" i="12" s="1"/>
  <c r="J385" i="12" s="1"/>
  <c r="O384" i="12"/>
  <c r="I385" i="12" s="1"/>
  <c r="D481" i="12"/>
  <c r="E480" i="12"/>
  <c r="M480" i="12" s="1"/>
  <c r="J480" i="11"/>
  <c r="E481" i="11"/>
  <c r="H481" i="11" s="1"/>
  <c r="D481" i="11"/>
  <c r="G481" i="11" s="1"/>
  <c r="F481" i="11"/>
  <c r="I481" i="11" s="1"/>
  <c r="K385" i="12" l="1"/>
  <c r="N385" i="12" s="1"/>
  <c r="P385" i="12" s="1"/>
  <c r="F386" i="12" s="1"/>
  <c r="J386" i="12" s="1"/>
  <c r="O385" i="12"/>
  <c r="I386" i="12" s="1"/>
  <c r="D482" i="12"/>
  <c r="E481" i="12"/>
  <c r="M481" i="12" s="1"/>
  <c r="J481" i="11"/>
  <c r="F482" i="11"/>
  <c r="I482" i="11" s="1"/>
  <c r="D482" i="11"/>
  <c r="G482" i="11" s="1"/>
  <c r="E482" i="11"/>
  <c r="H482" i="11" s="1"/>
  <c r="K386" i="12" l="1"/>
  <c r="N386" i="12" s="1"/>
  <c r="P386" i="12" s="1"/>
  <c r="F387" i="12" s="1"/>
  <c r="J387" i="12" s="1"/>
  <c r="O386" i="12"/>
  <c r="I387" i="12" s="1"/>
  <c r="D483" i="12"/>
  <c r="E482" i="12"/>
  <c r="M482" i="12" s="1"/>
  <c r="J482" i="11"/>
  <c r="E483" i="11"/>
  <c r="H483" i="11" s="1"/>
  <c r="D483" i="11"/>
  <c r="G483" i="11" s="1"/>
  <c r="J483" i="11" s="1"/>
  <c r="F483" i="11"/>
  <c r="I483" i="11" s="1"/>
  <c r="K387" i="12" l="1"/>
  <c r="N387" i="12" s="1"/>
  <c r="P387" i="12" s="1"/>
  <c r="F388" i="12" s="1"/>
  <c r="J388" i="12" s="1"/>
  <c r="O387" i="12"/>
  <c r="I388" i="12" s="1"/>
  <c r="D484" i="12"/>
  <c r="E483" i="12"/>
  <c r="F484" i="11"/>
  <c r="I484" i="11" s="1"/>
  <c r="D484" i="11"/>
  <c r="G484" i="11" s="1"/>
  <c r="E484" i="11"/>
  <c r="H484" i="11" s="1"/>
  <c r="K388" i="12" l="1"/>
  <c r="N388" i="12" s="1"/>
  <c r="P388" i="12" s="1"/>
  <c r="F389" i="12" s="1"/>
  <c r="J389" i="12" s="1"/>
  <c r="O388" i="12"/>
  <c r="I389" i="12" s="1"/>
  <c r="M395" i="12"/>
  <c r="D485" i="12"/>
  <c r="E484" i="12"/>
  <c r="J484" i="11"/>
  <c r="E485" i="11"/>
  <c r="H485" i="11" s="1"/>
  <c r="D485" i="11"/>
  <c r="G485" i="11" s="1"/>
  <c r="J485" i="11" s="1"/>
  <c r="F485" i="11"/>
  <c r="I485" i="11" s="1"/>
  <c r="K389" i="12" l="1"/>
  <c r="N389" i="12" s="1"/>
  <c r="P389" i="12" s="1"/>
  <c r="F390" i="12" s="1"/>
  <c r="J390" i="12" s="1"/>
  <c r="O389" i="12"/>
  <c r="I390" i="12" s="1"/>
  <c r="D486" i="12"/>
  <c r="E485" i="12"/>
  <c r="M485" i="12" s="1"/>
  <c r="F486" i="11"/>
  <c r="I486" i="11" s="1"/>
  <c r="D486" i="11"/>
  <c r="G486" i="11" s="1"/>
  <c r="E486" i="11"/>
  <c r="H486" i="11" s="1"/>
  <c r="K390" i="12" l="1"/>
  <c r="N390" i="12" s="1"/>
  <c r="P390" i="12" s="1"/>
  <c r="F391" i="12" s="1"/>
  <c r="J391" i="12" s="1"/>
  <c r="O390" i="12"/>
  <c r="I391" i="12" s="1"/>
  <c r="M396" i="12"/>
  <c r="D487" i="12"/>
  <c r="E486" i="12"/>
  <c r="J486" i="11"/>
  <c r="E487" i="11"/>
  <c r="H487" i="11" s="1"/>
  <c r="D487" i="11"/>
  <c r="G487" i="11" s="1"/>
  <c r="F487" i="11"/>
  <c r="I487" i="11" s="1"/>
  <c r="K391" i="12" l="1"/>
  <c r="N391" i="12" s="1"/>
  <c r="P391" i="12" s="1"/>
  <c r="F392" i="12" s="1"/>
  <c r="J392" i="12" s="1"/>
  <c r="O391" i="12"/>
  <c r="I392" i="12" s="1"/>
  <c r="D488" i="12"/>
  <c r="E487" i="12"/>
  <c r="J487" i="11"/>
  <c r="F488" i="11"/>
  <c r="I488" i="11" s="1"/>
  <c r="D488" i="11"/>
  <c r="G488" i="11" s="1"/>
  <c r="E488" i="11"/>
  <c r="H488" i="11" s="1"/>
  <c r="K392" i="12" l="1"/>
  <c r="N392" i="12" s="1"/>
  <c r="P392" i="12" s="1"/>
  <c r="F393" i="12" s="1"/>
  <c r="J393" i="12" s="1"/>
  <c r="O392" i="12"/>
  <c r="I393" i="12" s="1"/>
  <c r="D489" i="12"/>
  <c r="E488" i="12"/>
  <c r="M488" i="12" s="1"/>
  <c r="J488" i="11"/>
  <c r="E489" i="11"/>
  <c r="H489" i="11" s="1"/>
  <c r="D489" i="11"/>
  <c r="G489" i="11" s="1"/>
  <c r="F489" i="11"/>
  <c r="I489" i="11" s="1"/>
  <c r="K393" i="12" l="1"/>
  <c r="N393" i="12" s="1"/>
  <c r="P393" i="12" s="1"/>
  <c r="F394" i="12" s="1"/>
  <c r="J394" i="12" s="1"/>
  <c r="K394" i="12" s="1"/>
  <c r="N394" i="12" s="1"/>
  <c r="P394" i="12" s="1"/>
  <c r="F395" i="12" s="1"/>
  <c r="J395" i="12" s="1"/>
  <c r="K395" i="12" s="1"/>
  <c r="N395" i="12" s="1"/>
  <c r="P395" i="12" s="1"/>
  <c r="F396" i="12" s="1"/>
  <c r="J396" i="12" s="1"/>
  <c r="K396" i="12" s="1"/>
  <c r="N396" i="12" s="1"/>
  <c r="P396" i="12" s="1"/>
  <c r="F397" i="12" s="1"/>
  <c r="J397" i="12" s="1"/>
  <c r="O393" i="12"/>
  <c r="I394" i="12" s="1"/>
  <c r="D490" i="12"/>
  <c r="E489" i="12"/>
  <c r="J489" i="11"/>
  <c r="F490" i="11"/>
  <c r="I490" i="11" s="1"/>
  <c r="D490" i="11"/>
  <c r="G490" i="11" s="1"/>
  <c r="J490" i="11" s="1"/>
  <c r="E490" i="11"/>
  <c r="H490" i="11" s="1"/>
  <c r="K397" i="12" l="1"/>
  <c r="N397" i="12" s="1"/>
  <c r="P397" i="12" s="1"/>
  <c r="F398" i="12" s="1"/>
  <c r="J398" i="12" s="1"/>
  <c r="O394" i="12"/>
  <c r="I395" i="12" s="1"/>
  <c r="O395" i="12" s="1"/>
  <c r="I396" i="12" s="1"/>
  <c r="O396" i="12" s="1"/>
  <c r="I397" i="12" s="1"/>
  <c r="O397" i="12" s="1"/>
  <c r="I398" i="12" s="1"/>
  <c r="D491" i="12"/>
  <c r="E490" i="12"/>
  <c r="E491" i="11"/>
  <c r="H491" i="11" s="1"/>
  <c r="D491" i="11"/>
  <c r="G491" i="11" s="1"/>
  <c r="F491" i="11"/>
  <c r="I491" i="11" s="1"/>
  <c r="K398" i="12" l="1"/>
  <c r="N398" i="12" s="1"/>
  <c r="P398" i="12" s="1"/>
  <c r="F399" i="12" s="1"/>
  <c r="J399" i="12" s="1"/>
  <c r="O398" i="12"/>
  <c r="I399" i="12" s="1"/>
  <c r="D492" i="12"/>
  <c r="E491" i="12"/>
  <c r="M491" i="12" s="1"/>
  <c r="J491" i="11"/>
  <c r="D492" i="11"/>
  <c r="G492" i="11" s="1"/>
  <c r="F492" i="11"/>
  <c r="I492" i="11" s="1"/>
  <c r="E492" i="11"/>
  <c r="H492" i="11" s="1"/>
  <c r="K399" i="12" l="1"/>
  <c r="N399" i="12" s="1"/>
  <c r="P399" i="12" s="1"/>
  <c r="F400" i="12" s="1"/>
  <c r="J400" i="12" s="1"/>
  <c r="O399" i="12"/>
  <c r="I400" i="12" s="1"/>
  <c r="M407" i="12"/>
  <c r="D493" i="12"/>
  <c r="E492" i="12"/>
  <c r="J492" i="11"/>
  <c r="E493" i="11"/>
  <c r="H493" i="11" s="1"/>
  <c r="F493" i="11"/>
  <c r="I493" i="11" s="1"/>
  <c r="D493" i="11"/>
  <c r="G493" i="11" s="1"/>
  <c r="J493" i="11" s="1"/>
  <c r="K400" i="12" l="1"/>
  <c r="N400" i="12" s="1"/>
  <c r="P400" i="12" s="1"/>
  <c r="F401" i="12" s="1"/>
  <c r="J401" i="12" s="1"/>
  <c r="O400" i="12"/>
  <c r="I401" i="12" s="1"/>
  <c r="M408" i="12"/>
  <c r="D494" i="12"/>
  <c r="E493" i="12"/>
  <c r="D494" i="11"/>
  <c r="G494" i="11" s="1"/>
  <c r="F494" i="11"/>
  <c r="I494" i="11" s="1"/>
  <c r="E494" i="11"/>
  <c r="H494" i="11" s="1"/>
  <c r="K401" i="12" l="1"/>
  <c r="N401" i="12" s="1"/>
  <c r="P401" i="12" s="1"/>
  <c r="F402" i="12" s="1"/>
  <c r="J402" i="12" s="1"/>
  <c r="O401" i="12"/>
  <c r="I402" i="12" s="1"/>
  <c r="D495" i="12"/>
  <c r="E494" i="12"/>
  <c r="M494" i="12" s="1"/>
  <c r="J494" i="11"/>
  <c r="E495" i="11"/>
  <c r="H495" i="11" s="1"/>
  <c r="F495" i="11"/>
  <c r="I495" i="11" s="1"/>
  <c r="D495" i="11"/>
  <c r="G495" i="11" s="1"/>
  <c r="J495" i="11" s="1"/>
  <c r="K402" i="12" l="1"/>
  <c r="N402" i="12" s="1"/>
  <c r="P402" i="12" s="1"/>
  <c r="F403" i="12" s="1"/>
  <c r="J403" i="12" s="1"/>
  <c r="O402" i="12"/>
  <c r="I403" i="12" s="1"/>
  <c r="D496" i="12"/>
  <c r="E495" i="12"/>
  <c r="M495" i="12" s="1"/>
  <c r="F496" i="11"/>
  <c r="I496" i="11" s="1"/>
  <c r="D496" i="11"/>
  <c r="G496" i="11" s="1"/>
  <c r="E496" i="11"/>
  <c r="H496" i="11" s="1"/>
  <c r="K403" i="12" l="1"/>
  <c r="N403" i="12" s="1"/>
  <c r="P403" i="12" s="1"/>
  <c r="F404" i="12" s="1"/>
  <c r="J404" i="12" s="1"/>
  <c r="O403" i="12"/>
  <c r="I404" i="12" s="1"/>
  <c r="D497" i="12"/>
  <c r="E496" i="12"/>
  <c r="M496" i="12" s="1"/>
  <c r="J496" i="11"/>
  <c r="E497" i="11"/>
  <c r="H497" i="11" s="1"/>
  <c r="D497" i="11"/>
  <c r="G497" i="11" s="1"/>
  <c r="F497" i="11"/>
  <c r="I497" i="11" s="1"/>
  <c r="K404" i="12" l="1"/>
  <c r="N404" i="12" s="1"/>
  <c r="P404" i="12" s="1"/>
  <c r="F405" i="12" s="1"/>
  <c r="J405" i="12" s="1"/>
  <c r="O404" i="12"/>
  <c r="I405" i="12" s="1"/>
  <c r="M413" i="12"/>
  <c r="M412" i="12"/>
  <c r="D498" i="12"/>
  <c r="E497" i="12"/>
  <c r="M497" i="12" s="1"/>
  <c r="J497" i="11"/>
  <c r="F498" i="11"/>
  <c r="I498" i="11" s="1"/>
  <c r="D498" i="11"/>
  <c r="G498" i="11" s="1"/>
  <c r="E498" i="11"/>
  <c r="H498" i="11" s="1"/>
  <c r="K405" i="12" l="1"/>
  <c r="N405" i="12" s="1"/>
  <c r="P405" i="12" s="1"/>
  <c r="F406" i="12" s="1"/>
  <c r="J406" i="12" s="1"/>
  <c r="O405" i="12"/>
  <c r="I406" i="12" s="1"/>
  <c r="D499" i="12"/>
  <c r="E498" i="12"/>
  <c r="M498" i="12" s="1"/>
  <c r="J498" i="11"/>
  <c r="D499" i="11"/>
  <c r="G499" i="11" s="1"/>
  <c r="E499" i="11"/>
  <c r="H499" i="11" s="1"/>
  <c r="F499" i="11"/>
  <c r="I499" i="11" s="1"/>
  <c r="K406" i="12" l="1"/>
  <c r="N406" i="12" s="1"/>
  <c r="P406" i="12" s="1"/>
  <c r="F407" i="12" s="1"/>
  <c r="J407" i="12" s="1"/>
  <c r="K407" i="12" s="1"/>
  <c r="N407" i="12" s="1"/>
  <c r="P407" i="12" s="1"/>
  <c r="F408" i="12" s="1"/>
  <c r="J408" i="12" s="1"/>
  <c r="K408" i="12" s="1"/>
  <c r="N408" i="12" s="1"/>
  <c r="P408" i="12" s="1"/>
  <c r="F409" i="12" s="1"/>
  <c r="J409" i="12" s="1"/>
  <c r="O406" i="12"/>
  <c r="I407" i="12" s="1"/>
  <c r="D500" i="12"/>
  <c r="E499" i="12"/>
  <c r="J499" i="11"/>
  <c r="E500" i="11"/>
  <c r="H500" i="11" s="1"/>
  <c r="F500" i="11"/>
  <c r="I500" i="11" s="1"/>
  <c r="D500" i="11"/>
  <c r="G500" i="11" s="1"/>
  <c r="J500" i="11" s="1"/>
  <c r="K409" i="12" l="1"/>
  <c r="N409" i="12" s="1"/>
  <c r="P409" i="12" s="1"/>
  <c r="F410" i="12" s="1"/>
  <c r="J410" i="12" s="1"/>
  <c r="O407" i="12"/>
  <c r="I408" i="12" s="1"/>
  <c r="O408" i="12" s="1"/>
  <c r="I409" i="12" s="1"/>
  <c r="O409" i="12" s="1"/>
  <c r="I410" i="12" s="1"/>
  <c r="M418" i="12"/>
  <c r="D501" i="12"/>
  <c r="E500" i="12"/>
  <c r="D501" i="11"/>
  <c r="G501" i="11" s="1"/>
  <c r="F501" i="11"/>
  <c r="I501" i="11" s="1"/>
  <c r="E501" i="11"/>
  <c r="H501" i="11" s="1"/>
  <c r="K410" i="12" l="1"/>
  <c r="N410" i="12" s="1"/>
  <c r="P410" i="12" s="1"/>
  <c r="F411" i="12" s="1"/>
  <c r="J411" i="12" s="1"/>
  <c r="O410" i="12"/>
  <c r="I411" i="12" s="1"/>
  <c r="M419" i="12"/>
  <c r="E501" i="12"/>
  <c r="M501" i="12" s="1"/>
  <c r="J501" i="11"/>
  <c r="K411" i="12" l="1"/>
  <c r="N411" i="12" s="1"/>
  <c r="P411" i="12" s="1"/>
  <c r="F412" i="12" s="1"/>
  <c r="J412" i="12" s="1"/>
  <c r="K412" i="12" s="1"/>
  <c r="N412" i="12" s="1"/>
  <c r="P412" i="12" s="1"/>
  <c r="F413" i="12" s="1"/>
  <c r="J413" i="12" s="1"/>
  <c r="K413" i="12" s="1"/>
  <c r="N413" i="12" s="1"/>
  <c r="P413" i="12" s="1"/>
  <c r="F414" i="12" s="1"/>
  <c r="J414" i="12" s="1"/>
  <c r="O411" i="12"/>
  <c r="I412" i="12" s="1"/>
  <c r="K414" i="12" l="1"/>
  <c r="N414" i="12" s="1"/>
  <c r="P414" i="12" s="1"/>
  <c r="F415" i="12" s="1"/>
  <c r="J415" i="12" s="1"/>
  <c r="O412" i="12"/>
  <c r="I413" i="12" s="1"/>
  <c r="O413" i="12" s="1"/>
  <c r="I414" i="12" s="1"/>
  <c r="O414" i="12" s="1"/>
  <c r="I415" i="12" s="1"/>
  <c r="M422" i="12"/>
  <c r="K415" i="12" l="1"/>
  <c r="N415" i="12" s="1"/>
  <c r="P415" i="12" s="1"/>
  <c r="F416" i="12" s="1"/>
  <c r="J416" i="12" s="1"/>
  <c r="O415" i="12"/>
  <c r="I416" i="12" s="1"/>
  <c r="M423" i="12"/>
  <c r="K416" i="12" l="1"/>
  <c r="N416" i="12" s="1"/>
  <c r="P416" i="12" s="1"/>
  <c r="F417" i="12" s="1"/>
  <c r="J417" i="12" s="1"/>
  <c r="O416" i="12"/>
  <c r="I417" i="12" s="1"/>
  <c r="K417" i="12" l="1"/>
  <c r="N417" i="12" s="1"/>
  <c r="P417" i="12" s="1"/>
  <c r="F418" i="12" s="1"/>
  <c r="J418" i="12" s="1"/>
  <c r="K418" i="12" s="1"/>
  <c r="N418" i="12" s="1"/>
  <c r="P418" i="12" s="1"/>
  <c r="F419" i="12" s="1"/>
  <c r="J419" i="12" s="1"/>
  <c r="K419" i="12" s="1"/>
  <c r="N419" i="12" s="1"/>
  <c r="P419" i="12" s="1"/>
  <c r="F420" i="12" s="1"/>
  <c r="J420" i="12" s="1"/>
  <c r="O417" i="12"/>
  <c r="I418" i="12" s="1"/>
  <c r="K420" i="12" l="1"/>
  <c r="N420" i="12" s="1"/>
  <c r="P420" i="12" s="1"/>
  <c r="F421" i="12" s="1"/>
  <c r="J421" i="12" s="1"/>
  <c r="O418" i="12"/>
  <c r="I419" i="12" s="1"/>
  <c r="O419" i="12" s="1"/>
  <c r="I420" i="12" s="1"/>
  <c r="O420" i="12" s="1"/>
  <c r="I421" i="12" s="1"/>
  <c r="K421" i="12" l="1"/>
  <c r="N421" i="12" s="1"/>
  <c r="P421" i="12" s="1"/>
  <c r="F422" i="12" s="1"/>
  <c r="J422" i="12" s="1"/>
  <c r="K422" i="12" s="1"/>
  <c r="N422" i="12" s="1"/>
  <c r="P422" i="12" s="1"/>
  <c r="F423" i="12" s="1"/>
  <c r="J423" i="12" s="1"/>
  <c r="K423" i="12" s="1"/>
  <c r="N423" i="12" s="1"/>
  <c r="P423" i="12" s="1"/>
  <c r="F424" i="12" s="1"/>
  <c r="J424" i="12" s="1"/>
  <c r="O421" i="12"/>
  <c r="I422" i="12" s="1"/>
  <c r="K424" i="12" l="1"/>
  <c r="N424" i="12" s="1"/>
  <c r="P424" i="12" s="1"/>
  <c r="F425" i="12" s="1"/>
  <c r="J425" i="12" s="1"/>
  <c r="O422" i="12"/>
  <c r="I423" i="12" s="1"/>
  <c r="O423" i="12" s="1"/>
  <c r="I424" i="12" s="1"/>
  <c r="O424" i="12" s="1"/>
  <c r="I425" i="12" s="1"/>
  <c r="K425" i="12" l="1"/>
  <c r="N425" i="12" s="1"/>
  <c r="P425" i="12" s="1"/>
  <c r="F426" i="12" s="1"/>
  <c r="J426" i="12" s="1"/>
  <c r="O425" i="12"/>
  <c r="I426" i="12" s="1"/>
  <c r="K426" i="12" l="1"/>
  <c r="N426" i="12" s="1"/>
  <c r="P426" i="12" s="1"/>
  <c r="F427" i="12" s="1"/>
  <c r="J427" i="12" s="1"/>
  <c r="O426" i="12"/>
  <c r="I427" i="12" s="1"/>
  <c r="K427" i="12" l="1"/>
  <c r="N427" i="12" s="1"/>
  <c r="P427" i="12" s="1"/>
  <c r="F428" i="12" s="1"/>
  <c r="J428" i="12" s="1"/>
  <c r="O427" i="12"/>
  <c r="I428" i="12" s="1"/>
  <c r="K428" i="12" l="1"/>
  <c r="N428" i="12" s="1"/>
  <c r="P428" i="12" s="1"/>
  <c r="F429" i="12" s="1"/>
  <c r="J429" i="12" s="1"/>
  <c r="O428" i="12"/>
  <c r="I429" i="12" s="1"/>
  <c r="K429" i="12" l="1"/>
  <c r="N429" i="12" s="1"/>
  <c r="P429" i="12" s="1"/>
  <c r="F430" i="12" s="1"/>
  <c r="J430" i="12" s="1"/>
  <c r="O429" i="12"/>
  <c r="I430" i="12" s="1"/>
  <c r="K430" i="12" l="1"/>
  <c r="N430" i="12" s="1"/>
  <c r="P430" i="12" s="1"/>
  <c r="F431" i="12" s="1"/>
  <c r="J431" i="12" s="1"/>
  <c r="O430" i="12"/>
  <c r="I431" i="12" s="1"/>
  <c r="K431" i="12" l="1"/>
  <c r="N431" i="12" s="1"/>
  <c r="P431" i="12" s="1"/>
  <c r="F432" i="12" s="1"/>
  <c r="J432" i="12" s="1"/>
  <c r="O431" i="12"/>
  <c r="I432" i="12" s="1"/>
  <c r="K432" i="12" l="1"/>
  <c r="N432" i="12" s="1"/>
  <c r="P432" i="12" s="1"/>
  <c r="F433" i="12" s="1"/>
  <c r="J433" i="12" s="1"/>
  <c r="O432" i="12"/>
  <c r="I433" i="12" s="1"/>
  <c r="M438" i="12"/>
  <c r="K433" i="12" l="1"/>
  <c r="N433" i="12" s="1"/>
  <c r="P433" i="12" s="1"/>
  <c r="F434" i="12" s="1"/>
  <c r="J434" i="12" s="1"/>
  <c r="O433" i="12"/>
  <c r="I434" i="12" s="1"/>
  <c r="M439" i="12"/>
  <c r="K434" i="12" l="1"/>
  <c r="N434" i="12" s="1"/>
  <c r="P434" i="12" s="1"/>
  <c r="F435" i="12" s="1"/>
  <c r="J435" i="12" s="1"/>
  <c r="O434" i="12"/>
  <c r="I435" i="12" s="1"/>
  <c r="K435" i="12" l="1"/>
  <c r="N435" i="12" s="1"/>
  <c r="P435" i="12" s="1"/>
  <c r="F436" i="12" s="1"/>
  <c r="J436" i="12" s="1"/>
  <c r="O435" i="12"/>
  <c r="I436" i="12" s="1"/>
  <c r="K436" i="12" l="1"/>
  <c r="N436" i="12" s="1"/>
  <c r="P436" i="12" s="1"/>
  <c r="F437" i="12" s="1"/>
  <c r="J437" i="12" s="1"/>
  <c r="O436" i="12"/>
  <c r="I437" i="12" s="1"/>
  <c r="M444" i="12"/>
  <c r="K437" i="12" l="1"/>
  <c r="N437" i="12" s="1"/>
  <c r="P437" i="12" s="1"/>
  <c r="F438" i="12" s="1"/>
  <c r="J438" i="12" s="1"/>
  <c r="K438" i="12" s="1"/>
  <c r="N438" i="12" s="1"/>
  <c r="P438" i="12" s="1"/>
  <c r="F439" i="12" s="1"/>
  <c r="J439" i="12" s="1"/>
  <c r="K439" i="12" s="1"/>
  <c r="N439" i="12" s="1"/>
  <c r="P439" i="12" s="1"/>
  <c r="F440" i="12" s="1"/>
  <c r="J440" i="12" s="1"/>
  <c r="O437" i="12"/>
  <c r="I438" i="12" s="1"/>
  <c r="K440" i="12" l="1"/>
  <c r="N440" i="12" s="1"/>
  <c r="P440" i="12" s="1"/>
  <c r="F441" i="12" s="1"/>
  <c r="J441" i="12" s="1"/>
  <c r="O438" i="12"/>
  <c r="I439" i="12" s="1"/>
  <c r="O439" i="12" s="1"/>
  <c r="I440" i="12" s="1"/>
  <c r="O440" i="12" s="1"/>
  <c r="I441" i="12" s="1"/>
  <c r="M445" i="12"/>
  <c r="K441" i="12" l="1"/>
  <c r="N441" i="12" s="1"/>
  <c r="P441" i="12" s="1"/>
  <c r="F442" i="12" s="1"/>
  <c r="J442" i="12" s="1"/>
  <c r="O441" i="12"/>
  <c r="I442" i="12" s="1"/>
  <c r="K442" i="12" l="1"/>
  <c r="N442" i="12" s="1"/>
  <c r="P442" i="12" s="1"/>
  <c r="F443" i="12" s="1"/>
  <c r="J443" i="12" s="1"/>
  <c r="O442" i="12"/>
  <c r="I443" i="12" s="1"/>
  <c r="K443" i="12" l="1"/>
  <c r="N443" i="12" s="1"/>
  <c r="P443" i="12" s="1"/>
  <c r="F444" i="12" s="1"/>
  <c r="J444" i="12" s="1"/>
  <c r="K444" i="12" s="1"/>
  <c r="N444" i="12" s="1"/>
  <c r="P444" i="12" s="1"/>
  <c r="F445" i="12" s="1"/>
  <c r="J445" i="12" s="1"/>
  <c r="K445" i="12" s="1"/>
  <c r="N445" i="12" s="1"/>
  <c r="P445" i="12" s="1"/>
  <c r="F446" i="12" s="1"/>
  <c r="J446" i="12" s="1"/>
  <c r="O443" i="12"/>
  <c r="I444" i="12" s="1"/>
  <c r="M450" i="12"/>
  <c r="K446" i="12" l="1"/>
  <c r="N446" i="12" s="1"/>
  <c r="P446" i="12" s="1"/>
  <c r="F447" i="12" s="1"/>
  <c r="J447" i="12" s="1"/>
  <c r="O444" i="12"/>
  <c r="I445" i="12" s="1"/>
  <c r="O445" i="12" s="1"/>
  <c r="I446" i="12" s="1"/>
  <c r="O446" i="12" s="1"/>
  <c r="I447" i="12" s="1"/>
  <c r="M451" i="12"/>
  <c r="K447" i="12" l="1"/>
  <c r="N447" i="12" s="1"/>
  <c r="P447" i="12" s="1"/>
  <c r="F448" i="12" s="1"/>
  <c r="J448" i="12" s="1"/>
  <c r="O447" i="12"/>
  <c r="I448" i="12" s="1"/>
  <c r="K448" i="12" l="1"/>
  <c r="N448" i="12" s="1"/>
  <c r="P448" i="12" s="1"/>
  <c r="F449" i="12" s="1"/>
  <c r="J449" i="12" s="1"/>
  <c r="O448" i="12"/>
  <c r="I449" i="12" s="1"/>
  <c r="K449" i="12" l="1"/>
  <c r="N449" i="12" s="1"/>
  <c r="P449" i="12" s="1"/>
  <c r="F450" i="12" s="1"/>
  <c r="J450" i="12" s="1"/>
  <c r="K450" i="12" s="1"/>
  <c r="N450" i="12" s="1"/>
  <c r="P450" i="12" s="1"/>
  <c r="F451" i="12" s="1"/>
  <c r="J451" i="12" s="1"/>
  <c r="K451" i="12" s="1"/>
  <c r="N451" i="12" s="1"/>
  <c r="P451" i="12" s="1"/>
  <c r="F452" i="12" s="1"/>
  <c r="J452" i="12" s="1"/>
  <c r="O449" i="12"/>
  <c r="I450" i="12" s="1"/>
  <c r="M455" i="12"/>
  <c r="K452" i="12" l="1"/>
  <c r="N452" i="12" s="1"/>
  <c r="P452" i="12" s="1"/>
  <c r="F453" i="12" s="1"/>
  <c r="J453" i="12" s="1"/>
  <c r="O450" i="12"/>
  <c r="I451" i="12" s="1"/>
  <c r="O451" i="12" s="1"/>
  <c r="I452" i="12" s="1"/>
  <c r="O452" i="12" s="1"/>
  <c r="I453" i="12" s="1"/>
  <c r="K453" i="12" l="1"/>
  <c r="N453" i="12" s="1"/>
  <c r="P453" i="12" s="1"/>
  <c r="F454" i="12" s="1"/>
  <c r="J454" i="12" s="1"/>
  <c r="O453" i="12"/>
  <c r="I454" i="12" s="1"/>
  <c r="M456" i="12"/>
  <c r="K454" i="12" l="1"/>
  <c r="N454" i="12" s="1"/>
  <c r="P454" i="12" s="1"/>
  <c r="F455" i="12" s="1"/>
  <c r="J455" i="12" s="1"/>
  <c r="K455" i="12" s="1"/>
  <c r="N455" i="12" s="1"/>
  <c r="P455" i="12" s="1"/>
  <c r="F456" i="12" s="1"/>
  <c r="J456" i="12" s="1"/>
  <c r="K456" i="12" s="1"/>
  <c r="N456" i="12" s="1"/>
  <c r="P456" i="12" s="1"/>
  <c r="F457" i="12" s="1"/>
  <c r="J457" i="12" s="1"/>
  <c r="O454" i="12"/>
  <c r="I455" i="12" s="1"/>
  <c r="K457" i="12" l="1"/>
  <c r="N457" i="12" s="1"/>
  <c r="P457" i="12" s="1"/>
  <c r="F458" i="12" s="1"/>
  <c r="J458" i="12" s="1"/>
  <c r="O455" i="12"/>
  <c r="I456" i="12" s="1"/>
  <c r="O456" i="12" s="1"/>
  <c r="I457" i="12" s="1"/>
  <c r="O457" i="12" s="1"/>
  <c r="I458" i="12" s="1"/>
  <c r="M460" i="12"/>
  <c r="K458" i="12" l="1"/>
  <c r="N458" i="12" s="1"/>
  <c r="P458" i="12" s="1"/>
  <c r="F459" i="12" s="1"/>
  <c r="J459" i="12" s="1"/>
  <c r="O458" i="12"/>
  <c r="I459" i="12" s="1"/>
  <c r="M461" i="12"/>
  <c r="K459" i="12" l="1"/>
  <c r="N459" i="12" s="1"/>
  <c r="P459" i="12" s="1"/>
  <c r="F460" i="12" s="1"/>
  <c r="J460" i="12" s="1"/>
  <c r="K460" i="12" s="1"/>
  <c r="N460" i="12" s="1"/>
  <c r="P460" i="12" s="1"/>
  <c r="F461" i="12" s="1"/>
  <c r="J461" i="12" s="1"/>
  <c r="K461" i="12" s="1"/>
  <c r="N461" i="12" s="1"/>
  <c r="P461" i="12" s="1"/>
  <c r="F462" i="12" s="1"/>
  <c r="J462" i="12" s="1"/>
  <c r="K462" i="12" s="1"/>
  <c r="N462" i="12" s="1"/>
  <c r="P462" i="12" s="1"/>
  <c r="F463" i="12" s="1"/>
  <c r="J463" i="12" s="1"/>
  <c r="O459" i="12"/>
  <c r="I460" i="12" s="1"/>
  <c r="K463" i="12" l="1"/>
  <c r="N463" i="12" s="1"/>
  <c r="P463" i="12" s="1"/>
  <c r="F464" i="12" s="1"/>
  <c r="J464" i="12" s="1"/>
  <c r="O460" i="12"/>
  <c r="I461" i="12" s="1"/>
  <c r="O461" i="12" s="1"/>
  <c r="I462" i="12" s="1"/>
  <c r="O462" i="12" s="1"/>
  <c r="I463" i="12" s="1"/>
  <c r="O463" i="12" s="1"/>
  <c r="I464" i="12" s="1"/>
  <c r="O464" i="12" s="1"/>
  <c r="I465" i="12" s="1"/>
  <c r="K464" i="12" l="1"/>
  <c r="N464" i="12" s="1"/>
  <c r="P464" i="12" s="1"/>
  <c r="F465" i="12" s="1"/>
  <c r="J465" i="12" s="1"/>
  <c r="M466" i="12"/>
  <c r="O465" i="12" l="1"/>
  <c r="I466" i="12" s="1"/>
  <c r="K465" i="12"/>
  <c r="N465" i="12" s="1"/>
  <c r="P465" i="12" s="1"/>
  <c r="F466" i="12" s="1"/>
  <c r="J466" i="12" s="1"/>
  <c r="O466" i="12" l="1"/>
  <c r="I467" i="12" s="1"/>
  <c r="K466" i="12"/>
  <c r="M467" i="12"/>
  <c r="N466" i="12"/>
  <c r="P466" i="12" s="1"/>
  <c r="F467" i="12" s="1"/>
  <c r="J467" i="12" s="1"/>
  <c r="K467" i="12" s="1"/>
  <c r="N467" i="12" l="1"/>
  <c r="P467" i="12" s="1"/>
  <c r="F468" i="12" s="1"/>
  <c r="J468" i="12" s="1"/>
  <c r="O467" i="12"/>
  <c r="I468" i="12" s="1"/>
  <c r="K468" i="12" l="1"/>
  <c r="N468" i="12" s="1"/>
  <c r="P468" i="12" s="1"/>
  <c r="F469" i="12" s="1"/>
  <c r="J469" i="12" s="1"/>
  <c r="O468" i="12"/>
  <c r="I469" i="12" s="1"/>
  <c r="K469" i="12" l="1"/>
  <c r="N469" i="12" s="1"/>
  <c r="P469" i="12" s="1"/>
  <c r="F470" i="12" s="1"/>
  <c r="J470" i="12" s="1"/>
  <c r="O469" i="12"/>
  <c r="I470" i="12" s="1"/>
  <c r="K470" i="12" l="1"/>
  <c r="N470" i="12" s="1"/>
  <c r="P470" i="12" s="1"/>
  <c r="F471" i="12" s="1"/>
  <c r="J471" i="12" s="1"/>
  <c r="O470" i="12"/>
  <c r="I471" i="12" s="1"/>
  <c r="K471" i="12" l="1"/>
  <c r="N471" i="12" s="1"/>
  <c r="P471" i="12" s="1"/>
  <c r="F472" i="12" s="1"/>
  <c r="J472" i="12" s="1"/>
  <c r="O471" i="12"/>
  <c r="I472" i="12" s="1"/>
  <c r="K472" i="12" l="1"/>
  <c r="N472" i="12" s="1"/>
  <c r="P472" i="12" s="1"/>
  <c r="F473" i="12" s="1"/>
  <c r="J473" i="12" s="1"/>
  <c r="O472" i="12"/>
  <c r="I473" i="12" s="1"/>
  <c r="K473" i="12" l="1"/>
  <c r="N473" i="12" s="1"/>
  <c r="P473" i="12" s="1"/>
  <c r="F474" i="12" s="1"/>
  <c r="J474" i="12" s="1"/>
  <c r="O473" i="12"/>
  <c r="I474" i="12" s="1"/>
  <c r="K474" i="12" l="1"/>
  <c r="N474" i="12" s="1"/>
  <c r="P474" i="12" s="1"/>
  <c r="F475" i="12" s="1"/>
  <c r="J475" i="12" s="1"/>
  <c r="O474" i="12"/>
  <c r="I475" i="12" s="1"/>
  <c r="K475" i="12" l="1"/>
  <c r="N475" i="12" s="1"/>
  <c r="P475" i="12" s="1"/>
  <c r="F476" i="12" s="1"/>
  <c r="J476" i="12" s="1"/>
  <c r="O475" i="12"/>
  <c r="I476" i="12" s="1"/>
  <c r="K476" i="12" l="1"/>
  <c r="N476" i="12" s="1"/>
  <c r="P476" i="12" s="1"/>
  <c r="F477" i="12" s="1"/>
  <c r="J477" i="12" s="1"/>
  <c r="O476" i="12"/>
  <c r="I477" i="12" s="1"/>
  <c r="K477" i="12" l="1"/>
  <c r="N477" i="12" s="1"/>
  <c r="P477" i="12" s="1"/>
  <c r="F478" i="12" s="1"/>
  <c r="J478" i="12" s="1"/>
  <c r="K478" i="12" s="1"/>
  <c r="O477" i="12"/>
  <c r="I478" i="12" s="1"/>
  <c r="M478" i="12" l="1"/>
  <c r="N478" i="12" s="1"/>
  <c r="P478" i="12" s="1"/>
  <c r="F479" i="12" s="1"/>
  <c r="J479" i="12" s="1"/>
  <c r="K479" i="12" s="1"/>
  <c r="O478" i="12"/>
  <c r="I479" i="12" s="1"/>
  <c r="M479" i="12" l="1"/>
  <c r="N479" i="12" s="1"/>
  <c r="P479" i="12" s="1"/>
  <c r="F480" i="12" s="1"/>
  <c r="J480" i="12" s="1"/>
  <c r="K480" i="12" l="1"/>
  <c r="N480" i="12" s="1"/>
  <c r="P480" i="12" s="1"/>
  <c r="F481" i="12" s="1"/>
  <c r="J481" i="12" s="1"/>
  <c r="O479" i="12"/>
  <c r="I480" i="12" s="1"/>
  <c r="O480" i="12" s="1"/>
  <c r="I481" i="12" s="1"/>
  <c r="K481" i="12" l="1"/>
  <c r="N481" i="12" s="1"/>
  <c r="P481" i="12" s="1"/>
  <c r="F482" i="12" s="1"/>
  <c r="J482" i="12" s="1"/>
  <c r="O481" i="12"/>
  <c r="I482" i="12" s="1"/>
  <c r="K482" i="12" l="1"/>
  <c r="N482" i="12" s="1"/>
  <c r="P482" i="12" s="1"/>
  <c r="F483" i="12" s="1"/>
  <c r="J483" i="12" s="1"/>
  <c r="O482" i="12"/>
  <c r="I483" i="12" s="1"/>
  <c r="M483" i="12"/>
  <c r="K483" i="12" l="1"/>
  <c r="O483" i="12"/>
  <c r="I484" i="12" s="1"/>
  <c r="N483" i="12"/>
  <c r="P483" i="12" s="1"/>
  <c r="F484" i="12" s="1"/>
  <c r="J484" i="12" s="1"/>
  <c r="K484" i="12" s="1"/>
  <c r="M484" i="12"/>
  <c r="N484" i="12" l="1"/>
  <c r="P484" i="12" s="1"/>
  <c r="F485" i="12" s="1"/>
  <c r="J485" i="12" s="1"/>
  <c r="K485" i="12" s="1"/>
  <c r="N485" i="12" s="1"/>
  <c r="P485" i="12" s="1"/>
  <c r="F486" i="12" s="1"/>
  <c r="J486" i="12" s="1"/>
  <c r="K486" i="12" s="1"/>
  <c r="O484" i="12"/>
  <c r="I485" i="12" s="1"/>
  <c r="O485" i="12" l="1"/>
  <c r="I486" i="12" s="1"/>
  <c r="M486" i="12"/>
  <c r="N486" i="12" s="1"/>
  <c r="P486" i="12" s="1"/>
  <c r="F487" i="12" s="1"/>
  <c r="J487" i="12" s="1"/>
  <c r="K487" i="12" s="1"/>
  <c r="O486" i="12"/>
  <c r="I487" i="12" s="1"/>
  <c r="M487" i="12" l="1"/>
  <c r="N487" i="12" s="1"/>
  <c r="P487" i="12" s="1"/>
  <c r="F488" i="12" s="1"/>
  <c r="J488" i="12" s="1"/>
  <c r="K488" i="12" l="1"/>
  <c r="N488" i="12" s="1"/>
  <c r="P488" i="12" s="1"/>
  <c r="F489" i="12" s="1"/>
  <c r="J489" i="12" s="1"/>
  <c r="K489" i="12" s="1"/>
  <c r="O487" i="12"/>
  <c r="I488" i="12" s="1"/>
  <c r="O488" i="12" s="1"/>
  <c r="I489" i="12" s="1"/>
  <c r="M489" i="12" s="1"/>
  <c r="N489" i="12" l="1"/>
  <c r="P489" i="12" s="1"/>
  <c r="F490" i="12" s="1"/>
  <c r="J490" i="12" s="1"/>
  <c r="K490" i="12" s="1"/>
  <c r="O489" i="12"/>
  <c r="I490" i="12" s="1"/>
  <c r="M490" i="12"/>
  <c r="N490" i="12" s="1"/>
  <c r="P490" i="12" s="1"/>
  <c r="F491" i="12" s="1"/>
  <c r="J491" i="12" s="1"/>
  <c r="O490" i="12"/>
  <c r="I491" i="12" s="1"/>
  <c r="K491" i="12" l="1"/>
  <c r="N491" i="12" s="1"/>
  <c r="P491" i="12" s="1"/>
  <c r="F492" i="12" s="1"/>
  <c r="J492" i="12" s="1"/>
  <c r="K492" i="12" s="1"/>
  <c r="O491" i="12"/>
  <c r="I492" i="12" s="1"/>
  <c r="M492" i="12" l="1"/>
  <c r="N492" i="12" s="1"/>
  <c r="P492" i="12" s="1"/>
  <c r="F493" i="12" s="1"/>
  <c r="J493" i="12" s="1"/>
  <c r="K493" i="12" s="1"/>
  <c r="M493" i="12"/>
  <c r="N493" i="12" l="1"/>
  <c r="P493" i="12" s="1"/>
  <c r="F494" i="12" s="1"/>
  <c r="J494" i="12" s="1"/>
  <c r="O492" i="12"/>
  <c r="I493" i="12" s="1"/>
  <c r="O493" i="12" s="1"/>
  <c r="I494" i="12" s="1"/>
  <c r="O494" i="12" l="1"/>
  <c r="I495" i="12" s="1"/>
  <c r="K494" i="12"/>
  <c r="N494" i="12" s="1"/>
  <c r="P494" i="12" s="1"/>
  <c r="F495" i="12" s="1"/>
  <c r="J495" i="12" s="1"/>
  <c r="K495" i="12" l="1"/>
  <c r="N495" i="12" s="1"/>
  <c r="P495" i="12" s="1"/>
  <c r="F496" i="12" s="1"/>
  <c r="J496" i="12" s="1"/>
  <c r="O495" i="12"/>
  <c r="I496" i="12" s="1"/>
  <c r="O496" i="12" l="1"/>
  <c r="I497" i="12" s="1"/>
  <c r="K496" i="12"/>
  <c r="N496" i="12" s="1"/>
  <c r="P496" i="12" s="1"/>
  <c r="F497" i="12" s="1"/>
  <c r="J497" i="12" s="1"/>
  <c r="O497" i="12" l="1"/>
  <c r="I498" i="12" s="1"/>
  <c r="K497" i="12"/>
  <c r="N497" i="12" s="1"/>
  <c r="P497" i="12" s="1"/>
  <c r="F498" i="12" s="1"/>
  <c r="J498" i="12" l="1"/>
  <c r="O498" i="12" l="1"/>
  <c r="I499" i="12" s="1"/>
  <c r="K498" i="12"/>
  <c r="M499" i="12"/>
  <c r="N498" i="12"/>
  <c r="P498" i="12" s="1"/>
  <c r="F499" i="12" s="1"/>
  <c r="J499" i="12" l="1"/>
  <c r="O499" i="12" l="1"/>
  <c r="I500" i="12" s="1"/>
  <c r="K499" i="12"/>
  <c r="M500" i="12"/>
  <c r="N499" i="12"/>
  <c r="P499" i="12" s="1"/>
  <c r="F500" i="12" s="1"/>
  <c r="J500" i="12" s="1"/>
  <c r="K500" i="12" s="1"/>
  <c r="N500" i="12" l="1"/>
  <c r="P500" i="12" s="1"/>
  <c r="F501" i="12" s="1"/>
  <c r="J501" i="12" s="1"/>
  <c r="T2" i="12" s="1"/>
  <c r="O500" i="12"/>
  <c r="I501" i="12" s="1"/>
  <c r="S2" i="12" s="1"/>
  <c r="K501" i="12" l="1"/>
  <c r="N501" i="12" s="1"/>
  <c r="P501" i="12" s="1"/>
  <c r="O50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35432E-98D0-41E4-8E51-CD6E5EAE58AA}" keepAlive="1" name="Zapytanie — gielda" description="Połączenie z zapytaniem „gielda” w skoroszycie." type="5" refreshedVersion="8" background="1" saveData="1">
    <dbPr connection="Provider=Microsoft.Mashup.OleDb.1;Data Source=$Workbook$;Location=gielda;Extended Properties=&quot;&quot;" command="SELECT * FROM [gielda]"/>
  </connection>
  <connection id="2" xr16:uid="{FF812923-6ED7-4F45-8183-9F2C1911521B}" keepAlive="1" name="Zapytanie — gielda (2)" description="Połączenie z zapytaniem „gielda (2)” w skoroszycie." type="5" refreshedVersion="8" background="1" saveData="1">
    <dbPr connection="Provider=Microsoft.Mashup.OleDb.1;Data Source=$Workbook$;Location=&quot;gielda (2)&quot;;Extended Properties=&quot;&quot;" command="SELECT * FROM [gielda (2)]"/>
  </connection>
  <connection id="3" xr16:uid="{62B3FB33-77B7-4779-A10A-FBDF361FE1DC}" keepAlive="1" name="Zapytanie — gielda (3)" description="Połączenie z zapytaniem „gielda (3)” w skoroszycie." type="5" refreshedVersion="8" background="1" saveData="1">
    <dbPr connection="Provider=Microsoft.Mashup.OleDb.1;Data Source=$Workbook$;Location=&quot;gielda (3)&quot;;Extended Properties=&quot;&quot;" command="SELECT * FROM [gielda (3)]"/>
  </connection>
  <connection id="4" xr16:uid="{239420B0-48C9-470C-A56B-AE1DE4FA5627}" keepAlive="1" name="Zapytanie — gielda (4)" description="Połączenie z zapytaniem „gielda (4)” w skoroszycie." type="5" refreshedVersion="8" background="1" saveData="1">
    <dbPr connection="Provider=Microsoft.Mashup.OleDb.1;Data Source=$Workbook$;Location=&quot;gielda (4)&quot;;Extended Properties=&quot;&quot;" command="SELECT * FROM [gielda (4)]"/>
  </connection>
  <connection id="5" xr16:uid="{EE6E30EC-B6AC-4774-9777-11C9C0D5299A}" keepAlive="1" name="Zapytanie — gielda (5)" description="Połączenie z zapytaniem „gielda (5)” w skoroszycie." type="5" refreshedVersion="8" background="1" saveData="1">
    <dbPr connection="Provider=Microsoft.Mashup.OleDb.1;Data Source=$Workbook$;Location=&quot;gielda (5)&quot;;Extended Properties=&quot;&quot;" command="SELECT * FROM [gielda (5)]"/>
  </connection>
  <connection id="6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7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8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9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10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1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<sst xmlns="http://schemas.openxmlformats.org/spreadsheetml/2006/main" count="44" uniqueCount="30">
  <si>
    <t>firma_A</t>
  </si>
  <si>
    <t>firma_B</t>
  </si>
  <si>
    <t>firma_C</t>
  </si>
  <si>
    <t>Dzień</t>
  </si>
  <si>
    <t>Ciąg A</t>
  </si>
  <si>
    <t>Ciąg B</t>
  </si>
  <si>
    <t>Ciąg C</t>
  </si>
  <si>
    <t>C, 12</t>
  </si>
  <si>
    <t>Max A</t>
  </si>
  <si>
    <t>Max B</t>
  </si>
  <si>
    <t>Max C</t>
  </si>
  <si>
    <t>Change A</t>
  </si>
  <si>
    <t>Change B</t>
  </si>
  <si>
    <t>Change C</t>
  </si>
  <si>
    <t>Policz</t>
  </si>
  <si>
    <t>Chagne</t>
  </si>
  <si>
    <t>hajs przed</t>
  </si>
  <si>
    <t>ile kupic</t>
  </si>
  <si>
    <t>Kosta kupienia</t>
  </si>
  <si>
    <t>Ilośc sprzedaż</t>
  </si>
  <si>
    <t>Zmaina</t>
  </si>
  <si>
    <t>Hajs po</t>
  </si>
  <si>
    <t>Koszta sprzedaży</t>
  </si>
  <si>
    <t>Maleje</t>
  </si>
  <si>
    <t>Akcje przed</t>
  </si>
  <si>
    <t>Akcje po</t>
  </si>
  <si>
    <t>Warunek kuipienia</t>
  </si>
  <si>
    <t>Dzien</t>
  </si>
  <si>
    <t>Akcje</t>
  </si>
  <si>
    <t>Tran 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</si>
</sst>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1'!$B$1</c:f>
              <c:strCache>
                <c:ptCount val="1"/>
                <c:pt idx="0">
                  <c:v>firma_A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'Zadanie 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'Zadanie 1'!$B$2:$B$501</c:f>
              <c:numCache>
                <c:formatCode>General</c:formatCode>
                <c:ptCount val="500"/>
                <c:pt idx="0">
                  <c:v>126</c:v>
                </c:pt>
                <c:pt idx="1">
                  <c:v>119</c:v>
                </c:pt>
                <c:pt idx="2">
                  <c:v>127</c:v>
                </c:pt>
                <c:pt idx="3">
                  <c:v>130</c:v>
                </c:pt>
                <c:pt idx="4">
                  <c:v>110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</c:v>
                </c:pt>
                <c:pt idx="160">
                  <c:v>84.27</c:v>
                </c:pt>
                <c:pt idx="161">
                  <c:v>82.68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78.959999999999994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81.319999999999993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80.760000000000005</c:v>
                </c:pt>
                <c:pt idx="263">
                  <c:v>79.739999999999995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75.680000000000007</c:v>
                </c:pt>
                <c:pt idx="267">
                  <c:v>74</c:v>
                </c:pt>
                <c:pt idx="268">
                  <c:v>72.63</c:v>
                </c:pt>
                <c:pt idx="269">
                  <c:v>74.45</c:v>
                </c:pt>
                <c:pt idx="270">
                  <c:v>76.709999999999994</c:v>
                </c:pt>
                <c:pt idx="271">
                  <c:v>75</c:v>
                </c:pt>
                <c:pt idx="272">
                  <c:v>73.349999999999994</c:v>
                </c:pt>
                <c:pt idx="273">
                  <c:v>71.900000000000006</c:v>
                </c:pt>
                <c:pt idx="274">
                  <c:v>70.31</c:v>
                </c:pt>
                <c:pt idx="275">
                  <c:v>68.63</c:v>
                </c:pt>
                <c:pt idx="276">
                  <c:v>71.069999999999993</c:v>
                </c:pt>
                <c:pt idx="277">
                  <c:v>72.34</c:v>
                </c:pt>
                <c:pt idx="278">
                  <c:v>71.27</c:v>
                </c:pt>
                <c:pt idx="279">
                  <c:v>71.540000000000006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76.239999999999995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71.849999999999994</c:v>
                </c:pt>
                <c:pt idx="292">
                  <c:v>70.02</c:v>
                </c:pt>
                <c:pt idx="293">
                  <c:v>68.36</c:v>
                </c:pt>
                <c:pt idx="294">
                  <c:v>66.989999999999995</c:v>
                </c:pt>
                <c:pt idx="295">
                  <c:v>65.94</c:v>
                </c:pt>
                <c:pt idx="296">
                  <c:v>64.150000000000006</c:v>
                </c:pt>
                <c:pt idx="297">
                  <c:v>65.95</c:v>
                </c:pt>
                <c:pt idx="298">
                  <c:v>67.45</c:v>
                </c:pt>
                <c:pt idx="299">
                  <c:v>65.540000000000006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72.260000000000005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70.290000000000006</c:v>
                </c:pt>
                <c:pt idx="311">
                  <c:v>69.23</c:v>
                </c:pt>
                <c:pt idx="312">
                  <c:v>67.989999999999995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73.099999999999994</c:v>
                </c:pt>
                <c:pt idx="319">
                  <c:v>74.34</c:v>
                </c:pt>
                <c:pt idx="320">
                  <c:v>75.400000000000006</c:v>
                </c:pt>
                <c:pt idx="321">
                  <c:v>75.91</c:v>
                </c:pt>
                <c:pt idx="322">
                  <c:v>74.760000000000005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81.010000000000005</c:v>
                </c:pt>
                <c:pt idx="328">
                  <c:v>79.97</c:v>
                </c:pt>
                <c:pt idx="329">
                  <c:v>77.98</c:v>
                </c:pt>
                <c:pt idx="330">
                  <c:v>79.209999999999994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80.319999999999993</c:v>
                </c:pt>
                <c:pt idx="392">
                  <c:v>80.37</c:v>
                </c:pt>
                <c:pt idx="393">
                  <c:v>81.260000000000005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81.819999999999993</c:v>
                </c:pt>
                <c:pt idx="399">
                  <c:v>84.04</c:v>
                </c:pt>
                <c:pt idx="400">
                  <c:v>82.65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80.040000000000006</c:v>
                </c:pt>
                <c:pt idx="411">
                  <c:v>81.96</c:v>
                </c:pt>
                <c:pt idx="412">
                  <c:v>82.73</c:v>
                </c:pt>
                <c:pt idx="413">
                  <c:v>81.599999999999994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B-4EA8-AE42-668A0536CDFE}"/>
            </c:ext>
          </c:extLst>
        </c:ser>
        <c:ser>
          <c:idx val="1"/>
          <c:order val="1"/>
          <c:tx>
            <c:strRef>
              <c:f>'Zadanie 1'!$C$1</c:f>
              <c:strCache>
                <c:ptCount val="1"/>
                <c:pt idx="0">
                  <c:v>firma_B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'Zadanie 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'Zadanie 1'!$C$2:$C$501</c:f>
              <c:numCache>
                <c:formatCode>General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136.72999999999999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145.94999999999999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142.33000000000001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138.97999999999999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135.69999999999999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135.69999999999999</c:v>
                </c:pt>
                <c:pt idx="43">
                  <c:v>134.72</c:v>
                </c:pt>
                <c:pt idx="44">
                  <c:v>133.13</c:v>
                </c:pt>
                <c:pt idx="45">
                  <c:v>131.47999999999999</c:v>
                </c:pt>
                <c:pt idx="46">
                  <c:v>131.35</c:v>
                </c:pt>
                <c:pt idx="47">
                  <c:v>131.19999999999999</c:v>
                </c:pt>
                <c:pt idx="48">
                  <c:v>130.01</c:v>
                </c:pt>
                <c:pt idx="49">
                  <c:v>129.72</c:v>
                </c:pt>
                <c:pt idx="50">
                  <c:v>128.44999999999999</c:v>
                </c:pt>
                <c:pt idx="51">
                  <c:v>128.38999999999999</c:v>
                </c:pt>
                <c:pt idx="52">
                  <c:v>127.62</c:v>
                </c:pt>
                <c:pt idx="53">
                  <c:v>127.12</c:v>
                </c:pt>
                <c:pt idx="54">
                  <c:v>129.86000000000001</c:v>
                </c:pt>
                <c:pt idx="55">
                  <c:v>128.13999999999999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131.63999999999999</c:v>
                </c:pt>
                <c:pt idx="101">
                  <c:v>134.62</c:v>
                </c:pt>
                <c:pt idx="102">
                  <c:v>134.53</c:v>
                </c:pt>
                <c:pt idx="103">
                  <c:v>137.36000000000001</c:v>
                </c:pt>
                <c:pt idx="104">
                  <c:v>136.86000000000001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132.80000000000001</c:v>
                </c:pt>
                <c:pt idx="109">
                  <c:v>131.24</c:v>
                </c:pt>
                <c:pt idx="110">
                  <c:v>129.4</c:v>
                </c:pt>
                <c:pt idx="111">
                  <c:v>128.88999999999999</c:v>
                </c:pt>
                <c:pt idx="112">
                  <c:v>131.63</c:v>
                </c:pt>
                <c:pt idx="113">
                  <c:v>130.61000000000001</c:v>
                </c:pt>
                <c:pt idx="114">
                  <c:v>129.29</c:v>
                </c:pt>
                <c:pt idx="115">
                  <c:v>128.63999999999999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131.19999999999999</c:v>
                </c:pt>
                <c:pt idx="120">
                  <c:v>130.31</c:v>
                </c:pt>
                <c:pt idx="121">
                  <c:v>129.08000000000001</c:v>
                </c:pt>
                <c:pt idx="122">
                  <c:v>131.88</c:v>
                </c:pt>
                <c:pt idx="123">
                  <c:v>134.6</c:v>
                </c:pt>
                <c:pt idx="124">
                  <c:v>137.30000000000001</c:v>
                </c:pt>
                <c:pt idx="125">
                  <c:v>136.16</c:v>
                </c:pt>
                <c:pt idx="126">
                  <c:v>138.69999999999999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140.63999999999999</c:v>
                </c:pt>
                <c:pt idx="132">
                  <c:v>140.30000000000001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135.38999999999999</c:v>
                </c:pt>
                <c:pt idx="138">
                  <c:v>134.08000000000001</c:v>
                </c:pt>
                <c:pt idx="139">
                  <c:v>133.26</c:v>
                </c:pt>
                <c:pt idx="140">
                  <c:v>132.34</c:v>
                </c:pt>
                <c:pt idx="141">
                  <c:v>135.11000000000001</c:v>
                </c:pt>
                <c:pt idx="142">
                  <c:v>135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137.08000000000001</c:v>
                </c:pt>
                <c:pt idx="148">
                  <c:v>136.36000000000001</c:v>
                </c:pt>
                <c:pt idx="149">
                  <c:v>134.97999999999999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134.86000000000001</c:v>
                </c:pt>
                <c:pt idx="154">
                  <c:v>133.21</c:v>
                </c:pt>
                <c:pt idx="155">
                  <c:v>131.81</c:v>
                </c:pt>
                <c:pt idx="156">
                  <c:v>131</c:v>
                </c:pt>
                <c:pt idx="157">
                  <c:v>130.27000000000001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129.22999999999999</c:v>
                </c:pt>
                <c:pt idx="165">
                  <c:v>128.37</c:v>
                </c:pt>
                <c:pt idx="166">
                  <c:v>128.21</c:v>
                </c:pt>
                <c:pt idx="167">
                  <c:v>130.97999999999999</c:v>
                </c:pt>
                <c:pt idx="168">
                  <c:v>130.07</c:v>
                </c:pt>
                <c:pt idx="169">
                  <c:v>129.9</c:v>
                </c:pt>
                <c:pt idx="170">
                  <c:v>129.86000000000001</c:v>
                </c:pt>
                <c:pt idx="171">
                  <c:v>128.05000000000001</c:v>
                </c:pt>
                <c:pt idx="172">
                  <c:v>130.53</c:v>
                </c:pt>
                <c:pt idx="173">
                  <c:v>130.22</c:v>
                </c:pt>
                <c:pt idx="174">
                  <c:v>129.61000000000001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129.05000000000001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129.16999999999999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</c:v>
                </c:pt>
                <c:pt idx="339">
                  <c:v>83.26</c:v>
                </c:pt>
                <c:pt idx="340">
                  <c:v>82.5</c:v>
                </c:pt>
                <c:pt idx="341">
                  <c:v>81.739999999999995</c:v>
                </c:pt>
                <c:pt idx="342">
                  <c:v>84.27</c:v>
                </c:pt>
                <c:pt idx="343">
                  <c:v>83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80.930000000000007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75.290000000000006</c:v>
                </c:pt>
                <c:pt idx="368">
                  <c:v>78.260000000000005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78.569999999999993</c:v>
                </c:pt>
                <c:pt idx="373">
                  <c:v>76.849999999999994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81.260000000000005</c:v>
                </c:pt>
                <c:pt idx="378">
                  <c:v>79.760000000000005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76.209999999999994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74.290000000000006</c:v>
                </c:pt>
                <c:pt idx="391">
                  <c:v>73.209999999999994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68.349999999999994</c:v>
                </c:pt>
                <c:pt idx="396">
                  <c:v>67.58</c:v>
                </c:pt>
                <c:pt idx="397">
                  <c:v>66.3</c:v>
                </c:pt>
                <c:pt idx="398">
                  <c:v>65.040000000000006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64.260000000000005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64.209999999999994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65.209999999999994</c:v>
                </c:pt>
                <c:pt idx="440">
                  <c:v>64.72</c:v>
                </c:pt>
                <c:pt idx="441">
                  <c:v>64.510000000000005</c:v>
                </c:pt>
                <c:pt idx="442">
                  <c:v>63.15</c:v>
                </c:pt>
                <c:pt idx="443">
                  <c:v>65.959999999999994</c:v>
                </c:pt>
                <c:pt idx="444">
                  <c:v>64.819999999999993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64.400000000000006</c:v>
                </c:pt>
                <c:pt idx="449">
                  <c:v>63.79</c:v>
                </c:pt>
                <c:pt idx="450">
                  <c:v>62.37</c:v>
                </c:pt>
                <c:pt idx="451">
                  <c:v>65.239999999999995</c:v>
                </c:pt>
                <c:pt idx="452">
                  <c:v>64.81</c:v>
                </c:pt>
                <c:pt idx="453">
                  <c:v>63.89</c:v>
                </c:pt>
                <c:pt idx="454">
                  <c:v>66.790000000000006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69.650000000000006</c:v>
                </c:pt>
                <c:pt idx="460">
                  <c:v>67.95</c:v>
                </c:pt>
                <c:pt idx="461">
                  <c:v>66.98</c:v>
                </c:pt>
                <c:pt idx="462">
                  <c:v>65.760000000000005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</c:v>
                </c:pt>
                <c:pt idx="467">
                  <c:v>67.900000000000006</c:v>
                </c:pt>
                <c:pt idx="468">
                  <c:v>67.61</c:v>
                </c:pt>
                <c:pt idx="469">
                  <c:v>66.87</c:v>
                </c:pt>
                <c:pt idx="470">
                  <c:v>69.790000000000006</c:v>
                </c:pt>
                <c:pt idx="471">
                  <c:v>72.55</c:v>
                </c:pt>
                <c:pt idx="472">
                  <c:v>70.64</c:v>
                </c:pt>
                <c:pt idx="473">
                  <c:v>69.989999999999995</c:v>
                </c:pt>
                <c:pt idx="474">
                  <c:v>68.069999999999993</c:v>
                </c:pt>
                <c:pt idx="475">
                  <c:v>66.72</c:v>
                </c:pt>
                <c:pt idx="476">
                  <c:v>69.349999999999994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64.239999999999995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65.180000000000007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65.150000000000006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B-4EA8-AE42-668A0536CDFE}"/>
            </c:ext>
          </c:extLst>
        </c:ser>
        <c:ser>
          <c:idx val="2"/>
          <c:order val="2"/>
          <c:tx>
            <c:strRef>
              <c:f>'Zadanie 1'!$D$1</c:f>
              <c:strCache>
                <c:ptCount val="1"/>
                <c:pt idx="0">
                  <c:v>firma_C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'Zadanie 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'Zadanie 1'!$D$2:$D$501</c:f>
              <c:numCache>
                <c:formatCode>General</c:formatCode>
                <c:ptCount val="500"/>
                <c:pt idx="0">
                  <c:v>65.430000000000007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72.260000000000005</c:v>
                </c:pt>
                <c:pt idx="5">
                  <c:v>73.63</c:v>
                </c:pt>
                <c:pt idx="6">
                  <c:v>73.64</c:v>
                </c:pt>
                <c:pt idx="7">
                  <c:v>71.739999999999995</c:v>
                </c:pt>
                <c:pt idx="8">
                  <c:v>72.89</c:v>
                </c:pt>
                <c:pt idx="9">
                  <c:v>74.319999999999993</c:v>
                </c:pt>
                <c:pt idx="10">
                  <c:v>75.569999999999993</c:v>
                </c:pt>
                <c:pt idx="11">
                  <c:v>77.37</c:v>
                </c:pt>
                <c:pt idx="12">
                  <c:v>75.7</c:v>
                </c:pt>
                <c:pt idx="13">
                  <c:v>75.959999999999994</c:v>
                </c:pt>
                <c:pt idx="14">
                  <c:v>78.040000000000006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76.040000000000006</c:v>
                </c:pt>
                <c:pt idx="19">
                  <c:v>77.11</c:v>
                </c:pt>
                <c:pt idx="20">
                  <c:v>78.72</c:v>
                </c:pt>
                <c:pt idx="21">
                  <c:v>77</c:v>
                </c:pt>
                <c:pt idx="22">
                  <c:v>79.03</c:v>
                </c:pt>
                <c:pt idx="23">
                  <c:v>77.540000000000006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72.239999999999995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71.260000000000005</c:v>
                </c:pt>
                <c:pt idx="34">
                  <c:v>72.92</c:v>
                </c:pt>
                <c:pt idx="35">
                  <c:v>73.63</c:v>
                </c:pt>
                <c:pt idx="36">
                  <c:v>72.040000000000006</c:v>
                </c:pt>
                <c:pt idx="37">
                  <c:v>70.16</c:v>
                </c:pt>
                <c:pt idx="38">
                  <c:v>72.239999999999995</c:v>
                </c:pt>
                <c:pt idx="39">
                  <c:v>70.25</c:v>
                </c:pt>
                <c:pt idx="40">
                  <c:v>71.67</c:v>
                </c:pt>
                <c:pt idx="41">
                  <c:v>73.099999999999994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</c:v>
                </c:pt>
                <c:pt idx="50">
                  <c:v>68.27</c:v>
                </c:pt>
                <c:pt idx="51">
                  <c:v>68.97</c:v>
                </c:pt>
                <c:pt idx="52">
                  <c:v>67.489999999999995</c:v>
                </c:pt>
                <c:pt idx="53">
                  <c:v>67.790000000000006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69.349999999999994</c:v>
                </c:pt>
                <c:pt idx="58">
                  <c:v>69.709999999999994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73.260000000000005</c:v>
                </c:pt>
                <c:pt idx="63">
                  <c:v>73.27</c:v>
                </c:pt>
                <c:pt idx="64">
                  <c:v>74.290000000000006</c:v>
                </c:pt>
                <c:pt idx="65">
                  <c:v>75.55</c:v>
                </c:pt>
                <c:pt idx="66">
                  <c:v>76.38</c:v>
                </c:pt>
                <c:pt idx="67">
                  <c:v>76.709999999999994</c:v>
                </c:pt>
                <c:pt idx="68">
                  <c:v>78.13</c:v>
                </c:pt>
                <c:pt idx="69">
                  <c:v>79.709999999999994</c:v>
                </c:pt>
                <c:pt idx="70">
                  <c:v>81.349999999999994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71.930000000000007</c:v>
                </c:pt>
                <c:pt idx="78">
                  <c:v>72.959999999999994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75.790000000000006</c:v>
                </c:pt>
                <c:pt idx="84">
                  <c:v>77.34</c:v>
                </c:pt>
                <c:pt idx="85">
                  <c:v>79.17</c:v>
                </c:pt>
                <c:pt idx="86">
                  <c:v>80.760000000000005</c:v>
                </c:pt>
                <c:pt idx="87">
                  <c:v>79.02</c:v>
                </c:pt>
                <c:pt idx="88">
                  <c:v>79.25</c:v>
                </c:pt>
                <c:pt idx="89">
                  <c:v>80.260000000000005</c:v>
                </c:pt>
                <c:pt idx="90">
                  <c:v>81.260000000000005</c:v>
                </c:pt>
                <c:pt idx="91">
                  <c:v>81.64</c:v>
                </c:pt>
                <c:pt idx="92">
                  <c:v>79.849999999999994</c:v>
                </c:pt>
                <c:pt idx="93">
                  <c:v>81.540000000000006</c:v>
                </c:pt>
                <c:pt idx="94">
                  <c:v>79.87</c:v>
                </c:pt>
                <c:pt idx="95">
                  <c:v>80</c:v>
                </c:pt>
                <c:pt idx="96">
                  <c:v>81.010000000000005</c:v>
                </c:pt>
                <c:pt idx="97">
                  <c:v>79.17</c:v>
                </c:pt>
                <c:pt idx="98">
                  <c:v>80.290000000000006</c:v>
                </c:pt>
                <c:pt idx="99">
                  <c:v>81.599999999999994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</c:v>
                </c:pt>
                <c:pt idx="118">
                  <c:v>92.86</c:v>
                </c:pt>
                <c:pt idx="119">
                  <c:v>94.21</c:v>
                </c:pt>
                <c:pt idx="120">
                  <c:v>96.18</c:v>
                </c:pt>
                <c:pt idx="121">
                  <c:v>96.18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128.30000000000001</c:v>
                </c:pt>
                <c:pt idx="247">
                  <c:v>130.11000000000001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129.19999999999999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130.11000000000001</c:v>
                </c:pt>
                <c:pt idx="264">
                  <c:v>130.80000000000001</c:v>
                </c:pt>
                <c:pt idx="265">
                  <c:v>131.66</c:v>
                </c:pt>
                <c:pt idx="266">
                  <c:v>133.33000000000001</c:v>
                </c:pt>
                <c:pt idx="267">
                  <c:v>135</c:v>
                </c:pt>
                <c:pt idx="268">
                  <c:v>133.07</c:v>
                </c:pt>
                <c:pt idx="269">
                  <c:v>133.78</c:v>
                </c:pt>
                <c:pt idx="270">
                  <c:v>132.02000000000001</c:v>
                </c:pt>
                <c:pt idx="271">
                  <c:v>130.4</c:v>
                </c:pt>
                <c:pt idx="272">
                  <c:v>132.28</c:v>
                </c:pt>
                <c:pt idx="273">
                  <c:v>132.38999999999999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129.55000000000001</c:v>
                </c:pt>
                <c:pt idx="277">
                  <c:v>130.43</c:v>
                </c:pt>
                <c:pt idx="278">
                  <c:v>130.88999999999999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130.33000000000001</c:v>
                </c:pt>
                <c:pt idx="282">
                  <c:v>130.63999999999999</c:v>
                </c:pt>
                <c:pt idx="283">
                  <c:v>130.78</c:v>
                </c:pt>
                <c:pt idx="284">
                  <c:v>129.13999999999999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129.97999999999999</c:v>
                </c:pt>
                <c:pt idx="291">
                  <c:v>130.77000000000001</c:v>
                </c:pt>
                <c:pt idx="292">
                  <c:v>129.31</c:v>
                </c:pt>
                <c:pt idx="293">
                  <c:v>130.66999999999999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128.83000000000001</c:v>
                </c:pt>
                <c:pt idx="301">
                  <c:v>126.93</c:v>
                </c:pt>
                <c:pt idx="302">
                  <c:v>128.9</c:v>
                </c:pt>
                <c:pt idx="303">
                  <c:v>129.55000000000001</c:v>
                </c:pt>
                <c:pt idx="304">
                  <c:v>130</c:v>
                </c:pt>
                <c:pt idx="305">
                  <c:v>129.80000000000001</c:v>
                </c:pt>
                <c:pt idx="306">
                  <c:v>131.47</c:v>
                </c:pt>
                <c:pt idx="307">
                  <c:v>131.77000000000001</c:v>
                </c:pt>
                <c:pt idx="308">
                  <c:v>132.02000000000001</c:v>
                </c:pt>
                <c:pt idx="309">
                  <c:v>133.83000000000001</c:v>
                </c:pt>
                <c:pt idx="310">
                  <c:v>135.18</c:v>
                </c:pt>
                <c:pt idx="311">
                  <c:v>137.03</c:v>
                </c:pt>
                <c:pt idx="312">
                  <c:v>138.52000000000001</c:v>
                </c:pt>
                <c:pt idx="313">
                  <c:v>137.19</c:v>
                </c:pt>
                <c:pt idx="314">
                  <c:v>135.94999999999999</c:v>
                </c:pt>
                <c:pt idx="315">
                  <c:v>137</c:v>
                </c:pt>
                <c:pt idx="316">
                  <c:v>137.66999999999999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138.94999999999999</c:v>
                </c:pt>
                <c:pt idx="326">
                  <c:v>140.37</c:v>
                </c:pt>
                <c:pt idx="327">
                  <c:v>139.33000000000001</c:v>
                </c:pt>
                <c:pt idx="328">
                  <c:v>141.26</c:v>
                </c:pt>
                <c:pt idx="329">
                  <c:v>142.91999999999999</c:v>
                </c:pt>
                <c:pt idx="330">
                  <c:v>145.30000000000001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146.27000000000001</c:v>
                </c:pt>
                <c:pt idx="335">
                  <c:v>148.38</c:v>
                </c:pt>
                <c:pt idx="336">
                  <c:v>150.66999999999999</c:v>
                </c:pt>
                <c:pt idx="337">
                  <c:v>150.84</c:v>
                </c:pt>
                <c:pt idx="338">
                  <c:v>149.72999999999999</c:v>
                </c:pt>
                <c:pt idx="339">
                  <c:v>148.35</c:v>
                </c:pt>
                <c:pt idx="340">
                  <c:v>150.61000000000001</c:v>
                </c:pt>
                <c:pt idx="341">
                  <c:v>148.94999999999999</c:v>
                </c:pt>
                <c:pt idx="342">
                  <c:v>147.16999999999999</c:v>
                </c:pt>
                <c:pt idx="343">
                  <c:v>147.86000000000001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146.63999999999999</c:v>
                </c:pt>
                <c:pt idx="349">
                  <c:v>146.84</c:v>
                </c:pt>
                <c:pt idx="350">
                  <c:v>145.82</c:v>
                </c:pt>
                <c:pt idx="351">
                  <c:v>147.19999999999999</c:v>
                </c:pt>
                <c:pt idx="352">
                  <c:v>149.22999999999999</c:v>
                </c:pt>
                <c:pt idx="353">
                  <c:v>150.75</c:v>
                </c:pt>
                <c:pt idx="354">
                  <c:v>151.94999999999999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154.38999999999999</c:v>
                </c:pt>
                <c:pt idx="360">
                  <c:v>155.91999999999999</c:v>
                </c:pt>
                <c:pt idx="361">
                  <c:v>154.41999999999999</c:v>
                </c:pt>
                <c:pt idx="362">
                  <c:v>153.37</c:v>
                </c:pt>
                <c:pt idx="363">
                  <c:v>154.38</c:v>
                </c:pt>
                <c:pt idx="364">
                  <c:v>152.55000000000001</c:v>
                </c:pt>
                <c:pt idx="365">
                  <c:v>150.97999999999999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153.86000000000001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151.80000000000001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152.27000000000001</c:v>
                </c:pt>
                <c:pt idx="379">
                  <c:v>151</c:v>
                </c:pt>
                <c:pt idx="380">
                  <c:v>152.36000000000001</c:v>
                </c:pt>
                <c:pt idx="381">
                  <c:v>150.47999999999999</c:v>
                </c:pt>
                <c:pt idx="382">
                  <c:v>151.6</c:v>
                </c:pt>
                <c:pt idx="383">
                  <c:v>149.69999999999999</c:v>
                </c:pt>
                <c:pt idx="384">
                  <c:v>150.75</c:v>
                </c:pt>
                <c:pt idx="385">
                  <c:v>149.30000000000001</c:v>
                </c:pt>
                <c:pt idx="386">
                  <c:v>149.41999999999999</c:v>
                </c:pt>
                <c:pt idx="387">
                  <c:v>147.55000000000001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152.22999999999999</c:v>
                </c:pt>
                <c:pt idx="393">
                  <c:v>150.25</c:v>
                </c:pt>
                <c:pt idx="394">
                  <c:v>148.80000000000001</c:v>
                </c:pt>
                <c:pt idx="395">
                  <c:v>146.96</c:v>
                </c:pt>
                <c:pt idx="396">
                  <c:v>145.47999999999999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150.38999999999999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150.13999999999999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146.52000000000001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147.83000000000001</c:v>
                </c:pt>
                <c:pt idx="429">
                  <c:v>150.03</c:v>
                </c:pt>
                <c:pt idx="430">
                  <c:v>151.15</c:v>
                </c:pt>
                <c:pt idx="431">
                  <c:v>149.94999999999999</c:v>
                </c:pt>
                <c:pt idx="432">
                  <c:v>150.97999999999999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143.61000000000001</c:v>
                </c:pt>
                <c:pt idx="444">
                  <c:v>143.97999999999999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138.88999999999999</c:v>
                </c:pt>
                <c:pt idx="450">
                  <c:v>137.61000000000001</c:v>
                </c:pt>
                <c:pt idx="451">
                  <c:v>138.30000000000001</c:v>
                </c:pt>
                <c:pt idx="452">
                  <c:v>136.81</c:v>
                </c:pt>
                <c:pt idx="453">
                  <c:v>135.43</c:v>
                </c:pt>
                <c:pt idx="454">
                  <c:v>134</c:v>
                </c:pt>
                <c:pt idx="455">
                  <c:v>134.07</c:v>
                </c:pt>
                <c:pt idx="456">
                  <c:v>135.07</c:v>
                </c:pt>
                <c:pt idx="457">
                  <c:v>133.69999999999999</c:v>
                </c:pt>
                <c:pt idx="458">
                  <c:v>132.12</c:v>
                </c:pt>
                <c:pt idx="459">
                  <c:v>132.19999999999999</c:v>
                </c:pt>
                <c:pt idx="460">
                  <c:v>134.63</c:v>
                </c:pt>
                <c:pt idx="461">
                  <c:v>136.87</c:v>
                </c:pt>
                <c:pt idx="462">
                  <c:v>138.55000000000001</c:v>
                </c:pt>
                <c:pt idx="463">
                  <c:v>137.22999999999999</c:v>
                </c:pt>
                <c:pt idx="464">
                  <c:v>135.35</c:v>
                </c:pt>
                <c:pt idx="465">
                  <c:v>133.85</c:v>
                </c:pt>
                <c:pt idx="466">
                  <c:v>134.44999999999999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135.55000000000001</c:v>
                </c:pt>
                <c:pt idx="471">
                  <c:v>138.04</c:v>
                </c:pt>
                <c:pt idx="472">
                  <c:v>136.30000000000001</c:v>
                </c:pt>
                <c:pt idx="473">
                  <c:v>136.91</c:v>
                </c:pt>
                <c:pt idx="474">
                  <c:v>137.52000000000001</c:v>
                </c:pt>
                <c:pt idx="475">
                  <c:v>136.02000000000001</c:v>
                </c:pt>
                <c:pt idx="476">
                  <c:v>134.65</c:v>
                </c:pt>
                <c:pt idx="477">
                  <c:v>133.62</c:v>
                </c:pt>
                <c:pt idx="478">
                  <c:v>134.27000000000001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132.30000000000001</c:v>
                </c:pt>
                <c:pt idx="483">
                  <c:v>131.22999999999999</c:v>
                </c:pt>
                <c:pt idx="484">
                  <c:v>130.09</c:v>
                </c:pt>
                <c:pt idx="485">
                  <c:v>131.72999999999999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128.58000000000001</c:v>
                </c:pt>
                <c:pt idx="494">
                  <c:v>127.41</c:v>
                </c:pt>
                <c:pt idx="495">
                  <c:v>129.69</c:v>
                </c:pt>
                <c:pt idx="496">
                  <c:v>128.27000000000001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B-4EA8-AE42-668A0536C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97103"/>
        <c:axId val="470990863"/>
      </c:lineChart>
      <c:catAx>
        <c:axId val="47099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90863"/>
        <c:crosses val="autoZero"/>
        <c:auto val="1"/>
        <c:lblAlgn val="ctr"/>
        <c:lblOffset val="100"/>
        <c:noMultiLvlLbl val="0"/>
      </c:catAx>
      <c:valAx>
        <c:axId val="4709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26192</xdr:colOff>
      <xdr:row>471</xdr:row>
      <xdr:rowOff>128587</xdr:rowOff>
    </xdr:from>
    <xdr:to>
      <xdr:col>12</xdr:col>
      <xdr:colOff>64292</xdr:colOff>
      <xdr:row>486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A8B9A31-61C9-05A7-4CAE-6D3D556C7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849B6E8-0BA5-4D09-8857-1E1F80498FD8}" autoFormatId="16" applyNumberFormats="0" applyBorderFormats="0" applyFontFormats="0" applyPatternFormats="0" applyAlignmentFormats="0" applyWidthHeightFormats="0">
  <queryTableRefresh nextId="4">
    <queryTableFields count="3">
      <queryTableField id="1" name="firma_A" tableColumnId="1"/>
      <queryTableField id="2" name="firma_B" tableColumnId="2"/>
      <queryTableField id="3" name="firma_C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D3845EA-8B34-42E9-AE0B-6405705B7CDB}" autoFormatId="16" applyNumberFormats="0" applyBorderFormats="0" applyFontFormats="0" applyPatternFormats="0" applyAlignmentFormats="0" applyWidthHeightFormats="0">
  <queryTableRefresh nextId="12" unboundColumnsRight="8">
    <queryTableFields count="11">
      <queryTableField id="1" name="firma_A" tableColumnId="1"/>
      <queryTableField id="2" name="firma_B" tableColumnId="2"/>
      <queryTableField id="3" name="firma_C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1AE4A04-C287-408C-96AA-D673C7082A67}" autoFormatId="16" applyNumberFormats="0" applyBorderFormats="0" applyFontFormats="0" applyPatternFormats="0" applyAlignmentFormats="0" applyWidthHeightFormats="0">
  <queryTableRefresh nextId="18" unboundColumnsRight="14">
    <queryTableFields count="17">
      <queryTableField id="1" name="firma_A" tableColumnId="1"/>
      <queryTableField id="2" name="firma_B" tableColumnId="2"/>
      <queryTableField id="3" name="firma_C" tableColumnId="3"/>
      <queryTableField id="4" dataBound="0" tableColumnId="4"/>
      <queryTableField id="5" dataBound="0" tableColumnId="5"/>
      <queryTableField id="6" dataBound="0" tableColumnId="6"/>
      <queryTableField id="13" dataBound="0" tableColumnId="13"/>
      <queryTableField id="16" dataBound="0" tableColumnId="16"/>
      <queryTableField id="14" dataBound="0" tableColumnId="14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0" dataBound="0" tableColumnId="10"/>
      <queryTableField id="15" dataBound="0" tableColumnId="15"/>
      <queryTableField id="11" dataBound="0" tableColumnId="11"/>
      <queryTableField id="17" dataBound="0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8E44E9E-99E3-4925-BDD9-3E1399CB653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firma_A" tableColumnId="1"/>
      <queryTableField id="2" name="firma_B" tableColumnId="2"/>
      <queryTableField id="3" name="firma_C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FAE3C1-B34E-4D45-8B90-15883BFCCE77}" autoFormatId="16" applyNumberFormats="0" applyBorderFormats="0" applyFontFormats="0" applyPatternFormats="0" applyAlignmentFormats="0" applyWidthHeightFormats="0">
  <queryTableRefresh nextId="5">
    <queryTableFields count="3">
      <queryTableField id="1" name="firma_A" tableColumnId="1"/>
      <queryTableField id="2" name="firma_B" tableColumnId="2"/>
      <queryTableField id="3" name="firma_C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CD308-44C2-4233-9578-4FFFAF15A97C}" name="gielda__3" displayName="gielda__3" ref="A1:C501" tableType="queryTable" totalsRowShown="0">
  <autoFilter ref="A1:C501" xr:uid="{7DBCD308-44C2-4233-9578-4FFFAF15A97C}"/>
  <tableColumns count="3">
    <tableColumn id="1" xr3:uid="{75B29E58-8E6F-40EE-B30B-09A87EE7894D}" uniqueName="1" name="firma_A" queryTableFieldId="1"/>
    <tableColumn id="2" xr3:uid="{C7E99F32-3270-4013-8BD8-0681B594F7C2}" uniqueName="2" name="firma_B" queryTableFieldId="2"/>
    <tableColumn id="3" xr3:uid="{D2EDC8DE-45C0-48F0-BB19-AE15DDFA4E82}" uniqueName="3" name="firma_C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DB487-BF1B-4B3B-8C2D-65784CAAE917}" name="gielda__35" displayName="gielda__35" ref="A1:K501" tableType="queryTable" totalsRowShown="0">
  <autoFilter ref="A1:K501" xr:uid="{233DB487-BF1B-4B3B-8C2D-65784CAAE917}">
    <filterColumn colId="9">
      <filters>
        <filter val="2"/>
      </filters>
    </filterColumn>
  </autoFilter>
  <tableColumns count="11">
    <tableColumn id="1" xr3:uid="{816EBD3D-C118-469A-BBC1-E864295F3D7C}" uniqueName="1" name="firma_A" queryTableFieldId="1"/>
    <tableColumn id="2" xr3:uid="{CDCA3BE5-2350-4150-8C2D-A6580D7F6B53}" uniqueName="2" name="firma_B" queryTableFieldId="2"/>
    <tableColumn id="3" xr3:uid="{BECEF25E-FE9C-4E9D-80CA-27FC31E4DB46}" uniqueName="3" name="firma_C" queryTableFieldId="3"/>
    <tableColumn id="4" xr3:uid="{9D81EF89-0C51-4350-8BD0-67304BEDCA0C}" uniqueName="4" name="Max A" queryTableFieldId="4"/>
    <tableColumn id="5" xr3:uid="{A0B4EA18-3552-45DE-BEE4-0D6DF68401C7}" uniqueName="5" name="Max B" queryTableFieldId="5"/>
    <tableColumn id="6" xr3:uid="{EDB3A83D-0E43-44B9-8BF5-62E0DEB2F2CF}" uniqueName="6" name="Max C" queryTableFieldId="6"/>
    <tableColumn id="7" xr3:uid="{50867C06-774A-4577-A5EA-CBD333366C0A}" uniqueName="7" name="Change A" queryTableFieldId="7"/>
    <tableColumn id="8" xr3:uid="{F7D033AE-B831-43A8-925F-5C7DDF744750}" uniqueName="8" name="Change B" queryTableFieldId="8"/>
    <tableColumn id="9" xr3:uid="{D0085540-B3B1-477B-87EE-8E71B72F4BB2}" uniqueName="9" name="Change C" queryTableFieldId="9"/>
    <tableColumn id="10" xr3:uid="{EA461138-CBE8-4D18-BA14-CDE60E0FAC84}" uniqueName="10" name="Policz" queryTableFieldId="10" dataDxfId="8">
      <calculatedColumnFormula>SUM(gielda__35[[#This Row],[Change A]:[Change C]])</calculatedColumnFormula>
    </tableColumn>
    <tableColumn id="11" xr3:uid="{00A3F742-FEC7-4B04-97D1-712C63126CD7}" uniqueName="11" name="Dzień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E3481D-C52C-4DB0-9A46-0F6DA5B2F97D}" name="gielda__36" displayName="gielda__36" ref="A1:Q501" tableType="queryTable" totalsRowShown="0">
  <autoFilter ref="A1:Q501" xr:uid="{20E3481D-C52C-4DB0-9A46-0F6DA5B2F97D}"/>
  <tableColumns count="17">
    <tableColumn id="1" xr3:uid="{E57D6CBA-9742-4B7D-B419-FD4BF6070A84}" uniqueName="1" name="firma_A" queryTableFieldId="1"/>
    <tableColumn id="2" xr3:uid="{A9E9932B-8111-4BFE-AA0F-49798C041AB7}" uniqueName="2" name="firma_B" queryTableFieldId="2"/>
    <tableColumn id="3" xr3:uid="{1624CD77-CF3C-4DFE-B3C6-F36FF53F7E03}" uniqueName="3" name="firma_C" queryTableFieldId="3"/>
    <tableColumn id="4" xr3:uid="{52ECC9A1-E91E-4B40-9B6F-D8A270AB2953}" uniqueName="4" name="Max C" queryTableFieldId="4"/>
    <tableColumn id="5" xr3:uid="{F5213040-C13C-43AD-AC50-6C7ABB66272D}" uniqueName="5" name="Chagne" queryTableFieldId="5"/>
    <tableColumn id="6" xr3:uid="{81B640A4-B30D-4970-BC77-5C2AD470018C}" uniqueName="6" name="hajs przed" queryTableFieldId="6"/>
    <tableColumn id="13" xr3:uid="{95EE2085-CDA6-4358-8FA6-3B44F9A96DF2}" uniqueName="13" name="Maleje" queryTableFieldId="13"/>
    <tableColumn id="16" xr3:uid="{47F018B1-E81A-4741-8A30-6D05DA15BD0D}" uniqueName="16" name="Warunek kuipienia" queryTableFieldId="16" dataDxfId="0">
      <calculatedColumnFormula>IF(gielda__36[[#This Row],[Maleje]] &gt;= 3, "TAK", "NIE")</calculatedColumnFormula>
    </tableColumn>
    <tableColumn id="14" xr3:uid="{AE135BFF-62DB-4A33-865C-D4457AEB942A}" uniqueName="14" name="Akcje przed" queryTableFieldId="14"/>
    <tableColumn id="7" xr3:uid="{27CD79F9-3022-46AF-8A8A-1C2A5FDD3F57}" uniqueName="7" name="ile kupic" queryTableFieldId="7"/>
    <tableColumn id="8" xr3:uid="{C30CEBF7-0C7C-4F87-B75B-EBAB05718FA6}" uniqueName="8" name="Kosta kupienia" queryTableFieldId="8" dataDxfId="1">
      <calculatedColumnFormula>gielda__36[[#This Row],[ile kupic]]*gielda__36[[#This Row],[firma_C]]</calculatedColumnFormula>
    </tableColumn>
    <tableColumn id="9" xr3:uid="{B26EF992-8378-4B45-87CA-C61755DF7721}" uniqueName="9" name="Ilośc sprzedaż" queryTableFieldId="9" dataDxfId="4">
      <calculatedColumnFormula>IF(gielda__36[[#This Row],[Chagne]] = 1, gielda__36[[#This Row],[Akcje przed]], 0)</calculatedColumnFormula>
    </tableColumn>
    <tableColumn id="12" xr3:uid="{CFF8B68A-21FB-4C4D-842D-02F638ACA80B}" uniqueName="12" name="Koszta sprzedaży" queryTableFieldId="12" dataDxfId="2">
      <calculatedColumnFormula>gielda__36[[#This Row],[firma_C]]*gielda__36[[#This Row],[Ilośc sprzedaż]]</calculatedColumnFormula>
    </tableColumn>
    <tableColumn id="10" xr3:uid="{082FD892-AFA9-41B6-AD0D-ED3773076A39}" uniqueName="10" name="Zmaina" queryTableFieldId="10" dataDxfId="6">
      <calculatedColumnFormula>gielda__36[[#This Row],[Koszta sprzedaży]]-gielda__36[[#This Row],[Kosta kupienia]]</calculatedColumnFormula>
    </tableColumn>
    <tableColumn id="15" xr3:uid="{650C5453-0077-4774-92C0-0986C237FB70}" uniqueName="15" name="Akcje po" queryTableFieldId="15" dataDxfId="5">
      <calculatedColumnFormula>gielda__36[[#This Row],[Akcje przed]]+gielda__36[[#This Row],[ile kupic]]-gielda__36[[#This Row],[Ilośc sprzedaż]]</calculatedColumnFormula>
    </tableColumn>
    <tableColumn id="11" xr3:uid="{EC4AAFCF-ACC3-48FF-B437-7CCF5D329145}" uniqueName="11" name="Hajs po" queryTableFieldId="11" dataDxfId="7">
      <calculatedColumnFormula>gielda__36[[#This Row],[hajs przed]]+gielda__36[[#This Row],[Zmaina]]</calculatedColumnFormula>
    </tableColumn>
    <tableColumn id="17" xr3:uid="{EEBFA5F7-75D1-458A-842B-7430FAA86E7C}" uniqueName="17" name="Dzien" queryTableFieldId="17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48000-032F-49B4-9FB5-B3961BC66782}" name="gielda__2" displayName="gielda__2" ref="A1:F501" tableType="queryTable" totalsRowShown="0">
  <autoFilter ref="A1:F501" xr:uid="{94248000-032F-49B4-9FB5-B3961BC66782}"/>
  <tableColumns count="6">
    <tableColumn id="1" xr3:uid="{2605F0F8-48B4-4FC0-A8EA-91E94F89C0BC}" uniqueName="1" name="firma_A" queryTableFieldId="1"/>
    <tableColumn id="2" xr3:uid="{47ADABB1-6F01-47A0-BC81-66CCC1668D57}" uniqueName="2" name="firma_B" queryTableFieldId="2"/>
    <tableColumn id="3" xr3:uid="{3094C6A6-F693-42F8-9825-C41FC57E6C1C}" uniqueName="3" name="firma_C" queryTableFieldId="3"/>
    <tableColumn id="4" xr3:uid="{EA04CEFB-1899-4C81-B471-77F9E6595752}" uniqueName="4" name="Ciąg A" queryTableFieldId="4"/>
    <tableColumn id="5" xr3:uid="{441BC1EF-3C9F-4950-B385-CE2A8F0A0D95}" uniqueName="5" name="Ciąg B" queryTableFieldId="5"/>
    <tableColumn id="6" xr3:uid="{9472C1DA-3337-436F-8615-FC4D21FF004F}" uniqueName="6" name="Ciąg C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CAA45-2E66-4E16-A32B-1B70EBCC56B7}" name="gielda" displayName="gielda" ref="B1:D501" tableType="queryTable" totalsRowShown="0">
  <autoFilter ref="B1:D501" xr:uid="{61DCAA45-2E66-4E16-A32B-1B70EBCC56B7}"/>
  <tableColumns count="3">
    <tableColumn id="1" xr3:uid="{C4CDF162-0E42-4FDA-B715-9F9AEA9AF93F}" uniqueName="1" name="firma_A" queryTableFieldId="1"/>
    <tableColumn id="2" xr3:uid="{9EE08760-DD12-4A07-9FD3-42B9BA078F0C}" uniqueName="2" name="firma_B" queryTableFieldId="2"/>
    <tableColumn id="3" xr3:uid="{751FB58F-62B2-4CD5-A717-8D07C19E0F13}" uniqueName="3" name="firma_C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3D9F-20FE-43F6-A97D-24F68C93E22A}">
  <dimension ref="A1:C501"/>
  <sheetViews>
    <sheetView workbookViewId="0">
      <selection sqref="A1:XFD1048576"/>
    </sheetView>
  </sheetViews>
  <sheetFormatPr defaultRowHeight="14.25" x14ac:dyDescent="0.45"/>
  <cols>
    <col min="1" max="2" width="9" bestFit="1" customWidth="1"/>
    <col min="3" max="3" width="9.13281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126</v>
      </c>
      <c r="B2">
        <v>135.43</v>
      </c>
      <c r="C2">
        <v>65.430000000000007</v>
      </c>
    </row>
    <row r="3" spans="1:3" x14ac:dyDescent="0.45">
      <c r="A3">
        <v>119</v>
      </c>
      <c r="B3">
        <v>134.99</v>
      </c>
      <c r="C3">
        <v>67.06</v>
      </c>
    </row>
    <row r="4" spans="1:3" x14ac:dyDescent="0.45">
      <c r="A4">
        <v>127</v>
      </c>
      <c r="B4">
        <v>134.04</v>
      </c>
      <c r="C4">
        <v>68.91</v>
      </c>
    </row>
    <row r="5" spans="1:3" x14ac:dyDescent="0.45">
      <c r="A5">
        <v>130</v>
      </c>
      <c r="B5">
        <v>133.76</v>
      </c>
      <c r="C5">
        <v>70.8</v>
      </c>
    </row>
    <row r="6" spans="1:3" x14ac:dyDescent="0.45">
      <c r="A6">
        <v>110</v>
      </c>
      <c r="B6">
        <v>136.72999999999999</v>
      </c>
      <c r="C6">
        <v>72.260000000000005</v>
      </c>
    </row>
    <row r="7" spans="1:3" x14ac:dyDescent="0.45">
      <c r="A7">
        <v>108.71</v>
      </c>
      <c r="B7">
        <v>136.49</v>
      </c>
      <c r="C7">
        <v>73.63</v>
      </c>
    </row>
    <row r="8" spans="1:3" x14ac:dyDescent="0.45">
      <c r="A8">
        <v>109.82</v>
      </c>
      <c r="B8">
        <v>139.22</v>
      </c>
      <c r="C8">
        <v>73.64</v>
      </c>
    </row>
    <row r="9" spans="1:3" x14ac:dyDescent="0.45">
      <c r="A9">
        <v>108.34</v>
      </c>
      <c r="B9">
        <v>138.41</v>
      </c>
      <c r="C9">
        <v>71.739999999999995</v>
      </c>
    </row>
    <row r="10" spans="1:3" x14ac:dyDescent="0.45">
      <c r="A10">
        <v>108.98</v>
      </c>
      <c r="B10">
        <v>137.68</v>
      </c>
      <c r="C10">
        <v>72.89</v>
      </c>
    </row>
    <row r="11" spans="1:3" x14ac:dyDescent="0.45">
      <c r="A11">
        <v>107.72</v>
      </c>
      <c r="B11">
        <v>140.59</v>
      </c>
      <c r="C11">
        <v>74.319999999999993</v>
      </c>
    </row>
    <row r="12" spans="1:3" x14ac:dyDescent="0.45">
      <c r="A12">
        <v>109.1</v>
      </c>
      <c r="B12">
        <v>143.21</v>
      </c>
      <c r="C12">
        <v>75.569999999999993</v>
      </c>
    </row>
    <row r="13" spans="1:3" x14ac:dyDescent="0.45">
      <c r="A13">
        <v>107.73</v>
      </c>
      <c r="B13">
        <v>145.94999999999999</v>
      </c>
      <c r="C13">
        <v>77.37</v>
      </c>
    </row>
    <row r="14" spans="1:3" x14ac:dyDescent="0.45">
      <c r="A14">
        <v>107.75</v>
      </c>
      <c r="B14">
        <v>145.35</v>
      </c>
      <c r="C14">
        <v>75.7</v>
      </c>
    </row>
    <row r="15" spans="1:3" x14ac:dyDescent="0.45">
      <c r="A15">
        <v>110.02</v>
      </c>
      <c r="B15">
        <v>145.35</v>
      </c>
      <c r="C15">
        <v>75.959999999999994</v>
      </c>
    </row>
    <row r="16" spans="1:3" x14ac:dyDescent="0.45">
      <c r="A16">
        <v>112.45</v>
      </c>
      <c r="B16">
        <v>145.24</v>
      </c>
      <c r="C16">
        <v>78.040000000000006</v>
      </c>
    </row>
    <row r="17" spans="1:3" x14ac:dyDescent="0.45">
      <c r="A17">
        <v>110.84</v>
      </c>
      <c r="B17">
        <v>148.19</v>
      </c>
      <c r="C17">
        <v>78.28</v>
      </c>
    </row>
    <row r="18" spans="1:3" x14ac:dyDescent="0.45">
      <c r="A18">
        <v>109.06</v>
      </c>
      <c r="B18">
        <v>146.26</v>
      </c>
      <c r="C18">
        <v>79.41</v>
      </c>
    </row>
    <row r="19" spans="1:3" x14ac:dyDescent="0.45">
      <c r="A19">
        <v>107.28</v>
      </c>
      <c r="B19">
        <v>144.43</v>
      </c>
      <c r="C19">
        <v>77.45</v>
      </c>
    </row>
    <row r="20" spans="1:3" x14ac:dyDescent="0.45">
      <c r="A20">
        <v>108.88</v>
      </c>
      <c r="B20">
        <v>144.19</v>
      </c>
      <c r="C20">
        <v>76.040000000000006</v>
      </c>
    </row>
    <row r="21" spans="1:3" x14ac:dyDescent="0.45">
      <c r="A21">
        <v>111.35</v>
      </c>
      <c r="B21">
        <v>142.59</v>
      </c>
      <c r="C21">
        <v>77.11</v>
      </c>
    </row>
    <row r="22" spans="1:3" x14ac:dyDescent="0.45">
      <c r="A22">
        <v>112.72</v>
      </c>
      <c r="B22">
        <v>142.33000000000001</v>
      </c>
      <c r="C22">
        <v>78.72</v>
      </c>
    </row>
    <row r="23" spans="1:3" x14ac:dyDescent="0.45">
      <c r="A23">
        <v>113.08</v>
      </c>
      <c r="B23">
        <v>141.56</v>
      </c>
      <c r="C23">
        <v>77</v>
      </c>
    </row>
    <row r="24" spans="1:3" x14ac:dyDescent="0.45">
      <c r="A24">
        <v>115.28</v>
      </c>
      <c r="B24">
        <v>139.78</v>
      </c>
      <c r="C24">
        <v>79.03</v>
      </c>
    </row>
    <row r="25" spans="1:3" x14ac:dyDescent="0.45">
      <c r="A25">
        <v>114.25</v>
      </c>
      <c r="B25">
        <v>142.72</v>
      </c>
      <c r="C25">
        <v>77.540000000000006</v>
      </c>
    </row>
    <row r="26" spans="1:3" x14ac:dyDescent="0.45">
      <c r="A26">
        <v>112.65</v>
      </c>
      <c r="B26">
        <v>141.38</v>
      </c>
      <c r="C26">
        <v>76.08</v>
      </c>
    </row>
    <row r="27" spans="1:3" x14ac:dyDescent="0.45">
      <c r="A27">
        <v>115.1</v>
      </c>
      <c r="B27">
        <v>141.34</v>
      </c>
      <c r="C27">
        <v>74.11</v>
      </c>
    </row>
    <row r="28" spans="1:3" x14ac:dyDescent="0.45">
      <c r="A28">
        <v>116.76</v>
      </c>
      <c r="B28">
        <v>140.87</v>
      </c>
      <c r="C28">
        <v>72.23</v>
      </c>
    </row>
    <row r="29" spans="1:3" x14ac:dyDescent="0.45">
      <c r="A29">
        <v>114.96</v>
      </c>
      <c r="B29">
        <v>139.35</v>
      </c>
      <c r="C29">
        <v>72.239999999999995</v>
      </c>
    </row>
    <row r="30" spans="1:3" x14ac:dyDescent="0.45">
      <c r="A30">
        <v>113.89</v>
      </c>
      <c r="B30">
        <v>141.87</v>
      </c>
      <c r="C30">
        <v>74.19</v>
      </c>
    </row>
    <row r="31" spans="1:3" x14ac:dyDescent="0.45">
      <c r="A31">
        <v>112.77</v>
      </c>
      <c r="B31">
        <v>140.41</v>
      </c>
      <c r="C31">
        <v>75.75</v>
      </c>
    </row>
    <row r="32" spans="1:3" x14ac:dyDescent="0.45">
      <c r="A32">
        <v>113.51</v>
      </c>
      <c r="B32">
        <v>138.97999999999999</v>
      </c>
      <c r="C32">
        <v>74.11</v>
      </c>
    </row>
    <row r="33" spans="1:3" x14ac:dyDescent="0.45">
      <c r="A33">
        <v>112.2</v>
      </c>
      <c r="B33">
        <v>137.32</v>
      </c>
      <c r="C33">
        <v>74.75</v>
      </c>
    </row>
    <row r="34" spans="1:3" x14ac:dyDescent="0.45">
      <c r="A34">
        <v>110.36</v>
      </c>
      <c r="B34">
        <v>136.93</v>
      </c>
      <c r="C34">
        <v>72.89</v>
      </c>
    </row>
    <row r="35" spans="1:3" x14ac:dyDescent="0.45">
      <c r="A35">
        <v>112.47</v>
      </c>
      <c r="B35">
        <v>136.37</v>
      </c>
      <c r="C35">
        <v>71.260000000000005</v>
      </c>
    </row>
    <row r="36" spans="1:3" x14ac:dyDescent="0.45">
      <c r="A36">
        <v>112.67</v>
      </c>
      <c r="B36">
        <v>136.24</v>
      </c>
      <c r="C36">
        <v>72.92</v>
      </c>
    </row>
    <row r="37" spans="1:3" x14ac:dyDescent="0.45">
      <c r="A37">
        <v>111.09</v>
      </c>
      <c r="B37">
        <v>134.69</v>
      </c>
      <c r="C37">
        <v>73.63</v>
      </c>
    </row>
    <row r="38" spans="1:3" x14ac:dyDescent="0.45">
      <c r="A38">
        <v>110.06</v>
      </c>
      <c r="B38">
        <v>137.49</v>
      </c>
      <c r="C38">
        <v>72.040000000000006</v>
      </c>
    </row>
    <row r="39" spans="1:3" x14ac:dyDescent="0.45">
      <c r="A39">
        <v>111.55</v>
      </c>
      <c r="B39">
        <v>135.69999999999999</v>
      </c>
      <c r="C39">
        <v>70.16</v>
      </c>
    </row>
    <row r="40" spans="1:3" x14ac:dyDescent="0.45">
      <c r="A40">
        <v>112.25</v>
      </c>
      <c r="B40">
        <v>134.69</v>
      </c>
      <c r="C40">
        <v>72.239999999999995</v>
      </c>
    </row>
    <row r="41" spans="1:3" x14ac:dyDescent="0.45">
      <c r="A41">
        <v>110.59</v>
      </c>
      <c r="B41">
        <v>133.41</v>
      </c>
      <c r="C41">
        <v>70.25</v>
      </c>
    </row>
    <row r="42" spans="1:3" x14ac:dyDescent="0.45">
      <c r="A42">
        <v>109.24</v>
      </c>
      <c r="B42">
        <v>136.24</v>
      </c>
      <c r="C42">
        <v>71.67</v>
      </c>
    </row>
    <row r="43" spans="1:3" x14ac:dyDescent="0.45">
      <c r="A43">
        <v>107.52</v>
      </c>
      <c r="B43">
        <v>136.22</v>
      </c>
      <c r="C43">
        <v>73.099999999999994</v>
      </c>
    </row>
    <row r="44" spans="1:3" x14ac:dyDescent="0.45">
      <c r="A44">
        <v>107.97</v>
      </c>
      <c r="B44">
        <v>135.69999999999999</v>
      </c>
      <c r="C44">
        <v>74.36</v>
      </c>
    </row>
    <row r="45" spans="1:3" x14ac:dyDescent="0.45">
      <c r="A45">
        <v>106.54</v>
      </c>
      <c r="B45">
        <v>134.72</v>
      </c>
      <c r="C45">
        <v>72.81</v>
      </c>
    </row>
    <row r="46" spans="1:3" x14ac:dyDescent="0.45">
      <c r="A46">
        <v>105.18</v>
      </c>
      <c r="B46">
        <v>133.13</v>
      </c>
      <c r="C46">
        <v>71.02</v>
      </c>
    </row>
    <row r="47" spans="1:3" x14ac:dyDescent="0.45">
      <c r="A47">
        <v>103.97</v>
      </c>
      <c r="B47">
        <v>131.47999999999999</v>
      </c>
      <c r="C47">
        <v>72.37</v>
      </c>
    </row>
    <row r="48" spans="1:3" x14ac:dyDescent="0.45">
      <c r="A48">
        <v>105.17</v>
      </c>
      <c r="B48">
        <v>131.35</v>
      </c>
      <c r="C48">
        <v>72.58</v>
      </c>
    </row>
    <row r="49" spans="1:3" x14ac:dyDescent="0.45">
      <c r="A49">
        <v>106.1</v>
      </c>
      <c r="B49">
        <v>131.19999999999999</v>
      </c>
      <c r="C49">
        <v>70.73</v>
      </c>
    </row>
    <row r="50" spans="1:3" x14ac:dyDescent="0.45">
      <c r="A50">
        <v>107.77</v>
      </c>
      <c r="B50">
        <v>130.01</v>
      </c>
      <c r="C50">
        <v>69.03</v>
      </c>
    </row>
    <row r="51" spans="1:3" x14ac:dyDescent="0.45">
      <c r="A51">
        <v>108.02</v>
      </c>
      <c r="B51">
        <v>129.72</v>
      </c>
      <c r="C51">
        <v>70</v>
      </c>
    </row>
    <row r="52" spans="1:3" x14ac:dyDescent="0.45">
      <c r="A52">
        <v>108.88</v>
      </c>
      <c r="B52">
        <v>128.44999999999999</v>
      </c>
      <c r="C52">
        <v>68.27</v>
      </c>
    </row>
    <row r="53" spans="1:3" x14ac:dyDescent="0.45">
      <c r="A53">
        <v>107.26</v>
      </c>
      <c r="B53">
        <v>128.38999999999999</v>
      </c>
      <c r="C53">
        <v>68.97</v>
      </c>
    </row>
    <row r="54" spans="1:3" x14ac:dyDescent="0.45">
      <c r="A54">
        <v>106.11</v>
      </c>
      <c r="B54">
        <v>127.62</v>
      </c>
      <c r="C54">
        <v>67.489999999999995</v>
      </c>
    </row>
    <row r="55" spans="1:3" x14ac:dyDescent="0.45">
      <c r="A55">
        <v>104.42</v>
      </c>
      <c r="B55">
        <v>127.12</v>
      </c>
      <c r="C55">
        <v>67.790000000000006</v>
      </c>
    </row>
    <row r="56" spans="1:3" x14ac:dyDescent="0.45">
      <c r="A56">
        <v>106.04</v>
      </c>
      <c r="B56">
        <v>129.86000000000001</v>
      </c>
      <c r="C56">
        <v>68.91</v>
      </c>
    </row>
    <row r="57" spans="1:3" x14ac:dyDescent="0.45">
      <c r="A57">
        <v>108.4</v>
      </c>
      <c r="B57">
        <v>128.13999999999999</v>
      </c>
      <c r="C57">
        <v>69.81</v>
      </c>
    </row>
    <row r="58" spans="1:3" x14ac:dyDescent="0.45">
      <c r="A58">
        <v>108.53</v>
      </c>
      <c r="B58">
        <v>127.11</v>
      </c>
      <c r="C58">
        <v>67.84</v>
      </c>
    </row>
    <row r="59" spans="1:3" x14ac:dyDescent="0.45">
      <c r="A59">
        <v>109.46</v>
      </c>
      <c r="B59">
        <v>125.12</v>
      </c>
      <c r="C59">
        <v>69.349999999999994</v>
      </c>
    </row>
    <row r="60" spans="1:3" x14ac:dyDescent="0.45">
      <c r="A60">
        <v>108.32</v>
      </c>
      <c r="B60">
        <v>123.31</v>
      </c>
      <c r="C60">
        <v>69.709999999999994</v>
      </c>
    </row>
    <row r="61" spans="1:3" x14ac:dyDescent="0.45">
      <c r="A61">
        <v>106.32</v>
      </c>
      <c r="B61">
        <v>123.23</v>
      </c>
      <c r="C61">
        <v>67.77</v>
      </c>
    </row>
    <row r="62" spans="1:3" x14ac:dyDescent="0.45">
      <c r="A62">
        <v>111.11</v>
      </c>
      <c r="B62">
        <v>126.02</v>
      </c>
      <c r="C62">
        <v>69.61</v>
      </c>
    </row>
    <row r="63" spans="1:3" x14ac:dyDescent="0.45">
      <c r="A63">
        <v>112.07</v>
      </c>
      <c r="B63">
        <v>124.34</v>
      </c>
      <c r="C63">
        <v>71.64</v>
      </c>
    </row>
    <row r="64" spans="1:3" x14ac:dyDescent="0.45">
      <c r="A64">
        <v>110.42</v>
      </c>
      <c r="B64">
        <v>122.71</v>
      </c>
      <c r="C64">
        <v>73.260000000000005</v>
      </c>
    </row>
    <row r="65" spans="1:3" x14ac:dyDescent="0.45">
      <c r="A65">
        <v>108.52</v>
      </c>
      <c r="B65">
        <v>122.53</v>
      </c>
      <c r="C65">
        <v>73.27</v>
      </c>
    </row>
    <row r="66" spans="1:3" x14ac:dyDescent="0.45">
      <c r="A66">
        <v>106.63</v>
      </c>
      <c r="B66">
        <v>122.08</v>
      </c>
      <c r="C66">
        <v>74.290000000000006</v>
      </c>
    </row>
    <row r="67" spans="1:3" x14ac:dyDescent="0.45">
      <c r="A67">
        <v>107.24</v>
      </c>
      <c r="B67">
        <v>124.82</v>
      </c>
      <c r="C67">
        <v>75.55</v>
      </c>
    </row>
    <row r="68" spans="1:3" x14ac:dyDescent="0.45">
      <c r="A68">
        <v>109.24</v>
      </c>
      <c r="B68">
        <v>123.18</v>
      </c>
      <c r="C68">
        <v>76.38</v>
      </c>
    </row>
    <row r="69" spans="1:3" x14ac:dyDescent="0.45">
      <c r="A69">
        <v>108.19</v>
      </c>
      <c r="B69">
        <v>121.65</v>
      </c>
      <c r="C69">
        <v>76.709999999999994</v>
      </c>
    </row>
    <row r="70" spans="1:3" x14ac:dyDescent="0.45">
      <c r="A70">
        <v>106.77</v>
      </c>
      <c r="B70">
        <v>120.46</v>
      </c>
      <c r="C70">
        <v>78.13</v>
      </c>
    </row>
    <row r="71" spans="1:3" x14ac:dyDescent="0.45">
      <c r="A71">
        <v>107.03</v>
      </c>
      <c r="B71">
        <v>118.94</v>
      </c>
      <c r="C71">
        <v>79.709999999999994</v>
      </c>
    </row>
    <row r="72" spans="1:3" x14ac:dyDescent="0.45">
      <c r="A72">
        <v>107.42</v>
      </c>
      <c r="B72">
        <v>121.35</v>
      </c>
      <c r="C72">
        <v>81.349999999999994</v>
      </c>
    </row>
    <row r="73" spans="1:3" x14ac:dyDescent="0.45">
      <c r="A73">
        <v>106.16</v>
      </c>
      <c r="B73">
        <v>119.53</v>
      </c>
      <c r="C73">
        <v>79.41</v>
      </c>
    </row>
    <row r="74" spans="1:3" x14ac:dyDescent="0.45">
      <c r="A74">
        <v>108.3</v>
      </c>
      <c r="B74">
        <v>122.07</v>
      </c>
      <c r="C74">
        <v>77.7</v>
      </c>
    </row>
    <row r="75" spans="1:3" x14ac:dyDescent="0.45">
      <c r="A75">
        <v>106.46</v>
      </c>
      <c r="B75">
        <v>121.46</v>
      </c>
      <c r="C75">
        <v>78.58</v>
      </c>
    </row>
    <row r="76" spans="1:3" x14ac:dyDescent="0.45">
      <c r="A76">
        <v>108.61</v>
      </c>
      <c r="B76">
        <v>121.05</v>
      </c>
      <c r="C76">
        <v>77.02</v>
      </c>
    </row>
    <row r="77" spans="1:3" x14ac:dyDescent="0.45">
      <c r="A77">
        <v>107.56</v>
      </c>
      <c r="B77">
        <v>119.15</v>
      </c>
      <c r="C77">
        <v>75.13</v>
      </c>
    </row>
    <row r="78" spans="1:3" x14ac:dyDescent="0.45">
      <c r="A78">
        <v>109.68</v>
      </c>
      <c r="B78">
        <v>117.48</v>
      </c>
      <c r="C78">
        <v>73.45</v>
      </c>
    </row>
    <row r="79" spans="1:3" x14ac:dyDescent="0.45">
      <c r="A79">
        <v>107.87</v>
      </c>
      <c r="B79">
        <v>120.35</v>
      </c>
      <c r="C79">
        <v>71.930000000000007</v>
      </c>
    </row>
    <row r="80" spans="1:3" x14ac:dyDescent="0.45">
      <c r="A80">
        <v>106.41</v>
      </c>
      <c r="B80">
        <v>119.66</v>
      </c>
      <c r="C80">
        <v>72.959999999999994</v>
      </c>
    </row>
    <row r="81" spans="1:3" x14ac:dyDescent="0.45">
      <c r="A81">
        <v>106.92</v>
      </c>
      <c r="B81">
        <v>117.79</v>
      </c>
      <c r="C81">
        <v>74.28</v>
      </c>
    </row>
    <row r="82" spans="1:3" x14ac:dyDescent="0.45">
      <c r="A82">
        <v>105.03</v>
      </c>
      <c r="B82">
        <v>116.78</v>
      </c>
      <c r="C82">
        <v>75.78</v>
      </c>
    </row>
    <row r="83" spans="1:3" x14ac:dyDescent="0.45">
      <c r="A83">
        <v>103.36</v>
      </c>
      <c r="B83">
        <v>115.69</v>
      </c>
      <c r="C83">
        <v>76.88</v>
      </c>
    </row>
    <row r="84" spans="1:3" x14ac:dyDescent="0.45">
      <c r="A84">
        <v>103.78</v>
      </c>
      <c r="B84">
        <v>114.43</v>
      </c>
      <c r="C84">
        <v>77.36</v>
      </c>
    </row>
    <row r="85" spans="1:3" x14ac:dyDescent="0.45">
      <c r="A85">
        <v>103.98</v>
      </c>
      <c r="B85">
        <v>116.98</v>
      </c>
      <c r="C85">
        <v>75.790000000000006</v>
      </c>
    </row>
    <row r="86" spans="1:3" x14ac:dyDescent="0.45">
      <c r="A86">
        <v>102.21</v>
      </c>
      <c r="B86">
        <v>115.16</v>
      </c>
      <c r="C86">
        <v>77.34</v>
      </c>
    </row>
    <row r="87" spans="1:3" x14ac:dyDescent="0.45">
      <c r="A87">
        <v>100.65</v>
      </c>
      <c r="B87">
        <v>117.73</v>
      </c>
      <c r="C87">
        <v>79.17</v>
      </c>
    </row>
    <row r="88" spans="1:3" x14ac:dyDescent="0.45">
      <c r="A88">
        <v>99.64</v>
      </c>
      <c r="B88">
        <v>116.14</v>
      </c>
      <c r="C88">
        <v>80.760000000000005</v>
      </c>
    </row>
    <row r="89" spans="1:3" x14ac:dyDescent="0.45">
      <c r="A89">
        <v>101.26</v>
      </c>
      <c r="B89">
        <v>114.52</v>
      </c>
      <c r="C89">
        <v>79.02</v>
      </c>
    </row>
    <row r="90" spans="1:3" x14ac:dyDescent="0.45">
      <c r="A90">
        <v>102.85</v>
      </c>
      <c r="B90">
        <v>117.04</v>
      </c>
      <c r="C90">
        <v>79.25</v>
      </c>
    </row>
    <row r="91" spans="1:3" x14ac:dyDescent="0.45">
      <c r="A91">
        <v>101.59</v>
      </c>
      <c r="B91">
        <v>116.49</v>
      </c>
      <c r="C91">
        <v>80.260000000000005</v>
      </c>
    </row>
    <row r="92" spans="1:3" x14ac:dyDescent="0.45">
      <c r="A92">
        <v>102.13</v>
      </c>
      <c r="B92">
        <v>115.06</v>
      </c>
      <c r="C92">
        <v>81.260000000000005</v>
      </c>
    </row>
    <row r="93" spans="1:3" x14ac:dyDescent="0.45">
      <c r="A93">
        <v>100.74</v>
      </c>
      <c r="B93">
        <v>117.47</v>
      </c>
      <c r="C93">
        <v>81.64</v>
      </c>
    </row>
    <row r="94" spans="1:3" x14ac:dyDescent="0.45">
      <c r="A94">
        <v>99.12</v>
      </c>
      <c r="B94">
        <v>120.19</v>
      </c>
      <c r="C94">
        <v>79.849999999999994</v>
      </c>
    </row>
    <row r="95" spans="1:3" x14ac:dyDescent="0.45">
      <c r="A95">
        <v>99.13</v>
      </c>
      <c r="B95">
        <v>122.89</v>
      </c>
      <c r="C95">
        <v>81.540000000000006</v>
      </c>
    </row>
    <row r="96" spans="1:3" x14ac:dyDescent="0.45">
      <c r="A96">
        <v>99.6</v>
      </c>
      <c r="B96">
        <v>122.61</v>
      </c>
      <c r="C96">
        <v>79.87</v>
      </c>
    </row>
    <row r="97" spans="1:3" x14ac:dyDescent="0.45">
      <c r="A97">
        <v>98.53</v>
      </c>
      <c r="B97">
        <v>122.59</v>
      </c>
      <c r="C97">
        <v>80</v>
      </c>
    </row>
    <row r="98" spans="1:3" x14ac:dyDescent="0.45">
      <c r="A98">
        <v>98.74</v>
      </c>
      <c r="B98">
        <v>125.49</v>
      </c>
      <c r="C98">
        <v>81.010000000000005</v>
      </c>
    </row>
    <row r="99" spans="1:3" x14ac:dyDescent="0.45">
      <c r="A99">
        <v>98.96</v>
      </c>
      <c r="B99">
        <v>127.95</v>
      </c>
      <c r="C99">
        <v>79.17</v>
      </c>
    </row>
    <row r="100" spans="1:3" x14ac:dyDescent="0.45">
      <c r="A100">
        <v>97.74</v>
      </c>
      <c r="B100">
        <v>126.34</v>
      </c>
      <c r="C100">
        <v>80.290000000000006</v>
      </c>
    </row>
    <row r="101" spans="1:3" x14ac:dyDescent="0.45">
      <c r="A101">
        <v>95.84</v>
      </c>
      <c r="B101">
        <v>128.94</v>
      </c>
      <c r="C101">
        <v>81.599999999999994</v>
      </c>
    </row>
    <row r="102" spans="1:3" x14ac:dyDescent="0.45">
      <c r="A102">
        <v>94.12</v>
      </c>
      <c r="B102">
        <v>131.63999999999999</v>
      </c>
      <c r="C102">
        <v>82.75</v>
      </c>
    </row>
    <row r="103" spans="1:3" x14ac:dyDescent="0.45">
      <c r="A103">
        <v>92.92</v>
      </c>
      <c r="B103">
        <v>134.62</v>
      </c>
      <c r="C103">
        <v>83.09</v>
      </c>
    </row>
    <row r="104" spans="1:3" x14ac:dyDescent="0.45">
      <c r="A104">
        <v>91.81</v>
      </c>
      <c r="B104">
        <v>134.53</v>
      </c>
      <c r="C104">
        <v>84.09</v>
      </c>
    </row>
    <row r="105" spans="1:3" x14ac:dyDescent="0.45">
      <c r="A105">
        <v>90.67</v>
      </c>
      <c r="B105">
        <v>137.36000000000001</v>
      </c>
      <c r="C105">
        <v>85.17</v>
      </c>
    </row>
    <row r="106" spans="1:3" x14ac:dyDescent="0.45">
      <c r="A106">
        <v>89</v>
      </c>
      <c r="B106">
        <v>136.86000000000001</v>
      </c>
      <c r="C106">
        <v>86</v>
      </c>
    </row>
    <row r="107" spans="1:3" x14ac:dyDescent="0.45">
      <c r="A107">
        <v>91.41</v>
      </c>
      <c r="B107">
        <v>136.07</v>
      </c>
      <c r="C107">
        <v>84.14</v>
      </c>
    </row>
    <row r="108" spans="1:3" x14ac:dyDescent="0.45">
      <c r="A108">
        <v>89.57</v>
      </c>
      <c r="B108">
        <v>134.57</v>
      </c>
      <c r="C108">
        <v>86.19</v>
      </c>
    </row>
    <row r="109" spans="1:3" x14ac:dyDescent="0.45">
      <c r="A109">
        <v>87.61</v>
      </c>
      <c r="B109">
        <v>134.38</v>
      </c>
      <c r="C109">
        <v>86.34</v>
      </c>
    </row>
    <row r="110" spans="1:3" x14ac:dyDescent="0.45">
      <c r="A110">
        <v>86.05</v>
      </c>
      <c r="B110">
        <v>132.80000000000001</v>
      </c>
      <c r="C110">
        <v>87.75</v>
      </c>
    </row>
    <row r="111" spans="1:3" x14ac:dyDescent="0.45">
      <c r="A111">
        <v>84.74</v>
      </c>
      <c r="B111">
        <v>131.24</v>
      </c>
      <c r="C111">
        <v>86.13</v>
      </c>
    </row>
    <row r="112" spans="1:3" x14ac:dyDescent="0.45">
      <c r="A112">
        <v>82.99</v>
      </c>
      <c r="B112">
        <v>129.4</v>
      </c>
      <c r="C112">
        <v>87.39</v>
      </c>
    </row>
    <row r="113" spans="1:3" x14ac:dyDescent="0.45">
      <c r="A113">
        <v>83.24</v>
      </c>
      <c r="B113">
        <v>128.88999999999999</v>
      </c>
      <c r="C113">
        <v>88.8</v>
      </c>
    </row>
    <row r="114" spans="1:3" x14ac:dyDescent="0.45">
      <c r="A114">
        <v>82.01</v>
      </c>
      <c r="B114">
        <v>131.63</v>
      </c>
      <c r="C114">
        <v>89.88</v>
      </c>
    </row>
    <row r="115" spans="1:3" x14ac:dyDescent="0.45">
      <c r="A115">
        <v>83.78</v>
      </c>
      <c r="B115">
        <v>130.61000000000001</v>
      </c>
      <c r="C115">
        <v>91.83</v>
      </c>
    </row>
    <row r="116" spans="1:3" x14ac:dyDescent="0.45">
      <c r="A116">
        <v>84.58</v>
      </c>
      <c r="B116">
        <v>129.29</v>
      </c>
      <c r="C116">
        <v>93.53</v>
      </c>
    </row>
    <row r="117" spans="1:3" x14ac:dyDescent="0.45">
      <c r="A117">
        <v>83.54</v>
      </c>
      <c r="B117">
        <v>128.63999999999999</v>
      </c>
      <c r="C117">
        <v>93.72</v>
      </c>
    </row>
    <row r="118" spans="1:3" x14ac:dyDescent="0.45">
      <c r="A118">
        <v>81.98</v>
      </c>
      <c r="B118">
        <v>126.95</v>
      </c>
      <c r="C118">
        <v>94.47</v>
      </c>
    </row>
    <row r="119" spans="1:3" x14ac:dyDescent="0.45">
      <c r="A119">
        <v>80.83</v>
      </c>
      <c r="B119">
        <v>129.85</v>
      </c>
      <c r="C119">
        <v>94.65</v>
      </c>
    </row>
    <row r="120" spans="1:3" x14ac:dyDescent="0.45">
      <c r="A120">
        <v>82.36</v>
      </c>
      <c r="B120">
        <v>132.72</v>
      </c>
      <c r="C120">
        <v>92.86</v>
      </c>
    </row>
    <row r="121" spans="1:3" x14ac:dyDescent="0.45">
      <c r="A121">
        <v>84.09</v>
      </c>
      <c r="B121">
        <v>131.19999999999999</v>
      </c>
      <c r="C121">
        <v>94.21</v>
      </c>
    </row>
    <row r="122" spans="1:3" x14ac:dyDescent="0.45">
      <c r="A122">
        <v>84.24</v>
      </c>
      <c r="B122">
        <v>130.31</v>
      </c>
      <c r="C122">
        <v>96.18</v>
      </c>
    </row>
    <row r="123" spans="1:3" x14ac:dyDescent="0.45">
      <c r="A123">
        <v>82.95</v>
      </c>
      <c r="B123">
        <v>129.08000000000001</v>
      </c>
      <c r="C123">
        <v>96.18</v>
      </c>
    </row>
    <row r="124" spans="1:3" x14ac:dyDescent="0.45">
      <c r="A124">
        <v>81.31</v>
      </c>
      <c r="B124">
        <v>131.88</v>
      </c>
      <c r="C124">
        <v>94.72</v>
      </c>
    </row>
    <row r="125" spans="1:3" x14ac:dyDescent="0.45">
      <c r="A125">
        <v>79.98</v>
      </c>
      <c r="B125">
        <v>134.6</v>
      </c>
      <c r="C125">
        <v>95.97</v>
      </c>
    </row>
    <row r="126" spans="1:3" x14ac:dyDescent="0.45">
      <c r="A126">
        <v>82.43</v>
      </c>
      <c r="B126">
        <v>137.30000000000001</v>
      </c>
      <c r="C126">
        <v>94.21</v>
      </c>
    </row>
    <row r="127" spans="1:3" x14ac:dyDescent="0.45">
      <c r="A127">
        <v>82.52</v>
      </c>
      <c r="B127">
        <v>136.16</v>
      </c>
      <c r="C127">
        <v>95.42</v>
      </c>
    </row>
    <row r="128" spans="1:3" x14ac:dyDescent="0.45">
      <c r="A128">
        <v>84.65</v>
      </c>
      <c r="B128">
        <v>138.69999999999999</v>
      </c>
      <c r="C128">
        <v>93.76</v>
      </c>
    </row>
    <row r="129" spans="1:3" x14ac:dyDescent="0.45">
      <c r="A129">
        <v>86.94</v>
      </c>
      <c r="B129">
        <v>141.12</v>
      </c>
      <c r="C129">
        <v>94.56</v>
      </c>
    </row>
    <row r="130" spans="1:3" x14ac:dyDescent="0.45">
      <c r="A130">
        <v>85.55</v>
      </c>
      <c r="B130">
        <v>139.78</v>
      </c>
      <c r="C130">
        <v>92.73</v>
      </c>
    </row>
    <row r="131" spans="1:3" x14ac:dyDescent="0.45">
      <c r="A131">
        <v>83.97</v>
      </c>
      <c r="B131">
        <v>139.46</v>
      </c>
      <c r="C131">
        <v>93.24</v>
      </c>
    </row>
    <row r="132" spans="1:3" x14ac:dyDescent="0.45">
      <c r="A132">
        <v>86.02</v>
      </c>
      <c r="B132">
        <v>137.97</v>
      </c>
      <c r="C132">
        <v>94.61</v>
      </c>
    </row>
    <row r="133" spans="1:3" x14ac:dyDescent="0.45">
      <c r="A133">
        <v>86.22</v>
      </c>
      <c r="B133">
        <v>140.63999999999999</v>
      </c>
      <c r="C133">
        <v>95.66</v>
      </c>
    </row>
    <row r="134" spans="1:3" x14ac:dyDescent="0.45">
      <c r="A134">
        <v>85.22</v>
      </c>
      <c r="B134">
        <v>140.30000000000001</v>
      </c>
      <c r="C134">
        <v>96.73</v>
      </c>
    </row>
    <row r="135" spans="1:3" x14ac:dyDescent="0.45">
      <c r="A135">
        <v>87.49</v>
      </c>
      <c r="B135">
        <v>140.18</v>
      </c>
      <c r="C135">
        <v>98.18</v>
      </c>
    </row>
    <row r="136" spans="1:3" x14ac:dyDescent="0.45">
      <c r="A136">
        <v>86.28</v>
      </c>
      <c r="B136">
        <v>138.26</v>
      </c>
      <c r="C136">
        <v>96.62</v>
      </c>
    </row>
    <row r="137" spans="1:3" x14ac:dyDescent="0.45">
      <c r="A137">
        <v>85.13</v>
      </c>
      <c r="B137">
        <v>136.72</v>
      </c>
      <c r="C137">
        <v>98.19</v>
      </c>
    </row>
    <row r="138" spans="1:3" x14ac:dyDescent="0.45">
      <c r="A138">
        <v>85.52</v>
      </c>
      <c r="B138">
        <v>136.54</v>
      </c>
      <c r="C138">
        <v>99.72</v>
      </c>
    </row>
    <row r="139" spans="1:3" x14ac:dyDescent="0.45">
      <c r="A139">
        <v>87.25</v>
      </c>
      <c r="B139">
        <v>135.38999999999999</v>
      </c>
      <c r="C139">
        <v>100.95</v>
      </c>
    </row>
    <row r="140" spans="1:3" x14ac:dyDescent="0.45">
      <c r="A140">
        <v>86.24</v>
      </c>
      <c r="B140">
        <v>134.08000000000001</v>
      </c>
      <c r="C140">
        <v>99.54</v>
      </c>
    </row>
    <row r="141" spans="1:3" x14ac:dyDescent="0.45">
      <c r="A141">
        <v>84.92</v>
      </c>
      <c r="B141">
        <v>133.26</v>
      </c>
      <c r="C141">
        <v>101.54</v>
      </c>
    </row>
    <row r="142" spans="1:3" x14ac:dyDescent="0.45">
      <c r="A142">
        <v>87.16</v>
      </c>
      <c r="B142">
        <v>132.34</v>
      </c>
      <c r="C142">
        <v>101.73</v>
      </c>
    </row>
    <row r="143" spans="1:3" x14ac:dyDescent="0.45">
      <c r="A143">
        <v>85.98</v>
      </c>
      <c r="B143">
        <v>135.11000000000001</v>
      </c>
      <c r="C143">
        <v>101.74</v>
      </c>
    </row>
    <row r="144" spans="1:3" x14ac:dyDescent="0.45">
      <c r="A144">
        <v>88.4</v>
      </c>
      <c r="B144">
        <v>135</v>
      </c>
      <c r="C144">
        <v>100.01</v>
      </c>
    </row>
    <row r="145" spans="1:3" x14ac:dyDescent="0.45">
      <c r="A145">
        <v>86.92</v>
      </c>
      <c r="B145">
        <v>133.35</v>
      </c>
      <c r="C145">
        <v>98.39</v>
      </c>
    </row>
    <row r="146" spans="1:3" x14ac:dyDescent="0.45">
      <c r="A146">
        <v>85.46</v>
      </c>
      <c r="B146">
        <v>132.09</v>
      </c>
      <c r="C146">
        <v>96.49</v>
      </c>
    </row>
    <row r="147" spans="1:3" x14ac:dyDescent="0.45">
      <c r="A147">
        <v>86.18</v>
      </c>
      <c r="B147">
        <v>131.82</v>
      </c>
      <c r="C147">
        <v>97.95</v>
      </c>
    </row>
    <row r="148" spans="1:3" x14ac:dyDescent="0.45">
      <c r="A148">
        <v>85.09</v>
      </c>
      <c r="B148">
        <v>134.54</v>
      </c>
      <c r="C148">
        <v>96.33</v>
      </c>
    </row>
    <row r="149" spans="1:3" x14ac:dyDescent="0.45">
      <c r="A149">
        <v>83.71</v>
      </c>
      <c r="B149">
        <v>137.08000000000001</v>
      </c>
      <c r="C149">
        <v>94.86</v>
      </c>
    </row>
    <row r="150" spans="1:3" x14ac:dyDescent="0.45">
      <c r="A150">
        <v>85.66</v>
      </c>
      <c r="B150">
        <v>136.36000000000001</v>
      </c>
      <c r="C150">
        <v>96.17</v>
      </c>
    </row>
    <row r="151" spans="1:3" x14ac:dyDescent="0.45">
      <c r="A151">
        <v>85.94</v>
      </c>
      <c r="B151">
        <v>134.97999999999999</v>
      </c>
      <c r="C151">
        <v>97.44</v>
      </c>
    </row>
    <row r="152" spans="1:3" x14ac:dyDescent="0.45">
      <c r="A152">
        <v>87.4</v>
      </c>
      <c r="B152">
        <v>133.44</v>
      </c>
      <c r="C152">
        <v>98.68</v>
      </c>
    </row>
    <row r="153" spans="1:3" x14ac:dyDescent="0.45">
      <c r="A153">
        <v>86.27</v>
      </c>
      <c r="B153">
        <v>132.32</v>
      </c>
      <c r="C153">
        <v>99.99</v>
      </c>
    </row>
    <row r="154" spans="1:3" x14ac:dyDescent="0.45">
      <c r="A154">
        <v>88.03</v>
      </c>
      <c r="B154">
        <v>132.25</v>
      </c>
      <c r="C154">
        <v>100.81</v>
      </c>
    </row>
    <row r="155" spans="1:3" x14ac:dyDescent="0.45">
      <c r="A155">
        <v>88.79</v>
      </c>
      <c r="B155">
        <v>134.86000000000001</v>
      </c>
      <c r="C155">
        <v>100.92</v>
      </c>
    </row>
    <row r="156" spans="1:3" x14ac:dyDescent="0.45">
      <c r="A156">
        <v>89.7</v>
      </c>
      <c r="B156">
        <v>133.21</v>
      </c>
      <c r="C156">
        <v>102.29</v>
      </c>
    </row>
    <row r="157" spans="1:3" x14ac:dyDescent="0.45">
      <c r="A157">
        <v>90.26</v>
      </c>
      <c r="B157">
        <v>131.81</v>
      </c>
      <c r="C157">
        <v>100.76</v>
      </c>
    </row>
    <row r="158" spans="1:3" x14ac:dyDescent="0.45">
      <c r="A158">
        <v>88.27</v>
      </c>
      <c r="B158">
        <v>131</v>
      </c>
      <c r="C158">
        <v>102.48</v>
      </c>
    </row>
    <row r="159" spans="1:3" x14ac:dyDescent="0.45">
      <c r="A159">
        <v>88.73</v>
      </c>
      <c r="B159">
        <v>130.27000000000001</v>
      </c>
      <c r="C159">
        <v>102.72</v>
      </c>
    </row>
    <row r="160" spans="1:3" x14ac:dyDescent="0.45">
      <c r="A160">
        <v>87.13</v>
      </c>
      <c r="B160">
        <v>128.56</v>
      </c>
      <c r="C160">
        <v>104.6</v>
      </c>
    </row>
    <row r="161" spans="1:3" x14ac:dyDescent="0.45">
      <c r="A161">
        <v>85.68</v>
      </c>
      <c r="B161">
        <v>127.84</v>
      </c>
      <c r="C161">
        <v>106.69</v>
      </c>
    </row>
    <row r="162" spans="1:3" x14ac:dyDescent="0.45">
      <c r="A162">
        <v>84.27</v>
      </c>
      <c r="B162">
        <v>127.42</v>
      </c>
      <c r="C162">
        <v>106.85</v>
      </c>
    </row>
    <row r="163" spans="1:3" x14ac:dyDescent="0.45">
      <c r="A163">
        <v>82.68</v>
      </c>
      <c r="B163">
        <v>127.09</v>
      </c>
      <c r="C163">
        <v>107.25</v>
      </c>
    </row>
    <row r="164" spans="1:3" x14ac:dyDescent="0.45">
      <c r="A164">
        <v>84.44</v>
      </c>
      <c r="B164">
        <v>126.43</v>
      </c>
      <c r="C164">
        <v>108.44</v>
      </c>
    </row>
    <row r="165" spans="1:3" x14ac:dyDescent="0.45">
      <c r="A165">
        <v>85.82</v>
      </c>
      <c r="B165">
        <v>126.31</v>
      </c>
      <c r="C165">
        <v>110.27</v>
      </c>
    </row>
    <row r="166" spans="1:3" x14ac:dyDescent="0.45">
      <c r="A166">
        <v>84.73</v>
      </c>
      <c r="B166">
        <v>129.22999999999999</v>
      </c>
      <c r="C166">
        <v>110.94</v>
      </c>
    </row>
    <row r="167" spans="1:3" x14ac:dyDescent="0.45">
      <c r="A167">
        <v>86.08</v>
      </c>
      <c r="B167">
        <v>128.37</v>
      </c>
      <c r="C167">
        <v>109.26</v>
      </c>
    </row>
    <row r="168" spans="1:3" x14ac:dyDescent="0.45">
      <c r="A168">
        <v>87.8</v>
      </c>
      <c r="B168">
        <v>128.21</v>
      </c>
      <c r="C168">
        <v>110.98</v>
      </c>
    </row>
    <row r="169" spans="1:3" x14ac:dyDescent="0.45">
      <c r="A169">
        <v>86.31</v>
      </c>
      <c r="B169">
        <v>130.97999999999999</v>
      </c>
      <c r="C169">
        <v>111.8</v>
      </c>
    </row>
    <row r="170" spans="1:3" x14ac:dyDescent="0.45">
      <c r="A170">
        <v>84.68</v>
      </c>
      <c r="B170">
        <v>130.07</v>
      </c>
      <c r="C170">
        <v>110.07</v>
      </c>
    </row>
    <row r="171" spans="1:3" x14ac:dyDescent="0.45">
      <c r="A171">
        <v>82.77</v>
      </c>
      <c r="B171">
        <v>129.9</v>
      </c>
      <c r="C171">
        <v>110.79</v>
      </c>
    </row>
    <row r="172" spans="1:3" x14ac:dyDescent="0.45">
      <c r="A172">
        <v>80.95</v>
      </c>
      <c r="B172">
        <v>129.86000000000001</v>
      </c>
      <c r="C172">
        <v>109.17</v>
      </c>
    </row>
    <row r="173" spans="1:3" x14ac:dyDescent="0.45">
      <c r="A173">
        <v>81.61</v>
      </c>
      <c r="B173">
        <v>128.05000000000001</v>
      </c>
      <c r="C173">
        <v>107.31</v>
      </c>
    </row>
    <row r="174" spans="1:3" x14ac:dyDescent="0.45">
      <c r="A174">
        <v>82.19</v>
      </c>
      <c r="B174">
        <v>130.53</v>
      </c>
      <c r="C174">
        <v>107.72</v>
      </c>
    </row>
    <row r="175" spans="1:3" x14ac:dyDescent="0.45">
      <c r="A175">
        <v>80.69</v>
      </c>
      <c r="B175">
        <v>130.22</v>
      </c>
      <c r="C175">
        <v>105.87</v>
      </c>
    </row>
    <row r="176" spans="1:3" x14ac:dyDescent="0.45">
      <c r="A176">
        <v>81.66</v>
      </c>
      <c r="B176">
        <v>129.61000000000001</v>
      </c>
      <c r="C176">
        <v>106.22</v>
      </c>
    </row>
    <row r="177" spans="1:3" x14ac:dyDescent="0.45">
      <c r="A177">
        <v>80.06</v>
      </c>
      <c r="B177">
        <v>128.19</v>
      </c>
      <c r="C177">
        <v>107.4</v>
      </c>
    </row>
    <row r="178" spans="1:3" x14ac:dyDescent="0.45">
      <c r="A178">
        <v>78.959999999999994</v>
      </c>
      <c r="B178">
        <v>127.64</v>
      </c>
      <c r="C178">
        <v>108.01</v>
      </c>
    </row>
    <row r="179" spans="1:3" x14ac:dyDescent="0.45">
      <c r="A179">
        <v>80.52</v>
      </c>
      <c r="B179">
        <v>126.21</v>
      </c>
      <c r="C179">
        <v>106.27</v>
      </c>
    </row>
    <row r="180" spans="1:3" x14ac:dyDescent="0.45">
      <c r="A180">
        <v>81.67</v>
      </c>
      <c r="B180">
        <v>124.23</v>
      </c>
      <c r="C180">
        <v>108.33</v>
      </c>
    </row>
    <row r="181" spans="1:3" x14ac:dyDescent="0.45">
      <c r="A181">
        <v>82.11</v>
      </c>
      <c r="B181">
        <v>123.24</v>
      </c>
      <c r="C181">
        <v>109.22</v>
      </c>
    </row>
    <row r="182" spans="1:3" x14ac:dyDescent="0.45">
      <c r="A182">
        <v>83.32</v>
      </c>
      <c r="B182">
        <v>126.19</v>
      </c>
      <c r="C182">
        <v>107.37</v>
      </c>
    </row>
    <row r="183" spans="1:3" x14ac:dyDescent="0.45">
      <c r="A183">
        <v>84.79</v>
      </c>
      <c r="B183">
        <v>129.05000000000001</v>
      </c>
      <c r="C183">
        <v>107.76</v>
      </c>
    </row>
    <row r="184" spans="1:3" x14ac:dyDescent="0.45">
      <c r="A184">
        <v>83.25</v>
      </c>
      <c r="B184">
        <v>128.65</v>
      </c>
      <c r="C184">
        <v>108.37</v>
      </c>
    </row>
    <row r="185" spans="1:3" x14ac:dyDescent="0.45">
      <c r="A185">
        <v>81.319999999999993</v>
      </c>
      <c r="B185">
        <v>126.93</v>
      </c>
      <c r="C185">
        <v>109.22</v>
      </c>
    </row>
    <row r="186" spans="1:3" x14ac:dyDescent="0.45">
      <c r="A186">
        <v>82.7</v>
      </c>
      <c r="B186">
        <v>129.41</v>
      </c>
      <c r="C186">
        <v>107.78</v>
      </c>
    </row>
    <row r="187" spans="1:3" x14ac:dyDescent="0.45">
      <c r="A187">
        <v>84.81</v>
      </c>
      <c r="B187">
        <v>129.25</v>
      </c>
      <c r="C187">
        <v>109.71</v>
      </c>
    </row>
    <row r="188" spans="1:3" x14ac:dyDescent="0.45">
      <c r="A188">
        <v>86.6</v>
      </c>
      <c r="B188">
        <v>129.16999999999999</v>
      </c>
      <c r="C188">
        <v>107.74</v>
      </c>
    </row>
    <row r="189" spans="1:3" x14ac:dyDescent="0.45">
      <c r="A189">
        <v>87.71</v>
      </c>
      <c r="B189">
        <v>127.81</v>
      </c>
      <c r="C189">
        <v>109.77</v>
      </c>
    </row>
    <row r="190" spans="1:3" x14ac:dyDescent="0.45">
      <c r="A190">
        <v>86.58</v>
      </c>
      <c r="B190">
        <v>130.62</v>
      </c>
      <c r="C190">
        <v>111.27</v>
      </c>
    </row>
    <row r="191" spans="1:3" x14ac:dyDescent="0.45">
      <c r="A191">
        <v>85.23</v>
      </c>
      <c r="B191">
        <v>129.24</v>
      </c>
      <c r="C191">
        <v>109.41</v>
      </c>
    </row>
    <row r="192" spans="1:3" x14ac:dyDescent="0.45">
      <c r="A192">
        <v>87.45</v>
      </c>
      <c r="B192">
        <v>128.72</v>
      </c>
      <c r="C192">
        <v>109.72</v>
      </c>
    </row>
    <row r="193" spans="1:3" x14ac:dyDescent="0.45">
      <c r="A193">
        <v>86.12</v>
      </c>
      <c r="B193">
        <v>128.01</v>
      </c>
      <c r="C193">
        <v>108.19</v>
      </c>
    </row>
    <row r="194" spans="1:3" x14ac:dyDescent="0.45">
      <c r="A194">
        <v>87.45</v>
      </c>
      <c r="B194">
        <v>127.99</v>
      </c>
      <c r="C194">
        <v>109.68</v>
      </c>
    </row>
    <row r="195" spans="1:3" x14ac:dyDescent="0.45">
      <c r="A195">
        <v>89.49</v>
      </c>
      <c r="B195">
        <v>126.59</v>
      </c>
      <c r="C195">
        <v>110.39</v>
      </c>
    </row>
    <row r="196" spans="1:3" x14ac:dyDescent="0.45">
      <c r="A196">
        <v>87.85</v>
      </c>
      <c r="B196">
        <v>125.24</v>
      </c>
      <c r="C196">
        <v>111.28</v>
      </c>
    </row>
    <row r="197" spans="1:3" x14ac:dyDescent="0.45">
      <c r="A197">
        <v>89.46</v>
      </c>
      <c r="B197">
        <v>123.39</v>
      </c>
      <c r="C197">
        <v>112.56</v>
      </c>
    </row>
    <row r="198" spans="1:3" x14ac:dyDescent="0.45">
      <c r="A198">
        <v>87.6</v>
      </c>
      <c r="B198">
        <v>122.61</v>
      </c>
      <c r="C198">
        <v>113.15</v>
      </c>
    </row>
    <row r="199" spans="1:3" x14ac:dyDescent="0.45">
      <c r="A199">
        <v>87.87</v>
      </c>
      <c r="B199">
        <v>122.54</v>
      </c>
      <c r="C199">
        <v>114.21</v>
      </c>
    </row>
    <row r="200" spans="1:3" x14ac:dyDescent="0.45">
      <c r="A200">
        <v>88.46</v>
      </c>
      <c r="B200">
        <v>121.81</v>
      </c>
      <c r="C200">
        <v>114.89</v>
      </c>
    </row>
    <row r="201" spans="1:3" x14ac:dyDescent="0.45">
      <c r="A201">
        <v>90.4</v>
      </c>
      <c r="B201">
        <v>124.57</v>
      </c>
      <c r="C201">
        <v>114.91</v>
      </c>
    </row>
    <row r="202" spans="1:3" x14ac:dyDescent="0.45">
      <c r="A202">
        <v>88.55</v>
      </c>
      <c r="B202">
        <v>123.78</v>
      </c>
      <c r="C202">
        <v>112.97</v>
      </c>
    </row>
    <row r="203" spans="1:3" x14ac:dyDescent="0.45">
      <c r="A203">
        <v>86.63</v>
      </c>
      <c r="B203">
        <v>126.62</v>
      </c>
      <c r="C203">
        <v>111.12</v>
      </c>
    </row>
    <row r="204" spans="1:3" x14ac:dyDescent="0.45">
      <c r="A204">
        <v>88.98</v>
      </c>
      <c r="B204">
        <v>125.63</v>
      </c>
      <c r="C204">
        <v>111.44</v>
      </c>
    </row>
    <row r="205" spans="1:3" x14ac:dyDescent="0.45">
      <c r="A205">
        <v>90.85</v>
      </c>
      <c r="B205">
        <v>124.55</v>
      </c>
      <c r="C205">
        <v>113.24</v>
      </c>
    </row>
    <row r="206" spans="1:3" x14ac:dyDescent="0.45">
      <c r="A206">
        <v>89.19</v>
      </c>
      <c r="B206">
        <v>123.8</v>
      </c>
      <c r="C206">
        <v>111.26</v>
      </c>
    </row>
    <row r="207" spans="1:3" x14ac:dyDescent="0.45">
      <c r="A207">
        <v>91.15</v>
      </c>
      <c r="B207">
        <v>123.76</v>
      </c>
      <c r="C207">
        <v>109.56</v>
      </c>
    </row>
    <row r="208" spans="1:3" x14ac:dyDescent="0.45">
      <c r="A208">
        <v>93.49</v>
      </c>
      <c r="B208">
        <v>122.59</v>
      </c>
      <c r="C208">
        <v>109.82</v>
      </c>
    </row>
    <row r="209" spans="1:3" x14ac:dyDescent="0.45">
      <c r="A209">
        <v>92.45</v>
      </c>
      <c r="B209">
        <v>121.07</v>
      </c>
      <c r="C209">
        <v>111.61</v>
      </c>
    </row>
    <row r="210" spans="1:3" x14ac:dyDescent="0.45">
      <c r="A210">
        <v>90.51</v>
      </c>
      <c r="B210">
        <v>119.15</v>
      </c>
      <c r="C210">
        <v>110.11</v>
      </c>
    </row>
    <row r="211" spans="1:3" x14ac:dyDescent="0.45">
      <c r="A211">
        <v>91.65</v>
      </c>
      <c r="B211">
        <v>122.04</v>
      </c>
      <c r="C211">
        <v>111.72</v>
      </c>
    </row>
    <row r="212" spans="1:3" x14ac:dyDescent="0.45">
      <c r="A212">
        <v>92.92</v>
      </c>
      <c r="B212">
        <v>120.35</v>
      </c>
      <c r="C212">
        <v>111.85</v>
      </c>
    </row>
    <row r="213" spans="1:3" x14ac:dyDescent="0.45">
      <c r="A213">
        <v>91.21</v>
      </c>
      <c r="B213">
        <v>119.39</v>
      </c>
      <c r="C213">
        <v>113.24</v>
      </c>
    </row>
    <row r="214" spans="1:3" x14ac:dyDescent="0.45">
      <c r="A214">
        <v>93.43</v>
      </c>
      <c r="B214">
        <v>118.26</v>
      </c>
      <c r="C214">
        <v>114.79</v>
      </c>
    </row>
    <row r="215" spans="1:3" x14ac:dyDescent="0.45">
      <c r="A215">
        <v>91.8</v>
      </c>
      <c r="B215">
        <v>117.65</v>
      </c>
      <c r="C215">
        <v>113.2</v>
      </c>
    </row>
    <row r="216" spans="1:3" x14ac:dyDescent="0.45">
      <c r="A216">
        <v>91.8</v>
      </c>
      <c r="B216">
        <v>116.7</v>
      </c>
      <c r="C216">
        <v>113.27</v>
      </c>
    </row>
    <row r="217" spans="1:3" x14ac:dyDescent="0.45">
      <c r="A217">
        <v>92</v>
      </c>
      <c r="B217">
        <v>119.54</v>
      </c>
      <c r="C217">
        <v>111.75</v>
      </c>
    </row>
    <row r="218" spans="1:3" x14ac:dyDescent="0.45">
      <c r="A218">
        <v>92.36</v>
      </c>
      <c r="B218">
        <v>117.82</v>
      </c>
      <c r="C218">
        <v>112.97</v>
      </c>
    </row>
    <row r="219" spans="1:3" x14ac:dyDescent="0.45">
      <c r="A219">
        <v>92.9</v>
      </c>
      <c r="B219">
        <v>116.68</v>
      </c>
      <c r="C219">
        <v>114.74</v>
      </c>
    </row>
    <row r="220" spans="1:3" x14ac:dyDescent="0.45">
      <c r="A220">
        <v>93.1</v>
      </c>
      <c r="B220">
        <v>116.12</v>
      </c>
      <c r="C220">
        <v>115.57</v>
      </c>
    </row>
    <row r="221" spans="1:3" x14ac:dyDescent="0.45">
      <c r="A221">
        <v>91.21</v>
      </c>
      <c r="B221">
        <v>114.56</v>
      </c>
      <c r="C221">
        <v>116.87</v>
      </c>
    </row>
    <row r="222" spans="1:3" x14ac:dyDescent="0.45">
      <c r="A222">
        <v>91.54</v>
      </c>
      <c r="B222">
        <v>114.52</v>
      </c>
      <c r="C222">
        <v>114.98</v>
      </c>
    </row>
    <row r="223" spans="1:3" x14ac:dyDescent="0.45">
      <c r="A223">
        <v>90.34</v>
      </c>
      <c r="B223">
        <v>117.21</v>
      </c>
      <c r="C223">
        <v>115.04</v>
      </c>
    </row>
    <row r="224" spans="1:3" x14ac:dyDescent="0.45">
      <c r="A224">
        <v>92.62</v>
      </c>
      <c r="B224">
        <v>115.46</v>
      </c>
      <c r="C224">
        <v>113.31</v>
      </c>
    </row>
    <row r="225" spans="1:3" x14ac:dyDescent="0.45">
      <c r="A225">
        <v>91.21</v>
      </c>
      <c r="B225">
        <v>118.16</v>
      </c>
      <c r="C225">
        <v>114.96</v>
      </c>
    </row>
    <row r="226" spans="1:3" x14ac:dyDescent="0.45">
      <c r="A226">
        <v>89.52</v>
      </c>
      <c r="B226">
        <v>120.88</v>
      </c>
      <c r="C226">
        <v>116.8</v>
      </c>
    </row>
    <row r="227" spans="1:3" x14ac:dyDescent="0.45">
      <c r="A227">
        <v>90.34</v>
      </c>
      <c r="B227">
        <v>119.2</v>
      </c>
      <c r="C227">
        <v>115.36</v>
      </c>
    </row>
    <row r="228" spans="1:3" x14ac:dyDescent="0.45">
      <c r="A228">
        <v>91.91</v>
      </c>
      <c r="B228">
        <v>121.71</v>
      </c>
      <c r="C228">
        <v>116.53</v>
      </c>
    </row>
    <row r="229" spans="1:3" x14ac:dyDescent="0.45">
      <c r="A229">
        <v>90.8</v>
      </c>
      <c r="B229">
        <v>121</v>
      </c>
      <c r="C229">
        <v>117.96</v>
      </c>
    </row>
    <row r="230" spans="1:3" x14ac:dyDescent="0.45">
      <c r="A230">
        <v>88.98</v>
      </c>
      <c r="B230">
        <v>119.69</v>
      </c>
      <c r="C230">
        <v>118.03</v>
      </c>
    </row>
    <row r="231" spans="1:3" x14ac:dyDescent="0.45">
      <c r="A231">
        <v>89.86</v>
      </c>
      <c r="B231">
        <v>117.74</v>
      </c>
      <c r="C231">
        <v>119.61</v>
      </c>
    </row>
    <row r="232" spans="1:3" x14ac:dyDescent="0.45">
      <c r="A232">
        <v>88.45</v>
      </c>
      <c r="B232">
        <v>115.81</v>
      </c>
      <c r="C232">
        <v>120.03</v>
      </c>
    </row>
    <row r="233" spans="1:3" x14ac:dyDescent="0.45">
      <c r="A233">
        <v>86.77</v>
      </c>
      <c r="B233">
        <v>115.06</v>
      </c>
      <c r="C233">
        <v>121.42</v>
      </c>
    </row>
    <row r="234" spans="1:3" x14ac:dyDescent="0.45">
      <c r="A234">
        <v>85.63</v>
      </c>
      <c r="B234">
        <v>117.64</v>
      </c>
      <c r="C234">
        <v>119.78</v>
      </c>
    </row>
    <row r="235" spans="1:3" x14ac:dyDescent="0.45">
      <c r="A235">
        <v>87.73</v>
      </c>
      <c r="B235">
        <v>116.28</v>
      </c>
      <c r="C235">
        <v>117.8</v>
      </c>
    </row>
    <row r="236" spans="1:3" x14ac:dyDescent="0.45">
      <c r="A236">
        <v>89.17</v>
      </c>
      <c r="B236">
        <v>116.04</v>
      </c>
      <c r="C236">
        <v>118.56</v>
      </c>
    </row>
    <row r="237" spans="1:3" x14ac:dyDescent="0.45">
      <c r="A237">
        <v>88.01</v>
      </c>
      <c r="B237">
        <v>115.24</v>
      </c>
      <c r="C237">
        <v>119.36</v>
      </c>
    </row>
    <row r="238" spans="1:3" x14ac:dyDescent="0.45">
      <c r="A238">
        <v>88.31</v>
      </c>
      <c r="B238">
        <v>114.55</v>
      </c>
      <c r="C238">
        <v>121.42</v>
      </c>
    </row>
    <row r="239" spans="1:3" x14ac:dyDescent="0.45">
      <c r="A239">
        <v>86.56</v>
      </c>
      <c r="B239">
        <v>114.27</v>
      </c>
      <c r="C239">
        <v>122.84</v>
      </c>
    </row>
    <row r="240" spans="1:3" x14ac:dyDescent="0.45">
      <c r="A240">
        <v>87.67</v>
      </c>
      <c r="B240">
        <v>113.44</v>
      </c>
      <c r="C240">
        <v>123.27</v>
      </c>
    </row>
    <row r="241" spans="1:3" x14ac:dyDescent="0.45">
      <c r="A241">
        <v>88.52</v>
      </c>
      <c r="B241">
        <v>112.32</v>
      </c>
      <c r="C241">
        <v>124.11</v>
      </c>
    </row>
    <row r="242" spans="1:3" x14ac:dyDescent="0.45">
      <c r="A242">
        <v>87.25</v>
      </c>
      <c r="B242">
        <v>111.2</v>
      </c>
      <c r="C242">
        <v>122.69</v>
      </c>
    </row>
    <row r="243" spans="1:3" x14ac:dyDescent="0.45">
      <c r="A243">
        <v>85.42</v>
      </c>
      <c r="B243">
        <v>113.85</v>
      </c>
      <c r="C243">
        <v>123.41</v>
      </c>
    </row>
    <row r="244" spans="1:3" x14ac:dyDescent="0.45">
      <c r="A244">
        <v>86.62</v>
      </c>
      <c r="B244">
        <v>112.4</v>
      </c>
      <c r="C244">
        <v>124.95</v>
      </c>
    </row>
    <row r="245" spans="1:3" x14ac:dyDescent="0.45">
      <c r="A245">
        <v>88.88</v>
      </c>
      <c r="B245">
        <v>110.75</v>
      </c>
      <c r="C245">
        <v>123.43</v>
      </c>
    </row>
    <row r="246" spans="1:3" x14ac:dyDescent="0.45">
      <c r="A246">
        <v>91.29</v>
      </c>
      <c r="B246">
        <v>113.66</v>
      </c>
      <c r="C246">
        <v>124.69</v>
      </c>
    </row>
    <row r="247" spans="1:3" x14ac:dyDescent="0.45">
      <c r="A247">
        <v>93.1</v>
      </c>
      <c r="B247">
        <v>116.29</v>
      </c>
      <c r="C247">
        <v>126.35</v>
      </c>
    </row>
    <row r="248" spans="1:3" x14ac:dyDescent="0.45">
      <c r="A248">
        <v>93.12</v>
      </c>
      <c r="B248">
        <v>115.9</v>
      </c>
      <c r="C248">
        <v>128.30000000000001</v>
      </c>
    </row>
    <row r="249" spans="1:3" x14ac:dyDescent="0.45">
      <c r="A249">
        <v>91.63</v>
      </c>
      <c r="B249">
        <v>115.81</v>
      </c>
      <c r="C249">
        <v>130.11000000000001</v>
      </c>
    </row>
    <row r="250" spans="1:3" x14ac:dyDescent="0.45">
      <c r="A250">
        <v>92.81</v>
      </c>
      <c r="B250">
        <v>118.4</v>
      </c>
      <c r="C250">
        <v>131.28</v>
      </c>
    </row>
    <row r="251" spans="1:3" x14ac:dyDescent="0.45">
      <c r="A251">
        <v>91.5</v>
      </c>
      <c r="B251">
        <v>117.81</v>
      </c>
      <c r="C251">
        <v>129.41</v>
      </c>
    </row>
    <row r="252" spans="1:3" x14ac:dyDescent="0.45">
      <c r="A252">
        <v>89.95</v>
      </c>
      <c r="B252">
        <v>116.4</v>
      </c>
      <c r="C252">
        <v>130.46</v>
      </c>
    </row>
    <row r="253" spans="1:3" x14ac:dyDescent="0.45">
      <c r="A253">
        <v>88.12</v>
      </c>
      <c r="B253">
        <v>115.83</v>
      </c>
      <c r="C253">
        <v>128.5</v>
      </c>
    </row>
    <row r="254" spans="1:3" x14ac:dyDescent="0.45">
      <c r="A254">
        <v>89.9</v>
      </c>
      <c r="B254">
        <v>115.44</v>
      </c>
      <c r="C254">
        <v>130.22</v>
      </c>
    </row>
    <row r="255" spans="1:3" x14ac:dyDescent="0.45">
      <c r="A255">
        <v>88.53</v>
      </c>
      <c r="B255">
        <v>114.28</v>
      </c>
      <c r="C255">
        <v>128.71</v>
      </c>
    </row>
    <row r="256" spans="1:3" x14ac:dyDescent="0.45">
      <c r="A256">
        <v>89.84</v>
      </c>
      <c r="B256">
        <v>112.41</v>
      </c>
      <c r="C256">
        <v>129.19999999999999</v>
      </c>
    </row>
    <row r="257" spans="1:3" x14ac:dyDescent="0.45">
      <c r="A257">
        <v>88.49</v>
      </c>
      <c r="B257">
        <v>111.14</v>
      </c>
      <c r="C257">
        <v>127.53</v>
      </c>
    </row>
    <row r="258" spans="1:3" x14ac:dyDescent="0.45">
      <c r="A258">
        <v>89.57</v>
      </c>
      <c r="B258">
        <v>110.14</v>
      </c>
      <c r="C258">
        <v>127.7</v>
      </c>
    </row>
    <row r="259" spans="1:3" x14ac:dyDescent="0.45">
      <c r="A259">
        <v>88.41</v>
      </c>
      <c r="B259">
        <v>109.88</v>
      </c>
      <c r="C259">
        <v>126.09</v>
      </c>
    </row>
    <row r="260" spans="1:3" x14ac:dyDescent="0.45">
      <c r="A260">
        <v>86.51</v>
      </c>
      <c r="B260">
        <v>109.46</v>
      </c>
      <c r="C260">
        <v>126.84</v>
      </c>
    </row>
    <row r="261" spans="1:3" x14ac:dyDescent="0.45">
      <c r="A261">
        <v>85.32</v>
      </c>
      <c r="B261">
        <v>109.05</v>
      </c>
      <c r="C261">
        <v>127.17</v>
      </c>
    </row>
    <row r="262" spans="1:3" x14ac:dyDescent="0.45">
      <c r="A262">
        <v>84.06</v>
      </c>
      <c r="B262">
        <v>108.22</v>
      </c>
      <c r="C262">
        <v>127.26</v>
      </c>
    </row>
    <row r="263" spans="1:3" x14ac:dyDescent="0.45">
      <c r="A263">
        <v>82.3</v>
      </c>
      <c r="B263">
        <v>108.01</v>
      </c>
      <c r="C263">
        <v>127.33</v>
      </c>
    </row>
    <row r="264" spans="1:3" x14ac:dyDescent="0.45">
      <c r="A264">
        <v>80.760000000000005</v>
      </c>
      <c r="B264">
        <v>106.11</v>
      </c>
      <c r="C264">
        <v>128.84</v>
      </c>
    </row>
    <row r="265" spans="1:3" x14ac:dyDescent="0.45">
      <c r="A265">
        <v>79.739999999999995</v>
      </c>
      <c r="B265">
        <v>109.11</v>
      </c>
      <c r="C265">
        <v>130.11000000000001</v>
      </c>
    </row>
    <row r="266" spans="1:3" x14ac:dyDescent="0.45">
      <c r="A266">
        <v>77.97</v>
      </c>
      <c r="B266">
        <v>107.8</v>
      </c>
      <c r="C266">
        <v>130.80000000000001</v>
      </c>
    </row>
    <row r="267" spans="1:3" x14ac:dyDescent="0.45">
      <c r="A267">
        <v>76.87</v>
      </c>
      <c r="B267">
        <v>107.08</v>
      </c>
      <c r="C267">
        <v>131.66</v>
      </c>
    </row>
    <row r="268" spans="1:3" x14ac:dyDescent="0.45">
      <c r="A268">
        <v>75.680000000000007</v>
      </c>
      <c r="B268">
        <v>106.03</v>
      </c>
      <c r="C268">
        <v>133.33000000000001</v>
      </c>
    </row>
    <row r="269" spans="1:3" x14ac:dyDescent="0.45">
      <c r="A269">
        <v>74</v>
      </c>
      <c r="B269">
        <v>108.96</v>
      </c>
      <c r="C269">
        <v>135</v>
      </c>
    </row>
    <row r="270" spans="1:3" x14ac:dyDescent="0.45">
      <c r="A270">
        <v>72.63</v>
      </c>
      <c r="B270">
        <v>111.91</v>
      </c>
      <c r="C270">
        <v>133.07</v>
      </c>
    </row>
    <row r="271" spans="1:3" x14ac:dyDescent="0.45">
      <c r="A271">
        <v>74.45</v>
      </c>
      <c r="B271">
        <v>110.17</v>
      </c>
      <c r="C271">
        <v>133.78</v>
      </c>
    </row>
    <row r="272" spans="1:3" x14ac:dyDescent="0.45">
      <c r="A272">
        <v>76.709999999999994</v>
      </c>
      <c r="B272">
        <v>112.84</v>
      </c>
      <c r="C272">
        <v>132.02000000000001</v>
      </c>
    </row>
    <row r="273" spans="1:3" x14ac:dyDescent="0.45">
      <c r="A273">
        <v>75</v>
      </c>
      <c r="B273">
        <v>111.15</v>
      </c>
      <c r="C273">
        <v>130.4</v>
      </c>
    </row>
    <row r="274" spans="1:3" x14ac:dyDescent="0.45">
      <c r="A274">
        <v>73.349999999999994</v>
      </c>
      <c r="B274">
        <v>109.91</v>
      </c>
      <c r="C274">
        <v>132.28</v>
      </c>
    </row>
    <row r="275" spans="1:3" x14ac:dyDescent="0.45">
      <c r="A275">
        <v>71.900000000000006</v>
      </c>
      <c r="B275">
        <v>109.19</v>
      </c>
      <c r="C275">
        <v>132.38999999999999</v>
      </c>
    </row>
    <row r="276" spans="1:3" x14ac:dyDescent="0.45">
      <c r="A276">
        <v>70.31</v>
      </c>
      <c r="B276">
        <v>108.35</v>
      </c>
      <c r="C276">
        <v>130.94</v>
      </c>
    </row>
    <row r="277" spans="1:3" x14ac:dyDescent="0.45">
      <c r="A277">
        <v>68.63</v>
      </c>
      <c r="B277">
        <v>107.99</v>
      </c>
      <c r="C277">
        <v>129.53</v>
      </c>
    </row>
    <row r="278" spans="1:3" x14ac:dyDescent="0.45">
      <c r="A278">
        <v>71.069999999999993</v>
      </c>
      <c r="B278">
        <v>110.4</v>
      </c>
      <c r="C278">
        <v>129.55000000000001</v>
      </c>
    </row>
    <row r="279" spans="1:3" x14ac:dyDescent="0.45">
      <c r="A279">
        <v>72.34</v>
      </c>
      <c r="B279">
        <v>108.92</v>
      </c>
      <c r="C279">
        <v>130.43</v>
      </c>
    </row>
    <row r="280" spans="1:3" x14ac:dyDescent="0.45">
      <c r="A280">
        <v>71.27</v>
      </c>
      <c r="B280">
        <v>111.43</v>
      </c>
      <c r="C280">
        <v>130.88999999999999</v>
      </c>
    </row>
    <row r="281" spans="1:3" x14ac:dyDescent="0.45">
      <c r="A281">
        <v>71.540000000000006</v>
      </c>
      <c r="B281">
        <v>109.43</v>
      </c>
      <c r="C281">
        <v>129.18</v>
      </c>
    </row>
    <row r="282" spans="1:3" x14ac:dyDescent="0.45">
      <c r="A282">
        <v>72.11</v>
      </c>
      <c r="B282">
        <v>108.76</v>
      </c>
      <c r="C282">
        <v>129.96</v>
      </c>
    </row>
    <row r="283" spans="1:3" x14ac:dyDescent="0.45">
      <c r="A283">
        <v>73.61</v>
      </c>
      <c r="B283">
        <v>107.21</v>
      </c>
      <c r="C283">
        <v>130.33000000000001</v>
      </c>
    </row>
    <row r="284" spans="1:3" x14ac:dyDescent="0.45">
      <c r="A284">
        <v>74.5</v>
      </c>
      <c r="B284">
        <v>107.13</v>
      </c>
      <c r="C284">
        <v>130.63999999999999</v>
      </c>
    </row>
    <row r="285" spans="1:3" x14ac:dyDescent="0.45">
      <c r="A285">
        <v>76.239999999999995</v>
      </c>
      <c r="B285">
        <v>109.71</v>
      </c>
      <c r="C285">
        <v>130.78</v>
      </c>
    </row>
    <row r="286" spans="1:3" x14ac:dyDescent="0.45">
      <c r="A286">
        <v>76.92</v>
      </c>
      <c r="B286">
        <v>109.26</v>
      </c>
      <c r="C286">
        <v>129.13999999999999</v>
      </c>
    </row>
    <row r="287" spans="1:3" x14ac:dyDescent="0.45">
      <c r="A287">
        <v>78.94</v>
      </c>
      <c r="B287">
        <v>108.08</v>
      </c>
      <c r="C287">
        <v>130.85</v>
      </c>
    </row>
    <row r="288" spans="1:3" x14ac:dyDescent="0.45">
      <c r="A288">
        <v>77.64</v>
      </c>
      <c r="B288">
        <v>107.52</v>
      </c>
      <c r="C288">
        <v>131.24</v>
      </c>
    </row>
    <row r="289" spans="1:3" x14ac:dyDescent="0.45">
      <c r="A289">
        <v>76.14</v>
      </c>
      <c r="B289">
        <v>107.35</v>
      </c>
      <c r="C289">
        <v>131.37</v>
      </c>
    </row>
    <row r="290" spans="1:3" x14ac:dyDescent="0.45">
      <c r="A290">
        <v>74.72</v>
      </c>
      <c r="B290">
        <v>105.74</v>
      </c>
      <c r="C290">
        <v>129.88</v>
      </c>
    </row>
    <row r="291" spans="1:3" x14ac:dyDescent="0.45">
      <c r="A291">
        <v>73.02</v>
      </c>
      <c r="B291">
        <v>105.32</v>
      </c>
      <c r="C291">
        <v>131.79</v>
      </c>
    </row>
    <row r="292" spans="1:3" x14ac:dyDescent="0.45">
      <c r="A292">
        <v>73.42</v>
      </c>
      <c r="B292">
        <v>103.92</v>
      </c>
      <c r="C292">
        <v>129.97999999999999</v>
      </c>
    </row>
    <row r="293" spans="1:3" x14ac:dyDescent="0.45">
      <c r="A293">
        <v>71.849999999999994</v>
      </c>
      <c r="B293">
        <v>103.17</v>
      </c>
      <c r="C293">
        <v>130.77000000000001</v>
      </c>
    </row>
    <row r="294" spans="1:3" x14ac:dyDescent="0.45">
      <c r="A294">
        <v>70.02</v>
      </c>
      <c r="B294">
        <v>102.14</v>
      </c>
      <c r="C294">
        <v>129.31</v>
      </c>
    </row>
    <row r="295" spans="1:3" x14ac:dyDescent="0.45">
      <c r="A295">
        <v>68.36</v>
      </c>
      <c r="B295">
        <v>101.73</v>
      </c>
      <c r="C295">
        <v>130.66999999999999</v>
      </c>
    </row>
    <row r="296" spans="1:3" x14ac:dyDescent="0.45">
      <c r="A296">
        <v>66.989999999999995</v>
      </c>
      <c r="B296">
        <v>100.39</v>
      </c>
      <c r="C296">
        <v>128.88</v>
      </c>
    </row>
    <row r="297" spans="1:3" x14ac:dyDescent="0.45">
      <c r="A297">
        <v>65.94</v>
      </c>
      <c r="B297">
        <v>98.52</v>
      </c>
      <c r="C297">
        <v>127.1</v>
      </c>
    </row>
    <row r="298" spans="1:3" x14ac:dyDescent="0.45">
      <c r="A298">
        <v>64.150000000000006</v>
      </c>
      <c r="B298">
        <v>101.27</v>
      </c>
      <c r="C298">
        <v>128.56</v>
      </c>
    </row>
    <row r="299" spans="1:3" x14ac:dyDescent="0.45">
      <c r="A299">
        <v>65.95</v>
      </c>
      <c r="B299">
        <v>101.23</v>
      </c>
      <c r="C299">
        <v>126.64</v>
      </c>
    </row>
    <row r="300" spans="1:3" x14ac:dyDescent="0.45">
      <c r="A300">
        <v>67.45</v>
      </c>
      <c r="B300">
        <v>100.8</v>
      </c>
      <c r="C300">
        <v>127.5</v>
      </c>
    </row>
    <row r="301" spans="1:3" x14ac:dyDescent="0.45">
      <c r="A301">
        <v>65.540000000000006</v>
      </c>
      <c r="B301">
        <v>103.36</v>
      </c>
      <c r="C301">
        <v>127.51</v>
      </c>
    </row>
    <row r="302" spans="1:3" x14ac:dyDescent="0.45">
      <c r="A302">
        <v>67.31</v>
      </c>
      <c r="B302">
        <v>103.09</v>
      </c>
      <c r="C302">
        <v>128.83000000000001</v>
      </c>
    </row>
    <row r="303" spans="1:3" x14ac:dyDescent="0.45">
      <c r="A303">
        <v>68.48</v>
      </c>
      <c r="B303">
        <v>101.33</v>
      </c>
      <c r="C303">
        <v>126.93</v>
      </c>
    </row>
    <row r="304" spans="1:3" x14ac:dyDescent="0.45">
      <c r="A304">
        <v>70.61</v>
      </c>
      <c r="B304">
        <v>101.33</v>
      </c>
      <c r="C304">
        <v>128.9</v>
      </c>
    </row>
    <row r="305" spans="1:3" x14ac:dyDescent="0.45">
      <c r="A305">
        <v>68.95</v>
      </c>
      <c r="B305">
        <v>100.05</v>
      </c>
      <c r="C305">
        <v>129.55000000000001</v>
      </c>
    </row>
    <row r="306" spans="1:3" x14ac:dyDescent="0.45">
      <c r="A306">
        <v>70.34</v>
      </c>
      <c r="B306">
        <v>99.1</v>
      </c>
      <c r="C306">
        <v>130</v>
      </c>
    </row>
    <row r="307" spans="1:3" x14ac:dyDescent="0.45">
      <c r="A307">
        <v>72.260000000000005</v>
      </c>
      <c r="B307">
        <v>102.08</v>
      </c>
      <c r="C307">
        <v>129.80000000000001</v>
      </c>
    </row>
    <row r="308" spans="1:3" x14ac:dyDescent="0.45">
      <c r="A308">
        <v>70.56</v>
      </c>
      <c r="B308">
        <v>101.44</v>
      </c>
      <c r="C308">
        <v>131.47</v>
      </c>
    </row>
    <row r="309" spans="1:3" x14ac:dyDescent="0.45">
      <c r="A309">
        <v>72.2</v>
      </c>
      <c r="B309">
        <v>100.09</v>
      </c>
      <c r="C309">
        <v>131.77000000000001</v>
      </c>
    </row>
    <row r="310" spans="1:3" x14ac:dyDescent="0.45">
      <c r="A310">
        <v>70.36</v>
      </c>
      <c r="B310">
        <v>98.49</v>
      </c>
      <c r="C310">
        <v>132.02000000000001</v>
      </c>
    </row>
    <row r="311" spans="1:3" x14ac:dyDescent="0.45">
      <c r="A311">
        <v>71.61</v>
      </c>
      <c r="B311">
        <v>96.78</v>
      </c>
      <c r="C311">
        <v>133.83000000000001</v>
      </c>
    </row>
    <row r="312" spans="1:3" x14ac:dyDescent="0.45">
      <c r="A312">
        <v>70.290000000000006</v>
      </c>
      <c r="B312">
        <v>95.63</v>
      </c>
      <c r="C312">
        <v>135.18</v>
      </c>
    </row>
    <row r="313" spans="1:3" x14ac:dyDescent="0.45">
      <c r="A313">
        <v>69.23</v>
      </c>
      <c r="B313">
        <v>93.96</v>
      </c>
      <c r="C313">
        <v>137.03</v>
      </c>
    </row>
    <row r="314" spans="1:3" x14ac:dyDescent="0.45">
      <c r="A314">
        <v>67.989999999999995</v>
      </c>
      <c r="B314">
        <v>92.27</v>
      </c>
      <c r="C314">
        <v>138.52000000000001</v>
      </c>
    </row>
    <row r="315" spans="1:3" x14ac:dyDescent="0.45">
      <c r="A315">
        <v>69.44</v>
      </c>
      <c r="B315">
        <v>90.35</v>
      </c>
      <c r="C315">
        <v>137.19</v>
      </c>
    </row>
    <row r="316" spans="1:3" x14ac:dyDescent="0.45">
      <c r="A316">
        <v>70.47</v>
      </c>
      <c r="B316">
        <v>92.91</v>
      </c>
      <c r="C316">
        <v>135.94999999999999</v>
      </c>
    </row>
    <row r="317" spans="1:3" x14ac:dyDescent="0.45">
      <c r="A317">
        <v>71.23</v>
      </c>
      <c r="B317">
        <v>91.71</v>
      </c>
      <c r="C317">
        <v>137</v>
      </c>
    </row>
    <row r="318" spans="1:3" x14ac:dyDescent="0.45">
      <c r="A318">
        <v>70.17</v>
      </c>
      <c r="B318">
        <v>91.34</v>
      </c>
      <c r="C318">
        <v>137.66999999999999</v>
      </c>
    </row>
    <row r="319" spans="1:3" x14ac:dyDescent="0.45">
      <c r="A319">
        <v>71.95</v>
      </c>
      <c r="B319">
        <v>90.05</v>
      </c>
      <c r="C319">
        <v>136.63</v>
      </c>
    </row>
    <row r="320" spans="1:3" x14ac:dyDescent="0.45">
      <c r="A320">
        <v>73.099999999999994</v>
      </c>
      <c r="B320">
        <v>89.87</v>
      </c>
      <c r="C320">
        <v>137.87</v>
      </c>
    </row>
    <row r="321" spans="1:3" x14ac:dyDescent="0.45">
      <c r="A321">
        <v>74.34</v>
      </c>
      <c r="B321">
        <v>92.63</v>
      </c>
      <c r="C321">
        <v>139.09</v>
      </c>
    </row>
    <row r="322" spans="1:3" x14ac:dyDescent="0.45">
      <c r="A322">
        <v>75.400000000000006</v>
      </c>
      <c r="B322">
        <v>91.36</v>
      </c>
      <c r="C322">
        <v>140.12</v>
      </c>
    </row>
    <row r="323" spans="1:3" x14ac:dyDescent="0.45">
      <c r="A323">
        <v>75.91</v>
      </c>
      <c r="B323">
        <v>91.04</v>
      </c>
      <c r="C323">
        <v>138.57</v>
      </c>
    </row>
    <row r="324" spans="1:3" x14ac:dyDescent="0.45">
      <c r="A324">
        <v>74.760000000000005</v>
      </c>
      <c r="B324">
        <v>90.45</v>
      </c>
      <c r="C324">
        <v>138.84</v>
      </c>
    </row>
    <row r="325" spans="1:3" x14ac:dyDescent="0.45">
      <c r="A325">
        <v>75.89</v>
      </c>
      <c r="B325">
        <v>89.75</v>
      </c>
      <c r="C325">
        <v>140.71</v>
      </c>
    </row>
    <row r="326" spans="1:3" x14ac:dyDescent="0.45">
      <c r="A326">
        <v>77.86</v>
      </c>
      <c r="B326">
        <v>89.51</v>
      </c>
      <c r="C326">
        <v>140.85</v>
      </c>
    </row>
    <row r="327" spans="1:3" x14ac:dyDescent="0.45">
      <c r="A327">
        <v>79.27</v>
      </c>
      <c r="B327">
        <v>88.66</v>
      </c>
      <c r="C327">
        <v>138.94999999999999</v>
      </c>
    </row>
    <row r="328" spans="1:3" x14ac:dyDescent="0.45">
      <c r="A328">
        <v>80.73</v>
      </c>
      <c r="B328">
        <v>88.17</v>
      </c>
      <c r="C328">
        <v>140.37</v>
      </c>
    </row>
    <row r="329" spans="1:3" x14ac:dyDescent="0.45">
      <c r="A329">
        <v>81.010000000000005</v>
      </c>
      <c r="B329">
        <v>87.02</v>
      </c>
      <c r="C329">
        <v>139.33000000000001</v>
      </c>
    </row>
    <row r="330" spans="1:3" x14ac:dyDescent="0.45">
      <c r="A330">
        <v>79.97</v>
      </c>
      <c r="B330">
        <v>86.95</v>
      </c>
      <c r="C330">
        <v>141.26</v>
      </c>
    </row>
    <row r="331" spans="1:3" x14ac:dyDescent="0.45">
      <c r="A331">
        <v>77.98</v>
      </c>
      <c r="B331">
        <v>85.86</v>
      </c>
      <c r="C331">
        <v>142.91999999999999</v>
      </c>
    </row>
    <row r="332" spans="1:3" x14ac:dyDescent="0.45">
      <c r="A332">
        <v>79.209999999999994</v>
      </c>
      <c r="B332">
        <v>88.48</v>
      </c>
      <c r="C332">
        <v>145.30000000000001</v>
      </c>
    </row>
    <row r="333" spans="1:3" x14ac:dyDescent="0.45">
      <c r="A333">
        <v>80.59</v>
      </c>
      <c r="B333">
        <v>86.96</v>
      </c>
      <c r="C333">
        <v>143.49</v>
      </c>
    </row>
    <row r="334" spans="1:3" x14ac:dyDescent="0.45">
      <c r="A334">
        <v>83.04</v>
      </c>
      <c r="B334">
        <v>86.49</v>
      </c>
      <c r="C334">
        <v>145.41</v>
      </c>
    </row>
    <row r="335" spans="1:3" x14ac:dyDescent="0.45">
      <c r="A335">
        <v>84.26</v>
      </c>
      <c r="B335">
        <v>86.09</v>
      </c>
      <c r="C335">
        <v>147.4</v>
      </c>
    </row>
    <row r="336" spans="1:3" x14ac:dyDescent="0.45">
      <c r="A336">
        <v>85.28</v>
      </c>
      <c r="B336">
        <v>84.37</v>
      </c>
      <c r="C336">
        <v>146.27000000000001</v>
      </c>
    </row>
    <row r="337" spans="1:3" x14ac:dyDescent="0.45">
      <c r="A337">
        <v>85.74</v>
      </c>
      <c r="B337">
        <v>83.22</v>
      </c>
      <c r="C337">
        <v>148.38</v>
      </c>
    </row>
    <row r="338" spans="1:3" x14ac:dyDescent="0.45">
      <c r="A338">
        <v>84.14</v>
      </c>
      <c r="B338">
        <v>85.72</v>
      </c>
      <c r="C338">
        <v>150.66999999999999</v>
      </c>
    </row>
    <row r="339" spans="1:3" x14ac:dyDescent="0.45">
      <c r="A339">
        <v>86.12</v>
      </c>
      <c r="B339">
        <v>84.73</v>
      </c>
      <c r="C339">
        <v>150.84</v>
      </c>
    </row>
    <row r="340" spans="1:3" x14ac:dyDescent="0.45">
      <c r="A340">
        <v>86.23</v>
      </c>
      <c r="B340">
        <v>84.15</v>
      </c>
      <c r="C340">
        <v>149.72999999999999</v>
      </c>
    </row>
    <row r="341" spans="1:3" x14ac:dyDescent="0.45">
      <c r="A341">
        <v>84.78</v>
      </c>
      <c r="B341">
        <v>83.26</v>
      </c>
      <c r="C341">
        <v>148.35</v>
      </c>
    </row>
    <row r="342" spans="1:3" x14ac:dyDescent="0.45">
      <c r="A342">
        <v>86.91</v>
      </c>
      <c r="B342">
        <v>82.5</v>
      </c>
      <c r="C342">
        <v>150.61000000000001</v>
      </c>
    </row>
    <row r="343" spans="1:3" x14ac:dyDescent="0.45">
      <c r="A343">
        <v>85.3</v>
      </c>
      <c r="B343">
        <v>81.739999999999995</v>
      </c>
      <c r="C343">
        <v>148.94999999999999</v>
      </c>
    </row>
    <row r="344" spans="1:3" x14ac:dyDescent="0.45">
      <c r="A344">
        <v>83.64</v>
      </c>
      <c r="B344">
        <v>84.27</v>
      </c>
      <c r="C344">
        <v>147.16999999999999</v>
      </c>
    </row>
    <row r="345" spans="1:3" x14ac:dyDescent="0.45">
      <c r="A345">
        <v>82.5</v>
      </c>
      <c r="B345">
        <v>83</v>
      </c>
      <c r="C345">
        <v>147.86000000000001</v>
      </c>
    </row>
    <row r="346" spans="1:3" x14ac:dyDescent="0.45">
      <c r="A346">
        <v>83.5</v>
      </c>
      <c r="B346">
        <v>85.99</v>
      </c>
      <c r="C346">
        <v>149.49</v>
      </c>
    </row>
    <row r="347" spans="1:3" x14ac:dyDescent="0.45">
      <c r="A347">
        <v>85.49</v>
      </c>
      <c r="B347">
        <v>84.29</v>
      </c>
      <c r="C347">
        <v>147.9</v>
      </c>
    </row>
    <row r="348" spans="1:3" x14ac:dyDescent="0.45">
      <c r="A348">
        <v>87.71</v>
      </c>
      <c r="B348">
        <v>83.35</v>
      </c>
      <c r="C348">
        <v>146.46</v>
      </c>
    </row>
    <row r="349" spans="1:3" x14ac:dyDescent="0.45">
      <c r="A349">
        <v>85.99</v>
      </c>
      <c r="B349">
        <v>86.22</v>
      </c>
      <c r="C349">
        <v>144.76</v>
      </c>
    </row>
    <row r="350" spans="1:3" x14ac:dyDescent="0.45">
      <c r="A350">
        <v>88.15</v>
      </c>
      <c r="B350">
        <v>85.51</v>
      </c>
      <c r="C350">
        <v>146.63999999999999</v>
      </c>
    </row>
    <row r="351" spans="1:3" x14ac:dyDescent="0.45">
      <c r="A351">
        <v>88.57</v>
      </c>
      <c r="B351">
        <v>84.25</v>
      </c>
      <c r="C351">
        <v>146.84</v>
      </c>
    </row>
    <row r="352" spans="1:3" x14ac:dyDescent="0.45">
      <c r="A352">
        <v>88.75</v>
      </c>
      <c r="B352">
        <v>84.11</v>
      </c>
      <c r="C352">
        <v>145.82</v>
      </c>
    </row>
    <row r="353" spans="1:3" x14ac:dyDescent="0.45">
      <c r="A353">
        <v>89.45</v>
      </c>
      <c r="B353">
        <v>86.81</v>
      </c>
      <c r="C353">
        <v>147.19999999999999</v>
      </c>
    </row>
    <row r="354" spans="1:3" x14ac:dyDescent="0.45">
      <c r="A354">
        <v>87.7</v>
      </c>
      <c r="B354">
        <v>85.18</v>
      </c>
      <c r="C354">
        <v>149.22999999999999</v>
      </c>
    </row>
    <row r="355" spans="1:3" x14ac:dyDescent="0.45">
      <c r="A355">
        <v>85.97</v>
      </c>
      <c r="B355">
        <v>85.17</v>
      </c>
      <c r="C355">
        <v>150.75</v>
      </c>
    </row>
    <row r="356" spans="1:3" x14ac:dyDescent="0.45">
      <c r="A356">
        <v>86.77</v>
      </c>
      <c r="B356">
        <v>83.74</v>
      </c>
      <c r="C356">
        <v>151.94999999999999</v>
      </c>
    </row>
    <row r="357" spans="1:3" x14ac:dyDescent="0.45">
      <c r="A357">
        <v>85.03</v>
      </c>
      <c r="B357">
        <v>83.16</v>
      </c>
      <c r="C357">
        <v>154.04</v>
      </c>
    </row>
    <row r="358" spans="1:3" x14ac:dyDescent="0.45">
      <c r="A358">
        <v>83.62</v>
      </c>
      <c r="B358">
        <v>82.19</v>
      </c>
      <c r="C358">
        <v>155.46</v>
      </c>
    </row>
    <row r="359" spans="1:3" x14ac:dyDescent="0.45">
      <c r="A359">
        <v>85.87</v>
      </c>
      <c r="B359">
        <v>80.930000000000007</v>
      </c>
      <c r="C359">
        <v>157.47</v>
      </c>
    </row>
    <row r="360" spans="1:3" x14ac:dyDescent="0.45">
      <c r="A360">
        <v>86.95</v>
      </c>
      <c r="B360">
        <v>83.66</v>
      </c>
      <c r="C360">
        <v>155.78</v>
      </c>
    </row>
    <row r="361" spans="1:3" x14ac:dyDescent="0.45">
      <c r="A361">
        <v>88.95</v>
      </c>
      <c r="B361">
        <v>82.17</v>
      </c>
      <c r="C361">
        <v>154.38999999999999</v>
      </c>
    </row>
    <row r="362" spans="1:3" x14ac:dyDescent="0.45">
      <c r="A362">
        <v>87.68</v>
      </c>
      <c r="B362">
        <v>81.81</v>
      </c>
      <c r="C362">
        <v>155.91999999999999</v>
      </c>
    </row>
    <row r="363" spans="1:3" x14ac:dyDescent="0.45">
      <c r="A363">
        <v>86.52</v>
      </c>
      <c r="B363">
        <v>80.97</v>
      </c>
      <c r="C363">
        <v>154.41999999999999</v>
      </c>
    </row>
    <row r="364" spans="1:3" x14ac:dyDescent="0.45">
      <c r="A364">
        <v>87.64</v>
      </c>
      <c r="B364">
        <v>80.41</v>
      </c>
      <c r="C364">
        <v>153.37</v>
      </c>
    </row>
    <row r="365" spans="1:3" x14ac:dyDescent="0.45">
      <c r="A365">
        <v>86.51</v>
      </c>
      <c r="B365">
        <v>79.86</v>
      </c>
      <c r="C365">
        <v>154.38</v>
      </c>
    </row>
    <row r="366" spans="1:3" x14ac:dyDescent="0.45">
      <c r="A366">
        <v>85.1</v>
      </c>
      <c r="B366">
        <v>79.52</v>
      </c>
      <c r="C366">
        <v>152.55000000000001</v>
      </c>
    </row>
    <row r="367" spans="1:3" x14ac:dyDescent="0.45">
      <c r="A367">
        <v>86.09</v>
      </c>
      <c r="B367">
        <v>78.86</v>
      </c>
      <c r="C367">
        <v>150.97999999999999</v>
      </c>
    </row>
    <row r="368" spans="1:3" x14ac:dyDescent="0.45">
      <c r="A368">
        <v>84.89</v>
      </c>
      <c r="B368">
        <v>77.11</v>
      </c>
      <c r="C368">
        <v>151.24</v>
      </c>
    </row>
    <row r="369" spans="1:3" x14ac:dyDescent="0.45">
      <c r="A369">
        <v>83.75</v>
      </c>
      <c r="B369">
        <v>75.290000000000006</v>
      </c>
      <c r="C369">
        <v>153.69</v>
      </c>
    </row>
    <row r="370" spans="1:3" x14ac:dyDescent="0.45">
      <c r="A370">
        <v>85.37</v>
      </c>
      <c r="B370">
        <v>78.260000000000005</v>
      </c>
      <c r="C370">
        <v>155.26</v>
      </c>
    </row>
    <row r="371" spans="1:3" x14ac:dyDescent="0.45">
      <c r="A371">
        <v>85.9</v>
      </c>
      <c r="B371">
        <v>77.23</v>
      </c>
      <c r="C371">
        <v>153.86000000000001</v>
      </c>
    </row>
    <row r="372" spans="1:3" x14ac:dyDescent="0.45">
      <c r="A372">
        <v>84.34</v>
      </c>
      <c r="B372">
        <v>79.95</v>
      </c>
      <c r="C372">
        <v>152.09</v>
      </c>
    </row>
    <row r="373" spans="1:3" x14ac:dyDescent="0.45">
      <c r="A373">
        <v>83.32</v>
      </c>
      <c r="B373">
        <v>79.03</v>
      </c>
      <c r="C373">
        <v>150.44</v>
      </c>
    </row>
    <row r="374" spans="1:3" x14ac:dyDescent="0.45">
      <c r="A374">
        <v>83.78</v>
      </c>
      <c r="B374">
        <v>78.569999999999993</v>
      </c>
      <c r="C374">
        <v>152.88</v>
      </c>
    </row>
    <row r="375" spans="1:3" x14ac:dyDescent="0.45">
      <c r="A375">
        <v>81.97</v>
      </c>
      <c r="B375">
        <v>76.849999999999994</v>
      </c>
      <c r="C375">
        <v>153.57</v>
      </c>
    </row>
    <row r="376" spans="1:3" x14ac:dyDescent="0.45">
      <c r="A376">
        <v>83.69</v>
      </c>
      <c r="B376">
        <v>79.53</v>
      </c>
      <c r="C376">
        <v>151.80000000000001</v>
      </c>
    </row>
    <row r="377" spans="1:3" x14ac:dyDescent="0.45">
      <c r="A377">
        <v>82.46</v>
      </c>
      <c r="B377">
        <v>82.14</v>
      </c>
      <c r="C377">
        <v>153.21</v>
      </c>
    </row>
    <row r="378" spans="1:3" x14ac:dyDescent="0.45">
      <c r="A378">
        <v>84.11</v>
      </c>
      <c r="B378">
        <v>81.95</v>
      </c>
      <c r="C378">
        <v>154.75</v>
      </c>
    </row>
    <row r="379" spans="1:3" x14ac:dyDescent="0.45">
      <c r="A379">
        <v>85.63</v>
      </c>
      <c r="B379">
        <v>81.260000000000005</v>
      </c>
      <c r="C379">
        <v>153.43</v>
      </c>
    </row>
    <row r="380" spans="1:3" x14ac:dyDescent="0.45">
      <c r="A380">
        <v>85.83</v>
      </c>
      <c r="B380">
        <v>79.760000000000005</v>
      </c>
      <c r="C380">
        <v>152.27000000000001</v>
      </c>
    </row>
    <row r="381" spans="1:3" x14ac:dyDescent="0.45">
      <c r="A381">
        <v>86.66</v>
      </c>
      <c r="B381">
        <v>82.5</v>
      </c>
      <c r="C381">
        <v>151</v>
      </c>
    </row>
    <row r="382" spans="1:3" x14ac:dyDescent="0.45">
      <c r="A382">
        <v>87.96</v>
      </c>
      <c r="B382">
        <v>80.88</v>
      </c>
      <c r="C382">
        <v>152.36000000000001</v>
      </c>
    </row>
    <row r="383" spans="1:3" x14ac:dyDescent="0.45">
      <c r="A383">
        <v>89.71</v>
      </c>
      <c r="B383">
        <v>80.27</v>
      </c>
      <c r="C383">
        <v>150.47999999999999</v>
      </c>
    </row>
    <row r="384" spans="1:3" x14ac:dyDescent="0.45">
      <c r="A384">
        <v>91.38</v>
      </c>
      <c r="B384">
        <v>80.06</v>
      </c>
      <c r="C384">
        <v>151.6</v>
      </c>
    </row>
    <row r="385" spans="1:3" x14ac:dyDescent="0.45">
      <c r="A385">
        <v>90.08</v>
      </c>
      <c r="B385">
        <v>78.17</v>
      </c>
      <c r="C385">
        <v>149.69999999999999</v>
      </c>
    </row>
    <row r="386" spans="1:3" x14ac:dyDescent="0.45">
      <c r="A386">
        <v>88.79</v>
      </c>
      <c r="B386">
        <v>77.03</v>
      </c>
      <c r="C386">
        <v>150.75</v>
      </c>
    </row>
    <row r="387" spans="1:3" x14ac:dyDescent="0.45">
      <c r="A387">
        <v>86.79</v>
      </c>
      <c r="B387">
        <v>76.48</v>
      </c>
      <c r="C387">
        <v>149.30000000000001</v>
      </c>
    </row>
    <row r="388" spans="1:3" x14ac:dyDescent="0.45">
      <c r="A388">
        <v>84.93</v>
      </c>
      <c r="B388">
        <v>76.209999999999994</v>
      </c>
      <c r="C388">
        <v>149.41999999999999</v>
      </c>
    </row>
    <row r="389" spans="1:3" x14ac:dyDescent="0.45">
      <c r="A389">
        <v>83.65</v>
      </c>
      <c r="B389">
        <v>76.09</v>
      </c>
      <c r="C389">
        <v>147.55000000000001</v>
      </c>
    </row>
    <row r="390" spans="1:3" x14ac:dyDescent="0.45">
      <c r="A390">
        <v>84.46</v>
      </c>
      <c r="B390">
        <v>75.75</v>
      </c>
      <c r="C390">
        <v>148.07</v>
      </c>
    </row>
    <row r="391" spans="1:3" x14ac:dyDescent="0.45">
      <c r="A391">
        <v>82.96</v>
      </c>
      <c r="B391">
        <v>74.55</v>
      </c>
      <c r="C391">
        <v>149.9</v>
      </c>
    </row>
    <row r="392" spans="1:3" x14ac:dyDescent="0.45">
      <c r="A392">
        <v>81.92</v>
      </c>
      <c r="B392">
        <v>74.290000000000006</v>
      </c>
      <c r="C392">
        <v>151.68</v>
      </c>
    </row>
    <row r="393" spans="1:3" x14ac:dyDescent="0.45">
      <c r="A393">
        <v>80.319999999999993</v>
      </c>
      <c r="B393">
        <v>73.209999999999994</v>
      </c>
      <c r="C393">
        <v>153.25</v>
      </c>
    </row>
    <row r="394" spans="1:3" x14ac:dyDescent="0.45">
      <c r="A394">
        <v>80.37</v>
      </c>
      <c r="B394">
        <v>72.27</v>
      </c>
      <c r="C394">
        <v>152.22999999999999</v>
      </c>
    </row>
    <row r="395" spans="1:3" x14ac:dyDescent="0.45">
      <c r="A395">
        <v>81.260000000000005</v>
      </c>
      <c r="B395">
        <v>70.48</v>
      </c>
      <c r="C395">
        <v>150.25</v>
      </c>
    </row>
    <row r="396" spans="1:3" x14ac:dyDescent="0.45">
      <c r="A396">
        <v>83.72</v>
      </c>
      <c r="B396">
        <v>70.05</v>
      </c>
      <c r="C396">
        <v>148.80000000000001</v>
      </c>
    </row>
    <row r="397" spans="1:3" x14ac:dyDescent="0.45">
      <c r="A397">
        <v>84.27</v>
      </c>
      <c r="B397">
        <v>68.349999999999994</v>
      </c>
      <c r="C397">
        <v>146.96</v>
      </c>
    </row>
    <row r="398" spans="1:3" x14ac:dyDescent="0.45">
      <c r="A398">
        <v>82.97</v>
      </c>
      <c r="B398">
        <v>67.58</v>
      </c>
      <c r="C398">
        <v>145.47999999999999</v>
      </c>
    </row>
    <row r="399" spans="1:3" x14ac:dyDescent="0.45">
      <c r="A399">
        <v>83.17</v>
      </c>
      <c r="B399">
        <v>66.3</v>
      </c>
      <c r="C399">
        <v>147.35</v>
      </c>
    </row>
    <row r="400" spans="1:3" x14ac:dyDescent="0.45">
      <c r="A400">
        <v>81.819999999999993</v>
      </c>
      <c r="B400">
        <v>65.040000000000006</v>
      </c>
      <c r="C400">
        <v>145.4</v>
      </c>
    </row>
    <row r="401" spans="1:3" x14ac:dyDescent="0.45">
      <c r="A401">
        <v>84.04</v>
      </c>
      <c r="B401">
        <v>63.88</v>
      </c>
      <c r="C401">
        <v>145.47</v>
      </c>
    </row>
    <row r="402" spans="1:3" x14ac:dyDescent="0.45">
      <c r="A402">
        <v>82.65</v>
      </c>
      <c r="B402">
        <v>63.09</v>
      </c>
      <c r="C402">
        <v>146.12</v>
      </c>
    </row>
    <row r="403" spans="1:3" x14ac:dyDescent="0.45">
      <c r="A403">
        <v>83.94</v>
      </c>
      <c r="B403">
        <v>61.68</v>
      </c>
      <c r="C403">
        <v>147.22</v>
      </c>
    </row>
    <row r="404" spans="1:3" x14ac:dyDescent="0.45">
      <c r="A404">
        <v>82.19</v>
      </c>
      <c r="B404">
        <v>60.11</v>
      </c>
      <c r="C404">
        <v>148.13</v>
      </c>
    </row>
    <row r="405" spans="1:3" x14ac:dyDescent="0.45">
      <c r="A405">
        <v>84.44</v>
      </c>
      <c r="B405">
        <v>63.04</v>
      </c>
      <c r="C405">
        <v>149.9</v>
      </c>
    </row>
    <row r="406" spans="1:3" x14ac:dyDescent="0.45">
      <c r="A406">
        <v>82.85</v>
      </c>
      <c r="B406">
        <v>65.81</v>
      </c>
      <c r="C406">
        <v>147.96</v>
      </c>
    </row>
    <row r="407" spans="1:3" x14ac:dyDescent="0.45">
      <c r="A407">
        <v>84.73</v>
      </c>
      <c r="B407">
        <v>64.260000000000005</v>
      </c>
      <c r="C407">
        <v>146.51</v>
      </c>
    </row>
    <row r="408" spans="1:3" x14ac:dyDescent="0.45">
      <c r="A408">
        <v>84.93</v>
      </c>
      <c r="B408">
        <v>63.08</v>
      </c>
      <c r="C408">
        <v>147.87</v>
      </c>
    </row>
    <row r="409" spans="1:3" x14ac:dyDescent="0.45">
      <c r="A409">
        <v>83.87</v>
      </c>
      <c r="B409">
        <v>62.49</v>
      </c>
      <c r="C409">
        <v>149.41</v>
      </c>
    </row>
    <row r="410" spans="1:3" x14ac:dyDescent="0.45">
      <c r="A410">
        <v>82.71</v>
      </c>
      <c r="B410">
        <v>61.45</v>
      </c>
      <c r="C410">
        <v>150.38999999999999</v>
      </c>
    </row>
    <row r="411" spans="1:3" x14ac:dyDescent="0.45">
      <c r="A411">
        <v>81.37</v>
      </c>
      <c r="B411">
        <v>60.3</v>
      </c>
      <c r="C411">
        <v>149.35</v>
      </c>
    </row>
    <row r="412" spans="1:3" x14ac:dyDescent="0.45">
      <c r="A412">
        <v>80.040000000000006</v>
      </c>
      <c r="B412">
        <v>62.81</v>
      </c>
      <c r="C412">
        <v>147.81</v>
      </c>
    </row>
    <row r="413" spans="1:3" x14ac:dyDescent="0.45">
      <c r="A413">
        <v>81.96</v>
      </c>
      <c r="B413">
        <v>62.35</v>
      </c>
      <c r="C413">
        <v>145.85</v>
      </c>
    </row>
    <row r="414" spans="1:3" x14ac:dyDescent="0.45">
      <c r="A414">
        <v>82.73</v>
      </c>
      <c r="B414">
        <v>61.53</v>
      </c>
      <c r="C414">
        <v>147.65</v>
      </c>
    </row>
    <row r="415" spans="1:3" x14ac:dyDescent="0.45">
      <c r="A415">
        <v>81.599999999999994</v>
      </c>
      <c r="B415">
        <v>61.16</v>
      </c>
      <c r="C415">
        <v>148</v>
      </c>
    </row>
    <row r="416" spans="1:3" x14ac:dyDescent="0.45">
      <c r="A416">
        <v>80.37</v>
      </c>
      <c r="B416">
        <v>60.65</v>
      </c>
      <c r="C416">
        <v>149.16</v>
      </c>
    </row>
    <row r="417" spans="1:3" x14ac:dyDescent="0.45">
      <c r="A417">
        <v>82.29</v>
      </c>
      <c r="B417">
        <v>59.06</v>
      </c>
      <c r="C417">
        <v>148.12</v>
      </c>
    </row>
    <row r="418" spans="1:3" x14ac:dyDescent="0.45">
      <c r="A418">
        <v>83.24</v>
      </c>
      <c r="B418">
        <v>61.49</v>
      </c>
      <c r="C418">
        <v>146.75</v>
      </c>
    </row>
    <row r="419" spans="1:3" x14ac:dyDescent="0.45">
      <c r="A419">
        <v>85.09</v>
      </c>
      <c r="B419">
        <v>64.209999999999994</v>
      </c>
      <c r="C419">
        <v>148.88</v>
      </c>
    </row>
    <row r="420" spans="1:3" x14ac:dyDescent="0.45">
      <c r="A420">
        <v>85.26</v>
      </c>
      <c r="B420">
        <v>64.11</v>
      </c>
      <c r="C420">
        <v>150.13999999999999</v>
      </c>
    </row>
    <row r="421" spans="1:3" x14ac:dyDescent="0.45">
      <c r="A421">
        <v>87.45</v>
      </c>
      <c r="B421">
        <v>63.4</v>
      </c>
      <c r="C421">
        <v>149.12</v>
      </c>
    </row>
    <row r="422" spans="1:3" x14ac:dyDescent="0.45">
      <c r="A422">
        <v>89.82</v>
      </c>
      <c r="B422">
        <v>61.83</v>
      </c>
      <c r="C422">
        <v>147.93</v>
      </c>
    </row>
    <row r="423" spans="1:3" x14ac:dyDescent="0.45">
      <c r="A423">
        <v>91.95</v>
      </c>
      <c r="B423">
        <v>59.96</v>
      </c>
      <c r="C423">
        <v>145.99</v>
      </c>
    </row>
    <row r="424" spans="1:3" x14ac:dyDescent="0.45">
      <c r="A424">
        <v>94.23</v>
      </c>
      <c r="B424">
        <v>59.02</v>
      </c>
      <c r="C424">
        <v>144.71</v>
      </c>
    </row>
    <row r="425" spans="1:3" x14ac:dyDescent="0.45">
      <c r="A425">
        <v>93.11</v>
      </c>
      <c r="B425">
        <v>57.84</v>
      </c>
      <c r="C425">
        <v>145.03</v>
      </c>
    </row>
    <row r="426" spans="1:3" x14ac:dyDescent="0.45">
      <c r="A426">
        <v>93.73</v>
      </c>
      <c r="B426">
        <v>60.76</v>
      </c>
      <c r="C426">
        <v>146.52000000000001</v>
      </c>
    </row>
    <row r="427" spans="1:3" x14ac:dyDescent="0.45">
      <c r="A427">
        <v>95.75</v>
      </c>
      <c r="B427">
        <v>60.53</v>
      </c>
      <c r="C427">
        <v>146.65</v>
      </c>
    </row>
    <row r="428" spans="1:3" x14ac:dyDescent="0.45">
      <c r="A428">
        <v>97.38</v>
      </c>
      <c r="B428">
        <v>62.95</v>
      </c>
      <c r="C428">
        <v>148.26</v>
      </c>
    </row>
    <row r="429" spans="1:3" x14ac:dyDescent="0.45">
      <c r="A429">
        <v>99.66</v>
      </c>
      <c r="B429">
        <v>62.42</v>
      </c>
      <c r="C429">
        <v>146.6</v>
      </c>
    </row>
    <row r="430" spans="1:3" x14ac:dyDescent="0.45">
      <c r="A430">
        <v>98.06</v>
      </c>
      <c r="B430">
        <v>64.86</v>
      </c>
      <c r="C430">
        <v>147.83000000000001</v>
      </c>
    </row>
    <row r="431" spans="1:3" x14ac:dyDescent="0.45">
      <c r="A431">
        <v>99.61</v>
      </c>
      <c r="B431">
        <v>63.25</v>
      </c>
      <c r="C431">
        <v>150.03</v>
      </c>
    </row>
    <row r="432" spans="1:3" x14ac:dyDescent="0.45">
      <c r="A432">
        <v>97.68</v>
      </c>
      <c r="B432">
        <v>62.83</v>
      </c>
      <c r="C432">
        <v>151.15</v>
      </c>
    </row>
    <row r="433" spans="1:3" x14ac:dyDescent="0.45">
      <c r="A433">
        <v>96.12</v>
      </c>
      <c r="B433">
        <v>61.62</v>
      </c>
      <c r="C433">
        <v>149.94999999999999</v>
      </c>
    </row>
    <row r="434" spans="1:3" x14ac:dyDescent="0.45">
      <c r="A434">
        <v>94.84</v>
      </c>
      <c r="B434">
        <v>60.02</v>
      </c>
      <c r="C434">
        <v>150.97999999999999</v>
      </c>
    </row>
    <row r="435" spans="1:3" x14ac:dyDescent="0.45">
      <c r="A435">
        <v>95.23</v>
      </c>
      <c r="B435">
        <v>59.25</v>
      </c>
      <c r="C435">
        <v>149.25</v>
      </c>
    </row>
    <row r="436" spans="1:3" x14ac:dyDescent="0.45">
      <c r="A436">
        <v>96.12</v>
      </c>
      <c r="B436">
        <v>62.11</v>
      </c>
      <c r="C436">
        <v>151.06</v>
      </c>
    </row>
    <row r="437" spans="1:3" x14ac:dyDescent="0.45">
      <c r="A437">
        <v>94.84</v>
      </c>
      <c r="B437">
        <v>60.56</v>
      </c>
      <c r="C437">
        <v>149.65</v>
      </c>
    </row>
    <row r="438" spans="1:3" x14ac:dyDescent="0.45">
      <c r="A438">
        <v>93.28</v>
      </c>
      <c r="B438">
        <v>60.46</v>
      </c>
      <c r="C438">
        <v>148.22</v>
      </c>
    </row>
    <row r="439" spans="1:3" x14ac:dyDescent="0.45">
      <c r="A439">
        <v>91.44</v>
      </c>
      <c r="B439">
        <v>63.27</v>
      </c>
      <c r="C439">
        <v>146.25</v>
      </c>
    </row>
    <row r="440" spans="1:3" x14ac:dyDescent="0.45">
      <c r="A440">
        <v>93.22</v>
      </c>
      <c r="B440">
        <v>62.21</v>
      </c>
      <c r="C440">
        <v>146.91</v>
      </c>
    </row>
    <row r="441" spans="1:3" x14ac:dyDescent="0.45">
      <c r="A441">
        <v>95.34</v>
      </c>
      <c r="B441">
        <v>65.209999999999994</v>
      </c>
      <c r="C441">
        <v>145.85</v>
      </c>
    </row>
    <row r="442" spans="1:3" x14ac:dyDescent="0.45">
      <c r="A442">
        <v>97.18</v>
      </c>
      <c r="B442">
        <v>64.72</v>
      </c>
      <c r="C442">
        <v>146.31</v>
      </c>
    </row>
    <row r="443" spans="1:3" x14ac:dyDescent="0.45">
      <c r="A443">
        <v>95.89</v>
      </c>
      <c r="B443">
        <v>64.510000000000005</v>
      </c>
      <c r="C443">
        <v>144.6</v>
      </c>
    </row>
    <row r="444" spans="1:3" x14ac:dyDescent="0.45">
      <c r="A444">
        <v>94.4</v>
      </c>
      <c r="B444">
        <v>63.15</v>
      </c>
      <c r="C444">
        <v>143.56</v>
      </c>
    </row>
    <row r="445" spans="1:3" x14ac:dyDescent="0.45">
      <c r="A445">
        <v>93.07</v>
      </c>
      <c r="B445">
        <v>65.959999999999994</v>
      </c>
      <c r="C445">
        <v>143.61000000000001</v>
      </c>
    </row>
    <row r="446" spans="1:3" x14ac:dyDescent="0.45">
      <c r="A446">
        <v>93.84</v>
      </c>
      <c r="B446">
        <v>64.819999999999993</v>
      </c>
      <c r="C446">
        <v>143.97999999999999</v>
      </c>
    </row>
    <row r="447" spans="1:3" x14ac:dyDescent="0.45">
      <c r="A447">
        <v>92.78</v>
      </c>
      <c r="B447">
        <v>63.49</v>
      </c>
      <c r="C447">
        <v>142.51</v>
      </c>
    </row>
    <row r="448" spans="1:3" x14ac:dyDescent="0.45">
      <c r="A448">
        <v>94.02</v>
      </c>
      <c r="B448">
        <v>62.41</v>
      </c>
      <c r="C448">
        <v>144.03</v>
      </c>
    </row>
    <row r="449" spans="1:3" x14ac:dyDescent="0.45">
      <c r="A449">
        <v>95.27</v>
      </c>
      <c r="B449">
        <v>65.36</v>
      </c>
      <c r="C449">
        <v>142.49</v>
      </c>
    </row>
    <row r="450" spans="1:3" x14ac:dyDescent="0.45">
      <c r="A450">
        <v>93.67</v>
      </c>
      <c r="B450">
        <v>64.400000000000006</v>
      </c>
      <c r="C450">
        <v>140.54</v>
      </c>
    </row>
    <row r="451" spans="1:3" x14ac:dyDescent="0.45">
      <c r="A451">
        <v>95.35</v>
      </c>
      <c r="B451">
        <v>63.79</v>
      </c>
      <c r="C451">
        <v>138.88999999999999</v>
      </c>
    </row>
    <row r="452" spans="1:3" x14ac:dyDescent="0.45">
      <c r="A452">
        <v>96.14</v>
      </c>
      <c r="B452">
        <v>62.37</v>
      </c>
      <c r="C452">
        <v>137.61000000000001</v>
      </c>
    </row>
    <row r="453" spans="1:3" x14ac:dyDescent="0.45">
      <c r="A453">
        <v>94.99</v>
      </c>
      <c r="B453">
        <v>65.239999999999995</v>
      </c>
      <c r="C453">
        <v>138.30000000000001</v>
      </c>
    </row>
    <row r="454" spans="1:3" x14ac:dyDescent="0.45">
      <c r="A454">
        <v>95.7</v>
      </c>
      <c r="B454">
        <v>64.81</v>
      </c>
      <c r="C454">
        <v>136.81</v>
      </c>
    </row>
    <row r="455" spans="1:3" x14ac:dyDescent="0.45">
      <c r="A455">
        <v>95.72</v>
      </c>
      <c r="B455">
        <v>63.89</v>
      </c>
      <c r="C455">
        <v>135.43</v>
      </c>
    </row>
    <row r="456" spans="1:3" x14ac:dyDescent="0.45">
      <c r="A456">
        <v>96.62</v>
      </c>
      <c r="B456">
        <v>66.790000000000006</v>
      </c>
      <c r="C456">
        <v>134</v>
      </c>
    </row>
    <row r="457" spans="1:3" x14ac:dyDescent="0.45">
      <c r="A457">
        <v>98.19</v>
      </c>
      <c r="B457">
        <v>65.16</v>
      </c>
      <c r="C457">
        <v>134.07</v>
      </c>
    </row>
    <row r="458" spans="1:3" x14ac:dyDescent="0.45">
      <c r="A458">
        <v>97.19</v>
      </c>
      <c r="B458">
        <v>67.81</v>
      </c>
      <c r="C458">
        <v>135.07</v>
      </c>
    </row>
    <row r="459" spans="1:3" x14ac:dyDescent="0.45">
      <c r="A459">
        <v>97.88</v>
      </c>
      <c r="B459">
        <v>70.23</v>
      </c>
      <c r="C459">
        <v>133.69999999999999</v>
      </c>
    </row>
    <row r="460" spans="1:3" x14ac:dyDescent="0.45">
      <c r="A460">
        <v>96.5</v>
      </c>
      <c r="B460">
        <v>69.88</v>
      </c>
      <c r="C460">
        <v>132.12</v>
      </c>
    </row>
    <row r="461" spans="1:3" x14ac:dyDescent="0.45">
      <c r="A461">
        <v>98.32</v>
      </c>
      <c r="B461">
        <v>69.650000000000006</v>
      </c>
      <c r="C461">
        <v>132.19999999999999</v>
      </c>
    </row>
    <row r="462" spans="1:3" x14ac:dyDescent="0.45">
      <c r="A462">
        <v>100.41</v>
      </c>
      <c r="B462">
        <v>67.95</v>
      </c>
      <c r="C462">
        <v>134.63</v>
      </c>
    </row>
    <row r="463" spans="1:3" x14ac:dyDescent="0.45">
      <c r="A463">
        <v>98.63</v>
      </c>
      <c r="B463">
        <v>66.98</v>
      </c>
      <c r="C463">
        <v>136.87</v>
      </c>
    </row>
    <row r="464" spans="1:3" x14ac:dyDescent="0.45">
      <c r="A464">
        <v>96.81</v>
      </c>
      <c r="B464">
        <v>65.760000000000005</v>
      </c>
      <c r="C464">
        <v>138.55000000000001</v>
      </c>
    </row>
    <row r="465" spans="1:3" x14ac:dyDescent="0.45">
      <c r="A465">
        <v>98.88</v>
      </c>
      <c r="B465">
        <v>65.53</v>
      </c>
      <c r="C465">
        <v>137.22999999999999</v>
      </c>
    </row>
    <row r="466" spans="1:3" x14ac:dyDescent="0.45">
      <c r="A466">
        <v>100.54</v>
      </c>
      <c r="B466">
        <v>68.27</v>
      </c>
      <c r="C466">
        <v>135.35</v>
      </c>
    </row>
    <row r="467" spans="1:3" x14ac:dyDescent="0.45">
      <c r="A467">
        <v>102.5</v>
      </c>
      <c r="B467">
        <v>66.36</v>
      </c>
      <c r="C467">
        <v>133.85</v>
      </c>
    </row>
    <row r="468" spans="1:3" x14ac:dyDescent="0.45">
      <c r="A468">
        <v>103.73</v>
      </c>
      <c r="B468">
        <v>65</v>
      </c>
      <c r="C468">
        <v>134.44999999999999</v>
      </c>
    </row>
    <row r="469" spans="1:3" x14ac:dyDescent="0.45">
      <c r="A469">
        <v>101.95</v>
      </c>
      <c r="B469">
        <v>67.900000000000006</v>
      </c>
      <c r="C469">
        <v>136.01</v>
      </c>
    </row>
    <row r="470" spans="1:3" x14ac:dyDescent="0.45">
      <c r="A470">
        <v>100.28</v>
      </c>
      <c r="B470">
        <v>67.61</v>
      </c>
      <c r="C470">
        <v>134.69</v>
      </c>
    </row>
    <row r="471" spans="1:3" x14ac:dyDescent="0.45">
      <c r="A471">
        <v>101.15</v>
      </c>
      <c r="B471">
        <v>66.87</v>
      </c>
      <c r="C471">
        <v>136.71</v>
      </c>
    </row>
    <row r="472" spans="1:3" x14ac:dyDescent="0.45">
      <c r="A472">
        <v>101.53</v>
      </c>
      <c r="B472">
        <v>69.790000000000006</v>
      </c>
      <c r="C472">
        <v>135.55000000000001</v>
      </c>
    </row>
    <row r="473" spans="1:3" x14ac:dyDescent="0.45">
      <c r="A473">
        <v>103.27</v>
      </c>
      <c r="B473">
        <v>72.55</v>
      </c>
      <c r="C473">
        <v>138.04</v>
      </c>
    </row>
    <row r="474" spans="1:3" x14ac:dyDescent="0.45">
      <c r="A474">
        <v>102.2</v>
      </c>
      <c r="B474">
        <v>70.64</v>
      </c>
      <c r="C474">
        <v>136.30000000000001</v>
      </c>
    </row>
    <row r="475" spans="1:3" x14ac:dyDescent="0.45">
      <c r="A475">
        <v>100.83</v>
      </c>
      <c r="B475">
        <v>69.989999999999995</v>
      </c>
      <c r="C475">
        <v>136.91</v>
      </c>
    </row>
    <row r="476" spans="1:3" x14ac:dyDescent="0.45">
      <c r="A476">
        <v>101.6</v>
      </c>
      <c r="B476">
        <v>68.069999999999993</v>
      </c>
      <c r="C476">
        <v>137.52000000000001</v>
      </c>
    </row>
    <row r="477" spans="1:3" x14ac:dyDescent="0.45">
      <c r="A477">
        <v>99.94</v>
      </c>
      <c r="B477">
        <v>66.72</v>
      </c>
      <c r="C477">
        <v>136.02000000000001</v>
      </c>
    </row>
    <row r="478" spans="1:3" x14ac:dyDescent="0.45">
      <c r="A478">
        <v>98.46</v>
      </c>
      <c r="B478">
        <v>69.349999999999994</v>
      </c>
      <c r="C478">
        <v>134.65</v>
      </c>
    </row>
    <row r="479" spans="1:3" x14ac:dyDescent="0.45">
      <c r="A479">
        <v>97.24</v>
      </c>
      <c r="B479">
        <v>68.8</v>
      </c>
      <c r="C479">
        <v>133.62</v>
      </c>
    </row>
    <row r="480" spans="1:3" x14ac:dyDescent="0.45">
      <c r="A480">
        <v>97.6</v>
      </c>
      <c r="B480">
        <v>66.97</v>
      </c>
      <c r="C480">
        <v>134.27000000000001</v>
      </c>
    </row>
    <row r="481" spans="1:3" x14ac:dyDescent="0.45">
      <c r="A481">
        <v>98.91</v>
      </c>
      <c r="B481">
        <v>66.28</v>
      </c>
      <c r="C481">
        <v>134.35</v>
      </c>
    </row>
    <row r="482" spans="1:3" x14ac:dyDescent="0.45">
      <c r="A482">
        <v>101.11</v>
      </c>
      <c r="B482">
        <v>64.41</v>
      </c>
      <c r="C482">
        <v>133.19</v>
      </c>
    </row>
    <row r="483" spans="1:3" x14ac:dyDescent="0.45">
      <c r="A483">
        <v>102.79</v>
      </c>
      <c r="B483">
        <v>66.86</v>
      </c>
      <c r="C483">
        <v>132.1</v>
      </c>
    </row>
    <row r="484" spans="1:3" x14ac:dyDescent="0.45">
      <c r="A484">
        <v>103.54</v>
      </c>
      <c r="B484">
        <v>66.22</v>
      </c>
      <c r="C484">
        <v>132.30000000000001</v>
      </c>
    </row>
    <row r="485" spans="1:3" x14ac:dyDescent="0.45">
      <c r="A485">
        <v>102.54</v>
      </c>
      <c r="B485">
        <v>64.239999999999995</v>
      </c>
      <c r="C485">
        <v>131.22999999999999</v>
      </c>
    </row>
    <row r="486" spans="1:3" x14ac:dyDescent="0.45">
      <c r="A486">
        <v>100.72</v>
      </c>
      <c r="B486">
        <v>62.97</v>
      </c>
      <c r="C486">
        <v>130.09</v>
      </c>
    </row>
    <row r="487" spans="1:3" x14ac:dyDescent="0.45">
      <c r="A487">
        <v>99.66</v>
      </c>
      <c r="B487">
        <v>61.28</v>
      </c>
      <c r="C487">
        <v>131.72999999999999</v>
      </c>
    </row>
    <row r="488" spans="1:3" x14ac:dyDescent="0.45">
      <c r="A488">
        <v>101.44</v>
      </c>
      <c r="B488">
        <v>63.76</v>
      </c>
      <c r="C488">
        <v>130.03</v>
      </c>
    </row>
    <row r="489" spans="1:3" x14ac:dyDescent="0.45">
      <c r="A489">
        <v>99.81</v>
      </c>
      <c r="B489">
        <v>63.15</v>
      </c>
      <c r="C489">
        <v>128.21</v>
      </c>
    </row>
    <row r="490" spans="1:3" x14ac:dyDescent="0.45">
      <c r="A490">
        <v>101.7</v>
      </c>
      <c r="B490">
        <v>62.62</v>
      </c>
      <c r="C490">
        <v>128.51</v>
      </c>
    </row>
    <row r="491" spans="1:3" x14ac:dyDescent="0.45">
      <c r="A491">
        <v>99.88</v>
      </c>
      <c r="B491">
        <v>65.52</v>
      </c>
      <c r="C491">
        <v>127.47</v>
      </c>
    </row>
    <row r="492" spans="1:3" x14ac:dyDescent="0.45">
      <c r="A492">
        <v>102.11</v>
      </c>
      <c r="B492">
        <v>65.180000000000007</v>
      </c>
      <c r="C492">
        <v>126.24</v>
      </c>
    </row>
    <row r="493" spans="1:3" x14ac:dyDescent="0.45">
      <c r="A493">
        <v>104.42</v>
      </c>
      <c r="B493">
        <v>64.34</v>
      </c>
      <c r="C493">
        <v>128.41</v>
      </c>
    </row>
    <row r="494" spans="1:3" x14ac:dyDescent="0.45">
      <c r="A494">
        <v>105.45</v>
      </c>
      <c r="B494">
        <v>64.28</v>
      </c>
      <c r="C494">
        <v>128.56</v>
      </c>
    </row>
    <row r="495" spans="1:3" x14ac:dyDescent="0.45">
      <c r="A495">
        <v>104.12</v>
      </c>
      <c r="B495">
        <v>67.06</v>
      </c>
      <c r="C495">
        <v>128.58000000000001</v>
      </c>
    </row>
    <row r="496" spans="1:3" x14ac:dyDescent="0.45">
      <c r="A496">
        <v>102.55</v>
      </c>
      <c r="B496">
        <v>66.61</v>
      </c>
      <c r="C496">
        <v>127.41</v>
      </c>
    </row>
    <row r="497" spans="1:3" x14ac:dyDescent="0.45">
      <c r="A497">
        <v>100.83</v>
      </c>
      <c r="B497">
        <v>65.150000000000006</v>
      </c>
      <c r="C497">
        <v>129.69</v>
      </c>
    </row>
    <row r="498" spans="1:3" x14ac:dyDescent="0.45">
      <c r="A498">
        <v>102.59</v>
      </c>
      <c r="B498">
        <v>63.19</v>
      </c>
      <c r="C498">
        <v>128.27000000000001</v>
      </c>
    </row>
    <row r="499" spans="1:3" x14ac:dyDescent="0.45">
      <c r="A499">
        <v>101.01</v>
      </c>
      <c r="B499">
        <v>62.21</v>
      </c>
      <c r="C499">
        <v>126.99</v>
      </c>
    </row>
    <row r="500" spans="1:3" x14ac:dyDescent="0.45">
      <c r="A500">
        <v>102.11</v>
      </c>
      <c r="B500">
        <v>61.89</v>
      </c>
      <c r="C500">
        <v>127.03</v>
      </c>
    </row>
    <row r="501" spans="1:3" x14ac:dyDescent="0.45">
      <c r="A501">
        <v>100.38</v>
      </c>
      <c r="B501">
        <v>59.94</v>
      </c>
      <c r="C501">
        <v>127.11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5C3F-8A24-4D4C-BA4F-AC9C932A81D7}">
  <dimension ref="A1:K501"/>
  <sheetViews>
    <sheetView workbookViewId="0">
      <selection activeCell="J6" sqref="J6"/>
    </sheetView>
  </sheetViews>
  <sheetFormatPr defaultRowHeight="14.25" x14ac:dyDescent="0.45"/>
  <cols>
    <col min="1" max="2" width="9" bestFit="1" customWidth="1"/>
    <col min="3" max="3" width="9.1328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3</v>
      </c>
    </row>
    <row r="2" spans="1:11" hidden="1" x14ac:dyDescent="0.45">
      <c r="A2">
        <v>126</v>
      </c>
      <c r="B2">
        <v>135.43</v>
      </c>
      <c r="C2">
        <v>65.430000000000007</v>
      </c>
      <c r="D2">
        <v>126</v>
      </c>
      <c r="E2">
        <v>135.43</v>
      </c>
      <c r="F2">
        <v>65.430000000000007</v>
      </c>
      <c r="G2">
        <v>0</v>
      </c>
      <c r="H2">
        <v>0</v>
      </c>
      <c r="I2">
        <v>0</v>
      </c>
      <c r="J2">
        <f>SUM(gielda__35[[#This Row],[Change A]:[Change C]])</f>
        <v>0</v>
      </c>
      <c r="K2">
        <v>1</v>
      </c>
    </row>
    <row r="3" spans="1:11" hidden="1" x14ac:dyDescent="0.45">
      <c r="A3">
        <v>119</v>
      </c>
      <c r="B3">
        <v>134.99</v>
      </c>
      <c r="C3">
        <v>67.06</v>
      </c>
      <c r="D3">
        <f>MAX(gielda__35[[#This Row],[firma_A]], D2)</f>
        <v>126</v>
      </c>
      <c r="E3">
        <f>MAX(gielda__35[[#This Row],[firma_B]], E2)</f>
        <v>135.43</v>
      </c>
      <c r="F3">
        <f>MAX(gielda__35[[#This Row],[firma_C]], F2)</f>
        <v>67.06</v>
      </c>
      <c r="G3">
        <f>IF(NOT(gielda__35[[#This Row],[Max A]] = D2), 1, 0)</f>
        <v>0</v>
      </c>
      <c r="H3">
        <f>IF(NOT(gielda__35[[#This Row],[Max B]] = E2), 1, 0)</f>
        <v>0</v>
      </c>
      <c r="I3">
        <f>IF(NOT(gielda__35[[#This Row],[Max C]] = F2), 1, 0)</f>
        <v>1</v>
      </c>
      <c r="J3">
        <f>SUM(gielda__35[[#This Row],[Change A]:[Change C]])</f>
        <v>1</v>
      </c>
      <c r="K3">
        <f>K2+1</f>
        <v>2</v>
      </c>
    </row>
    <row r="4" spans="1:11" x14ac:dyDescent="0.45">
      <c r="A4">
        <v>127</v>
      </c>
      <c r="B4">
        <v>134.04</v>
      </c>
      <c r="C4">
        <v>68.91</v>
      </c>
      <c r="D4">
        <f>MAX(gielda__35[[#This Row],[firma_A]], D3)</f>
        <v>127</v>
      </c>
      <c r="E4">
        <f>MAX(gielda__35[[#This Row],[firma_B]], E3)</f>
        <v>135.43</v>
      </c>
      <c r="F4">
        <f>MAX(gielda__35[[#This Row],[firma_C]], F3)</f>
        <v>68.91</v>
      </c>
      <c r="G4">
        <f>IF(NOT(gielda__35[[#This Row],[Max A]] = D3), 1, 0)</f>
        <v>1</v>
      </c>
      <c r="H4">
        <f>IF(NOT(gielda__35[[#This Row],[Max B]] = E3), 1, 0)</f>
        <v>0</v>
      </c>
      <c r="I4">
        <f>IF(NOT(gielda__35[[#This Row],[Max C]] = F3), 1, 0)</f>
        <v>1</v>
      </c>
      <c r="J4">
        <f>SUM(gielda__35[[#This Row],[Change A]:[Change C]])</f>
        <v>2</v>
      </c>
      <c r="K4">
        <f t="shared" ref="K4:K67" si="0">K3+1</f>
        <v>3</v>
      </c>
    </row>
    <row r="5" spans="1:11" x14ac:dyDescent="0.45">
      <c r="A5">
        <v>130</v>
      </c>
      <c r="B5">
        <v>133.76</v>
      </c>
      <c r="C5">
        <v>70.8</v>
      </c>
      <c r="D5">
        <f>MAX(gielda__35[[#This Row],[firma_A]], D4)</f>
        <v>130</v>
      </c>
      <c r="E5">
        <f>MAX(gielda__35[[#This Row],[firma_B]], E4)</f>
        <v>135.43</v>
      </c>
      <c r="F5">
        <f>MAX(gielda__35[[#This Row],[firma_C]], F4)</f>
        <v>70.8</v>
      </c>
      <c r="G5">
        <f>IF(NOT(gielda__35[[#This Row],[Max A]] = D4), 1, 0)</f>
        <v>1</v>
      </c>
      <c r="H5">
        <f>IF(NOT(gielda__35[[#This Row],[Max B]] = E4), 1, 0)</f>
        <v>0</v>
      </c>
      <c r="I5">
        <f>IF(NOT(gielda__35[[#This Row],[Max C]] = F4), 1, 0)</f>
        <v>1</v>
      </c>
      <c r="J5">
        <f>SUM(gielda__35[[#This Row],[Change A]:[Change C]])</f>
        <v>2</v>
      </c>
      <c r="K5">
        <f t="shared" si="0"/>
        <v>4</v>
      </c>
    </row>
    <row r="6" spans="1:11" x14ac:dyDescent="0.45">
      <c r="A6">
        <v>110</v>
      </c>
      <c r="B6">
        <v>136.72999999999999</v>
      </c>
      <c r="C6">
        <v>72.260000000000005</v>
      </c>
      <c r="D6">
        <f>MAX(gielda__35[[#This Row],[firma_A]], D5)</f>
        <v>130</v>
      </c>
      <c r="E6">
        <f>MAX(gielda__35[[#This Row],[firma_B]], E5)</f>
        <v>136.72999999999999</v>
      </c>
      <c r="F6">
        <f>MAX(gielda__35[[#This Row],[firma_C]], F5)</f>
        <v>72.260000000000005</v>
      </c>
      <c r="G6">
        <f>IF(NOT(gielda__35[[#This Row],[Max A]] = D5), 1, 0)</f>
        <v>0</v>
      </c>
      <c r="H6">
        <f>IF(NOT(gielda__35[[#This Row],[Max B]] = E5), 1, 0)</f>
        <v>1</v>
      </c>
      <c r="I6">
        <f>IF(NOT(gielda__35[[#This Row],[Max C]] = F5), 1, 0)</f>
        <v>1</v>
      </c>
      <c r="J6">
        <f>SUM(gielda__35[[#This Row],[Change A]:[Change C]])</f>
        <v>2</v>
      </c>
      <c r="K6">
        <f t="shared" si="0"/>
        <v>5</v>
      </c>
    </row>
    <row r="7" spans="1:11" hidden="1" x14ac:dyDescent="0.45">
      <c r="A7">
        <v>108.71</v>
      </c>
      <c r="B7">
        <v>136.49</v>
      </c>
      <c r="C7">
        <v>73.63</v>
      </c>
      <c r="D7">
        <f>MAX(gielda__35[[#This Row],[firma_A]], D6)</f>
        <v>130</v>
      </c>
      <c r="E7">
        <f>MAX(gielda__35[[#This Row],[firma_B]], E6)</f>
        <v>136.72999999999999</v>
      </c>
      <c r="F7">
        <f>MAX(gielda__35[[#This Row],[firma_C]], F6)</f>
        <v>73.63</v>
      </c>
      <c r="G7">
        <f>IF(NOT(gielda__35[[#This Row],[Max A]] = D6), 1, 0)</f>
        <v>0</v>
      </c>
      <c r="H7">
        <f>IF(NOT(gielda__35[[#This Row],[Max B]] = E6), 1, 0)</f>
        <v>0</v>
      </c>
      <c r="I7">
        <f>IF(NOT(gielda__35[[#This Row],[Max C]] = F6), 1, 0)</f>
        <v>1</v>
      </c>
      <c r="J7">
        <f>SUM(gielda__35[[#This Row],[Change A]:[Change C]])</f>
        <v>1</v>
      </c>
      <c r="K7">
        <f t="shared" si="0"/>
        <v>6</v>
      </c>
    </row>
    <row r="8" spans="1:11" x14ac:dyDescent="0.45">
      <c r="A8">
        <v>109.82</v>
      </c>
      <c r="B8">
        <v>139.22</v>
      </c>
      <c r="C8">
        <v>73.64</v>
      </c>
      <c r="D8">
        <f>MAX(gielda__35[[#This Row],[firma_A]], D7)</f>
        <v>130</v>
      </c>
      <c r="E8">
        <f>MAX(gielda__35[[#This Row],[firma_B]], E7)</f>
        <v>139.22</v>
      </c>
      <c r="F8">
        <f>MAX(gielda__35[[#This Row],[firma_C]], F7)</f>
        <v>73.64</v>
      </c>
      <c r="G8">
        <f>IF(NOT(gielda__35[[#This Row],[Max A]] = D7), 1, 0)</f>
        <v>0</v>
      </c>
      <c r="H8">
        <f>IF(NOT(gielda__35[[#This Row],[Max B]] = E7), 1, 0)</f>
        <v>1</v>
      </c>
      <c r="I8">
        <f>IF(NOT(gielda__35[[#This Row],[Max C]] = F7), 1, 0)</f>
        <v>1</v>
      </c>
      <c r="J8">
        <f>SUM(gielda__35[[#This Row],[Change A]:[Change C]])</f>
        <v>2</v>
      </c>
      <c r="K8">
        <f t="shared" si="0"/>
        <v>7</v>
      </c>
    </row>
    <row r="9" spans="1:11" hidden="1" x14ac:dyDescent="0.45">
      <c r="A9">
        <v>108.34</v>
      </c>
      <c r="B9">
        <v>138.41</v>
      </c>
      <c r="C9">
        <v>71.739999999999995</v>
      </c>
      <c r="D9">
        <f>MAX(gielda__35[[#This Row],[firma_A]], D8)</f>
        <v>130</v>
      </c>
      <c r="E9">
        <f>MAX(gielda__35[[#This Row],[firma_B]], E8)</f>
        <v>139.22</v>
      </c>
      <c r="F9">
        <f>MAX(gielda__35[[#This Row],[firma_C]], F8)</f>
        <v>73.64</v>
      </c>
      <c r="G9">
        <f>IF(NOT(gielda__35[[#This Row],[Max A]] = D8), 1, 0)</f>
        <v>0</v>
      </c>
      <c r="H9">
        <f>IF(NOT(gielda__35[[#This Row],[Max B]] = E8), 1, 0)</f>
        <v>0</v>
      </c>
      <c r="I9">
        <f>IF(NOT(gielda__35[[#This Row],[Max C]] = F8), 1, 0)</f>
        <v>0</v>
      </c>
      <c r="J9">
        <f>SUM(gielda__35[[#This Row],[Change A]:[Change C]])</f>
        <v>0</v>
      </c>
      <c r="K9">
        <f t="shared" si="0"/>
        <v>8</v>
      </c>
    </row>
    <row r="10" spans="1:11" hidden="1" x14ac:dyDescent="0.45">
      <c r="A10">
        <v>108.98</v>
      </c>
      <c r="B10">
        <v>137.68</v>
      </c>
      <c r="C10">
        <v>72.89</v>
      </c>
      <c r="D10">
        <f>MAX(gielda__35[[#This Row],[firma_A]], D9)</f>
        <v>130</v>
      </c>
      <c r="E10">
        <f>MAX(gielda__35[[#This Row],[firma_B]], E9)</f>
        <v>139.22</v>
      </c>
      <c r="F10">
        <f>MAX(gielda__35[[#This Row],[firma_C]], F9)</f>
        <v>73.64</v>
      </c>
      <c r="G10">
        <f>IF(NOT(gielda__35[[#This Row],[Max A]] = D9), 1, 0)</f>
        <v>0</v>
      </c>
      <c r="H10">
        <f>IF(NOT(gielda__35[[#This Row],[Max B]] = E9), 1, 0)</f>
        <v>0</v>
      </c>
      <c r="I10">
        <f>IF(NOT(gielda__35[[#This Row],[Max C]] = F9), 1, 0)</f>
        <v>0</v>
      </c>
      <c r="J10">
        <f>SUM(gielda__35[[#This Row],[Change A]:[Change C]])</f>
        <v>0</v>
      </c>
      <c r="K10">
        <f t="shared" si="0"/>
        <v>9</v>
      </c>
    </row>
    <row r="11" spans="1:11" x14ac:dyDescent="0.45">
      <c r="A11">
        <v>107.72</v>
      </c>
      <c r="B11">
        <v>140.59</v>
      </c>
      <c r="C11">
        <v>74.319999999999993</v>
      </c>
      <c r="D11">
        <f>MAX(gielda__35[[#This Row],[firma_A]], D10)</f>
        <v>130</v>
      </c>
      <c r="E11">
        <f>MAX(gielda__35[[#This Row],[firma_B]], E10)</f>
        <v>140.59</v>
      </c>
      <c r="F11">
        <f>MAX(gielda__35[[#This Row],[firma_C]], F10)</f>
        <v>74.319999999999993</v>
      </c>
      <c r="G11">
        <f>IF(NOT(gielda__35[[#This Row],[Max A]] = D10), 1, 0)</f>
        <v>0</v>
      </c>
      <c r="H11">
        <f>IF(NOT(gielda__35[[#This Row],[Max B]] = E10), 1, 0)</f>
        <v>1</v>
      </c>
      <c r="I11">
        <f>IF(NOT(gielda__35[[#This Row],[Max C]] = F10), 1, 0)</f>
        <v>1</v>
      </c>
      <c r="J11">
        <f>SUM(gielda__35[[#This Row],[Change A]:[Change C]])</f>
        <v>2</v>
      </c>
      <c r="K11">
        <f t="shared" si="0"/>
        <v>10</v>
      </c>
    </row>
    <row r="12" spans="1:11" x14ac:dyDescent="0.45">
      <c r="A12">
        <v>109.1</v>
      </c>
      <c r="B12">
        <v>143.21</v>
      </c>
      <c r="C12">
        <v>75.569999999999993</v>
      </c>
      <c r="D12">
        <f>MAX(gielda__35[[#This Row],[firma_A]], D11)</f>
        <v>130</v>
      </c>
      <c r="E12">
        <f>MAX(gielda__35[[#This Row],[firma_B]], E11)</f>
        <v>143.21</v>
      </c>
      <c r="F12">
        <f>MAX(gielda__35[[#This Row],[firma_C]], F11)</f>
        <v>75.569999999999993</v>
      </c>
      <c r="G12">
        <f>IF(NOT(gielda__35[[#This Row],[Max A]] = D11), 1, 0)</f>
        <v>0</v>
      </c>
      <c r="H12">
        <f>IF(NOT(gielda__35[[#This Row],[Max B]] = E11), 1, 0)</f>
        <v>1</v>
      </c>
      <c r="I12">
        <f>IF(NOT(gielda__35[[#This Row],[Max C]] = F11), 1, 0)</f>
        <v>1</v>
      </c>
      <c r="J12">
        <f>SUM(gielda__35[[#This Row],[Change A]:[Change C]])</f>
        <v>2</v>
      </c>
      <c r="K12">
        <f t="shared" si="0"/>
        <v>11</v>
      </c>
    </row>
    <row r="13" spans="1:11" x14ac:dyDescent="0.45">
      <c r="A13">
        <v>107.73</v>
      </c>
      <c r="B13">
        <v>145.94999999999999</v>
      </c>
      <c r="C13">
        <v>77.37</v>
      </c>
      <c r="D13">
        <f>MAX(gielda__35[[#This Row],[firma_A]], D12)</f>
        <v>130</v>
      </c>
      <c r="E13">
        <f>MAX(gielda__35[[#This Row],[firma_B]], E12)</f>
        <v>145.94999999999999</v>
      </c>
      <c r="F13">
        <f>MAX(gielda__35[[#This Row],[firma_C]], F12)</f>
        <v>77.37</v>
      </c>
      <c r="G13">
        <f>IF(NOT(gielda__35[[#This Row],[Max A]] = D12), 1, 0)</f>
        <v>0</v>
      </c>
      <c r="H13">
        <f>IF(NOT(gielda__35[[#This Row],[Max B]] = E12), 1, 0)</f>
        <v>1</v>
      </c>
      <c r="I13">
        <f>IF(NOT(gielda__35[[#This Row],[Max C]] = F12), 1, 0)</f>
        <v>1</v>
      </c>
      <c r="J13">
        <f>SUM(gielda__35[[#This Row],[Change A]:[Change C]])</f>
        <v>2</v>
      </c>
      <c r="K13">
        <f t="shared" si="0"/>
        <v>12</v>
      </c>
    </row>
    <row r="14" spans="1:11" hidden="1" x14ac:dyDescent="0.45">
      <c r="A14">
        <v>107.75</v>
      </c>
      <c r="B14">
        <v>145.35</v>
      </c>
      <c r="C14">
        <v>75.7</v>
      </c>
      <c r="D14">
        <f>MAX(gielda__35[[#This Row],[firma_A]], D13)</f>
        <v>130</v>
      </c>
      <c r="E14">
        <f>MAX(gielda__35[[#This Row],[firma_B]], E13)</f>
        <v>145.94999999999999</v>
      </c>
      <c r="F14">
        <f>MAX(gielda__35[[#This Row],[firma_C]], F13)</f>
        <v>77.37</v>
      </c>
      <c r="G14">
        <f>IF(NOT(gielda__35[[#This Row],[Max A]] = D13), 1, 0)</f>
        <v>0</v>
      </c>
      <c r="H14">
        <f>IF(NOT(gielda__35[[#This Row],[Max B]] = E13), 1, 0)</f>
        <v>0</v>
      </c>
      <c r="I14">
        <f>IF(NOT(gielda__35[[#This Row],[Max C]] = F13), 1, 0)</f>
        <v>0</v>
      </c>
      <c r="J14">
        <f>SUM(gielda__35[[#This Row],[Change A]:[Change C]])</f>
        <v>0</v>
      </c>
      <c r="K14">
        <f t="shared" si="0"/>
        <v>13</v>
      </c>
    </row>
    <row r="15" spans="1:11" hidden="1" x14ac:dyDescent="0.45">
      <c r="A15">
        <v>110.02</v>
      </c>
      <c r="B15">
        <v>145.35</v>
      </c>
      <c r="C15">
        <v>75.959999999999994</v>
      </c>
      <c r="D15">
        <f>MAX(gielda__35[[#This Row],[firma_A]], D14)</f>
        <v>130</v>
      </c>
      <c r="E15">
        <f>MAX(gielda__35[[#This Row],[firma_B]], E14)</f>
        <v>145.94999999999999</v>
      </c>
      <c r="F15">
        <f>MAX(gielda__35[[#This Row],[firma_C]], F14)</f>
        <v>77.37</v>
      </c>
      <c r="G15">
        <f>IF(NOT(gielda__35[[#This Row],[Max A]] = D14), 1, 0)</f>
        <v>0</v>
      </c>
      <c r="H15">
        <f>IF(NOT(gielda__35[[#This Row],[Max B]] = E14), 1, 0)</f>
        <v>0</v>
      </c>
      <c r="I15">
        <f>IF(NOT(gielda__35[[#This Row],[Max C]] = F14), 1, 0)</f>
        <v>0</v>
      </c>
      <c r="J15">
        <f>SUM(gielda__35[[#This Row],[Change A]:[Change C]])</f>
        <v>0</v>
      </c>
      <c r="K15">
        <f t="shared" si="0"/>
        <v>14</v>
      </c>
    </row>
    <row r="16" spans="1:11" hidden="1" x14ac:dyDescent="0.45">
      <c r="A16">
        <v>112.45</v>
      </c>
      <c r="B16">
        <v>145.24</v>
      </c>
      <c r="C16">
        <v>78.040000000000006</v>
      </c>
      <c r="D16">
        <f>MAX(gielda__35[[#This Row],[firma_A]], D15)</f>
        <v>130</v>
      </c>
      <c r="E16">
        <f>MAX(gielda__35[[#This Row],[firma_B]], E15)</f>
        <v>145.94999999999999</v>
      </c>
      <c r="F16">
        <f>MAX(gielda__35[[#This Row],[firma_C]], F15)</f>
        <v>78.040000000000006</v>
      </c>
      <c r="G16">
        <f>IF(NOT(gielda__35[[#This Row],[Max A]] = D15), 1, 0)</f>
        <v>0</v>
      </c>
      <c r="H16">
        <f>IF(NOT(gielda__35[[#This Row],[Max B]] = E15), 1, 0)</f>
        <v>0</v>
      </c>
      <c r="I16">
        <f>IF(NOT(gielda__35[[#This Row],[Max C]] = F15), 1, 0)</f>
        <v>1</v>
      </c>
      <c r="J16">
        <f>SUM(gielda__35[[#This Row],[Change A]:[Change C]])</f>
        <v>1</v>
      </c>
      <c r="K16">
        <f t="shared" si="0"/>
        <v>15</v>
      </c>
    </row>
    <row r="17" spans="1:11" x14ac:dyDescent="0.45">
      <c r="A17">
        <v>110.84</v>
      </c>
      <c r="B17">
        <v>148.19</v>
      </c>
      <c r="C17">
        <v>78.28</v>
      </c>
      <c r="D17">
        <f>MAX(gielda__35[[#This Row],[firma_A]], D16)</f>
        <v>130</v>
      </c>
      <c r="E17">
        <f>MAX(gielda__35[[#This Row],[firma_B]], E16)</f>
        <v>148.19</v>
      </c>
      <c r="F17">
        <f>MAX(gielda__35[[#This Row],[firma_C]], F16)</f>
        <v>78.28</v>
      </c>
      <c r="G17">
        <f>IF(NOT(gielda__35[[#This Row],[Max A]] = D16), 1, 0)</f>
        <v>0</v>
      </c>
      <c r="H17">
        <f>IF(NOT(gielda__35[[#This Row],[Max B]] = E16), 1, 0)</f>
        <v>1</v>
      </c>
      <c r="I17">
        <f>IF(NOT(gielda__35[[#This Row],[Max C]] = F16), 1, 0)</f>
        <v>1</v>
      </c>
      <c r="J17">
        <f>SUM(gielda__35[[#This Row],[Change A]:[Change C]])</f>
        <v>2</v>
      </c>
      <c r="K17">
        <f t="shared" si="0"/>
        <v>16</v>
      </c>
    </row>
    <row r="18" spans="1:11" hidden="1" x14ac:dyDescent="0.45">
      <c r="A18">
        <v>109.06</v>
      </c>
      <c r="B18">
        <v>146.26</v>
      </c>
      <c r="C18">
        <v>79.41</v>
      </c>
      <c r="D18">
        <f>MAX(gielda__35[[#This Row],[firma_A]], D17)</f>
        <v>130</v>
      </c>
      <c r="E18">
        <f>MAX(gielda__35[[#This Row],[firma_B]], E17)</f>
        <v>148.19</v>
      </c>
      <c r="F18">
        <f>MAX(gielda__35[[#This Row],[firma_C]], F17)</f>
        <v>79.41</v>
      </c>
      <c r="G18">
        <f>IF(NOT(gielda__35[[#This Row],[Max A]] = D17), 1, 0)</f>
        <v>0</v>
      </c>
      <c r="H18">
        <f>IF(NOT(gielda__35[[#This Row],[Max B]] = E17), 1, 0)</f>
        <v>0</v>
      </c>
      <c r="I18">
        <f>IF(NOT(gielda__35[[#This Row],[Max C]] = F17), 1, 0)</f>
        <v>1</v>
      </c>
      <c r="J18">
        <f>SUM(gielda__35[[#This Row],[Change A]:[Change C]])</f>
        <v>1</v>
      </c>
      <c r="K18">
        <f t="shared" si="0"/>
        <v>17</v>
      </c>
    </row>
    <row r="19" spans="1:11" hidden="1" x14ac:dyDescent="0.45">
      <c r="A19">
        <v>107.28</v>
      </c>
      <c r="B19">
        <v>144.43</v>
      </c>
      <c r="C19">
        <v>77.45</v>
      </c>
      <c r="D19">
        <f>MAX(gielda__35[[#This Row],[firma_A]], D18)</f>
        <v>130</v>
      </c>
      <c r="E19">
        <f>MAX(gielda__35[[#This Row],[firma_B]], E18)</f>
        <v>148.19</v>
      </c>
      <c r="F19">
        <f>MAX(gielda__35[[#This Row],[firma_C]], F18)</f>
        <v>79.41</v>
      </c>
      <c r="G19">
        <f>IF(NOT(gielda__35[[#This Row],[Max A]] = D18), 1, 0)</f>
        <v>0</v>
      </c>
      <c r="H19">
        <f>IF(NOT(gielda__35[[#This Row],[Max B]] = E18), 1, 0)</f>
        <v>0</v>
      </c>
      <c r="I19">
        <f>IF(NOT(gielda__35[[#This Row],[Max C]] = F18), 1, 0)</f>
        <v>0</v>
      </c>
      <c r="J19">
        <f>SUM(gielda__35[[#This Row],[Change A]:[Change C]])</f>
        <v>0</v>
      </c>
      <c r="K19">
        <f t="shared" si="0"/>
        <v>18</v>
      </c>
    </row>
    <row r="20" spans="1:11" hidden="1" x14ac:dyDescent="0.45">
      <c r="A20">
        <v>108.88</v>
      </c>
      <c r="B20">
        <v>144.19</v>
      </c>
      <c r="C20">
        <v>76.040000000000006</v>
      </c>
      <c r="D20">
        <f>MAX(gielda__35[[#This Row],[firma_A]], D19)</f>
        <v>130</v>
      </c>
      <c r="E20">
        <f>MAX(gielda__35[[#This Row],[firma_B]], E19)</f>
        <v>148.19</v>
      </c>
      <c r="F20">
        <f>MAX(gielda__35[[#This Row],[firma_C]], F19)</f>
        <v>79.41</v>
      </c>
      <c r="G20">
        <f>IF(NOT(gielda__35[[#This Row],[Max A]] = D19), 1, 0)</f>
        <v>0</v>
      </c>
      <c r="H20">
        <f>IF(NOT(gielda__35[[#This Row],[Max B]] = E19), 1, 0)</f>
        <v>0</v>
      </c>
      <c r="I20">
        <f>IF(NOT(gielda__35[[#This Row],[Max C]] = F19), 1, 0)</f>
        <v>0</v>
      </c>
      <c r="J20">
        <f>SUM(gielda__35[[#This Row],[Change A]:[Change C]])</f>
        <v>0</v>
      </c>
      <c r="K20">
        <f t="shared" si="0"/>
        <v>19</v>
      </c>
    </row>
    <row r="21" spans="1:11" hidden="1" x14ac:dyDescent="0.45">
      <c r="A21">
        <v>111.35</v>
      </c>
      <c r="B21">
        <v>142.59</v>
      </c>
      <c r="C21">
        <v>77.11</v>
      </c>
      <c r="D21">
        <f>MAX(gielda__35[[#This Row],[firma_A]], D20)</f>
        <v>130</v>
      </c>
      <c r="E21">
        <f>MAX(gielda__35[[#This Row],[firma_B]], E20)</f>
        <v>148.19</v>
      </c>
      <c r="F21">
        <f>MAX(gielda__35[[#This Row],[firma_C]], F20)</f>
        <v>79.41</v>
      </c>
      <c r="G21">
        <f>IF(NOT(gielda__35[[#This Row],[Max A]] = D20), 1, 0)</f>
        <v>0</v>
      </c>
      <c r="H21">
        <f>IF(NOT(gielda__35[[#This Row],[Max B]] = E20), 1, 0)</f>
        <v>0</v>
      </c>
      <c r="I21">
        <f>IF(NOT(gielda__35[[#This Row],[Max C]] = F20), 1, 0)</f>
        <v>0</v>
      </c>
      <c r="J21">
        <f>SUM(gielda__35[[#This Row],[Change A]:[Change C]])</f>
        <v>0</v>
      </c>
      <c r="K21">
        <f t="shared" si="0"/>
        <v>20</v>
      </c>
    </row>
    <row r="22" spans="1:11" hidden="1" x14ac:dyDescent="0.45">
      <c r="A22">
        <v>112.72</v>
      </c>
      <c r="B22">
        <v>142.33000000000001</v>
      </c>
      <c r="C22">
        <v>78.72</v>
      </c>
      <c r="D22">
        <f>MAX(gielda__35[[#This Row],[firma_A]], D21)</f>
        <v>130</v>
      </c>
      <c r="E22">
        <f>MAX(gielda__35[[#This Row],[firma_B]], E21)</f>
        <v>148.19</v>
      </c>
      <c r="F22">
        <f>MAX(gielda__35[[#This Row],[firma_C]], F21)</f>
        <v>79.41</v>
      </c>
      <c r="G22">
        <f>IF(NOT(gielda__35[[#This Row],[Max A]] = D21), 1, 0)</f>
        <v>0</v>
      </c>
      <c r="H22">
        <f>IF(NOT(gielda__35[[#This Row],[Max B]] = E21), 1, 0)</f>
        <v>0</v>
      </c>
      <c r="I22">
        <f>IF(NOT(gielda__35[[#This Row],[Max C]] = F21), 1, 0)</f>
        <v>0</v>
      </c>
      <c r="J22">
        <f>SUM(gielda__35[[#This Row],[Change A]:[Change C]])</f>
        <v>0</v>
      </c>
      <c r="K22">
        <f t="shared" si="0"/>
        <v>21</v>
      </c>
    </row>
    <row r="23" spans="1:11" hidden="1" x14ac:dyDescent="0.45">
      <c r="A23">
        <v>113.08</v>
      </c>
      <c r="B23">
        <v>141.56</v>
      </c>
      <c r="C23">
        <v>77</v>
      </c>
      <c r="D23">
        <f>MAX(gielda__35[[#This Row],[firma_A]], D22)</f>
        <v>130</v>
      </c>
      <c r="E23">
        <f>MAX(gielda__35[[#This Row],[firma_B]], E22)</f>
        <v>148.19</v>
      </c>
      <c r="F23">
        <f>MAX(gielda__35[[#This Row],[firma_C]], F22)</f>
        <v>79.41</v>
      </c>
      <c r="G23">
        <f>IF(NOT(gielda__35[[#This Row],[Max A]] = D22), 1, 0)</f>
        <v>0</v>
      </c>
      <c r="H23">
        <f>IF(NOT(gielda__35[[#This Row],[Max B]] = E22), 1, 0)</f>
        <v>0</v>
      </c>
      <c r="I23">
        <f>IF(NOT(gielda__35[[#This Row],[Max C]] = F22), 1, 0)</f>
        <v>0</v>
      </c>
      <c r="J23">
        <f>SUM(gielda__35[[#This Row],[Change A]:[Change C]])</f>
        <v>0</v>
      </c>
      <c r="K23">
        <f t="shared" si="0"/>
        <v>22</v>
      </c>
    </row>
    <row r="24" spans="1:11" hidden="1" x14ac:dyDescent="0.45">
      <c r="A24">
        <v>115.28</v>
      </c>
      <c r="B24">
        <v>139.78</v>
      </c>
      <c r="C24">
        <v>79.03</v>
      </c>
      <c r="D24">
        <f>MAX(gielda__35[[#This Row],[firma_A]], D23)</f>
        <v>130</v>
      </c>
      <c r="E24">
        <f>MAX(gielda__35[[#This Row],[firma_B]], E23)</f>
        <v>148.19</v>
      </c>
      <c r="F24">
        <f>MAX(gielda__35[[#This Row],[firma_C]], F23)</f>
        <v>79.41</v>
      </c>
      <c r="G24">
        <f>IF(NOT(gielda__35[[#This Row],[Max A]] = D23), 1, 0)</f>
        <v>0</v>
      </c>
      <c r="H24">
        <f>IF(NOT(gielda__35[[#This Row],[Max B]] = E23), 1, 0)</f>
        <v>0</v>
      </c>
      <c r="I24">
        <f>IF(NOT(gielda__35[[#This Row],[Max C]] = F23), 1, 0)</f>
        <v>0</v>
      </c>
      <c r="J24">
        <f>SUM(gielda__35[[#This Row],[Change A]:[Change C]])</f>
        <v>0</v>
      </c>
      <c r="K24">
        <f t="shared" si="0"/>
        <v>23</v>
      </c>
    </row>
    <row r="25" spans="1:11" hidden="1" x14ac:dyDescent="0.45">
      <c r="A25">
        <v>114.25</v>
      </c>
      <c r="B25">
        <v>142.72</v>
      </c>
      <c r="C25">
        <v>77.540000000000006</v>
      </c>
      <c r="D25">
        <f>MAX(gielda__35[[#This Row],[firma_A]], D24)</f>
        <v>130</v>
      </c>
      <c r="E25">
        <f>MAX(gielda__35[[#This Row],[firma_B]], E24)</f>
        <v>148.19</v>
      </c>
      <c r="F25">
        <f>MAX(gielda__35[[#This Row],[firma_C]], F24)</f>
        <v>79.41</v>
      </c>
      <c r="G25">
        <f>IF(NOT(gielda__35[[#This Row],[Max A]] = D24), 1, 0)</f>
        <v>0</v>
      </c>
      <c r="H25">
        <f>IF(NOT(gielda__35[[#This Row],[Max B]] = E24), 1, 0)</f>
        <v>0</v>
      </c>
      <c r="I25">
        <f>IF(NOT(gielda__35[[#This Row],[Max C]] = F24), 1, 0)</f>
        <v>0</v>
      </c>
      <c r="J25">
        <f>SUM(gielda__35[[#This Row],[Change A]:[Change C]])</f>
        <v>0</v>
      </c>
      <c r="K25">
        <f t="shared" si="0"/>
        <v>24</v>
      </c>
    </row>
    <row r="26" spans="1:11" hidden="1" x14ac:dyDescent="0.45">
      <c r="A26">
        <v>112.65</v>
      </c>
      <c r="B26">
        <v>141.38</v>
      </c>
      <c r="C26">
        <v>76.08</v>
      </c>
      <c r="D26">
        <f>MAX(gielda__35[[#This Row],[firma_A]], D25)</f>
        <v>130</v>
      </c>
      <c r="E26">
        <f>MAX(gielda__35[[#This Row],[firma_B]], E25)</f>
        <v>148.19</v>
      </c>
      <c r="F26">
        <f>MAX(gielda__35[[#This Row],[firma_C]], F25)</f>
        <v>79.41</v>
      </c>
      <c r="G26">
        <f>IF(NOT(gielda__35[[#This Row],[Max A]] = D25), 1, 0)</f>
        <v>0</v>
      </c>
      <c r="H26">
        <f>IF(NOT(gielda__35[[#This Row],[Max B]] = E25), 1, 0)</f>
        <v>0</v>
      </c>
      <c r="I26">
        <f>IF(NOT(gielda__35[[#This Row],[Max C]] = F25), 1, 0)</f>
        <v>0</v>
      </c>
      <c r="J26">
        <f>SUM(gielda__35[[#This Row],[Change A]:[Change C]])</f>
        <v>0</v>
      </c>
      <c r="K26">
        <f t="shared" si="0"/>
        <v>25</v>
      </c>
    </row>
    <row r="27" spans="1:11" hidden="1" x14ac:dyDescent="0.45">
      <c r="A27">
        <v>115.1</v>
      </c>
      <c r="B27">
        <v>141.34</v>
      </c>
      <c r="C27">
        <v>74.11</v>
      </c>
      <c r="D27">
        <f>MAX(gielda__35[[#This Row],[firma_A]], D26)</f>
        <v>130</v>
      </c>
      <c r="E27">
        <f>MAX(gielda__35[[#This Row],[firma_B]], E26)</f>
        <v>148.19</v>
      </c>
      <c r="F27">
        <f>MAX(gielda__35[[#This Row],[firma_C]], F26)</f>
        <v>79.41</v>
      </c>
      <c r="G27">
        <f>IF(NOT(gielda__35[[#This Row],[Max A]] = D26), 1, 0)</f>
        <v>0</v>
      </c>
      <c r="H27">
        <f>IF(NOT(gielda__35[[#This Row],[Max B]] = E26), 1, 0)</f>
        <v>0</v>
      </c>
      <c r="I27">
        <f>IF(NOT(gielda__35[[#This Row],[Max C]] = F26), 1, 0)</f>
        <v>0</v>
      </c>
      <c r="J27">
        <f>SUM(gielda__35[[#This Row],[Change A]:[Change C]])</f>
        <v>0</v>
      </c>
      <c r="K27">
        <f t="shared" si="0"/>
        <v>26</v>
      </c>
    </row>
    <row r="28" spans="1:11" hidden="1" x14ac:dyDescent="0.45">
      <c r="A28">
        <v>116.76</v>
      </c>
      <c r="B28">
        <v>140.87</v>
      </c>
      <c r="C28">
        <v>72.23</v>
      </c>
      <c r="D28">
        <f>MAX(gielda__35[[#This Row],[firma_A]], D27)</f>
        <v>130</v>
      </c>
      <c r="E28">
        <f>MAX(gielda__35[[#This Row],[firma_B]], E27)</f>
        <v>148.19</v>
      </c>
      <c r="F28">
        <f>MAX(gielda__35[[#This Row],[firma_C]], F27)</f>
        <v>79.41</v>
      </c>
      <c r="G28">
        <f>IF(NOT(gielda__35[[#This Row],[Max A]] = D27), 1, 0)</f>
        <v>0</v>
      </c>
      <c r="H28">
        <f>IF(NOT(gielda__35[[#This Row],[Max B]] = E27), 1, 0)</f>
        <v>0</v>
      </c>
      <c r="I28">
        <f>IF(NOT(gielda__35[[#This Row],[Max C]] = F27), 1, 0)</f>
        <v>0</v>
      </c>
      <c r="J28">
        <f>SUM(gielda__35[[#This Row],[Change A]:[Change C]])</f>
        <v>0</v>
      </c>
      <c r="K28">
        <f t="shared" si="0"/>
        <v>27</v>
      </c>
    </row>
    <row r="29" spans="1:11" hidden="1" x14ac:dyDescent="0.45">
      <c r="A29">
        <v>114.96</v>
      </c>
      <c r="B29">
        <v>139.35</v>
      </c>
      <c r="C29">
        <v>72.239999999999995</v>
      </c>
      <c r="D29">
        <f>MAX(gielda__35[[#This Row],[firma_A]], D28)</f>
        <v>130</v>
      </c>
      <c r="E29">
        <f>MAX(gielda__35[[#This Row],[firma_B]], E28)</f>
        <v>148.19</v>
      </c>
      <c r="F29">
        <f>MAX(gielda__35[[#This Row],[firma_C]], F28)</f>
        <v>79.41</v>
      </c>
      <c r="G29">
        <f>IF(NOT(gielda__35[[#This Row],[Max A]] = D28), 1, 0)</f>
        <v>0</v>
      </c>
      <c r="H29">
        <f>IF(NOT(gielda__35[[#This Row],[Max B]] = E28), 1, 0)</f>
        <v>0</v>
      </c>
      <c r="I29">
        <f>IF(NOT(gielda__35[[#This Row],[Max C]] = F28), 1, 0)</f>
        <v>0</v>
      </c>
      <c r="J29">
        <f>SUM(gielda__35[[#This Row],[Change A]:[Change C]])</f>
        <v>0</v>
      </c>
      <c r="K29">
        <f t="shared" si="0"/>
        <v>28</v>
      </c>
    </row>
    <row r="30" spans="1:11" hidden="1" x14ac:dyDescent="0.45">
      <c r="A30">
        <v>113.89</v>
      </c>
      <c r="B30">
        <v>141.87</v>
      </c>
      <c r="C30">
        <v>74.19</v>
      </c>
      <c r="D30">
        <f>MAX(gielda__35[[#This Row],[firma_A]], D29)</f>
        <v>130</v>
      </c>
      <c r="E30">
        <f>MAX(gielda__35[[#This Row],[firma_B]], E29)</f>
        <v>148.19</v>
      </c>
      <c r="F30">
        <f>MAX(gielda__35[[#This Row],[firma_C]], F29)</f>
        <v>79.41</v>
      </c>
      <c r="G30">
        <f>IF(NOT(gielda__35[[#This Row],[Max A]] = D29), 1, 0)</f>
        <v>0</v>
      </c>
      <c r="H30">
        <f>IF(NOT(gielda__35[[#This Row],[Max B]] = E29), 1, 0)</f>
        <v>0</v>
      </c>
      <c r="I30">
        <f>IF(NOT(gielda__35[[#This Row],[Max C]] = F29), 1, 0)</f>
        <v>0</v>
      </c>
      <c r="J30">
        <f>SUM(gielda__35[[#This Row],[Change A]:[Change C]])</f>
        <v>0</v>
      </c>
      <c r="K30">
        <f t="shared" si="0"/>
        <v>29</v>
      </c>
    </row>
    <row r="31" spans="1:11" hidden="1" x14ac:dyDescent="0.45">
      <c r="A31">
        <v>112.77</v>
      </c>
      <c r="B31">
        <v>140.41</v>
      </c>
      <c r="C31">
        <v>75.75</v>
      </c>
      <c r="D31">
        <f>MAX(gielda__35[[#This Row],[firma_A]], D30)</f>
        <v>130</v>
      </c>
      <c r="E31">
        <f>MAX(gielda__35[[#This Row],[firma_B]], E30)</f>
        <v>148.19</v>
      </c>
      <c r="F31">
        <f>MAX(gielda__35[[#This Row],[firma_C]], F30)</f>
        <v>79.41</v>
      </c>
      <c r="G31">
        <f>IF(NOT(gielda__35[[#This Row],[Max A]] = D30), 1, 0)</f>
        <v>0</v>
      </c>
      <c r="H31">
        <f>IF(NOT(gielda__35[[#This Row],[Max B]] = E30), 1, 0)</f>
        <v>0</v>
      </c>
      <c r="I31">
        <f>IF(NOT(gielda__35[[#This Row],[Max C]] = F30), 1, 0)</f>
        <v>0</v>
      </c>
      <c r="J31">
        <f>SUM(gielda__35[[#This Row],[Change A]:[Change C]])</f>
        <v>0</v>
      </c>
      <c r="K31">
        <f t="shared" si="0"/>
        <v>30</v>
      </c>
    </row>
    <row r="32" spans="1:11" hidden="1" x14ac:dyDescent="0.45">
      <c r="A32">
        <v>113.51</v>
      </c>
      <c r="B32">
        <v>138.97999999999999</v>
      </c>
      <c r="C32">
        <v>74.11</v>
      </c>
      <c r="D32">
        <f>MAX(gielda__35[[#This Row],[firma_A]], D31)</f>
        <v>130</v>
      </c>
      <c r="E32">
        <f>MAX(gielda__35[[#This Row],[firma_B]], E31)</f>
        <v>148.19</v>
      </c>
      <c r="F32">
        <f>MAX(gielda__35[[#This Row],[firma_C]], F31)</f>
        <v>79.41</v>
      </c>
      <c r="G32">
        <f>IF(NOT(gielda__35[[#This Row],[Max A]] = D31), 1, 0)</f>
        <v>0</v>
      </c>
      <c r="H32">
        <f>IF(NOT(gielda__35[[#This Row],[Max B]] = E31), 1, 0)</f>
        <v>0</v>
      </c>
      <c r="I32">
        <f>IF(NOT(gielda__35[[#This Row],[Max C]] = F31), 1, 0)</f>
        <v>0</v>
      </c>
      <c r="J32">
        <f>SUM(gielda__35[[#This Row],[Change A]:[Change C]])</f>
        <v>0</v>
      </c>
      <c r="K32">
        <f t="shared" si="0"/>
        <v>31</v>
      </c>
    </row>
    <row r="33" spans="1:11" hidden="1" x14ac:dyDescent="0.45">
      <c r="A33">
        <v>112.2</v>
      </c>
      <c r="B33">
        <v>137.32</v>
      </c>
      <c r="C33">
        <v>74.75</v>
      </c>
      <c r="D33">
        <f>MAX(gielda__35[[#This Row],[firma_A]], D32)</f>
        <v>130</v>
      </c>
      <c r="E33">
        <f>MAX(gielda__35[[#This Row],[firma_B]], E32)</f>
        <v>148.19</v>
      </c>
      <c r="F33">
        <f>MAX(gielda__35[[#This Row],[firma_C]], F32)</f>
        <v>79.41</v>
      </c>
      <c r="G33">
        <f>IF(NOT(gielda__35[[#This Row],[Max A]] = D32), 1, 0)</f>
        <v>0</v>
      </c>
      <c r="H33">
        <f>IF(NOT(gielda__35[[#This Row],[Max B]] = E32), 1, 0)</f>
        <v>0</v>
      </c>
      <c r="I33">
        <f>IF(NOT(gielda__35[[#This Row],[Max C]] = F32), 1, 0)</f>
        <v>0</v>
      </c>
      <c r="J33">
        <f>SUM(gielda__35[[#This Row],[Change A]:[Change C]])</f>
        <v>0</v>
      </c>
      <c r="K33">
        <f t="shared" si="0"/>
        <v>32</v>
      </c>
    </row>
    <row r="34" spans="1:11" hidden="1" x14ac:dyDescent="0.45">
      <c r="A34">
        <v>110.36</v>
      </c>
      <c r="B34">
        <v>136.93</v>
      </c>
      <c r="C34">
        <v>72.89</v>
      </c>
      <c r="D34">
        <f>MAX(gielda__35[[#This Row],[firma_A]], D33)</f>
        <v>130</v>
      </c>
      <c r="E34">
        <f>MAX(gielda__35[[#This Row],[firma_B]], E33)</f>
        <v>148.19</v>
      </c>
      <c r="F34">
        <f>MAX(gielda__35[[#This Row],[firma_C]], F33)</f>
        <v>79.41</v>
      </c>
      <c r="G34">
        <f>IF(NOT(gielda__35[[#This Row],[Max A]] = D33), 1, 0)</f>
        <v>0</v>
      </c>
      <c r="H34">
        <f>IF(NOT(gielda__35[[#This Row],[Max B]] = E33), 1, 0)</f>
        <v>0</v>
      </c>
      <c r="I34">
        <f>IF(NOT(gielda__35[[#This Row],[Max C]] = F33), 1, 0)</f>
        <v>0</v>
      </c>
      <c r="J34">
        <f>SUM(gielda__35[[#This Row],[Change A]:[Change C]])</f>
        <v>0</v>
      </c>
      <c r="K34">
        <f t="shared" si="0"/>
        <v>33</v>
      </c>
    </row>
    <row r="35" spans="1:11" hidden="1" x14ac:dyDescent="0.45">
      <c r="A35">
        <v>112.47</v>
      </c>
      <c r="B35">
        <v>136.37</v>
      </c>
      <c r="C35">
        <v>71.260000000000005</v>
      </c>
      <c r="D35">
        <f>MAX(gielda__35[[#This Row],[firma_A]], D34)</f>
        <v>130</v>
      </c>
      <c r="E35">
        <f>MAX(gielda__35[[#This Row],[firma_B]], E34)</f>
        <v>148.19</v>
      </c>
      <c r="F35">
        <f>MAX(gielda__35[[#This Row],[firma_C]], F34)</f>
        <v>79.41</v>
      </c>
      <c r="G35">
        <f>IF(NOT(gielda__35[[#This Row],[Max A]] = D34), 1, 0)</f>
        <v>0</v>
      </c>
      <c r="H35">
        <f>IF(NOT(gielda__35[[#This Row],[Max B]] = E34), 1, 0)</f>
        <v>0</v>
      </c>
      <c r="I35">
        <f>IF(NOT(gielda__35[[#This Row],[Max C]] = F34), 1, 0)</f>
        <v>0</v>
      </c>
      <c r="J35">
        <f>SUM(gielda__35[[#This Row],[Change A]:[Change C]])</f>
        <v>0</v>
      </c>
      <c r="K35">
        <f t="shared" si="0"/>
        <v>34</v>
      </c>
    </row>
    <row r="36" spans="1:11" hidden="1" x14ac:dyDescent="0.45">
      <c r="A36">
        <v>112.67</v>
      </c>
      <c r="B36">
        <v>136.24</v>
      </c>
      <c r="C36">
        <v>72.92</v>
      </c>
      <c r="D36">
        <f>MAX(gielda__35[[#This Row],[firma_A]], D35)</f>
        <v>130</v>
      </c>
      <c r="E36">
        <f>MAX(gielda__35[[#This Row],[firma_B]], E35)</f>
        <v>148.19</v>
      </c>
      <c r="F36">
        <f>MAX(gielda__35[[#This Row],[firma_C]], F35)</f>
        <v>79.41</v>
      </c>
      <c r="G36">
        <f>IF(NOT(gielda__35[[#This Row],[Max A]] = D35), 1, 0)</f>
        <v>0</v>
      </c>
      <c r="H36">
        <f>IF(NOT(gielda__35[[#This Row],[Max B]] = E35), 1, 0)</f>
        <v>0</v>
      </c>
      <c r="I36">
        <f>IF(NOT(gielda__35[[#This Row],[Max C]] = F35), 1, 0)</f>
        <v>0</v>
      </c>
      <c r="J36">
        <f>SUM(gielda__35[[#This Row],[Change A]:[Change C]])</f>
        <v>0</v>
      </c>
      <c r="K36">
        <f t="shared" si="0"/>
        <v>35</v>
      </c>
    </row>
    <row r="37" spans="1:11" hidden="1" x14ac:dyDescent="0.45">
      <c r="A37">
        <v>111.09</v>
      </c>
      <c r="B37">
        <v>134.69</v>
      </c>
      <c r="C37">
        <v>73.63</v>
      </c>
      <c r="D37">
        <f>MAX(gielda__35[[#This Row],[firma_A]], D36)</f>
        <v>130</v>
      </c>
      <c r="E37">
        <f>MAX(gielda__35[[#This Row],[firma_B]], E36)</f>
        <v>148.19</v>
      </c>
      <c r="F37">
        <f>MAX(gielda__35[[#This Row],[firma_C]], F36)</f>
        <v>79.41</v>
      </c>
      <c r="G37">
        <f>IF(NOT(gielda__35[[#This Row],[Max A]] = D36), 1, 0)</f>
        <v>0</v>
      </c>
      <c r="H37">
        <f>IF(NOT(gielda__35[[#This Row],[Max B]] = E36), 1, 0)</f>
        <v>0</v>
      </c>
      <c r="I37">
        <f>IF(NOT(gielda__35[[#This Row],[Max C]] = F36), 1, 0)</f>
        <v>0</v>
      </c>
      <c r="J37">
        <f>SUM(gielda__35[[#This Row],[Change A]:[Change C]])</f>
        <v>0</v>
      </c>
      <c r="K37">
        <f t="shared" si="0"/>
        <v>36</v>
      </c>
    </row>
    <row r="38" spans="1:11" hidden="1" x14ac:dyDescent="0.45">
      <c r="A38">
        <v>110.06</v>
      </c>
      <c r="B38">
        <v>137.49</v>
      </c>
      <c r="C38">
        <v>72.040000000000006</v>
      </c>
      <c r="D38">
        <f>MAX(gielda__35[[#This Row],[firma_A]], D37)</f>
        <v>130</v>
      </c>
      <c r="E38">
        <f>MAX(gielda__35[[#This Row],[firma_B]], E37)</f>
        <v>148.19</v>
      </c>
      <c r="F38">
        <f>MAX(gielda__35[[#This Row],[firma_C]], F37)</f>
        <v>79.41</v>
      </c>
      <c r="G38">
        <f>IF(NOT(gielda__35[[#This Row],[Max A]] = D37), 1, 0)</f>
        <v>0</v>
      </c>
      <c r="H38">
        <f>IF(NOT(gielda__35[[#This Row],[Max B]] = E37), 1, 0)</f>
        <v>0</v>
      </c>
      <c r="I38">
        <f>IF(NOT(gielda__35[[#This Row],[Max C]] = F37), 1, 0)</f>
        <v>0</v>
      </c>
      <c r="J38">
        <f>SUM(gielda__35[[#This Row],[Change A]:[Change C]])</f>
        <v>0</v>
      </c>
      <c r="K38">
        <f t="shared" si="0"/>
        <v>37</v>
      </c>
    </row>
    <row r="39" spans="1:11" hidden="1" x14ac:dyDescent="0.45">
      <c r="A39">
        <v>111.55</v>
      </c>
      <c r="B39">
        <v>135.69999999999999</v>
      </c>
      <c r="C39">
        <v>70.16</v>
      </c>
      <c r="D39">
        <f>MAX(gielda__35[[#This Row],[firma_A]], D38)</f>
        <v>130</v>
      </c>
      <c r="E39">
        <f>MAX(gielda__35[[#This Row],[firma_B]], E38)</f>
        <v>148.19</v>
      </c>
      <c r="F39">
        <f>MAX(gielda__35[[#This Row],[firma_C]], F38)</f>
        <v>79.41</v>
      </c>
      <c r="G39">
        <f>IF(NOT(gielda__35[[#This Row],[Max A]] = D38), 1, 0)</f>
        <v>0</v>
      </c>
      <c r="H39">
        <f>IF(NOT(gielda__35[[#This Row],[Max B]] = E38), 1, 0)</f>
        <v>0</v>
      </c>
      <c r="I39">
        <f>IF(NOT(gielda__35[[#This Row],[Max C]] = F38), 1, 0)</f>
        <v>0</v>
      </c>
      <c r="J39">
        <f>SUM(gielda__35[[#This Row],[Change A]:[Change C]])</f>
        <v>0</v>
      </c>
      <c r="K39">
        <f t="shared" si="0"/>
        <v>38</v>
      </c>
    </row>
    <row r="40" spans="1:11" hidden="1" x14ac:dyDescent="0.45">
      <c r="A40">
        <v>112.25</v>
      </c>
      <c r="B40">
        <v>134.69</v>
      </c>
      <c r="C40">
        <v>72.239999999999995</v>
      </c>
      <c r="D40">
        <f>MAX(gielda__35[[#This Row],[firma_A]], D39)</f>
        <v>130</v>
      </c>
      <c r="E40">
        <f>MAX(gielda__35[[#This Row],[firma_B]], E39)</f>
        <v>148.19</v>
      </c>
      <c r="F40">
        <f>MAX(gielda__35[[#This Row],[firma_C]], F39)</f>
        <v>79.41</v>
      </c>
      <c r="G40">
        <f>IF(NOT(gielda__35[[#This Row],[Max A]] = D39), 1, 0)</f>
        <v>0</v>
      </c>
      <c r="H40">
        <f>IF(NOT(gielda__35[[#This Row],[Max B]] = E39), 1, 0)</f>
        <v>0</v>
      </c>
      <c r="I40">
        <f>IF(NOT(gielda__35[[#This Row],[Max C]] = F39), 1, 0)</f>
        <v>0</v>
      </c>
      <c r="J40">
        <f>SUM(gielda__35[[#This Row],[Change A]:[Change C]])</f>
        <v>0</v>
      </c>
      <c r="K40">
        <f t="shared" si="0"/>
        <v>39</v>
      </c>
    </row>
    <row r="41" spans="1:11" hidden="1" x14ac:dyDescent="0.45">
      <c r="A41">
        <v>110.59</v>
      </c>
      <c r="B41">
        <v>133.41</v>
      </c>
      <c r="C41">
        <v>70.25</v>
      </c>
      <c r="D41">
        <f>MAX(gielda__35[[#This Row],[firma_A]], D40)</f>
        <v>130</v>
      </c>
      <c r="E41">
        <f>MAX(gielda__35[[#This Row],[firma_B]], E40)</f>
        <v>148.19</v>
      </c>
      <c r="F41">
        <f>MAX(gielda__35[[#This Row],[firma_C]], F40)</f>
        <v>79.41</v>
      </c>
      <c r="G41">
        <f>IF(NOT(gielda__35[[#This Row],[Max A]] = D40), 1, 0)</f>
        <v>0</v>
      </c>
      <c r="H41">
        <f>IF(NOT(gielda__35[[#This Row],[Max B]] = E40), 1, 0)</f>
        <v>0</v>
      </c>
      <c r="I41">
        <f>IF(NOT(gielda__35[[#This Row],[Max C]] = F40), 1, 0)</f>
        <v>0</v>
      </c>
      <c r="J41">
        <f>SUM(gielda__35[[#This Row],[Change A]:[Change C]])</f>
        <v>0</v>
      </c>
      <c r="K41">
        <f t="shared" si="0"/>
        <v>40</v>
      </c>
    </row>
    <row r="42" spans="1:11" hidden="1" x14ac:dyDescent="0.45">
      <c r="A42">
        <v>109.24</v>
      </c>
      <c r="B42">
        <v>136.24</v>
      </c>
      <c r="C42">
        <v>71.67</v>
      </c>
      <c r="D42">
        <f>MAX(gielda__35[[#This Row],[firma_A]], D41)</f>
        <v>130</v>
      </c>
      <c r="E42">
        <f>MAX(gielda__35[[#This Row],[firma_B]], E41)</f>
        <v>148.19</v>
      </c>
      <c r="F42">
        <f>MAX(gielda__35[[#This Row],[firma_C]], F41)</f>
        <v>79.41</v>
      </c>
      <c r="G42">
        <f>IF(NOT(gielda__35[[#This Row],[Max A]] = D41), 1, 0)</f>
        <v>0</v>
      </c>
      <c r="H42">
        <f>IF(NOT(gielda__35[[#This Row],[Max B]] = E41), 1, 0)</f>
        <v>0</v>
      </c>
      <c r="I42">
        <f>IF(NOT(gielda__35[[#This Row],[Max C]] = F41), 1, 0)</f>
        <v>0</v>
      </c>
      <c r="J42">
        <f>SUM(gielda__35[[#This Row],[Change A]:[Change C]])</f>
        <v>0</v>
      </c>
      <c r="K42">
        <f t="shared" si="0"/>
        <v>41</v>
      </c>
    </row>
    <row r="43" spans="1:11" hidden="1" x14ac:dyDescent="0.45">
      <c r="A43">
        <v>107.52</v>
      </c>
      <c r="B43">
        <v>136.22</v>
      </c>
      <c r="C43">
        <v>73.099999999999994</v>
      </c>
      <c r="D43">
        <f>MAX(gielda__35[[#This Row],[firma_A]], D42)</f>
        <v>130</v>
      </c>
      <c r="E43">
        <f>MAX(gielda__35[[#This Row],[firma_B]], E42)</f>
        <v>148.19</v>
      </c>
      <c r="F43">
        <f>MAX(gielda__35[[#This Row],[firma_C]], F42)</f>
        <v>79.41</v>
      </c>
      <c r="G43">
        <f>IF(NOT(gielda__35[[#This Row],[Max A]] = D42), 1, 0)</f>
        <v>0</v>
      </c>
      <c r="H43">
        <f>IF(NOT(gielda__35[[#This Row],[Max B]] = E42), 1, 0)</f>
        <v>0</v>
      </c>
      <c r="I43">
        <f>IF(NOT(gielda__35[[#This Row],[Max C]] = F42), 1, 0)</f>
        <v>0</v>
      </c>
      <c r="J43">
        <f>SUM(gielda__35[[#This Row],[Change A]:[Change C]])</f>
        <v>0</v>
      </c>
      <c r="K43">
        <f t="shared" si="0"/>
        <v>42</v>
      </c>
    </row>
    <row r="44" spans="1:11" hidden="1" x14ac:dyDescent="0.45">
      <c r="A44">
        <v>107.97</v>
      </c>
      <c r="B44">
        <v>135.69999999999999</v>
      </c>
      <c r="C44">
        <v>74.36</v>
      </c>
      <c r="D44">
        <f>MAX(gielda__35[[#This Row],[firma_A]], D43)</f>
        <v>130</v>
      </c>
      <c r="E44">
        <f>MAX(gielda__35[[#This Row],[firma_B]], E43)</f>
        <v>148.19</v>
      </c>
      <c r="F44">
        <f>MAX(gielda__35[[#This Row],[firma_C]], F43)</f>
        <v>79.41</v>
      </c>
      <c r="G44">
        <f>IF(NOT(gielda__35[[#This Row],[Max A]] = D43), 1, 0)</f>
        <v>0</v>
      </c>
      <c r="H44">
        <f>IF(NOT(gielda__35[[#This Row],[Max B]] = E43), 1, 0)</f>
        <v>0</v>
      </c>
      <c r="I44">
        <f>IF(NOT(gielda__35[[#This Row],[Max C]] = F43), 1, 0)</f>
        <v>0</v>
      </c>
      <c r="J44">
        <f>SUM(gielda__35[[#This Row],[Change A]:[Change C]])</f>
        <v>0</v>
      </c>
      <c r="K44">
        <f t="shared" si="0"/>
        <v>43</v>
      </c>
    </row>
    <row r="45" spans="1:11" hidden="1" x14ac:dyDescent="0.45">
      <c r="A45">
        <v>106.54</v>
      </c>
      <c r="B45">
        <v>134.72</v>
      </c>
      <c r="C45">
        <v>72.81</v>
      </c>
      <c r="D45">
        <f>MAX(gielda__35[[#This Row],[firma_A]], D44)</f>
        <v>130</v>
      </c>
      <c r="E45">
        <f>MAX(gielda__35[[#This Row],[firma_B]], E44)</f>
        <v>148.19</v>
      </c>
      <c r="F45">
        <f>MAX(gielda__35[[#This Row],[firma_C]], F44)</f>
        <v>79.41</v>
      </c>
      <c r="G45">
        <f>IF(NOT(gielda__35[[#This Row],[Max A]] = D44), 1, 0)</f>
        <v>0</v>
      </c>
      <c r="H45">
        <f>IF(NOT(gielda__35[[#This Row],[Max B]] = E44), 1, 0)</f>
        <v>0</v>
      </c>
      <c r="I45">
        <f>IF(NOT(gielda__35[[#This Row],[Max C]] = F44), 1, 0)</f>
        <v>0</v>
      </c>
      <c r="J45">
        <f>SUM(gielda__35[[#This Row],[Change A]:[Change C]])</f>
        <v>0</v>
      </c>
      <c r="K45">
        <f t="shared" si="0"/>
        <v>44</v>
      </c>
    </row>
    <row r="46" spans="1:11" hidden="1" x14ac:dyDescent="0.45">
      <c r="A46">
        <v>105.18</v>
      </c>
      <c r="B46">
        <v>133.13</v>
      </c>
      <c r="C46">
        <v>71.02</v>
      </c>
      <c r="D46">
        <f>MAX(gielda__35[[#This Row],[firma_A]], D45)</f>
        <v>130</v>
      </c>
      <c r="E46">
        <f>MAX(gielda__35[[#This Row],[firma_B]], E45)</f>
        <v>148.19</v>
      </c>
      <c r="F46">
        <f>MAX(gielda__35[[#This Row],[firma_C]], F45)</f>
        <v>79.41</v>
      </c>
      <c r="G46">
        <f>IF(NOT(gielda__35[[#This Row],[Max A]] = D45), 1, 0)</f>
        <v>0</v>
      </c>
      <c r="H46">
        <f>IF(NOT(gielda__35[[#This Row],[Max B]] = E45), 1, 0)</f>
        <v>0</v>
      </c>
      <c r="I46">
        <f>IF(NOT(gielda__35[[#This Row],[Max C]] = F45), 1, 0)</f>
        <v>0</v>
      </c>
      <c r="J46">
        <f>SUM(gielda__35[[#This Row],[Change A]:[Change C]])</f>
        <v>0</v>
      </c>
      <c r="K46">
        <f t="shared" si="0"/>
        <v>45</v>
      </c>
    </row>
    <row r="47" spans="1:11" hidden="1" x14ac:dyDescent="0.45">
      <c r="A47">
        <v>103.97</v>
      </c>
      <c r="B47">
        <v>131.47999999999999</v>
      </c>
      <c r="C47">
        <v>72.37</v>
      </c>
      <c r="D47">
        <f>MAX(gielda__35[[#This Row],[firma_A]], D46)</f>
        <v>130</v>
      </c>
      <c r="E47">
        <f>MAX(gielda__35[[#This Row],[firma_B]], E46)</f>
        <v>148.19</v>
      </c>
      <c r="F47">
        <f>MAX(gielda__35[[#This Row],[firma_C]], F46)</f>
        <v>79.41</v>
      </c>
      <c r="G47">
        <f>IF(NOT(gielda__35[[#This Row],[Max A]] = D46), 1, 0)</f>
        <v>0</v>
      </c>
      <c r="H47">
        <f>IF(NOT(gielda__35[[#This Row],[Max B]] = E46), 1, 0)</f>
        <v>0</v>
      </c>
      <c r="I47">
        <f>IF(NOT(gielda__35[[#This Row],[Max C]] = F46), 1, 0)</f>
        <v>0</v>
      </c>
      <c r="J47">
        <f>SUM(gielda__35[[#This Row],[Change A]:[Change C]])</f>
        <v>0</v>
      </c>
      <c r="K47">
        <f t="shared" si="0"/>
        <v>46</v>
      </c>
    </row>
    <row r="48" spans="1:11" hidden="1" x14ac:dyDescent="0.45">
      <c r="A48">
        <v>105.17</v>
      </c>
      <c r="B48">
        <v>131.35</v>
      </c>
      <c r="C48">
        <v>72.58</v>
      </c>
      <c r="D48">
        <f>MAX(gielda__35[[#This Row],[firma_A]], D47)</f>
        <v>130</v>
      </c>
      <c r="E48">
        <f>MAX(gielda__35[[#This Row],[firma_B]], E47)</f>
        <v>148.19</v>
      </c>
      <c r="F48">
        <f>MAX(gielda__35[[#This Row],[firma_C]], F47)</f>
        <v>79.41</v>
      </c>
      <c r="G48">
        <f>IF(NOT(gielda__35[[#This Row],[Max A]] = D47), 1, 0)</f>
        <v>0</v>
      </c>
      <c r="H48">
        <f>IF(NOT(gielda__35[[#This Row],[Max B]] = E47), 1, 0)</f>
        <v>0</v>
      </c>
      <c r="I48">
        <f>IF(NOT(gielda__35[[#This Row],[Max C]] = F47), 1, 0)</f>
        <v>0</v>
      </c>
      <c r="J48">
        <f>SUM(gielda__35[[#This Row],[Change A]:[Change C]])</f>
        <v>0</v>
      </c>
      <c r="K48">
        <f t="shared" si="0"/>
        <v>47</v>
      </c>
    </row>
    <row r="49" spans="1:11" hidden="1" x14ac:dyDescent="0.45">
      <c r="A49">
        <v>106.1</v>
      </c>
      <c r="B49">
        <v>131.19999999999999</v>
      </c>
      <c r="C49">
        <v>70.73</v>
      </c>
      <c r="D49">
        <f>MAX(gielda__35[[#This Row],[firma_A]], D48)</f>
        <v>130</v>
      </c>
      <c r="E49">
        <f>MAX(gielda__35[[#This Row],[firma_B]], E48)</f>
        <v>148.19</v>
      </c>
      <c r="F49">
        <f>MAX(gielda__35[[#This Row],[firma_C]], F48)</f>
        <v>79.41</v>
      </c>
      <c r="G49">
        <f>IF(NOT(gielda__35[[#This Row],[Max A]] = D48), 1, 0)</f>
        <v>0</v>
      </c>
      <c r="H49">
        <f>IF(NOT(gielda__35[[#This Row],[Max B]] = E48), 1, 0)</f>
        <v>0</v>
      </c>
      <c r="I49">
        <f>IF(NOT(gielda__35[[#This Row],[Max C]] = F48), 1, 0)</f>
        <v>0</v>
      </c>
      <c r="J49">
        <f>SUM(gielda__35[[#This Row],[Change A]:[Change C]])</f>
        <v>0</v>
      </c>
      <c r="K49">
        <f t="shared" si="0"/>
        <v>48</v>
      </c>
    </row>
    <row r="50" spans="1:11" hidden="1" x14ac:dyDescent="0.45">
      <c r="A50">
        <v>107.77</v>
      </c>
      <c r="B50">
        <v>130.01</v>
      </c>
      <c r="C50">
        <v>69.03</v>
      </c>
      <c r="D50">
        <f>MAX(gielda__35[[#This Row],[firma_A]], D49)</f>
        <v>130</v>
      </c>
      <c r="E50">
        <f>MAX(gielda__35[[#This Row],[firma_B]], E49)</f>
        <v>148.19</v>
      </c>
      <c r="F50">
        <f>MAX(gielda__35[[#This Row],[firma_C]], F49)</f>
        <v>79.41</v>
      </c>
      <c r="G50">
        <f>IF(NOT(gielda__35[[#This Row],[Max A]] = D49), 1, 0)</f>
        <v>0</v>
      </c>
      <c r="H50">
        <f>IF(NOT(gielda__35[[#This Row],[Max B]] = E49), 1, 0)</f>
        <v>0</v>
      </c>
      <c r="I50">
        <f>IF(NOT(gielda__35[[#This Row],[Max C]] = F49), 1, 0)</f>
        <v>0</v>
      </c>
      <c r="J50">
        <f>SUM(gielda__35[[#This Row],[Change A]:[Change C]])</f>
        <v>0</v>
      </c>
      <c r="K50">
        <f t="shared" si="0"/>
        <v>49</v>
      </c>
    </row>
    <row r="51" spans="1:11" hidden="1" x14ac:dyDescent="0.45">
      <c r="A51">
        <v>108.02</v>
      </c>
      <c r="B51">
        <v>129.72</v>
      </c>
      <c r="C51">
        <v>70</v>
      </c>
      <c r="D51">
        <f>MAX(gielda__35[[#This Row],[firma_A]], D50)</f>
        <v>130</v>
      </c>
      <c r="E51">
        <f>MAX(gielda__35[[#This Row],[firma_B]], E50)</f>
        <v>148.19</v>
      </c>
      <c r="F51">
        <f>MAX(gielda__35[[#This Row],[firma_C]], F50)</f>
        <v>79.41</v>
      </c>
      <c r="G51">
        <f>IF(NOT(gielda__35[[#This Row],[Max A]] = D50), 1, 0)</f>
        <v>0</v>
      </c>
      <c r="H51">
        <f>IF(NOT(gielda__35[[#This Row],[Max B]] = E50), 1, 0)</f>
        <v>0</v>
      </c>
      <c r="I51">
        <f>IF(NOT(gielda__35[[#This Row],[Max C]] = F50), 1, 0)</f>
        <v>0</v>
      </c>
      <c r="J51">
        <f>SUM(gielda__35[[#This Row],[Change A]:[Change C]])</f>
        <v>0</v>
      </c>
      <c r="K51">
        <f t="shared" si="0"/>
        <v>50</v>
      </c>
    </row>
    <row r="52" spans="1:11" hidden="1" x14ac:dyDescent="0.45">
      <c r="A52">
        <v>108.88</v>
      </c>
      <c r="B52">
        <v>128.44999999999999</v>
      </c>
      <c r="C52">
        <v>68.27</v>
      </c>
      <c r="D52">
        <f>MAX(gielda__35[[#This Row],[firma_A]], D51)</f>
        <v>130</v>
      </c>
      <c r="E52">
        <f>MAX(gielda__35[[#This Row],[firma_B]], E51)</f>
        <v>148.19</v>
      </c>
      <c r="F52">
        <f>MAX(gielda__35[[#This Row],[firma_C]], F51)</f>
        <v>79.41</v>
      </c>
      <c r="G52">
        <f>IF(NOT(gielda__35[[#This Row],[Max A]] = D51), 1, 0)</f>
        <v>0</v>
      </c>
      <c r="H52">
        <f>IF(NOT(gielda__35[[#This Row],[Max B]] = E51), 1, 0)</f>
        <v>0</v>
      </c>
      <c r="I52">
        <f>IF(NOT(gielda__35[[#This Row],[Max C]] = F51), 1, 0)</f>
        <v>0</v>
      </c>
      <c r="J52">
        <f>SUM(gielda__35[[#This Row],[Change A]:[Change C]])</f>
        <v>0</v>
      </c>
      <c r="K52">
        <f t="shared" si="0"/>
        <v>51</v>
      </c>
    </row>
    <row r="53" spans="1:11" hidden="1" x14ac:dyDescent="0.45">
      <c r="A53">
        <v>107.26</v>
      </c>
      <c r="B53">
        <v>128.38999999999999</v>
      </c>
      <c r="C53">
        <v>68.97</v>
      </c>
      <c r="D53">
        <f>MAX(gielda__35[[#This Row],[firma_A]], D52)</f>
        <v>130</v>
      </c>
      <c r="E53">
        <f>MAX(gielda__35[[#This Row],[firma_B]], E52)</f>
        <v>148.19</v>
      </c>
      <c r="F53">
        <f>MAX(gielda__35[[#This Row],[firma_C]], F52)</f>
        <v>79.41</v>
      </c>
      <c r="G53">
        <f>IF(NOT(gielda__35[[#This Row],[Max A]] = D52), 1, 0)</f>
        <v>0</v>
      </c>
      <c r="H53">
        <f>IF(NOT(gielda__35[[#This Row],[Max B]] = E52), 1, 0)</f>
        <v>0</v>
      </c>
      <c r="I53">
        <f>IF(NOT(gielda__35[[#This Row],[Max C]] = F52), 1, 0)</f>
        <v>0</v>
      </c>
      <c r="J53">
        <f>SUM(gielda__35[[#This Row],[Change A]:[Change C]])</f>
        <v>0</v>
      </c>
      <c r="K53">
        <f t="shared" si="0"/>
        <v>52</v>
      </c>
    </row>
    <row r="54" spans="1:11" hidden="1" x14ac:dyDescent="0.45">
      <c r="A54">
        <v>106.11</v>
      </c>
      <c r="B54">
        <v>127.62</v>
      </c>
      <c r="C54">
        <v>67.489999999999995</v>
      </c>
      <c r="D54">
        <f>MAX(gielda__35[[#This Row],[firma_A]], D53)</f>
        <v>130</v>
      </c>
      <c r="E54">
        <f>MAX(gielda__35[[#This Row],[firma_B]], E53)</f>
        <v>148.19</v>
      </c>
      <c r="F54">
        <f>MAX(gielda__35[[#This Row],[firma_C]], F53)</f>
        <v>79.41</v>
      </c>
      <c r="G54">
        <f>IF(NOT(gielda__35[[#This Row],[Max A]] = D53), 1, 0)</f>
        <v>0</v>
      </c>
      <c r="H54">
        <f>IF(NOT(gielda__35[[#This Row],[Max B]] = E53), 1, 0)</f>
        <v>0</v>
      </c>
      <c r="I54">
        <f>IF(NOT(gielda__35[[#This Row],[Max C]] = F53), 1, 0)</f>
        <v>0</v>
      </c>
      <c r="J54">
        <f>SUM(gielda__35[[#This Row],[Change A]:[Change C]])</f>
        <v>0</v>
      </c>
      <c r="K54">
        <f t="shared" si="0"/>
        <v>53</v>
      </c>
    </row>
    <row r="55" spans="1:11" hidden="1" x14ac:dyDescent="0.45">
      <c r="A55">
        <v>104.42</v>
      </c>
      <c r="B55">
        <v>127.12</v>
      </c>
      <c r="C55">
        <v>67.790000000000006</v>
      </c>
      <c r="D55">
        <f>MAX(gielda__35[[#This Row],[firma_A]], D54)</f>
        <v>130</v>
      </c>
      <c r="E55">
        <f>MAX(gielda__35[[#This Row],[firma_B]], E54)</f>
        <v>148.19</v>
      </c>
      <c r="F55">
        <f>MAX(gielda__35[[#This Row],[firma_C]], F54)</f>
        <v>79.41</v>
      </c>
      <c r="G55">
        <f>IF(NOT(gielda__35[[#This Row],[Max A]] = D54), 1, 0)</f>
        <v>0</v>
      </c>
      <c r="H55">
        <f>IF(NOT(gielda__35[[#This Row],[Max B]] = E54), 1, 0)</f>
        <v>0</v>
      </c>
      <c r="I55">
        <f>IF(NOT(gielda__35[[#This Row],[Max C]] = F54), 1, 0)</f>
        <v>0</v>
      </c>
      <c r="J55">
        <f>SUM(gielda__35[[#This Row],[Change A]:[Change C]])</f>
        <v>0</v>
      </c>
      <c r="K55">
        <f t="shared" si="0"/>
        <v>54</v>
      </c>
    </row>
    <row r="56" spans="1:11" hidden="1" x14ac:dyDescent="0.45">
      <c r="A56">
        <v>106.04</v>
      </c>
      <c r="B56">
        <v>129.86000000000001</v>
      </c>
      <c r="C56">
        <v>68.91</v>
      </c>
      <c r="D56">
        <f>MAX(gielda__35[[#This Row],[firma_A]], D55)</f>
        <v>130</v>
      </c>
      <c r="E56">
        <f>MAX(gielda__35[[#This Row],[firma_B]], E55)</f>
        <v>148.19</v>
      </c>
      <c r="F56">
        <f>MAX(gielda__35[[#This Row],[firma_C]], F55)</f>
        <v>79.41</v>
      </c>
      <c r="G56">
        <f>IF(NOT(gielda__35[[#This Row],[Max A]] = D55), 1, 0)</f>
        <v>0</v>
      </c>
      <c r="H56">
        <f>IF(NOT(gielda__35[[#This Row],[Max B]] = E55), 1, 0)</f>
        <v>0</v>
      </c>
      <c r="I56">
        <f>IF(NOT(gielda__35[[#This Row],[Max C]] = F55), 1, 0)</f>
        <v>0</v>
      </c>
      <c r="J56">
        <f>SUM(gielda__35[[#This Row],[Change A]:[Change C]])</f>
        <v>0</v>
      </c>
      <c r="K56">
        <f t="shared" si="0"/>
        <v>55</v>
      </c>
    </row>
    <row r="57" spans="1:11" hidden="1" x14ac:dyDescent="0.45">
      <c r="A57">
        <v>108.4</v>
      </c>
      <c r="B57">
        <v>128.13999999999999</v>
      </c>
      <c r="C57">
        <v>69.81</v>
      </c>
      <c r="D57">
        <f>MAX(gielda__35[[#This Row],[firma_A]], D56)</f>
        <v>130</v>
      </c>
      <c r="E57">
        <f>MAX(gielda__35[[#This Row],[firma_B]], E56)</f>
        <v>148.19</v>
      </c>
      <c r="F57">
        <f>MAX(gielda__35[[#This Row],[firma_C]], F56)</f>
        <v>79.41</v>
      </c>
      <c r="G57">
        <f>IF(NOT(gielda__35[[#This Row],[Max A]] = D56), 1, 0)</f>
        <v>0</v>
      </c>
      <c r="H57">
        <f>IF(NOT(gielda__35[[#This Row],[Max B]] = E56), 1, 0)</f>
        <v>0</v>
      </c>
      <c r="I57">
        <f>IF(NOT(gielda__35[[#This Row],[Max C]] = F56), 1, 0)</f>
        <v>0</v>
      </c>
      <c r="J57">
        <f>SUM(gielda__35[[#This Row],[Change A]:[Change C]])</f>
        <v>0</v>
      </c>
      <c r="K57">
        <f t="shared" si="0"/>
        <v>56</v>
      </c>
    </row>
    <row r="58" spans="1:11" hidden="1" x14ac:dyDescent="0.45">
      <c r="A58">
        <v>108.53</v>
      </c>
      <c r="B58">
        <v>127.11</v>
      </c>
      <c r="C58">
        <v>67.84</v>
      </c>
      <c r="D58">
        <f>MAX(gielda__35[[#This Row],[firma_A]], D57)</f>
        <v>130</v>
      </c>
      <c r="E58">
        <f>MAX(gielda__35[[#This Row],[firma_B]], E57)</f>
        <v>148.19</v>
      </c>
      <c r="F58">
        <f>MAX(gielda__35[[#This Row],[firma_C]], F57)</f>
        <v>79.41</v>
      </c>
      <c r="G58">
        <f>IF(NOT(gielda__35[[#This Row],[Max A]] = D57), 1, 0)</f>
        <v>0</v>
      </c>
      <c r="H58">
        <f>IF(NOT(gielda__35[[#This Row],[Max B]] = E57), 1, 0)</f>
        <v>0</v>
      </c>
      <c r="I58">
        <f>IF(NOT(gielda__35[[#This Row],[Max C]] = F57), 1, 0)</f>
        <v>0</v>
      </c>
      <c r="J58">
        <f>SUM(gielda__35[[#This Row],[Change A]:[Change C]])</f>
        <v>0</v>
      </c>
      <c r="K58">
        <f t="shared" si="0"/>
        <v>57</v>
      </c>
    </row>
    <row r="59" spans="1:11" hidden="1" x14ac:dyDescent="0.45">
      <c r="A59">
        <v>109.46</v>
      </c>
      <c r="B59">
        <v>125.12</v>
      </c>
      <c r="C59">
        <v>69.349999999999994</v>
      </c>
      <c r="D59">
        <f>MAX(gielda__35[[#This Row],[firma_A]], D58)</f>
        <v>130</v>
      </c>
      <c r="E59">
        <f>MAX(gielda__35[[#This Row],[firma_B]], E58)</f>
        <v>148.19</v>
      </c>
      <c r="F59">
        <f>MAX(gielda__35[[#This Row],[firma_C]], F58)</f>
        <v>79.41</v>
      </c>
      <c r="G59">
        <f>IF(NOT(gielda__35[[#This Row],[Max A]] = D58), 1, 0)</f>
        <v>0</v>
      </c>
      <c r="H59">
        <f>IF(NOT(gielda__35[[#This Row],[Max B]] = E58), 1, 0)</f>
        <v>0</v>
      </c>
      <c r="I59">
        <f>IF(NOT(gielda__35[[#This Row],[Max C]] = F58), 1, 0)</f>
        <v>0</v>
      </c>
      <c r="J59">
        <f>SUM(gielda__35[[#This Row],[Change A]:[Change C]])</f>
        <v>0</v>
      </c>
      <c r="K59">
        <f t="shared" si="0"/>
        <v>58</v>
      </c>
    </row>
    <row r="60" spans="1:11" hidden="1" x14ac:dyDescent="0.45">
      <c r="A60">
        <v>108.32</v>
      </c>
      <c r="B60">
        <v>123.31</v>
      </c>
      <c r="C60">
        <v>69.709999999999994</v>
      </c>
      <c r="D60">
        <f>MAX(gielda__35[[#This Row],[firma_A]], D59)</f>
        <v>130</v>
      </c>
      <c r="E60">
        <f>MAX(gielda__35[[#This Row],[firma_B]], E59)</f>
        <v>148.19</v>
      </c>
      <c r="F60">
        <f>MAX(gielda__35[[#This Row],[firma_C]], F59)</f>
        <v>79.41</v>
      </c>
      <c r="G60">
        <f>IF(NOT(gielda__35[[#This Row],[Max A]] = D59), 1, 0)</f>
        <v>0</v>
      </c>
      <c r="H60">
        <f>IF(NOT(gielda__35[[#This Row],[Max B]] = E59), 1, 0)</f>
        <v>0</v>
      </c>
      <c r="I60">
        <f>IF(NOT(gielda__35[[#This Row],[Max C]] = F59), 1, 0)</f>
        <v>0</v>
      </c>
      <c r="J60">
        <f>SUM(gielda__35[[#This Row],[Change A]:[Change C]])</f>
        <v>0</v>
      </c>
      <c r="K60">
        <f t="shared" si="0"/>
        <v>59</v>
      </c>
    </row>
    <row r="61" spans="1:11" hidden="1" x14ac:dyDescent="0.45">
      <c r="A61">
        <v>106.32</v>
      </c>
      <c r="B61">
        <v>123.23</v>
      </c>
      <c r="C61">
        <v>67.77</v>
      </c>
      <c r="D61">
        <f>MAX(gielda__35[[#This Row],[firma_A]], D60)</f>
        <v>130</v>
      </c>
      <c r="E61">
        <f>MAX(gielda__35[[#This Row],[firma_B]], E60)</f>
        <v>148.19</v>
      </c>
      <c r="F61">
        <f>MAX(gielda__35[[#This Row],[firma_C]], F60)</f>
        <v>79.41</v>
      </c>
      <c r="G61">
        <f>IF(NOT(gielda__35[[#This Row],[Max A]] = D60), 1, 0)</f>
        <v>0</v>
      </c>
      <c r="H61">
        <f>IF(NOT(gielda__35[[#This Row],[Max B]] = E60), 1, 0)</f>
        <v>0</v>
      </c>
      <c r="I61">
        <f>IF(NOT(gielda__35[[#This Row],[Max C]] = F60), 1, 0)</f>
        <v>0</v>
      </c>
      <c r="J61">
        <f>SUM(gielda__35[[#This Row],[Change A]:[Change C]])</f>
        <v>0</v>
      </c>
      <c r="K61">
        <f t="shared" si="0"/>
        <v>60</v>
      </c>
    </row>
    <row r="62" spans="1:11" hidden="1" x14ac:dyDescent="0.45">
      <c r="A62">
        <v>111.11</v>
      </c>
      <c r="B62">
        <v>126.02</v>
      </c>
      <c r="C62">
        <v>69.61</v>
      </c>
      <c r="D62">
        <f>MAX(gielda__35[[#This Row],[firma_A]], D61)</f>
        <v>130</v>
      </c>
      <c r="E62">
        <f>MAX(gielda__35[[#This Row],[firma_B]], E61)</f>
        <v>148.19</v>
      </c>
      <c r="F62">
        <f>MAX(gielda__35[[#This Row],[firma_C]], F61)</f>
        <v>79.41</v>
      </c>
      <c r="G62">
        <f>IF(NOT(gielda__35[[#This Row],[Max A]] = D61), 1, 0)</f>
        <v>0</v>
      </c>
      <c r="H62">
        <f>IF(NOT(gielda__35[[#This Row],[Max B]] = E61), 1, 0)</f>
        <v>0</v>
      </c>
      <c r="I62">
        <f>IF(NOT(gielda__35[[#This Row],[Max C]] = F61), 1, 0)</f>
        <v>0</v>
      </c>
      <c r="J62">
        <f>SUM(gielda__35[[#This Row],[Change A]:[Change C]])</f>
        <v>0</v>
      </c>
      <c r="K62">
        <f t="shared" si="0"/>
        <v>61</v>
      </c>
    </row>
    <row r="63" spans="1:11" hidden="1" x14ac:dyDescent="0.45">
      <c r="A63">
        <v>112.07</v>
      </c>
      <c r="B63">
        <v>124.34</v>
      </c>
      <c r="C63">
        <v>71.64</v>
      </c>
      <c r="D63">
        <f>MAX(gielda__35[[#This Row],[firma_A]], D62)</f>
        <v>130</v>
      </c>
      <c r="E63">
        <f>MAX(gielda__35[[#This Row],[firma_B]], E62)</f>
        <v>148.19</v>
      </c>
      <c r="F63">
        <f>MAX(gielda__35[[#This Row],[firma_C]], F62)</f>
        <v>79.41</v>
      </c>
      <c r="G63">
        <f>IF(NOT(gielda__35[[#This Row],[Max A]] = D62), 1, 0)</f>
        <v>0</v>
      </c>
      <c r="H63">
        <f>IF(NOT(gielda__35[[#This Row],[Max B]] = E62), 1, 0)</f>
        <v>0</v>
      </c>
      <c r="I63">
        <f>IF(NOT(gielda__35[[#This Row],[Max C]] = F62), 1, 0)</f>
        <v>0</v>
      </c>
      <c r="J63">
        <f>SUM(gielda__35[[#This Row],[Change A]:[Change C]])</f>
        <v>0</v>
      </c>
      <c r="K63">
        <f t="shared" si="0"/>
        <v>62</v>
      </c>
    </row>
    <row r="64" spans="1:11" hidden="1" x14ac:dyDescent="0.45">
      <c r="A64">
        <v>110.42</v>
      </c>
      <c r="B64">
        <v>122.71</v>
      </c>
      <c r="C64">
        <v>73.260000000000005</v>
      </c>
      <c r="D64">
        <f>MAX(gielda__35[[#This Row],[firma_A]], D63)</f>
        <v>130</v>
      </c>
      <c r="E64">
        <f>MAX(gielda__35[[#This Row],[firma_B]], E63)</f>
        <v>148.19</v>
      </c>
      <c r="F64">
        <f>MAX(gielda__35[[#This Row],[firma_C]], F63)</f>
        <v>79.41</v>
      </c>
      <c r="G64">
        <f>IF(NOT(gielda__35[[#This Row],[Max A]] = D63), 1, 0)</f>
        <v>0</v>
      </c>
      <c r="H64">
        <f>IF(NOT(gielda__35[[#This Row],[Max B]] = E63), 1, 0)</f>
        <v>0</v>
      </c>
      <c r="I64">
        <f>IF(NOT(gielda__35[[#This Row],[Max C]] = F63), 1, 0)</f>
        <v>0</v>
      </c>
      <c r="J64">
        <f>SUM(gielda__35[[#This Row],[Change A]:[Change C]])</f>
        <v>0</v>
      </c>
      <c r="K64">
        <f t="shared" si="0"/>
        <v>63</v>
      </c>
    </row>
    <row r="65" spans="1:11" hidden="1" x14ac:dyDescent="0.45">
      <c r="A65">
        <v>108.52</v>
      </c>
      <c r="B65">
        <v>122.53</v>
      </c>
      <c r="C65">
        <v>73.27</v>
      </c>
      <c r="D65">
        <f>MAX(gielda__35[[#This Row],[firma_A]], D64)</f>
        <v>130</v>
      </c>
      <c r="E65">
        <f>MAX(gielda__35[[#This Row],[firma_B]], E64)</f>
        <v>148.19</v>
      </c>
      <c r="F65">
        <f>MAX(gielda__35[[#This Row],[firma_C]], F64)</f>
        <v>79.41</v>
      </c>
      <c r="G65">
        <f>IF(NOT(gielda__35[[#This Row],[Max A]] = D64), 1, 0)</f>
        <v>0</v>
      </c>
      <c r="H65">
        <f>IF(NOT(gielda__35[[#This Row],[Max B]] = E64), 1, 0)</f>
        <v>0</v>
      </c>
      <c r="I65">
        <f>IF(NOT(gielda__35[[#This Row],[Max C]] = F64), 1, 0)</f>
        <v>0</v>
      </c>
      <c r="J65">
        <f>SUM(gielda__35[[#This Row],[Change A]:[Change C]])</f>
        <v>0</v>
      </c>
      <c r="K65">
        <f t="shared" si="0"/>
        <v>64</v>
      </c>
    </row>
    <row r="66" spans="1:11" hidden="1" x14ac:dyDescent="0.45">
      <c r="A66">
        <v>106.63</v>
      </c>
      <c r="B66">
        <v>122.08</v>
      </c>
      <c r="C66">
        <v>74.290000000000006</v>
      </c>
      <c r="D66">
        <f>MAX(gielda__35[[#This Row],[firma_A]], D65)</f>
        <v>130</v>
      </c>
      <c r="E66">
        <f>MAX(gielda__35[[#This Row],[firma_B]], E65)</f>
        <v>148.19</v>
      </c>
      <c r="F66">
        <f>MAX(gielda__35[[#This Row],[firma_C]], F65)</f>
        <v>79.41</v>
      </c>
      <c r="G66">
        <f>IF(NOT(gielda__35[[#This Row],[Max A]] = D65), 1, 0)</f>
        <v>0</v>
      </c>
      <c r="H66">
        <f>IF(NOT(gielda__35[[#This Row],[Max B]] = E65), 1, 0)</f>
        <v>0</v>
      </c>
      <c r="I66">
        <f>IF(NOT(gielda__35[[#This Row],[Max C]] = F65), 1, 0)</f>
        <v>0</v>
      </c>
      <c r="J66">
        <f>SUM(gielda__35[[#This Row],[Change A]:[Change C]])</f>
        <v>0</v>
      </c>
      <c r="K66">
        <f t="shared" si="0"/>
        <v>65</v>
      </c>
    </row>
    <row r="67" spans="1:11" hidden="1" x14ac:dyDescent="0.45">
      <c r="A67">
        <v>107.24</v>
      </c>
      <c r="B67">
        <v>124.82</v>
      </c>
      <c r="C67">
        <v>75.55</v>
      </c>
      <c r="D67">
        <f>MAX(gielda__35[[#This Row],[firma_A]], D66)</f>
        <v>130</v>
      </c>
      <c r="E67">
        <f>MAX(gielda__35[[#This Row],[firma_B]], E66)</f>
        <v>148.19</v>
      </c>
      <c r="F67">
        <f>MAX(gielda__35[[#This Row],[firma_C]], F66)</f>
        <v>79.41</v>
      </c>
      <c r="G67">
        <f>IF(NOT(gielda__35[[#This Row],[Max A]] = D66), 1, 0)</f>
        <v>0</v>
      </c>
      <c r="H67">
        <f>IF(NOT(gielda__35[[#This Row],[Max B]] = E66), 1, 0)</f>
        <v>0</v>
      </c>
      <c r="I67">
        <f>IF(NOT(gielda__35[[#This Row],[Max C]] = F66), 1, 0)</f>
        <v>0</v>
      </c>
      <c r="J67">
        <f>SUM(gielda__35[[#This Row],[Change A]:[Change C]])</f>
        <v>0</v>
      </c>
      <c r="K67">
        <f t="shared" si="0"/>
        <v>66</v>
      </c>
    </row>
    <row r="68" spans="1:11" hidden="1" x14ac:dyDescent="0.45">
      <c r="A68">
        <v>109.24</v>
      </c>
      <c r="B68">
        <v>123.18</v>
      </c>
      <c r="C68">
        <v>76.38</v>
      </c>
      <c r="D68">
        <f>MAX(gielda__35[[#This Row],[firma_A]], D67)</f>
        <v>130</v>
      </c>
      <c r="E68">
        <f>MAX(gielda__35[[#This Row],[firma_B]], E67)</f>
        <v>148.19</v>
      </c>
      <c r="F68">
        <f>MAX(gielda__35[[#This Row],[firma_C]], F67)</f>
        <v>79.41</v>
      </c>
      <c r="G68">
        <f>IF(NOT(gielda__35[[#This Row],[Max A]] = D67), 1, 0)</f>
        <v>0</v>
      </c>
      <c r="H68">
        <f>IF(NOT(gielda__35[[#This Row],[Max B]] = E67), 1, 0)</f>
        <v>0</v>
      </c>
      <c r="I68">
        <f>IF(NOT(gielda__35[[#This Row],[Max C]] = F67), 1, 0)</f>
        <v>0</v>
      </c>
      <c r="J68">
        <f>SUM(gielda__35[[#This Row],[Change A]:[Change C]])</f>
        <v>0</v>
      </c>
      <c r="K68">
        <f t="shared" ref="K68:K131" si="1">K67+1</f>
        <v>67</v>
      </c>
    </row>
    <row r="69" spans="1:11" hidden="1" x14ac:dyDescent="0.45">
      <c r="A69">
        <v>108.19</v>
      </c>
      <c r="B69">
        <v>121.65</v>
      </c>
      <c r="C69">
        <v>76.709999999999994</v>
      </c>
      <c r="D69">
        <f>MAX(gielda__35[[#This Row],[firma_A]], D68)</f>
        <v>130</v>
      </c>
      <c r="E69">
        <f>MAX(gielda__35[[#This Row],[firma_B]], E68)</f>
        <v>148.19</v>
      </c>
      <c r="F69">
        <f>MAX(gielda__35[[#This Row],[firma_C]], F68)</f>
        <v>79.41</v>
      </c>
      <c r="G69">
        <f>IF(NOT(gielda__35[[#This Row],[Max A]] = D68), 1, 0)</f>
        <v>0</v>
      </c>
      <c r="H69">
        <f>IF(NOT(gielda__35[[#This Row],[Max B]] = E68), 1, 0)</f>
        <v>0</v>
      </c>
      <c r="I69">
        <f>IF(NOT(gielda__35[[#This Row],[Max C]] = F68), 1, 0)</f>
        <v>0</v>
      </c>
      <c r="J69">
        <f>SUM(gielda__35[[#This Row],[Change A]:[Change C]])</f>
        <v>0</v>
      </c>
      <c r="K69">
        <f t="shared" si="1"/>
        <v>68</v>
      </c>
    </row>
    <row r="70" spans="1:11" hidden="1" x14ac:dyDescent="0.45">
      <c r="A70">
        <v>106.77</v>
      </c>
      <c r="B70">
        <v>120.46</v>
      </c>
      <c r="C70">
        <v>78.13</v>
      </c>
      <c r="D70">
        <f>MAX(gielda__35[[#This Row],[firma_A]], D69)</f>
        <v>130</v>
      </c>
      <c r="E70">
        <f>MAX(gielda__35[[#This Row],[firma_B]], E69)</f>
        <v>148.19</v>
      </c>
      <c r="F70">
        <f>MAX(gielda__35[[#This Row],[firma_C]], F69)</f>
        <v>79.41</v>
      </c>
      <c r="G70">
        <f>IF(NOT(gielda__35[[#This Row],[Max A]] = D69), 1, 0)</f>
        <v>0</v>
      </c>
      <c r="H70">
        <f>IF(NOT(gielda__35[[#This Row],[Max B]] = E69), 1, 0)</f>
        <v>0</v>
      </c>
      <c r="I70">
        <f>IF(NOT(gielda__35[[#This Row],[Max C]] = F69), 1, 0)</f>
        <v>0</v>
      </c>
      <c r="J70">
        <f>SUM(gielda__35[[#This Row],[Change A]:[Change C]])</f>
        <v>0</v>
      </c>
      <c r="K70">
        <f t="shared" si="1"/>
        <v>69</v>
      </c>
    </row>
    <row r="71" spans="1:11" hidden="1" x14ac:dyDescent="0.45">
      <c r="A71">
        <v>107.03</v>
      </c>
      <c r="B71">
        <v>118.94</v>
      </c>
      <c r="C71">
        <v>79.709999999999994</v>
      </c>
      <c r="D71">
        <f>MAX(gielda__35[[#This Row],[firma_A]], D70)</f>
        <v>130</v>
      </c>
      <c r="E71">
        <f>MAX(gielda__35[[#This Row],[firma_B]], E70)</f>
        <v>148.19</v>
      </c>
      <c r="F71">
        <f>MAX(gielda__35[[#This Row],[firma_C]], F70)</f>
        <v>79.709999999999994</v>
      </c>
      <c r="G71">
        <f>IF(NOT(gielda__35[[#This Row],[Max A]] = D70), 1, 0)</f>
        <v>0</v>
      </c>
      <c r="H71">
        <f>IF(NOT(gielda__35[[#This Row],[Max B]] = E70), 1, 0)</f>
        <v>0</v>
      </c>
      <c r="I71">
        <f>IF(NOT(gielda__35[[#This Row],[Max C]] = F70), 1, 0)</f>
        <v>1</v>
      </c>
      <c r="J71">
        <f>SUM(gielda__35[[#This Row],[Change A]:[Change C]])</f>
        <v>1</v>
      </c>
      <c r="K71">
        <f t="shared" si="1"/>
        <v>70</v>
      </c>
    </row>
    <row r="72" spans="1:11" hidden="1" x14ac:dyDescent="0.45">
      <c r="A72">
        <v>107.42</v>
      </c>
      <c r="B72">
        <v>121.35</v>
      </c>
      <c r="C72">
        <v>81.349999999999994</v>
      </c>
      <c r="D72">
        <f>MAX(gielda__35[[#This Row],[firma_A]], D71)</f>
        <v>130</v>
      </c>
      <c r="E72">
        <f>MAX(gielda__35[[#This Row],[firma_B]], E71)</f>
        <v>148.19</v>
      </c>
      <c r="F72">
        <f>MAX(gielda__35[[#This Row],[firma_C]], F71)</f>
        <v>81.349999999999994</v>
      </c>
      <c r="G72">
        <f>IF(NOT(gielda__35[[#This Row],[Max A]] = D71), 1, 0)</f>
        <v>0</v>
      </c>
      <c r="H72">
        <f>IF(NOT(gielda__35[[#This Row],[Max B]] = E71), 1, 0)</f>
        <v>0</v>
      </c>
      <c r="I72">
        <f>IF(NOT(gielda__35[[#This Row],[Max C]] = F71), 1, 0)</f>
        <v>1</v>
      </c>
      <c r="J72">
        <f>SUM(gielda__35[[#This Row],[Change A]:[Change C]])</f>
        <v>1</v>
      </c>
      <c r="K72">
        <f t="shared" si="1"/>
        <v>71</v>
      </c>
    </row>
    <row r="73" spans="1:11" hidden="1" x14ac:dyDescent="0.45">
      <c r="A73">
        <v>106.16</v>
      </c>
      <c r="B73">
        <v>119.53</v>
      </c>
      <c r="C73">
        <v>79.41</v>
      </c>
      <c r="D73">
        <f>MAX(gielda__35[[#This Row],[firma_A]], D72)</f>
        <v>130</v>
      </c>
      <c r="E73">
        <f>MAX(gielda__35[[#This Row],[firma_B]], E72)</f>
        <v>148.19</v>
      </c>
      <c r="F73">
        <f>MAX(gielda__35[[#This Row],[firma_C]], F72)</f>
        <v>81.349999999999994</v>
      </c>
      <c r="G73">
        <f>IF(NOT(gielda__35[[#This Row],[Max A]] = D72), 1, 0)</f>
        <v>0</v>
      </c>
      <c r="H73">
        <f>IF(NOT(gielda__35[[#This Row],[Max B]] = E72), 1, 0)</f>
        <v>0</v>
      </c>
      <c r="I73">
        <f>IF(NOT(gielda__35[[#This Row],[Max C]] = F72), 1, 0)</f>
        <v>0</v>
      </c>
      <c r="J73">
        <f>SUM(gielda__35[[#This Row],[Change A]:[Change C]])</f>
        <v>0</v>
      </c>
      <c r="K73">
        <f t="shared" si="1"/>
        <v>72</v>
      </c>
    </row>
    <row r="74" spans="1:11" hidden="1" x14ac:dyDescent="0.45">
      <c r="A74">
        <v>108.3</v>
      </c>
      <c r="B74">
        <v>122.07</v>
      </c>
      <c r="C74">
        <v>77.7</v>
      </c>
      <c r="D74">
        <f>MAX(gielda__35[[#This Row],[firma_A]], D73)</f>
        <v>130</v>
      </c>
      <c r="E74">
        <f>MAX(gielda__35[[#This Row],[firma_B]], E73)</f>
        <v>148.19</v>
      </c>
      <c r="F74">
        <f>MAX(gielda__35[[#This Row],[firma_C]], F73)</f>
        <v>81.349999999999994</v>
      </c>
      <c r="G74">
        <f>IF(NOT(gielda__35[[#This Row],[Max A]] = D73), 1, 0)</f>
        <v>0</v>
      </c>
      <c r="H74">
        <f>IF(NOT(gielda__35[[#This Row],[Max B]] = E73), 1, 0)</f>
        <v>0</v>
      </c>
      <c r="I74">
        <f>IF(NOT(gielda__35[[#This Row],[Max C]] = F73), 1, 0)</f>
        <v>0</v>
      </c>
      <c r="J74">
        <f>SUM(gielda__35[[#This Row],[Change A]:[Change C]])</f>
        <v>0</v>
      </c>
      <c r="K74">
        <f t="shared" si="1"/>
        <v>73</v>
      </c>
    </row>
    <row r="75" spans="1:11" hidden="1" x14ac:dyDescent="0.45">
      <c r="A75">
        <v>106.46</v>
      </c>
      <c r="B75">
        <v>121.46</v>
      </c>
      <c r="C75">
        <v>78.58</v>
      </c>
      <c r="D75">
        <f>MAX(gielda__35[[#This Row],[firma_A]], D74)</f>
        <v>130</v>
      </c>
      <c r="E75">
        <f>MAX(gielda__35[[#This Row],[firma_B]], E74)</f>
        <v>148.19</v>
      </c>
      <c r="F75">
        <f>MAX(gielda__35[[#This Row],[firma_C]], F74)</f>
        <v>81.349999999999994</v>
      </c>
      <c r="G75">
        <f>IF(NOT(gielda__35[[#This Row],[Max A]] = D74), 1, 0)</f>
        <v>0</v>
      </c>
      <c r="H75">
        <f>IF(NOT(gielda__35[[#This Row],[Max B]] = E74), 1, 0)</f>
        <v>0</v>
      </c>
      <c r="I75">
        <f>IF(NOT(gielda__35[[#This Row],[Max C]] = F74), 1, 0)</f>
        <v>0</v>
      </c>
      <c r="J75">
        <f>SUM(gielda__35[[#This Row],[Change A]:[Change C]])</f>
        <v>0</v>
      </c>
      <c r="K75">
        <f t="shared" si="1"/>
        <v>74</v>
      </c>
    </row>
    <row r="76" spans="1:11" hidden="1" x14ac:dyDescent="0.45">
      <c r="A76">
        <v>108.61</v>
      </c>
      <c r="B76">
        <v>121.05</v>
      </c>
      <c r="C76">
        <v>77.02</v>
      </c>
      <c r="D76">
        <f>MAX(gielda__35[[#This Row],[firma_A]], D75)</f>
        <v>130</v>
      </c>
      <c r="E76">
        <f>MAX(gielda__35[[#This Row],[firma_B]], E75)</f>
        <v>148.19</v>
      </c>
      <c r="F76">
        <f>MAX(gielda__35[[#This Row],[firma_C]], F75)</f>
        <v>81.349999999999994</v>
      </c>
      <c r="G76">
        <f>IF(NOT(gielda__35[[#This Row],[Max A]] = D75), 1, 0)</f>
        <v>0</v>
      </c>
      <c r="H76">
        <f>IF(NOT(gielda__35[[#This Row],[Max B]] = E75), 1, 0)</f>
        <v>0</v>
      </c>
      <c r="I76">
        <f>IF(NOT(gielda__35[[#This Row],[Max C]] = F75), 1, 0)</f>
        <v>0</v>
      </c>
      <c r="J76">
        <f>SUM(gielda__35[[#This Row],[Change A]:[Change C]])</f>
        <v>0</v>
      </c>
      <c r="K76">
        <f t="shared" si="1"/>
        <v>75</v>
      </c>
    </row>
    <row r="77" spans="1:11" hidden="1" x14ac:dyDescent="0.45">
      <c r="A77">
        <v>107.56</v>
      </c>
      <c r="B77">
        <v>119.15</v>
      </c>
      <c r="C77">
        <v>75.13</v>
      </c>
      <c r="D77">
        <f>MAX(gielda__35[[#This Row],[firma_A]], D76)</f>
        <v>130</v>
      </c>
      <c r="E77">
        <f>MAX(gielda__35[[#This Row],[firma_B]], E76)</f>
        <v>148.19</v>
      </c>
      <c r="F77">
        <f>MAX(gielda__35[[#This Row],[firma_C]], F76)</f>
        <v>81.349999999999994</v>
      </c>
      <c r="G77">
        <f>IF(NOT(gielda__35[[#This Row],[Max A]] = D76), 1, 0)</f>
        <v>0</v>
      </c>
      <c r="H77">
        <f>IF(NOT(gielda__35[[#This Row],[Max B]] = E76), 1, 0)</f>
        <v>0</v>
      </c>
      <c r="I77">
        <f>IF(NOT(gielda__35[[#This Row],[Max C]] = F76), 1, 0)</f>
        <v>0</v>
      </c>
      <c r="J77">
        <f>SUM(gielda__35[[#This Row],[Change A]:[Change C]])</f>
        <v>0</v>
      </c>
      <c r="K77">
        <f t="shared" si="1"/>
        <v>76</v>
      </c>
    </row>
    <row r="78" spans="1:11" hidden="1" x14ac:dyDescent="0.45">
      <c r="A78">
        <v>109.68</v>
      </c>
      <c r="B78">
        <v>117.48</v>
      </c>
      <c r="C78">
        <v>73.45</v>
      </c>
      <c r="D78">
        <f>MAX(gielda__35[[#This Row],[firma_A]], D77)</f>
        <v>130</v>
      </c>
      <c r="E78">
        <f>MAX(gielda__35[[#This Row],[firma_B]], E77)</f>
        <v>148.19</v>
      </c>
      <c r="F78">
        <f>MAX(gielda__35[[#This Row],[firma_C]], F77)</f>
        <v>81.349999999999994</v>
      </c>
      <c r="G78">
        <f>IF(NOT(gielda__35[[#This Row],[Max A]] = D77), 1, 0)</f>
        <v>0</v>
      </c>
      <c r="H78">
        <f>IF(NOT(gielda__35[[#This Row],[Max B]] = E77), 1, 0)</f>
        <v>0</v>
      </c>
      <c r="I78">
        <f>IF(NOT(gielda__35[[#This Row],[Max C]] = F77), 1, 0)</f>
        <v>0</v>
      </c>
      <c r="J78">
        <f>SUM(gielda__35[[#This Row],[Change A]:[Change C]])</f>
        <v>0</v>
      </c>
      <c r="K78">
        <f t="shared" si="1"/>
        <v>77</v>
      </c>
    </row>
    <row r="79" spans="1:11" hidden="1" x14ac:dyDescent="0.45">
      <c r="A79">
        <v>107.87</v>
      </c>
      <c r="B79">
        <v>120.35</v>
      </c>
      <c r="C79">
        <v>71.930000000000007</v>
      </c>
      <c r="D79">
        <f>MAX(gielda__35[[#This Row],[firma_A]], D78)</f>
        <v>130</v>
      </c>
      <c r="E79">
        <f>MAX(gielda__35[[#This Row],[firma_B]], E78)</f>
        <v>148.19</v>
      </c>
      <c r="F79">
        <f>MAX(gielda__35[[#This Row],[firma_C]], F78)</f>
        <v>81.349999999999994</v>
      </c>
      <c r="G79">
        <f>IF(NOT(gielda__35[[#This Row],[Max A]] = D78), 1, 0)</f>
        <v>0</v>
      </c>
      <c r="H79">
        <f>IF(NOT(gielda__35[[#This Row],[Max B]] = E78), 1, 0)</f>
        <v>0</v>
      </c>
      <c r="I79">
        <f>IF(NOT(gielda__35[[#This Row],[Max C]] = F78), 1, 0)</f>
        <v>0</v>
      </c>
      <c r="J79">
        <f>SUM(gielda__35[[#This Row],[Change A]:[Change C]])</f>
        <v>0</v>
      </c>
      <c r="K79">
        <f t="shared" si="1"/>
        <v>78</v>
      </c>
    </row>
    <row r="80" spans="1:11" hidden="1" x14ac:dyDescent="0.45">
      <c r="A80">
        <v>106.41</v>
      </c>
      <c r="B80">
        <v>119.66</v>
      </c>
      <c r="C80">
        <v>72.959999999999994</v>
      </c>
      <c r="D80">
        <f>MAX(gielda__35[[#This Row],[firma_A]], D79)</f>
        <v>130</v>
      </c>
      <c r="E80">
        <f>MAX(gielda__35[[#This Row],[firma_B]], E79)</f>
        <v>148.19</v>
      </c>
      <c r="F80">
        <f>MAX(gielda__35[[#This Row],[firma_C]], F79)</f>
        <v>81.349999999999994</v>
      </c>
      <c r="G80">
        <f>IF(NOT(gielda__35[[#This Row],[Max A]] = D79), 1, 0)</f>
        <v>0</v>
      </c>
      <c r="H80">
        <f>IF(NOT(gielda__35[[#This Row],[Max B]] = E79), 1, 0)</f>
        <v>0</v>
      </c>
      <c r="I80">
        <f>IF(NOT(gielda__35[[#This Row],[Max C]] = F79), 1, 0)</f>
        <v>0</v>
      </c>
      <c r="J80">
        <f>SUM(gielda__35[[#This Row],[Change A]:[Change C]])</f>
        <v>0</v>
      </c>
      <c r="K80">
        <f t="shared" si="1"/>
        <v>79</v>
      </c>
    </row>
    <row r="81" spans="1:11" hidden="1" x14ac:dyDescent="0.45">
      <c r="A81">
        <v>106.92</v>
      </c>
      <c r="B81">
        <v>117.79</v>
      </c>
      <c r="C81">
        <v>74.28</v>
      </c>
      <c r="D81">
        <f>MAX(gielda__35[[#This Row],[firma_A]], D80)</f>
        <v>130</v>
      </c>
      <c r="E81">
        <f>MAX(gielda__35[[#This Row],[firma_B]], E80)</f>
        <v>148.19</v>
      </c>
      <c r="F81">
        <f>MAX(gielda__35[[#This Row],[firma_C]], F80)</f>
        <v>81.349999999999994</v>
      </c>
      <c r="G81">
        <f>IF(NOT(gielda__35[[#This Row],[Max A]] = D80), 1, 0)</f>
        <v>0</v>
      </c>
      <c r="H81">
        <f>IF(NOT(gielda__35[[#This Row],[Max B]] = E80), 1, 0)</f>
        <v>0</v>
      </c>
      <c r="I81">
        <f>IF(NOT(gielda__35[[#This Row],[Max C]] = F80), 1, 0)</f>
        <v>0</v>
      </c>
      <c r="J81">
        <f>SUM(gielda__35[[#This Row],[Change A]:[Change C]])</f>
        <v>0</v>
      </c>
      <c r="K81">
        <f t="shared" si="1"/>
        <v>80</v>
      </c>
    </row>
    <row r="82" spans="1:11" hidden="1" x14ac:dyDescent="0.45">
      <c r="A82">
        <v>105.03</v>
      </c>
      <c r="B82">
        <v>116.78</v>
      </c>
      <c r="C82">
        <v>75.78</v>
      </c>
      <c r="D82">
        <f>MAX(gielda__35[[#This Row],[firma_A]], D81)</f>
        <v>130</v>
      </c>
      <c r="E82">
        <f>MAX(gielda__35[[#This Row],[firma_B]], E81)</f>
        <v>148.19</v>
      </c>
      <c r="F82">
        <f>MAX(gielda__35[[#This Row],[firma_C]], F81)</f>
        <v>81.349999999999994</v>
      </c>
      <c r="G82">
        <f>IF(NOT(gielda__35[[#This Row],[Max A]] = D81), 1, 0)</f>
        <v>0</v>
      </c>
      <c r="H82">
        <f>IF(NOT(gielda__35[[#This Row],[Max B]] = E81), 1, 0)</f>
        <v>0</v>
      </c>
      <c r="I82">
        <f>IF(NOT(gielda__35[[#This Row],[Max C]] = F81), 1, 0)</f>
        <v>0</v>
      </c>
      <c r="J82">
        <f>SUM(gielda__35[[#This Row],[Change A]:[Change C]])</f>
        <v>0</v>
      </c>
      <c r="K82">
        <f t="shared" si="1"/>
        <v>81</v>
      </c>
    </row>
    <row r="83" spans="1:11" hidden="1" x14ac:dyDescent="0.45">
      <c r="A83">
        <v>103.36</v>
      </c>
      <c r="B83">
        <v>115.69</v>
      </c>
      <c r="C83">
        <v>76.88</v>
      </c>
      <c r="D83">
        <f>MAX(gielda__35[[#This Row],[firma_A]], D82)</f>
        <v>130</v>
      </c>
      <c r="E83">
        <f>MAX(gielda__35[[#This Row],[firma_B]], E82)</f>
        <v>148.19</v>
      </c>
      <c r="F83">
        <f>MAX(gielda__35[[#This Row],[firma_C]], F82)</f>
        <v>81.349999999999994</v>
      </c>
      <c r="G83">
        <f>IF(NOT(gielda__35[[#This Row],[Max A]] = D82), 1, 0)</f>
        <v>0</v>
      </c>
      <c r="H83">
        <f>IF(NOT(gielda__35[[#This Row],[Max B]] = E82), 1, 0)</f>
        <v>0</v>
      </c>
      <c r="I83">
        <f>IF(NOT(gielda__35[[#This Row],[Max C]] = F82), 1, 0)</f>
        <v>0</v>
      </c>
      <c r="J83">
        <f>SUM(gielda__35[[#This Row],[Change A]:[Change C]])</f>
        <v>0</v>
      </c>
      <c r="K83">
        <f t="shared" si="1"/>
        <v>82</v>
      </c>
    </row>
    <row r="84" spans="1:11" hidden="1" x14ac:dyDescent="0.45">
      <c r="A84">
        <v>103.78</v>
      </c>
      <c r="B84">
        <v>114.43</v>
      </c>
      <c r="C84">
        <v>77.36</v>
      </c>
      <c r="D84">
        <f>MAX(gielda__35[[#This Row],[firma_A]], D83)</f>
        <v>130</v>
      </c>
      <c r="E84">
        <f>MAX(gielda__35[[#This Row],[firma_B]], E83)</f>
        <v>148.19</v>
      </c>
      <c r="F84">
        <f>MAX(gielda__35[[#This Row],[firma_C]], F83)</f>
        <v>81.349999999999994</v>
      </c>
      <c r="G84">
        <f>IF(NOT(gielda__35[[#This Row],[Max A]] = D83), 1, 0)</f>
        <v>0</v>
      </c>
      <c r="H84">
        <f>IF(NOT(gielda__35[[#This Row],[Max B]] = E83), 1, 0)</f>
        <v>0</v>
      </c>
      <c r="I84">
        <f>IF(NOT(gielda__35[[#This Row],[Max C]] = F83), 1, 0)</f>
        <v>0</v>
      </c>
      <c r="J84">
        <f>SUM(gielda__35[[#This Row],[Change A]:[Change C]])</f>
        <v>0</v>
      </c>
      <c r="K84">
        <f t="shared" si="1"/>
        <v>83</v>
      </c>
    </row>
    <row r="85" spans="1:11" hidden="1" x14ac:dyDescent="0.45">
      <c r="A85">
        <v>103.98</v>
      </c>
      <c r="B85">
        <v>116.98</v>
      </c>
      <c r="C85">
        <v>75.790000000000006</v>
      </c>
      <c r="D85">
        <f>MAX(gielda__35[[#This Row],[firma_A]], D84)</f>
        <v>130</v>
      </c>
      <c r="E85">
        <f>MAX(gielda__35[[#This Row],[firma_B]], E84)</f>
        <v>148.19</v>
      </c>
      <c r="F85">
        <f>MAX(gielda__35[[#This Row],[firma_C]], F84)</f>
        <v>81.349999999999994</v>
      </c>
      <c r="G85">
        <f>IF(NOT(gielda__35[[#This Row],[Max A]] = D84), 1, 0)</f>
        <v>0</v>
      </c>
      <c r="H85">
        <f>IF(NOT(gielda__35[[#This Row],[Max B]] = E84), 1, 0)</f>
        <v>0</v>
      </c>
      <c r="I85">
        <f>IF(NOT(gielda__35[[#This Row],[Max C]] = F84), 1, 0)</f>
        <v>0</v>
      </c>
      <c r="J85">
        <f>SUM(gielda__35[[#This Row],[Change A]:[Change C]])</f>
        <v>0</v>
      </c>
      <c r="K85">
        <f t="shared" si="1"/>
        <v>84</v>
      </c>
    </row>
    <row r="86" spans="1:11" hidden="1" x14ac:dyDescent="0.45">
      <c r="A86">
        <v>102.21</v>
      </c>
      <c r="B86">
        <v>115.16</v>
      </c>
      <c r="C86">
        <v>77.34</v>
      </c>
      <c r="D86">
        <f>MAX(gielda__35[[#This Row],[firma_A]], D85)</f>
        <v>130</v>
      </c>
      <c r="E86">
        <f>MAX(gielda__35[[#This Row],[firma_B]], E85)</f>
        <v>148.19</v>
      </c>
      <c r="F86">
        <f>MAX(gielda__35[[#This Row],[firma_C]], F85)</f>
        <v>81.349999999999994</v>
      </c>
      <c r="G86">
        <f>IF(NOT(gielda__35[[#This Row],[Max A]] = D85), 1, 0)</f>
        <v>0</v>
      </c>
      <c r="H86">
        <f>IF(NOT(gielda__35[[#This Row],[Max B]] = E85), 1, 0)</f>
        <v>0</v>
      </c>
      <c r="I86">
        <f>IF(NOT(gielda__35[[#This Row],[Max C]] = F85), 1, 0)</f>
        <v>0</v>
      </c>
      <c r="J86">
        <f>SUM(gielda__35[[#This Row],[Change A]:[Change C]])</f>
        <v>0</v>
      </c>
      <c r="K86">
        <f t="shared" si="1"/>
        <v>85</v>
      </c>
    </row>
    <row r="87" spans="1:11" hidden="1" x14ac:dyDescent="0.45">
      <c r="A87">
        <v>100.65</v>
      </c>
      <c r="B87">
        <v>117.73</v>
      </c>
      <c r="C87">
        <v>79.17</v>
      </c>
      <c r="D87">
        <f>MAX(gielda__35[[#This Row],[firma_A]], D86)</f>
        <v>130</v>
      </c>
      <c r="E87">
        <f>MAX(gielda__35[[#This Row],[firma_B]], E86)</f>
        <v>148.19</v>
      </c>
      <c r="F87">
        <f>MAX(gielda__35[[#This Row],[firma_C]], F86)</f>
        <v>81.349999999999994</v>
      </c>
      <c r="G87">
        <f>IF(NOT(gielda__35[[#This Row],[Max A]] = D86), 1, 0)</f>
        <v>0</v>
      </c>
      <c r="H87">
        <f>IF(NOT(gielda__35[[#This Row],[Max B]] = E86), 1, 0)</f>
        <v>0</v>
      </c>
      <c r="I87">
        <f>IF(NOT(gielda__35[[#This Row],[Max C]] = F86), 1, 0)</f>
        <v>0</v>
      </c>
      <c r="J87">
        <f>SUM(gielda__35[[#This Row],[Change A]:[Change C]])</f>
        <v>0</v>
      </c>
      <c r="K87">
        <f t="shared" si="1"/>
        <v>86</v>
      </c>
    </row>
    <row r="88" spans="1:11" hidden="1" x14ac:dyDescent="0.45">
      <c r="A88">
        <v>99.64</v>
      </c>
      <c r="B88">
        <v>116.14</v>
      </c>
      <c r="C88">
        <v>80.760000000000005</v>
      </c>
      <c r="D88">
        <f>MAX(gielda__35[[#This Row],[firma_A]], D87)</f>
        <v>130</v>
      </c>
      <c r="E88">
        <f>MAX(gielda__35[[#This Row],[firma_B]], E87)</f>
        <v>148.19</v>
      </c>
      <c r="F88">
        <f>MAX(gielda__35[[#This Row],[firma_C]], F87)</f>
        <v>81.349999999999994</v>
      </c>
      <c r="G88">
        <f>IF(NOT(gielda__35[[#This Row],[Max A]] = D87), 1, 0)</f>
        <v>0</v>
      </c>
      <c r="H88">
        <f>IF(NOT(gielda__35[[#This Row],[Max B]] = E87), 1, 0)</f>
        <v>0</v>
      </c>
      <c r="I88">
        <f>IF(NOT(gielda__35[[#This Row],[Max C]] = F87), 1, 0)</f>
        <v>0</v>
      </c>
      <c r="J88">
        <f>SUM(gielda__35[[#This Row],[Change A]:[Change C]])</f>
        <v>0</v>
      </c>
      <c r="K88">
        <f t="shared" si="1"/>
        <v>87</v>
      </c>
    </row>
    <row r="89" spans="1:11" hidden="1" x14ac:dyDescent="0.45">
      <c r="A89">
        <v>101.26</v>
      </c>
      <c r="B89">
        <v>114.52</v>
      </c>
      <c r="C89">
        <v>79.02</v>
      </c>
      <c r="D89">
        <f>MAX(gielda__35[[#This Row],[firma_A]], D88)</f>
        <v>130</v>
      </c>
      <c r="E89">
        <f>MAX(gielda__35[[#This Row],[firma_B]], E88)</f>
        <v>148.19</v>
      </c>
      <c r="F89">
        <f>MAX(gielda__35[[#This Row],[firma_C]], F88)</f>
        <v>81.349999999999994</v>
      </c>
      <c r="G89">
        <f>IF(NOT(gielda__35[[#This Row],[Max A]] = D88), 1, 0)</f>
        <v>0</v>
      </c>
      <c r="H89">
        <f>IF(NOT(gielda__35[[#This Row],[Max B]] = E88), 1, 0)</f>
        <v>0</v>
      </c>
      <c r="I89">
        <f>IF(NOT(gielda__35[[#This Row],[Max C]] = F88), 1, 0)</f>
        <v>0</v>
      </c>
      <c r="J89">
        <f>SUM(gielda__35[[#This Row],[Change A]:[Change C]])</f>
        <v>0</v>
      </c>
      <c r="K89">
        <f t="shared" si="1"/>
        <v>88</v>
      </c>
    </row>
    <row r="90" spans="1:11" hidden="1" x14ac:dyDescent="0.45">
      <c r="A90">
        <v>102.85</v>
      </c>
      <c r="B90">
        <v>117.04</v>
      </c>
      <c r="C90">
        <v>79.25</v>
      </c>
      <c r="D90">
        <f>MAX(gielda__35[[#This Row],[firma_A]], D89)</f>
        <v>130</v>
      </c>
      <c r="E90">
        <f>MAX(gielda__35[[#This Row],[firma_B]], E89)</f>
        <v>148.19</v>
      </c>
      <c r="F90">
        <f>MAX(gielda__35[[#This Row],[firma_C]], F89)</f>
        <v>81.349999999999994</v>
      </c>
      <c r="G90">
        <f>IF(NOT(gielda__35[[#This Row],[Max A]] = D89), 1, 0)</f>
        <v>0</v>
      </c>
      <c r="H90">
        <f>IF(NOT(gielda__35[[#This Row],[Max B]] = E89), 1, 0)</f>
        <v>0</v>
      </c>
      <c r="I90">
        <f>IF(NOT(gielda__35[[#This Row],[Max C]] = F89), 1, 0)</f>
        <v>0</v>
      </c>
      <c r="J90">
        <f>SUM(gielda__35[[#This Row],[Change A]:[Change C]])</f>
        <v>0</v>
      </c>
      <c r="K90">
        <f t="shared" si="1"/>
        <v>89</v>
      </c>
    </row>
    <row r="91" spans="1:11" hidden="1" x14ac:dyDescent="0.45">
      <c r="A91">
        <v>101.59</v>
      </c>
      <c r="B91">
        <v>116.49</v>
      </c>
      <c r="C91">
        <v>80.260000000000005</v>
      </c>
      <c r="D91">
        <f>MAX(gielda__35[[#This Row],[firma_A]], D90)</f>
        <v>130</v>
      </c>
      <c r="E91">
        <f>MAX(gielda__35[[#This Row],[firma_B]], E90)</f>
        <v>148.19</v>
      </c>
      <c r="F91">
        <f>MAX(gielda__35[[#This Row],[firma_C]], F90)</f>
        <v>81.349999999999994</v>
      </c>
      <c r="G91">
        <f>IF(NOT(gielda__35[[#This Row],[Max A]] = D90), 1, 0)</f>
        <v>0</v>
      </c>
      <c r="H91">
        <f>IF(NOT(gielda__35[[#This Row],[Max B]] = E90), 1, 0)</f>
        <v>0</v>
      </c>
      <c r="I91">
        <f>IF(NOT(gielda__35[[#This Row],[Max C]] = F90), 1, 0)</f>
        <v>0</v>
      </c>
      <c r="J91">
        <f>SUM(gielda__35[[#This Row],[Change A]:[Change C]])</f>
        <v>0</v>
      </c>
      <c r="K91">
        <f t="shared" si="1"/>
        <v>90</v>
      </c>
    </row>
    <row r="92" spans="1:11" hidden="1" x14ac:dyDescent="0.45">
      <c r="A92">
        <v>102.13</v>
      </c>
      <c r="B92">
        <v>115.06</v>
      </c>
      <c r="C92">
        <v>81.260000000000005</v>
      </c>
      <c r="D92">
        <f>MAX(gielda__35[[#This Row],[firma_A]], D91)</f>
        <v>130</v>
      </c>
      <c r="E92">
        <f>MAX(gielda__35[[#This Row],[firma_B]], E91)</f>
        <v>148.19</v>
      </c>
      <c r="F92">
        <f>MAX(gielda__35[[#This Row],[firma_C]], F91)</f>
        <v>81.349999999999994</v>
      </c>
      <c r="G92">
        <f>IF(NOT(gielda__35[[#This Row],[Max A]] = D91), 1, 0)</f>
        <v>0</v>
      </c>
      <c r="H92">
        <f>IF(NOT(gielda__35[[#This Row],[Max B]] = E91), 1, 0)</f>
        <v>0</v>
      </c>
      <c r="I92">
        <f>IF(NOT(gielda__35[[#This Row],[Max C]] = F91), 1, 0)</f>
        <v>0</v>
      </c>
      <c r="J92">
        <f>SUM(gielda__35[[#This Row],[Change A]:[Change C]])</f>
        <v>0</v>
      </c>
      <c r="K92">
        <f t="shared" si="1"/>
        <v>91</v>
      </c>
    </row>
    <row r="93" spans="1:11" hidden="1" x14ac:dyDescent="0.45">
      <c r="A93">
        <v>100.74</v>
      </c>
      <c r="B93">
        <v>117.47</v>
      </c>
      <c r="C93">
        <v>81.64</v>
      </c>
      <c r="D93">
        <f>MAX(gielda__35[[#This Row],[firma_A]], D92)</f>
        <v>130</v>
      </c>
      <c r="E93">
        <f>MAX(gielda__35[[#This Row],[firma_B]], E92)</f>
        <v>148.19</v>
      </c>
      <c r="F93">
        <f>MAX(gielda__35[[#This Row],[firma_C]], F92)</f>
        <v>81.64</v>
      </c>
      <c r="G93">
        <f>IF(NOT(gielda__35[[#This Row],[Max A]] = D92), 1, 0)</f>
        <v>0</v>
      </c>
      <c r="H93">
        <f>IF(NOT(gielda__35[[#This Row],[Max B]] = E92), 1, 0)</f>
        <v>0</v>
      </c>
      <c r="I93">
        <f>IF(NOT(gielda__35[[#This Row],[Max C]] = F92), 1, 0)</f>
        <v>1</v>
      </c>
      <c r="J93">
        <f>SUM(gielda__35[[#This Row],[Change A]:[Change C]])</f>
        <v>1</v>
      </c>
      <c r="K93">
        <f t="shared" si="1"/>
        <v>92</v>
      </c>
    </row>
    <row r="94" spans="1:11" hidden="1" x14ac:dyDescent="0.45">
      <c r="A94">
        <v>99.12</v>
      </c>
      <c r="B94">
        <v>120.19</v>
      </c>
      <c r="C94">
        <v>79.849999999999994</v>
      </c>
      <c r="D94">
        <f>MAX(gielda__35[[#This Row],[firma_A]], D93)</f>
        <v>130</v>
      </c>
      <c r="E94">
        <f>MAX(gielda__35[[#This Row],[firma_B]], E93)</f>
        <v>148.19</v>
      </c>
      <c r="F94">
        <f>MAX(gielda__35[[#This Row],[firma_C]], F93)</f>
        <v>81.64</v>
      </c>
      <c r="G94">
        <f>IF(NOT(gielda__35[[#This Row],[Max A]] = D93), 1, 0)</f>
        <v>0</v>
      </c>
      <c r="H94">
        <f>IF(NOT(gielda__35[[#This Row],[Max B]] = E93), 1, 0)</f>
        <v>0</v>
      </c>
      <c r="I94">
        <f>IF(NOT(gielda__35[[#This Row],[Max C]] = F93), 1, 0)</f>
        <v>0</v>
      </c>
      <c r="J94">
        <f>SUM(gielda__35[[#This Row],[Change A]:[Change C]])</f>
        <v>0</v>
      </c>
      <c r="K94">
        <f t="shared" si="1"/>
        <v>93</v>
      </c>
    </row>
    <row r="95" spans="1:11" hidden="1" x14ac:dyDescent="0.45">
      <c r="A95">
        <v>99.13</v>
      </c>
      <c r="B95">
        <v>122.89</v>
      </c>
      <c r="C95">
        <v>81.540000000000006</v>
      </c>
      <c r="D95">
        <f>MAX(gielda__35[[#This Row],[firma_A]], D94)</f>
        <v>130</v>
      </c>
      <c r="E95">
        <f>MAX(gielda__35[[#This Row],[firma_B]], E94)</f>
        <v>148.19</v>
      </c>
      <c r="F95">
        <f>MAX(gielda__35[[#This Row],[firma_C]], F94)</f>
        <v>81.64</v>
      </c>
      <c r="G95">
        <f>IF(NOT(gielda__35[[#This Row],[Max A]] = D94), 1, 0)</f>
        <v>0</v>
      </c>
      <c r="H95">
        <f>IF(NOT(gielda__35[[#This Row],[Max B]] = E94), 1, 0)</f>
        <v>0</v>
      </c>
      <c r="I95">
        <f>IF(NOT(gielda__35[[#This Row],[Max C]] = F94), 1, 0)</f>
        <v>0</v>
      </c>
      <c r="J95">
        <f>SUM(gielda__35[[#This Row],[Change A]:[Change C]])</f>
        <v>0</v>
      </c>
      <c r="K95">
        <f t="shared" si="1"/>
        <v>94</v>
      </c>
    </row>
    <row r="96" spans="1:11" hidden="1" x14ac:dyDescent="0.45">
      <c r="A96">
        <v>99.6</v>
      </c>
      <c r="B96">
        <v>122.61</v>
      </c>
      <c r="C96">
        <v>79.87</v>
      </c>
      <c r="D96">
        <f>MAX(gielda__35[[#This Row],[firma_A]], D95)</f>
        <v>130</v>
      </c>
      <c r="E96">
        <f>MAX(gielda__35[[#This Row],[firma_B]], E95)</f>
        <v>148.19</v>
      </c>
      <c r="F96">
        <f>MAX(gielda__35[[#This Row],[firma_C]], F95)</f>
        <v>81.64</v>
      </c>
      <c r="G96">
        <f>IF(NOT(gielda__35[[#This Row],[Max A]] = D95), 1, 0)</f>
        <v>0</v>
      </c>
      <c r="H96">
        <f>IF(NOT(gielda__35[[#This Row],[Max B]] = E95), 1, 0)</f>
        <v>0</v>
      </c>
      <c r="I96">
        <f>IF(NOT(gielda__35[[#This Row],[Max C]] = F95), 1, 0)</f>
        <v>0</v>
      </c>
      <c r="J96">
        <f>SUM(gielda__35[[#This Row],[Change A]:[Change C]])</f>
        <v>0</v>
      </c>
      <c r="K96">
        <f t="shared" si="1"/>
        <v>95</v>
      </c>
    </row>
    <row r="97" spans="1:11" hidden="1" x14ac:dyDescent="0.45">
      <c r="A97">
        <v>98.53</v>
      </c>
      <c r="B97">
        <v>122.59</v>
      </c>
      <c r="C97">
        <v>80</v>
      </c>
      <c r="D97">
        <f>MAX(gielda__35[[#This Row],[firma_A]], D96)</f>
        <v>130</v>
      </c>
      <c r="E97">
        <f>MAX(gielda__35[[#This Row],[firma_B]], E96)</f>
        <v>148.19</v>
      </c>
      <c r="F97">
        <f>MAX(gielda__35[[#This Row],[firma_C]], F96)</f>
        <v>81.64</v>
      </c>
      <c r="G97">
        <f>IF(NOT(gielda__35[[#This Row],[Max A]] = D96), 1, 0)</f>
        <v>0</v>
      </c>
      <c r="H97">
        <f>IF(NOT(gielda__35[[#This Row],[Max B]] = E96), 1, 0)</f>
        <v>0</v>
      </c>
      <c r="I97">
        <f>IF(NOT(gielda__35[[#This Row],[Max C]] = F96), 1, 0)</f>
        <v>0</v>
      </c>
      <c r="J97">
        <f>SUM(gielda__35[[#This Row],[Change A]:[Change C]])</f>
        <v>0</v>
      </c>
      <c r="K97">
        <f t="shared" si="1"/>
        <v>96</v>
      </c>
    </row>
    <row r="98" spans="1:11" hidden="1" x14ac:dyDescent="0.45">
      <c r="A98">
        <v>98.74</v>
      </c>
      <c r="B98">
        <v>125.49</v>
      </c>
      <c r="C98">
        <v>81.010000000000005</v>
      </c>
      <c r="D98">
        <f>MAX(gielda__35[[#This Row],[firma_A]], D97)</f>
        <v>130</v>
      </c>
      <c r="E98">
        <f>MAX(gielda__35[[#This Row],[firma_B]], E97)</f>
        <v>148.19</v>
      </c>
      <c r="F98">
        <f>MAX(gielda__35[[#This Row],[firma_C]], F97)</f>
        <v>81.64</v>
      </c>
      <c r="G98">
        <f>IF(NOT(gielda__35[[#This Row],[Max A]] = D97), 1, 0)</f>
        <v>0</v>
      </c>
      <c r="H98">
        <f>IF(NOT(gielda__35[[#This Row],[Max B]] = E97), 1, 0)</f>
        <v>0</v>
      </c>
      <c r="I98">
        <f>IF(NOT(gielda__35[[#This Row],[Max C]] = F97), 1, 0)</f>
        <v>0</v>
      </c>
      <c r="J98">
        <f>SUM(gielda__35[[#This Row],[Change A]:[Change C]])</f>
        <v>0</v>
      </c>
      <c r="K98">
        <f t="shared" si="1"/>
        <v>97</v>
      </c>
    </row>
    <row r="99" spans="1:11" hidden="1" x14ac:dyDescent="0.45">
      <c r="A99">
        <v>98.96</v>
      </c>
      <c r="B99">
        <v>127.95</v>
      </c>
      <c r="C99">
        <v>79.17</v>
      </c>
      <c r="D99">
        <f>MAX(gielda__35[[#This Row],[firma_A]], D98)</f>
        <v>130</v>
      </c>
      <c r="E99">
        <f>MAX(gielda__35[[#This Row],[firma_B]], E98)</f>
        <v>148.19</v>
      </c>
      <c r="F99">
        <f>MAX(gielda__35[[#This Row],[firma_C]], F98)</f>
        <v>81.64</v>
      </c>
      <c r="G99">
        <f>IF(NOT(gielda__35[[#This Row],[Max A]] = D98), 1, 0)</f>
        <v>0</v>
      </c>
      <c r="H99">
        <f>IF(NOT(gielda__35[[#This Row],[Max B]] = E98), 1, 0)</f>
        <v>0</v>
      </c>
      <c r="I99">
        <f>IF(NOT(gielda__35[[#This Row],[Max C]] = F98), 1, 0)</f>
        <v>0</v>
      </c>
      <c r="J99">
        <f>SUM(gielda__35[[#This Row],[Change A]:[Change C]])</f>
        <v>0</v>
      </c>
      <c r="K99">
        <f t="shared" si="1"/>
        <v>98</v>
      </c>
    </row>
    <row r="100" spans="1:11" hidden="1" x14ac:dyDescent="0.45">
      <c r="A100">
        <v>97.74</v>
      </c>
      <c r="B100">
        <v>126.34</v>
      </c>
      <c r="C100">
        <v>80.290000000000006</v>
      </c>
      <c r="D100">
        <f>MAX(gielda__35[[#This Row],[firma_A]], D99)</f>
        <v>130</v>
      </c>
      <c r="E100">
        <f>MAX(gielda__35[[#This Row],[firma_B]], E99)</f>
        <v>148.19</v>
      </c>
      <c r="F100">
        <f>MAX(gielda__35[[#This Row],[firma_C]], F99)</f>
        <v>81.64</v>
      </c>
      <c r="G100">
        <f>IF(NOT(gielda__35[[#This Row],[Max A]] = D99), 1, 0)</f>
        <v>0</v>
      </c>
      <c r="H100">
        <f>IF(NOT(gielda__35[[#This Row],[Max B]] = E99), 1, 0)</f>
        <v>0</v>
      </c>
      <c r="I100">
        <f>IF(NOT(gielda__35[[#This Row],[Max C]] = F99), 1, 0)</f>
        <v>0</v>
      </c>
      <c r="J100">
        <f>SUM(gielda__35[[#This Row],[Change A]:[Change C]])</f>
        <v>0</v>
      </c>
      <c r="K100">
        <f t="shared" si="1"/>
        <v>99</v>
      </c>
    </row>
    <row r="101" spans="1:11" hidden="1" x14ac:dyDescent="0.45">
      <c r="A101">
        <v>95.84</v>
      </c>
      <c r="B101">
        <v>128.94</v>
      </c>
      <c r="C101">
        <v>81.599999999999994</v>
      </c>
      <c r="D101">
        <f>MAX(gielda__35[[#This Row],[firma_A]], D100)</f>
        <v>130</v>
      </c>
      <c r="E101">
        <f>MAX(gielda__35[[#This Row],[firma_B]], E100)</f>
        <v>148.19</v>
      </c>
      <c r="F101">
        <f>MAX(gielda__35[[#This Row],[firma_C]], F100)</f>
        <v>81.64</v>
      </c>
      <c r="G101">
        <f>IF(NOT(gielda__35[[#This Row],[Max A]] = D100), 1, 0)</f>
        <v>0</v>
      </c>
      <c r="H101">
        <f>IF(NOT(gielda__35[[#This Row],[Max B]] = E100), 1, 0)</f>
        <v>0</v>
      </c>
      <c r="I101">
        <f>IF(NOT(gielda__35[[#This Row],[Max C]] = F100), 1, 0)</f>
        <v>0</v>
      </c>
      <c r="J101">
        <f>SUM(gielda__35[[#This Row],[Change A]:[Change C]])</f>
        <v>0</v>
      </c>
      <c r="K101">
        <f t="shared" si="1"/>
        <v>100</v>
      </c>
    </row>
    <row r="102" spans="1:11" hidden="1" x14ac:dyDescent="0.45">
      <c r="A102">
        <v>94.12</v>
      </c>
      <c r="B102">
        <v>131.63999999999999</v>
      </c>
      <c r="C102">
        <v>82.75</v>
      </c>
      <c r="D102">
        <f>MAX(gielda__35[[#This Row],[firma_A]], D101)</f>
        <v>130</v>
      </c>
      <c r="E102">
        <f>MAX(gielda__35[[#This Row],[firma_B]], E101)</f>
        <v>148.19</v>
      </c>
      <c r="F102">
        <f>MAX(gielda__35[[#This Row],[firma_C]], F101)</f>
        <v>82.75</v>
      </c>
      <c r="G102">
        <f>IF(NOT(gielda__35[[#This Row],[Max A]] = D101), 1, 0)</f>
        <v>0</v>
      </c>
      <c r="H102">
        <f>IF(NOT(gielda__35[[#This Row],[Max B]] = E101), 1, 0)</f>
        <v>0</v>
      </c>
      <c r="I102">
        <f>IF(NOT(gielda__35[[#This Row],[Max C]] = F101), 1, 0)</f>
        <v>1</v>
      </c>
      <c r="J102">
        <f>SUM(gielda__35[[#This Row],[Change A]:[Change C]])</f>
        <v>1</v>
      </c>
      <c r="K102">
        <f t="shared" si="1"/>
        <v>101</v>
      </c>
    </row>
    <row r="103" spans="1:11" hidden="1" x14ac:dyDescent="0.45">
      <c r="A103">
        <v>92.92</v>
      </c>
      <c r="B103">
        <v>134.62</v>
      </c>
      <c r="C103">
        <v>83.09</v>
      </c>
      <c r="D103">
        <f>MAX(gielda__35[[#This Row],[firma_A]], D102)</f>
        <v>130</v>
      </c>
      <c r="E103">
        <f>MAX(gielda__35[[#This Row],[firma_B]], E102)</f>
        <v>148.19</v>
      </c>
      <c r="F103">
        <f>MAX(gielda__35[[#This Row],[firma_C]], F102)</f>
        <v>83.09</v>
      </c>
      <c r="G103">
        <f>IF(NOT(gielda__35[[#This Row],[Max A]] = D102), 1, 0)</f>
        <v>0</v>
      </c>
      <c r="H103">
        <f>IF(NOT(gielda__35[[#This Row],[Max B]] = E102), 1, 0)</f>
        <v>0</v>
      </c>
      <c r="I103">
        <f>IF(NOT(gielda__35[[#This Row],[Max C]] = F102), 1, 0)</f>
        <v>1</v>
      </c>
      <c r="J103">
        <f>SUM(gielda__35[[#This Row],[Change A]:[Change C]])</f>
        <v>1</v>
      </c>
      <c r="K103">
        <f t="shared" si="1"/>
        <v>102</v>
      </c>
    </row>
    <row r="104" spans="1:11" hidden="1" x14ac:dyDescent="0.45">
      <c r="A104">
        <v>91.81</v>
      </c>
      <c r="B104">
        <v>134.53</v>
      </c>
      <c r="C104">
        <v>84.09</v>
      </c>
      <c r="D104">
        <f>MAX(gielda__35[[#This Row],[firma_A]], D103)</f>
        <v>130</v>
      </c>
      <c r="E104">
        <f>MAX(gielda__35[[#This Row],[firma_B]], E103)</f>
        <v>148.19</v>
      </c>
      <c r="F104">
        <f>MAX(gielda__35[[#This Row],[firma_C]], F103)</f>
        <v>84.09</v>
      </c>
      <c r="G104">
        <f>IF(NOT(gielda__35[[#This Row],[Max A]] = D103), 1, 0)</f>
        <v>0</v>
      </c>
      <c r="H104">
        <f>IF(NOT(gielda__35[[#This Row],[Max B]] = E103), 1, 0)</f>
        <v>0</v>
      </c>
      <c r="I104">
        <f>IF(NOT(gielda__35[[#This Row],[Max C]] = F103), 1, 0)</f>
        <v>1</v>
      </c>
      <c r="J104">
        <f>SUM(gielda__35[[#This Row],[Change A]:[Change C]])</f>
        <v>1</v>
      </c>
      <c r="K104">
        <f t="shared" si="1"/>
        <v>103</v>
      </c>
    </row>
    <row r="105" spans="1:11" hidden="1" x14ac:dyDescent="0.45">
      <c r="A105">
        <v>90.67</v>
      </c>
      <c r="B105">
        <v>137.36000000000001</v>
      </c>
      <c r="C105">
        <v>85.17</v>
      </c>
      <c r="D105">
        <f>MAX(gielda__35[[#This Row],[firma_A]], D104)</f>
        <v>130</v>
      </c>
      <c r="E105">
        <f>MAX(gielda__35[[#This Row],[firma_B]], E104)</f>
        <v>148.19</v>
      </c>
      <c r="F105">
        <f>MAX(gielda__35[[#This Row],[firma_C]], F104)</f>
        <v>85.17</v>
      </c>
      <c r="G105">
        <f>IF(NOT(gielda__35[[#This Row],[Max A]] = D104), 1, 0)</f>
        <v>0</v>
      </c>
      <c r="H105">
        <f>IF(NOT(gielda__35[[#This Row],[Max B]] = E104), 1, 0)</f>
        <v>0</v>
      </c>
      <c r="I105">
        <f>IF(NOT(gielda__35[[#This Row],[Max C]] = F104), 1, 0)</f>
        <v>1</v>
      </c>
      <c r="J105">
        <f>SUM(gielda__35[[#This Row],[Change A]:[Change C]])</f>
        <v>1</v>
      </c>
      <c r="K105">
        <f t="shared" si="1"/>
        <v>104</v>
      </c>
    </row>
    <row r="106" spans="1:11" hidden="1" x14ac:dyDescent="0.45">
      <c r="A106">
        <v>89</v>
      </c>
      <c r="B106">
        <v>136.86000000000001</v>
      </c>
      <c r="C106">
        <v>86</v>
      </c>
      <c r="D106">
        <f>MAX(gielda__35[[#This Row],[firma_A]], D105)</f>
        <v>130</v>
      </c>
      <c r="E106">
        <f>MAX(gielda__35[[#This Row],[firma_B]], E105)</f>
        <v>148.19</v>
      </c>
      <c r="F106">
        <f>MAX(gielda__35[[#This Row],[firma_C]], F105)</f>
        <v>86</v>
      </c>
      <c r="G106">
        <f>IF(NOT(gielda__35[[#This Row],[Max A]] = D105), 1, 0)</f>
        <v>0</v>
      </c>
      <c r="H106">
        <f>IF(NOT(gielda__35[[#This Row],[Max B]] = E105), 1, 0)</f>
        <v>0</v>
      </c>
      <c r="I106">
        <f>IF(NOT(gielda__35[[#This Row],[Max C]] = F105), 1, 0)</f>
        <v>1</v>
      </c>
      <c r="J106">
        <f>SUM(gielda__35[[#This Row],[Change A]:[Change C]])</f>
        <v>1</v>
      </c>
      <c r="K106">
        <f t="shared" si="1"/>
        <v>105</v>
      </c>
    </row>
    <row r="107" spans="1:11" hidden="1" x14ac:dyDescent="0.45">
      <c r="A107">
        <v>91.41</v>
      </c>
      <c r="B107">
        <v>136.07</v>
      </c>
      <c r="C107">
        <v>84.14</v>
      </c>
      <c r="D107">
        <f>MAX(gielda__35[[#This Row],[firma_A]], D106)</f>
        <v>130</v>
      </c>
      <c r="E107">
        <f>MAX(gielda__35[[#This Row],[firma_B]], E106)</f>
        <v>148.19</v>
      </c>
      <c r="F107">
        <f>MAX(gielda__35[[#This Row],[firma_C]], F106)</f>
        <v>86</v>
      </c>
      <c r="G107">
        <f>IF(NOT(gielda__35[[#This Row],[Max A]] = D106), 1, 0)</f>
        <v>0</v>
      </c>
      <c r="H107">
        <f>IF(NOT(gielda__35[[#This Row],[Max B]] = E106), 1, 0)</f>
        <v>0</v>
      </c>
      <c r="I107">
        <f>IF(NOT(gielda__35[[#This Row],[Max C]] = F106), 1, 0)</f>
        <v>0</v>
      </c>
      <c r="J107">
        <f>SUM(gielda__35[[#This Row],[Change A]:[Change C]])</f>
        <v>0</v>
      </c>
      <c r="K107">
        <f t="shared" si="1"/>
        <v>106</v>
      </c>
    </row>
    <row r="108" spans="1:11" hidden="1" x14ac:dyDescent="0.45">
      <c r="A108">
        <v>89.57</v>
      </c>
      <c r="B108">
        <v>134.57</v>
      </c>
      <c r="C108">
        <v>86.19</v>
      </c>
      <c r="D108">
        <f>MAX(gielda__35[[#This Row],[firma_A]], D107)</f>
        <v>130</v>
      </c>
      <c r="E108">
        <f>MAX(gielda__35[[#This Row],[firma_B]], E107)</f>
        <v>148.19</v>
      </c>
      <c r="F108">
        <f>MAX(gielda__35[[#This Row],[firma_C]], F107)</f>
        <v>86.19</v>
      </c>
      <c r="G108">
        <f>IF(NOT(gielda__35[[#This Row],[Max A]] = D107), 1, 0)</f>
        <v>0</v>
      </c>
      <c r="H108">
        <f>IF(NOT(gielda__35[[#This Row],[Max B]] = E107), 1, 0)</f>
        <v>0</v>
      </c>
      <c r="I108">
        <f>IF(NOT(gielda__35[[#This Row],[Max C]] = F107), 1, 0)</f>
        <v>1</v>
      </c>
      <c r="J108">
        <f>SUM(gielda__35[[#This Row],[Change A]:[Change C]])</f>
        <v>1</v>
      </c>
      <c r="K108">
        <f t="shared" si="1"/>
        <v>107</v>
      </c>
    </row>
    <row r="109" spans="1:11" hidden="1" x14ac:dyDescent="0.45">
      <c r="A109">
        <v>87.61</v>
      </c>
      <c r="B109">
        <v>134.38</v>
      </c>
      <c r="C109">
        <v>86.34</v>
      </c>
      <c r="D109">
        <f>MAX(gielda__35[[#This Row],[firma_A]], D108)</f>
        <v>130</v>
      </c>
      <c r="E109">
        <f>MAX(gielda__35[[#This Row],[firma_B]], E108)</f>
        <v>148.19</v>
      </c>
      <c r="F109">
        <f>MAX(gielda__35[[#This Row],[firma_C]], F108)</f>
        <v>86.34</v>
      </c>
      <c r="G109">
        <f>IF(NOT(gielda__35[[#This Row],[Max A]] = D108), 1, 0)</f>
        <v>0</v>
      </c>
      <c r="H109">
        <f>IF(NOT(gielda__35[[#This Row],[Max B]] = E108), 1, 0)</f>
        <v>0</v>
      </c>
      <c r="I109">
        <f>IF(NOT(gielda__35[[#This Row],[Max C]] = F108), 1, 0)</f>
        <v>1</v>
      </c>
      <c r="J109">
        <f>SUM(gielda__35[[#This Row],[Change A]:[Change C]])</f>
        <v>1</v>
      </c>
      <c r="K109">
        <f t="shared" si="1"/>
        <v>108</v>
      </c>
    </row>
    <row r="110" spans="1:11" hidden="1" x14ac:dyDescent="0.45">
      <c r="A110">
        <v>86.05</v>
      </c>
      <c r="B110">
        <v>132.80000000000001</v>
      </c>
      <c r="C110">
        <v>87.75</v>
      </c>
      <c r="D110">
        <f>MAX(gielda__35[[#This Row],[firma_A]], D109)</f>
        <v>130</v>
      </c>
      <c r="E110">
        <f>MAX(gielda__35[[#This Row],[firma_B]], E109)</f>
        <v>148.19</v>
      </c>
      <c r="F110">
        <f>MAX(gielda__35[[#This Row],[firma_C]], F109)</f>
        <v>87.75</v>
      </c>
      <c r="G110">
        <f>IF(NOT(gielda__35[[#This Row],[Max A]] = D109), 1, 0)</f>
        <v>0</v>
      </c>
      <c r="H110">
        <f>IF(NOT(gielda__35[[#This Row],[Max B]] = E109), 1, 0)</f>
        <v>0</v>
      </c>
      <c r="I110">
        <f>IF(NOT(gielda__35[[#This Row],[Max C]] = F109), 1, 0)</f>
        <v>1</v>
      </c>
      <c r="J110">
        <f>SUM(gielda__35[[#This Row],[Change A]:[Change C]])</f>
        <v>1</v>
      </c>
      <c r="K110">
        <f t="shared" si="1"/>
        <v>109</v>
      </c>
    </row>
    <row r="111" spans="1:11" hidden="1" x14ac:dyDescent="0.45">
      <c r="A111">
        <v>84.74</v>
      </c>
      <c r="B111">
        <v>131.24</v>
      </c>
      <c r="C111">
        <v>86.13</v>
      </c>
      <c r="D111">
        <f>MAX(gielda__35[[#This Row],[firma_A]], D110)</f>
        <v>130</v>
      </c>
      <c r="E111">
        <f>MAX(gielda__35[[#This Row],[firma_B]], E110)</f>
        <v>148.19</v>
      </c>
      <c r="F111">
        <f>MAX(gielda__35[[#This Row],[firma_C]], F110)</f>
        <v>87.75</v>
      </c>
      <c r="G111">
        <f>IF(NOT(gielda__35[[#This Row],[Max A]] = D110), 1, 0)</f>
        <v>0</v>
      </c>
      <c r="H111">
        <f>IF(NOT(gielda__35[[#This Row],[Max B]] = E110), 1, 0)</f>
        <v>0</v>
      </c>
      <c r="I111">
        <f>IF(NOT(gielda__35[[#This Row],[Max C]] = F110), 1, 0)</f>
        <v>0</v>
      </c>
      <c r="J111">
        <f>SUM(gielda__35[[#This Row],[Change A]:[Change C]])</f>
        <v>0</v>
      </c>
      <c r="K111">
        <f t="shared" si="1"/>
        <v>110</v>
      </c>
    </row>
    <row r="112" spans="1:11" hidden="1" x14ac:dyDescent="0.45">
      <c r="A112">
        <v>82.99</v>
      </c>
      <c r="B112">
        <v>129.4</v>
      </c>
      <c r="C112">
        <v>87.39</v>
      </c>
      <c r="D112">
        <f>MAX(gielda__35[[#This Row],[firma_A]], D111)</f>
        <v>130</v>
      </c>
      <c r="E112">
        <f>MAX(gielda__35[[#This Row],[firma_B]], E111)</f>
        <v>148.19</v>
      </c>
      <c r="F112">
        <f>MAX(gielda__35[[#This Row],[firma_C]], F111)</f>
        <v>87.75</v>
      </c>
      <c r="G112">
        <f>IF(NOT(gielda__35[[#This Row],[Max A]] = D111), 1, 0)</f>
        <v>0</v>
      </c>
      <c r="H112">
        <f>IF(NOT(gielda__35[[#This Row],[Max B]] = E111), 1, 0)</f>
        <v>0</v>
      </c>
      <c r="I112">
        <f>IF(NOT(gielda__35[[#This Row],[Max C]] = F111), 1, 0)</f>
        <v>0</v>
      </c>
      <c r="J112">
        <f>SUM(gielda__35[[#This Row],[Change A]:[Change C]])</f>
        <v>0</v>
      </c>
      <c r="K112">
        <f t="shared" si="1"/>
        <v>111</v>
      </c>
    </row>
    <row r="113" spans="1:11" hidden="1" x14ac:dyDescent="0.45">
      <c r="A113">
        <v>83.24</v>
      </c>
      <c r="B113">
        <v>128.88999999999999</v>
      </c>
      <c r="C113">
        <v>88.8</v>
      </c>
      <c r="D113">
        <f>MAX(gielda__35[[#This Row],[firma_A]], D112)</f>
        <v>130</v>
      </c>
      <c r="E113">
        <f>MAX(gielda__35[[#This Row],[firma_B]], E112)</f>
        <v>148.19</v>
      </c>
      <c r="F113">
        <f>MAX(gielda__35[[#This Row],[firma_C]], F112)</f>
        <v>88.8</v>
      </c>
      <c r="G113">
        <f>IF(NOT(gielda__35[[#This Row],[Max A]] = D112), 1, 0)</f>
        <v>0</v>
      </c>
      <c r="H113">
        <f>IF(NOT(gielda__35[[#This Row],[Max B]] = E112), 1, 0)</f>
        <v>0</v>
      </c>
      <c r="I113">
        <f>IF(NOT(gielda__35[[#This Row],[Max C]] = F112), 1, 0)</f>
        <v>1</v>
      </c>
      <c r="J113">
        <f>SUM(gielda__35[[#This Row],[Change A]:[Change C]])</f>
        <v>1</v>
      </c>
      <c r="K113">
        <f t="shared" si="1"/>
        <v>112</v>
      </c>
    </row>
    <row r="114" spans="1:11" hidden="1" x14ac:dyDescent="0.45">
      <c r="A114">
        <v>82.01</v>
      </c>
      <c r="B114">
        <v>131.63</v>
      </c>
      <c r="C114">
        <v>89.88</v>
      </c>
      <c r="D114">
        <f>MAX(gielda__35[[#This Row],[firma_A]], D113)</f>
        <v>130</v>
      </c>
      <c r="E114">
        <f>MAX(gielda__35[[#This Row],[firma_B]], E113)</f>
        <v>148.19</v>
      </c>
      <c r="F114">
        <f>MAX(gielda__35[[#This Row],[firma_C]], F113)</f>
        <v>89.88</v>
      </c>
      <c r="G114">
        <f>IF(NOT(gielda__35[[#This Row],[Max A]] = D113), 1, 0)</f>
        <v>0</v>
      </c>
      <c r="H114">
        <f>IF(NOT(gielda__35[[#This Row],[Max B]] = E113), 1, 0)</f>
        <v>0</v>
      </c>
      <c r="I114">
        <f>IF(NOT(gielda__35[[#This Row],[Max C]] = F113), 1, 0)</f>
        <v>1</v>
      </c>
      <c r="J114">
        <f>SUM(gielda__35[[#This Row],[Change A]:[Change C]])</f>
        <v>1</v>
      </c>
      <c r="K114">
        <f t="shared" si="1"/>
        <v>113</v>
      </c>
    </row>
    <row r="115" spans="1:11" hidden="1" x14ac:dyDescent="0.45">
      <c r="A115">
        <v>83.78</v>
      </c>
      <c r="B115">
        <v>130.61000000000001</v>
      </c>
      <c r="C115">
        <v>91.83</v>
      </c>
      <c r="D115">
        <f>MAX(gielda__35[[#This Row],[firma_A]], D114)</f>
        <v>130</v>
      </c>
      <c r="E115">
        <f>MAX(gielda__35[[#This Row],[firma_B]], E114)</f>
        <v>148.19</v>
      </c>
      <c r="F115">
        <f>MAX(gielda__35[[#This Row],[firma_C]], F114)</f>
        <v>91.83</v>
      </c>
      <c r="G115">
        <f>IF(NOT(gielda__35[[#This Row],[Max A]] = D114), 1, 0)</f>
        <v>0</v>
      </c>
      <c r="H115">
        <f>IF(NOT(gielda__35[[#This Row],[Max B]] = E114), 1, 0)</f>
        <v>0</v>
      </c>
      <c r="I115">
        <f>IF(NOT(gielda__35[[#This Row],[Max C]] = F114), 1, 0)</f>
        <v>1</v>
      </c>
      <c r="J115">
        <f>SUM(gielda__35[[#This Row],[Change A]:[Change C]])</f>
        <v>1</v>
      </c>
      <c r="K115">
        <f t="shared" si="1"/>
        <v>114</v>
      </c>
    </row>
    <row r="116" spans="1:11" hidden="1" x14ac:dyDescent="0.45">
      <c r="A116">
        <v>84.58</v>
      </c>
      <c r="B116">
        <v>129.29</v>
      </c>
      <c r="C116">
        <v>93.53</v>
      </c>
      <c r="D116">
        <f>MAX(gielda__35[[#This Row],[firma_A]], D115)</f>
        <v>130</v>
      </c>
      <c r="E116">
        <f>MAX(gielda__35[[#This Row],[firma_B]], E115)</f>
        <v>148.19</v>
      </c>
      <c r="F116">
        <f>MAX(gielda__35[[#This Row],[firma_C]], F115)</f>
        <v>93.53</v>
      </c>
      <c r="G116">
        <f>IF(NOT(gielda__35[[#This Row],[Max A]] = D115), 1, 0)</f>
        <v>0</v>
      </c>
      <c r="H116">
        <f>IF(NOT(gielda__35[[#This Row],[Max B]] = E115), 1, 0)</f>
        <v>0</v>
      </c>
      <c r="I116">
        <f>IF(NOT(gielda__35[[#This Row],[Max C]] = F115), 1, 0)</f>
        <v>1</v>
      </c>
      <c r="J116">
        <f>SUM(gielda__35[[#This Row],[Change A]:[Change C]])</f>
        <v>1</v>
      </c>
      <c r="K116">
        <f t="shared" si="1"/>
        <v>115</v>
      </c>
    </row>
    <row r="117" spans="1:11" hidden="1" x14ac:dyDescent="0.45">
      <c r="A117">
        <v>83.54</v>
      </c>
      <c r="B117">
        <v>128.63999999999999</v>
      </c>
      <c r="C117">
        <v>93.72</v>
      </c>
      <c r="D117">
        <f>MAX(gielda__35[[#This Row],[firma_A]], D116)</f>
        <v>130</v>
      </c>
      <c r="E117">
        <f>MAX(gielda__35[[#This Row],[firma_B]], E116)</f>
        <v>148.19</v>
      </c>
      <c r="F117">
        <f>MAX(gielda__35[[#This Row],[firma_C]], F116)</f>
        <v>93.72</v>
      </c>
      <c r="G117">
        <f>IF(NOT(gielda__35[[#This Row],[Max A]] = D116), 1, 0)</f>
        <v>0</v>
      </c>
      <c r="H117">
        <f>IF(NOT(gielda__35[[#This Row],[Max B]] = E116), 1, 0)</f>
        <v>0</v>
      </c>
      <c r="I117">
        <f>IF(NOT(gielda__35[[#This Row],[Max C]] = F116), 1, 0)</f>
        <v>1</v>
      </c>
      <c r="J117">
        <f>SUM(gielda__35[[#This Row],[Change A]:[Change C]])</f>
        <v>1</v>
      </c>
      <c r="K117">
        <f t="shared" si="1"/>
        <v>116</v>
      </c>
    </row>
    <row r="118" spans="1:11" hidden="1" x14ac:dyDescent="0.45">
      <c r="A118">
        <v>81.98</v>
      </c>
      <c r="B118">
        <v>126.95</v>
      </c>
      <c r="C118">
        <v>94.47</v>
      </c>
      <c r="D118">
        <f>MAX(gielda__35[[#This Row],[firma_A]], D117)</f>
        <v>130</v>
      </c>
      <c r="E118">
        <f>MAX(gielda__35[[#This Row],[firma_B]], E117)</f>
        <v>148.19</v>
      </c>
      <c r="F118">
        <f>MAX(gielda__35[[#This Row],[firma_C]], F117)</f>
        <v>94.47</v>
      </c>
      <c r="G118">
        <f>IF(NOT(gielda__35[[#This Row],[Max A]] = D117), 1, 0)</f>
        <v>0</v>
      </c>
      <c r="H118">
        <f>IF(NOT(gielda__35[[#This Row],[Max B]] = E117), 1, 0)</f>
        <v>0</v>
      </c>
      <c r="I118">
        <f>IF(NOT(gielda__35[[#This Row],[Max C]] = F117), 1, 0)</f>
        <v>1</v>
      </c>
      <c r="J118">
        <f>SUM(gielda__35[[#This Row],[Change A]:[Change C]])</f>
        <v>1</v>
      </c>
      <c r="K118">
        <f t="shared" si="1"/>
        <v>117</v>
      </c>
    </row>
    <row r="119" spans="1:11" hidden="1" x14ac:dyDescent="0.45">
      <c r="A119">
        <v>80.83</v>
      </c>
      <c r="B119">
        <v>129.85</v>
      </c>
      <c r="C119">
        <v>94.65</v>
      </c>
      <c r="D119">
        <f>MAX(gielda__35[[#This Row],[firma_A]], D118)</f>
        <v>130</v>
      </c>
      <c r="E119">
        <f>MAX(gielda__35[[#This Row],[firma_B]], E118)</f>
        <v>148.19</v>
      </c>
      <c r="F119">
        <f>MAX(gielda__35[[#This Row],[firma_C]], F118)</f>
        <v>94.65</v>
      </c>
      <c r="G119">
        <f>IF(NOT(gielda__35[[#This Row],[Max A]] = D118), 1, 0)</f>
        <v>0</v>
      </c>
      <c r="H119">
        <f>IF(NOT(gielda__35[[#This Row],[Max B]] = E118), 1, 0)</f>
        <v>0</v>
      </c>
      <c r="I119">
        <f>IF(NOT(gielda__35[[#This Row],[Max C]] = F118), 1, 0)</f>
        <v>1</v>
      </c>
      <c r="J119">
        <f>SUM(gielda__35[[#This Row],[Change A]:[Change C]])</f>
        <v>1</v>
      </c>
      <c r="K119">
        <f t="shared" si="1"/>
        <v>118</v>
      </c>
    </row>
    <row r="120" spans="1:11" hidden="1" x14ac:dyDescent="0.45">
      <c r="A120">
        <v>82.36</v>
      </c>
      <c r="B120">
        <v>132.72</v>
      </c>
      <c r="C120">
        <v>92.86</v>
      </c>
      <c r="D120">
        <f>MAX(gielda__35[[#This Row],[firma_A]], D119)</f>
        <v>130</v>
      </c>
      <c r="E120">
        <f>MAX(gielda__35[[#This Row],[firma_B]], E119)</f>
        <v>148.19</v>
      </c>
      <c r="F120">
        <f>MAX(gielda__35[[#This Row],[firma_C]], F119)</f>
        <v>94.65</v>
      </c>
      <c r="G120">
        <f>IF(NOT(gielda__35[[#This Row],[Max A]] = D119), 1, 0)</f>
        <v>0</v>
      </c>
      <c r="H120">
        <f>IF(NOT(gielda__35[[#This Row],[Max B]] = E119), 1, 0)</f>
        <v>0</v>
      </c>
      <c r="I120">
        <f>IF(NOT(gielda__35[[#This Row],[Max C]] = F119), 1, 0)</f>
        <v>0</v>
      </c>
      <c r="J120">
        <f>SUM(gielda__35[[#This Row],[Change A]:[Change C]])</f>
        <v>0</v>
      </c>
      <c r="K120">
        <f t="shared" si="1"/>
        <v>119</v>
      </c>
    </row>
    <row r="121" spans="1:11" hidden="1" x14ac:dyDescent="0.45">
      <c r="A121">
        <v>84.09</v>
      </c>
      <c r="B121">
        <v>131.19999999999999</v>
      </c>
      <c r="C121">
        <v>94.21</v>
      </c>
      <c r="D121">
        <f>MAX(gielda__35[[#This Row],[firma_A]], D120)</f>
        <v>130</v>
      </c>
      <c r="E121">
        <f>MAX(gielda__35[[#This Row],[firma_B]], E120)</f>
        <v>148.19</v>
      </c>
      <c r="F121">
        <f>MAX(gielda__35[[#This Row],[firma_C]], F120)</f>
        <v>94.65</v>
      </c>
      <c r="G121">
        <f>IF(NOT(gielda__35[[#This Row],[Max A]] = D120), 1, 0)</f>
        <v>0</v>
      </c>
      <c r="H121">
        <f>IF(NOT(gielda__35[[#This Row],[Max B]] = E120), 1, 0)</f>
        <v>0</v>
      </c>
      <c r="I121">
        <f>IF(NOT(gielda__35[[#This Row],[Max C]] = F120), 1, 0)</f>
        <v>0</v>
      </c>
      <c r="J121">
        <f>SUM(gielda__35[[#This Row],[Change A]:[Change C]])</f>
        <v>0</v>
      </c>
      <c r="K121">
        <f t="shared" si="1"/>
        <v>120</v>
      </c>
    </row>
    <row r="122" spans="1:11" hidden="1" x14ac:dyDescent="0.45">
      <c r="A122">
        <v>84.24</v>
      </c>
      <c r="B122">
        <v>130.31</v>
      </c>
      <c r="C122">
        <v>96.18</v>
      </c>
      <c r="D122">
        <f>MAX(gielda__35[[#This Row],[firma_A]], D121)</f>
        <v>130</v>
      </c>
      <c r="E122">
        <f>MAX(gielda__35[[#This Row],[firma_B]], E121)</f>
        <v>148.19</v>
      </c>
      <c r="F122">
        <f>MAX(gielda__35[[#This Row],[firma_C]], F121)</f>
        <v>96.18</v>
      </c>
      <c r="G122">
        <f>IF(NOT(gielda__35[[#This Row],[Max A]] = D121), 1, 0)</f>
        <v>0</v>
      </c>
      <c r="H122">
        <f>IF(NOT(gielda__35[[#This Row],[Max B]] = E121), 1, 0)</f>
        <v>0</v>
      </c>
      <c r="I122">
        <f>IF(NOT(gielda__35[[#This Row],[Max C]] = F121), 1, 0)</f>
        <v>1</v>
      </c>
      <c r="J122">
        <f>SUM(gielda__35[[#This Row],[Change A]:[Change C]])</f>
        <v>1</v>
      </c>
      <c r="K122">
        <f t="shared" si="1"/>
        <v>121</v>
      </c>
    </row>
    <row r="123" spans="1:11" hidden="1" x14ac:dyDescent="0.45">
      <c r="A123">
        <v>82.95</v>
      </c>
      <c r="B123">
        <v>129.08000000000001</v>
      </c>
      <c r="C123">
        <v>96.18</v>
      </c>
      <c r="D123">
        <f>MAX(gielda__35[[#This Row],[firma_A]], D122)</f>
        <v>130</v>
      </c>
      <c r="E123">
        <f>MAX(gielda__35[[#This Row],[firma_B]], E122)</f>
        <v>148.19</v>
      </c>
      <c r="F123">
        <f>MAX(gielda__35[[#This Row],[firma_C]], F122)</f>
        <v>96.18</v>
      </c>
      <c r="G123">
        <f>IF(NOT(gielda__35[[#This Row],[Max A]] = D122), 1, 0)</f>
        <v>0</v>
      </c>
      <c r="H123">
        <f>IF(NOT(gielda__35[[#This Row],[Max B]] = E122), 1, 0)</f>
        <v>0</v>
      </c>
      <c r="I123">
        <f>IF(NOT(gielda__35[[#This Row],[Max C]] = F122), 1, 0)</f>
        <v>0</v>
      </c>
      <c r="J123">
        <f>SUM(gielda__35[[#This Row],[Change A]:[Change C]])</f>
        <v>0</v>
      </c>
      <c r="K123">
        <f t="shared" si="1"/>
        <v>122</v>
      </c>
    </row>
    <row r="124" spans="1:11" hidden="1" x14ac:dyDescent="0.45">
      <c r="A124">
        <v>81.31</v>
      </c>
      <c r="B124">
        <v>131.88</v>
      </c>
      <c r="C124">
        <v>94.72</v>
      </c>
      <c r="D124">
        <f>MAX(gielda__35[[#This Row],[firma_A]], D123)</f>
        <v>130</v>
      </c>
      <c r="E124">
        <f>MAX(gielda__35[[#This Row],[firma_B]], E123)</f>
        <v>148.19</v>
      </c>
      <c r="F124">
        <f>MAX(gielda__35[[#This Row],[firma_C]], F123)</f>
        <v>96.18</v>
      </c>
      <c r="G124">
        <f>IF(NOT(gielda__35[[#This Row],[Max A]] = D123), 1, 0)</f>
        <v>0</v>
      </c>
      <c r="H124">
        <f>IF(NOT(gielda__35[[#This Row],[Max B]] = E123), 1, 0)</f>
        <v>0</v>
      </c>
      <c r="I124">
        <f>IF(NOT(gielda__35[[#This Row],[Max C]] = F123), 1, 0)</f>
        <v>0</v>
      </c>
      <c r="J124">
        <f>SUM(gielda__35[[#This Row],[Change A]:[Change C]])</f>
        <v>0</v>
      </c>
      <c r="K124">
        <f t="shared" si="1"/>
        <v>123</v>
      </c>
    </row>
    <row r="125" spans="1:11" hidden="1" x14ac:dyDescent="0.45">
      <c r="A125">
        <v>79.98</v>
      </c>
      <c r="B125">
        <v>134.6</v>
      </c>
      <c r="C125">
        <v>95.97</v>
      </c>
      <c r="D125">
        <f>MAX(gielda__35[[#This Row],[firma_A]], D124)</f>
        <v>130</v>
      </c>
      <c r="E125">
        <f>MAX(gielda__35[[#This Row],[firma_B]], E124)</f>
        <v>148.19</v>
      </c>
      <c r="F125">
        <f>MAX(gielda__35[[#This Row],[firma_C]], F124)</f>
        <v>96.18</v>
      </c>
      <c r="G125">
        <f>IF(NOT(gielda__35[[#This Row],[Max A]] = D124), 1, 0)</f>
        <v>0</v>
      </c>
      <c r="H125">
        <f>IF(NOT(gielda__35[[#This Row],[Max B]] = E124), 1, 0)</f>
        <v>0</v>
      </c>
      <c r="I125">
        <f>IF(NOT(gielda__35[[#This Row],[Max C]] = F124), 1, 0)</f>
        <v>0</v>
      </c>
      <c r="J125">
        <f>SUM(gielda__35[[#This Row],[Change A]:[Change C]])</f>
        <v>0</v>
      </c>
      <c r="K125">
        <f t="shared" si="1"/>
        <v>124</v>
      </c>
    </row>
    <row r="126" spans="1:11" hidden="1" x14ac:dyDescent="0.45">
      <c r="A126">
        <v>82.43</v>
      </c>
      <c r="B126">
        <v>137.30000000000001</v>
      </c>
      <c r="C126">
        <v>94.21</v>
      </c>
      <c r="D126">
        <f>MAX(gielda__35[[#This Row],[firma_A]], D125)</f>
        <v>130</v>
      </c>
      <c r="E126">
        <f>MAX(gielda__35[[#This Row],[firma_B]], E125)</f>
        <v>148.19</v>
      </c>
      <c r="F126">
        <f>MAX(gielda__35[[#This Row],[firma_C]], F125)</f>
        <v>96.18</v>
      </c>
      <c r="G126">
        <f>IF(NOT(gielda__35[[#This Row],[Max A]] = D125), 1, 0)</f>
        <v>0</v>
      </c>
      <c r="H126">
        <f>IF(NOT(gielda__35[[#This Row],[Max B]] = E125), 1, 0)</f>
        <v>0</v>
      </c>
      <c r="I126">
        <f>IF(NOT(gielda__35[[#This Row],[Max C]] = F125), 1, 0)</f>
        <v>0</v>
      </c>
      <c r="J126">
        <f>SUM(gielda__35[[#This Row],[Change A]:[Change C]])</f>
        <v>0</v>
      </c>
      <c r="K126">
        <f t="shared" si="1"/>
        <v>125</v>
      </c>
    </row>
    <row r="127" spans="1:11" hidden="1" x14ac:dyDescent="0.45">
      <c r="A127">
        <v>82.52</v>
      </c>
      <c r="B127">
        <v>136.16</v>
      </c>
      <c r="C127">
        <v>95.42</v>
      </c>
      <c r="D127">
        <f>MAX(gielda__35[[#This Row],[firma_A]], D126)</f>
        <v>130</v>
      </c>
      <c r="E127">
        <f>MAX(gielda__35[[#This Row],[firma_B]], E126)</f>
        <v>148.19</v>
      </c>
      <c r="F127">
        <f>MAX(gielda__35[[#This Row],[firma_C]], F126)</f>
        <v>96.18</v>
      </c>
      <c r="G127">
        <f>IF(NOT(gielda__35[[#This Row],[Max A]] = D126), 1, 0)</f>
        <v>0</v>
      </c>
      <c r="H127">
        <f>IF(NOT(gielda__35[[#This Row],[Max B]] = E126), 1, 0)</f>
        <v>0</v>
      </c>
      <c r="I127">
        <f>IF(NOT(gielda__35[[#This Row],[Max C]] = F126), 1, 0)</f>
        <v>0</v>
      </c>
      <c r="J127">
        <f>SUM(gielda__35[[#This Row],[Change A]:[Change C]])</f>
        <v>0</v>
      </c>
      <c r="K127">
        <f t="shared" si="1"/>
        <v>126</v>
      </c>
    </row>
    <row r="128" spans="1:11" hidden="1" x14ac:dyDescent="0.45">
      <c r="A128">
        <v>84.65</v>
      </c>
      <c r="B128">
        <v>138.69999999999999</v>
      </c>
      <c r="C128">
        <v>93.76</v>
      </c>
      <c r="D128">
        <f>MAX(gielda__35[[#This Row],[firma_A]], D127)</f>
        <v>130</v>
      </c>
      <c r="E128">
        <f>MAX(gielda__35[[#This Row],[firma_B]], E127)</f>
        <v>148.19</v>
      </c>
      <c r="F128">
        <f>MAX(gielda__35[[#This Row],[firma_C]], F127)</f>
        <v>96.18</v>
      </c>
      <c r="G128">
        <f>IF(NOT(gielda__35[[#This Row],[Max A]] = D127), 1, 0)</f>
        <v>0</v>
      </c>
      <c r="H128">
        <f>IF(NOT(gielda__35[[#This Row],[Max B]] = E127), 1, 0)</f>
        <v>0</v>
      </c>
      <c r="I128">
        <f>IF(NOT(gielda__35[[#This Row],[Max C]] = F127), 1, 0)</f>
        <v>0</v>
      </c>
      <c r="J128">
        <f>SUM(gielda__35[[#This Row],[Change A]:[Change C]])</f>
        <v>0</v>
      </c>
      <c r="K128">
        <f t="shared" si="1"/>
        <v>127</v>
      </c>
    </row>
    <row r="129" spans="1:11" hidden="1" x14ac:dyDescent="0.45">
      <c r="A129">
        <v>86.94</v>
      </c>
      <c r="B129">
        <v>141.12</v>
      </c>
      <c r="C129">
        <v>94.56</v>
      </c>
      <c r="D129">
        <f>MAX(gielda__35[[#This Row],[firma_A]], D128)</f>
        <v>130</v>
      </c>
      <c r="E129">
        <f>MAX(gielda__35[[#This Row],[firma_B]], E128)</f>
        <v>148.19</v>
      </c>
      <c r="F129">
        <f>MAX(gielda__35[[#This Row],[firma_C]], F128)</f>
        <v>96.18</v>
      </c>
      <c r="G129">
        <f>IF(NOT(gielda__35[[#This Row],[Max A]] = D128), 1, 0)</f>
        <v>0</v>
      </c>
      <c r="H129">
        <f>IF(NOT(gielda__35[[#This Row],[Max B]] = E128), 1, 0)</f>
        <v>0</v>
      </c>
      <c r="I129">
        <f>IF(NOT(gielda__35[[#This Row],[Max C]] = F128), 1, 0)</f>
        <v>0</v>
      </c>
      <c r="J129">
        <f>SUM(gielda__35[[#This Row],[Change A]:[Change C]])</f>
        <v>0</v>
      </c>
      <c r="K129">
        <f t="shared" si="1"/>
        <v>128</v>
      </c>
    </row>
    <row r="130" spans="1:11" hidden="1" x14ac:dyDescent="0.45">
      <c r="A130">
        <v>85.55</v>
      </c>
      <c r="B130">
        <v>139.78</v>
      </c>
      <c r="C130">
        <v>92.73</v>
      </c>
      <c r="D130">
        <f>MAX(gielda__35[[#This Row],[firma_A]], D129)</f>
        <v>130</v>
      </c>
      <c r="E130">
        <f>MAX(gielda__35[[#This Row],[firma_B]], E129)</f>
        <v>148.19</v>
      </c>
      <c r="F130">
        <f>MAX(gielda__35[[#This Row],[firma_C]], F129)</f>
        <v>96.18</v>
      </c>
      <c r="G130">
        <f>IF(NOT(gielda__35[[#This Row],[Max A]] = D129), 1, 0)</f>
        <v>0</v>
      </c>
      <c r="H130">
        <f>IF(NOT(gielda__35[[#This Row],[Max B]] = E129), 1, 0)</f>
        <v>0</v>
      </c>
      <c r="I130">
        <f>IF(NOT(gielda__35[[#This Row],[Max C]] = F129), 1, 0)</f>
        <v>0</v>
      </c>
      <c r="J130">
        <f>SUM(gielda__35[[#This Row],[Change A]:[Change C]])</f>
        <v>0</v>
      </c>
      <c r="K130">
        <f t="shared" si="1"/>
        <v>129</v>
      </c>
    </row>
    <row r="131" spans="1:11" hidden="1" x14ac:dyDescent="0.45">
      <c r="A131">
        <v>83.97</v>
      </c>
      <c r="B131">
        <v>139.46</v>
      </c>
      <c r="C131">
        <v>93.24</v>
      </c>
      <c r="D131">
        <f>MAX(gielda__35[[#This Row],[firma_A]], D130)</f>
        <v>130</v>
      </c>
      <c r="E131">
        <f>MAX(gielda__35[[#This Row],[firma_B]], E130)</f>
        <v>148.19</v>
      </c>
      <c r="F131">
        <f>MAX(gielda__35[[#This Row],[firma_C]], F130)</f>
        <v>96.18</v>
      </c>
      <c r="G131">
        <f>IF(NOT(gielda__35[[#This Row],[Max A]] = D130), 1, 0)</f>
        <v>0</v>
      </c>
      <c r="H131">
        <f>IF(NOT(gielda__35[[#This Row],[Max B]] = E130), 1, 0)</f>
        <v>0</v>
      </c>
      <c r="I131">
        <f>IF(NOT(gielda__35[[#This Row],[Max C]] = F130), 1, 0)</f>
        <v>0</v>
      </c>
      <c r="J131">
        <f>SUM(gielda__35[[#This Row],[Change A]:[Change C]])</f>
        <v>0</v>
      </c>
      <c r="K131">
        <f t="shared" si="1"/>
        <v>130</v>
      </c>
    </row>
    <row r="132" spans="1:11" hidden="1" x14ac:dyDescent="0.45">
      <c r="A132">
        <v>86.02</v>
      </c>
      <c r="B132">
        <v>137.97</v>
      </c>
      <c r="C132">
        <v>94.61</v>
      </c>
      <c r="D132">
        <f>MAX(gielda__35[[#This Row],[firma_A]], D131)</f>
        <v>130</v>
      </c>
      <c r="E132">
        <f>MAX(gielda__35[[#This Row],[firma_B]], E131)</f>
        <v>148.19</v>
      </c>
      <c r="F132">
        <f>MAX(gielda__35[[#This Row],[firma_C]], F131)</f>
        <v>96.18</v>
      </c>
      <c r="G132">
        <f>IF(NOT(gielda__35[[#This Row],[Max A]] = D131), 1, 0)</f>
        <v>0</v>
      </c>
      <c r="H132">
        <f>IF(NOT(gielda__35[[#This Row],[Max B]] = E131), 1, 0)</f>
        <v>0</v>
      </c>
      <c r="I132">
        <f>IF(NOT(gielda__35[[#This Row],[Max C]] = F131), 1, 0)</f>
        <v>0</v>
      </c>
      <c r="J132">
        <f>SUM(gielda__35[[#This Row],[Change A]:[Change C]])</f>
        <v>0</v>
      </c>
      <c r="K132">
        <f t="shared" ref="K132:K195" si="2">K131+1</f>
        <v>131</v>
      </c>
    </row>
    <row r="133" spans="1:11" hidden="1" x14ac:dyDescent="0.45">
      <c r="A133">
        <v>86.22</v>
      </c>
      <c r="B133">
        <v>140.63999999999999</v>
      </c>
      <c r="C133">
        <v>95.66</v>
      </c>
      <c r="D133">
        <f>MAX(gielda__35[[#This Row],[firma_A]], D132)</f>
        <v>130</v>
      </c>
      <c r="E133">
        <f>MAX(gielda__35[[#This Row],[firma_B]], E132)</f>
        <v>148.19</v>
      </c>
      <c r="F133">
        <f>MAX(gielda__35[[#This Row],[firma_C]], F132)</f>
        <v>96.18</v>
      </c>
      <c r="G133">
        <f>IF(NOT(gielda__35[[#This Row],[Max A]] = D132), 1, 0)</f>
        <v>0</v>
      </c>
      <c r="H133">
        <f>IF(NOT(gielda__35[[#This Row],[Max B]] = E132), 1, 0)</f>
        <v>0</v>
      </c>
      <c r="I133">
        <f>IF(NOT(gielda__35[[#This Row],[Max C]] = F132), 1, 0)</f>
        <v>0</v>
      </c>
      <c r="J133">
        <f>SUM(gielda__35[[#This Row],[Change A]:[Change C]])</f>
        <v>0</v>
      </c>
      <c r="K133">
        <f t="shared" si="2"/>
        <v>132</v>
      </c>
    </row>
    <row r="134" spans="1:11" hidden="1" x14ac:dyDescent="0.45">
      <c r="A134">
        <v>85.22</v>
      </c>
      <c r="B134">
        <v>140.30000000000001</v>
      </c>
      <c r="C134">
        <v>96.73</v>
      </c>
      <c r="D134">
        <f>MAX(gielda__35[[#This Row],[firma_A]], D133)</f>
        <v>130</v>
      </c>
      <c r="E134">
        <f>MAX(gielda__35[[#This Row],[firma_B]], E133)</f>
        <v>148.19</v>
      </c>
      <c r="F134">
        <f>MAX(gielda__35[[#This Row],[firma_C]], F133)</f>
        <v>96.73</v>
      </c>
      <c r="G134">
        <f>IF(NOT(gielda__35[[#This Row],[Max A]] = D133), 1, 0)</f>
        <v>0</v>
      </c>
      <c r="H134">
        <f>IF(NOT(gielda__35[[#This Row],[Max B]] = E133), 1, 0)</f>
        <v>0</v>
      </c>
      <c r="I134">
        <f>IF(NOT(gielda__35[[#This Row],[Max C]] = F133), 1, 0)</f>
        <v>1</v>
      </c>
      <c r="J134">
        <f>SUM(gielda__35[[#This Row],[Change A]:[Change C]])</f>
        <v>1</v>
      </c>
      <c r="K134">
        <f t="shared" si="2"/>
        <v>133</v>
      </c>
    </row>
    <row r="135" spans="1:11" hidden="1" x14ac:dyDescent="0.45">
      <c r="A135">
        <v>87.49</v>
      </c>
      <c r="B135">
        <v>140.18</v>
      </c>
      <c r="C135">
        <v>98.18</v>
      </c>
      <c r="D135">
        <f>MAX(gielda__35[[#This Row],[firma_A]], D134)</f>
        <v>130</v>
      </c>
      <c r="E135">
        <f>MAX(gielda__35[[#This Row],[firma_B]], E134)</f>
        <v>148.19</v>
      </c>
      <c r="F135">
        <f>MAX(gielda__35[[#This Row],[firma_C]], F134)</f>
        <v>98.18</v>
      </c>
      <c r="G135">
        <f>IF(NOT(gielda__35[[#This Row],[Max A]] = D134), 1, 0)</f>
        <v>0</v>
      </c>
      <c r="H135">
        <f>IF(NOT(gielda__35[[#This Row],[Max B]] = E134), 1, 0)</f>
        <v>0</v>
      </c>
      <c r="I135">
        <f>IF(NOT(gielda__35[[#This Row],[Max C]] = F134), 1, 0)</f>
        <v>1</v>
      </c>
      <c r="J135">
        <f>SUM(gielda__35[[#This Row],[Change A]:[Change C]])</f>
        <v>1</v>
      </c>
      <c r="K135">
        <f t="shared" si="2"/>
        <v>134</v>
      </c>
    </row>
    <row r="136" spans="1:11" hidden="1" x14ac:dyDescent="0.45">
      <c r="A136">
        <v>86.28</v>
      </c>
      <c r="B136">
        <v>138.26</v>
      </c>
      <c r="C136">
        <v>96.62</v>
      </c>
      <c r="D136">
        <f>MAX(gielda__35[[#This Row],[firma_A]], D135)</f>
        <v>130</v>
      </c>
      <c r="E136">
        <f>MAX(gielda__35[[#This Row],[firma_B]], E135)</f>
        <v>148.19</v>
      </c>
      <c r="F136">
        <f>MAX(gielda__35[[#This Row],[firma_C]], F135)</f>
        <v>98.18</v>
      </c>
      <c r="G136">
        <f>IF(NOT(gielda__35[[#This Row],[Max A]] = D135), 1, 0)</f>
        <v>0</v>
      </c>
      <c r="H136">
        <f>IF(NOT(gielda__35[[#This Row],[Max B]] = E135), 1, 0)</f>
        <v>0</v>
      </c>
      <c r="I136">
        <f>IF(NOT(gielda__35[[#This Row],[Max C]] = F135), 1, 0)</f>
        <v>0</v>
      </c>
      <c r="J136">
        <f>SUM(gielda__35[[#This Row],[Change A]:[Change C]])</f>
        <v>0</v>
      </c>
      <c r="K136">
        <f t="shared" si="2"/>
        <v>135</v>
      </c>
    </row>
    <row r="137" spans="1:11" hidden="1" x14ac:dyDescent="0.45">
      <c r="A137">
        <v>85.13</v>
      </c>
      <c r="B137">
        <v>136.72</v>
      </c>
      <c r="C137">
        <v>98.19</v>
      </c>
      <c r="D137">
        <f>MAX(gielda__35[[#This Row],[firma_A]], D136)</f>
        <v>130</v>
      </c>
      <c r="E137">
        <f>MAX(gielda__35[[#This Row],[firma_B]], E136)</f>
        <v>148.19</v>
      </c>
      <c r="F137">
        <f>MAX(gielda__35[[#This Row],[firma_C]], F136)</f>
        <v>98.19</v>
      </c>
      <c r="G137">
        <f>IF(NOT(gielda__35[[#This Row],[Max A]] = D136), 1, 0)</f>
        <v>0</v>
      </c>
      <c r="H137">
        <f>IF(NOT(gielda__35[[#This Row],[Max B]] = E136), 1, 0)</f>
        <v>0</v>
      </c>
      <c r="I137">
        <f>IF(NOT(gielda__35[[#This Row],[Max C]] = F136), 1, 0)</f>
        <v>1</v>
      </c>
      <c r="J137">
        <f>SUM(gielda__35[[#This Row],[Change A]:[Change C]])</f>
        <v>1</v>
      </c>
      <c r="K137">
        <f t="shared" si="2"/>
        <v>136</v>
      </c>
    </row>
    <row r="138" spans="1:11" hidden="1" x14ac:dyDescent="0.45">
      <c r="A138">
        <v>85.52</v>
      </c>
      <c r="B138">
        <v>136.54</v>
      </c>
      <c r="C138">
        <v>99.72</v>
      </c>
      <c r="D138">
        <f>MAX(gielda__35[[#This Row],[firma_A]], D137)</f>
        <v>130</v>
      </c>
      <c r="E138">
        <f>MAX(gielda__35[[#This Row],[firma_B]], E137)</f>
        <v>148.19</v>
      </c>
      <c r="F138">
        <f>MAX(gielda__35[[#This Row],[firma_C]], F137)</f>
        <v>99.72</v>
      </c>
      <c r="G138">
        <f>IF(NOT(gielda__35[[#This Row],[Max A]] = D137), 1, 0)</f>
        <v>0</v>
      </c>
      <c r="H138">
        <f>IF(NOT(gielda__35[[#This Row],[Max B]] = E137), 1, 0)</f>
        <v>0</v>
      </c>
      <c r="I138">
        <f>IF(NOT(gielda__35[[#This Row],[Max C]] = F137), 1, 0)</f>
        <v>1</v>
      </c>
      <c r="J138">
        <f>SUM(gielda__35[[#This Row],[Change A]:[Change C]])</f>
        <v>1</v>
      </c>
      <c r="K138">
        <f t="shared" si="2"/>
        <v>137</v>
      </c>
    </row>
    <row r="139" spans="1:11" hidden="1" x14ac:dyDescent="0.45">
      <c r="A139">
        <v>87.25</v>
      </c>
      <c r="B139">
        <v>135.38999999999999</v>
      </c>
      <c r="C139">
        <v>100.95</v>
      </c>
      <c r="D139">
        <f>MAX(gielda__35[[#This Row],[firma_A]], D138)</f>
        <v>130</v>
      </c>
      <c r="E139">
        <f>MAX(gielda__35[[#This Row],[firma_B]], E138)</f>
        <v>148.19</v>
      </c>
      <c r="F139">
        <f>MAX(gielda__35[[#This Row],[firma_C]], F138)</f>
        <v>100.95</v>
      </c>
      <c r="G139">
        <f>IF(NOT(gielda__35[[#This Row],[Max A]] = D138), 1, 0)</f>
        <v>0</v>
      </c>
      <c r="H139">
        <f>IF(NOT(gielda__35[[#This Row],[Max B]] = E138), 1, 0)</f>
        <v>0</v>
      </c>
      <c r="I139">
        <f>IF(NOT(gielda__35[[#This Row],[Max C]] = F138), 1, 0)</f>
        <v>1</v>
      </c>
      <c r="J139">
        <f>SUM(gielda__35[[#This Row],[Change A]:[Change C]])</f>
        <v>1</v>
      </c>
      <c r="K139">
        <f t="shared" si="2"/>
        <v>138</v>
      </c>
    </row>
    <row r="140" spans="1:11" hidden="1" x14ac:dyDescent="0.45">
      <c r="A140">
        <v>86.24</v>
      </c>
      <c r="B140">
        <v>134.08000000000001</v>
      </c>
      <c r="C140">
        <v>99.54</v>
      </c>
      <c r="D140">
        <f>MAX(gielda__35[[#This Row],[firma_A]], D139)</f>
        <v>130</v>
      </c>
      <c r="E140">
        <f>MAX(gielda__35[[#This Row],[firma_B]], E139)</f>
        <v>148.19</v>
      </c>
      <c r="F140">
        <f>MAX(gielda__35[[#This Row],[firma_C]], F139)</f>
        <v>100.95</v>
      </c>
      <c r="G140">
        <f>IF(NOT(gielda__35[[#This Row],[Max A]] = D139), 1, 0)</f>
        <v>0</v>
      </c>
      <c r="H140">
        <f>IF(NOT(gielda__35[[#This Row],[Max B]] = E139), 1, 0)</f>
        <v>0</v>
      </c>
      <c r="I140">
        <f>IF(NOT(gielda__35[[#This Row],[Max C]] = F139), 1, 0)</f>
        <v>0</v>
      </c>
      <c r="J140">
        <f>SUM(gielda__35[[#This Row],[Change A]:[Change C]])</f>
        <v>0</v>
      </c>
      <c r="K140">
        <f t="shared" si="2"/>
        <v>139</v>
      </c>
    </row>
    <row r="141" spans="1:11" hidden="1" x14ac:dyDescent="0.45">
      <c r="A141">
        <v>84.92</v>
      </c>
      <c r="B141">
        <v>133.26</v>
      </c>
      <c r="C141">
        <v>101.54</v>
      </c>
      <c r="D141">
        <f>MAX(gielda__35[[#This Row],[firma_A]], D140)</f>
        <v>130</v>
      </c>
      <c r="E141">
        <f>MAX(gielda__35[[#This Row],[firma_B]], E140)</f>
        <v>148.19</v>
      </c>
      <c r="F141">
        <f>MAX(gielda__35[[#This Row],[firma_C]], F140)</f>
        <v>101.54</v>
      </c>
      <c r="G141">
        <f>IF(NOT(gielda__35[[#This Row],[Max A]] = D140), 1, 0)</f>
        <v>0</v>
      </c>
      <c r="H141">
        <f>IF(NOT(gielda__35[[#This Row],[Max B]] = E140), 1, 0)</f>
        <v>0</v>
      </c>
      <c r="I141">
        <f>IF(NOT(gielda__35[[#This Row],[Max C]] = F140), 1, 0)</f>
        <v>1</v>
      </c>
      <c r="J141">
        <f>SUM(gielda__35[[#This Row],[Change A]:[Change C]])</f>
        <v>1</v>
      </c>
      <c r="K141">
        <f t="shared" si="2"/>
        <v>140</v>
      </c>
    </row>
    <row r="142" spans="1:11" hidden="1" x14ac:dyDescent="0.45">
      <c r="A142">
        <v>87.16</v>
      </c>
      <c r="B142">
        <v>132.34</v>
      </c>
      <c r="C142">
        <v>101.73</v>
      </c>
      <c r="D142">
        <f>MAX(gielda__35[[#This Row],[firma_A]], D141)</f>
        <v>130</v>
      </c>
      <c r="E142">
        <f>MAX(gielda__35[[#This Row],[firma_B]], E141)</f>
        <v>148.19</v>
      </c>
      <c r="F142">
        <f>MAX(gielda__35[[#This Row],[firma_C]], F141)</f>
        <v>101.73</v>
      </c>
      <c r="G142">
        <f>IF(NOT(gielda__35[[#This Row],[Max A]] = D141), 1, 0)</f>
        <v>0</v>
      </c>
      <c r="H142">
        <f>IF(NOT(gielda__35[[#This Row],[Max B]] = E141), 1, 0)</f>
        <v>0</v>
      </c>
      <c r="I142">
        <f>IF(NOT(gielda__35[[#This Row],[Max C]] = F141), 1, 0)</f>
        <v>1</v>
      </c>
      <c r="J142">
        <f>SUM(gielda__35[[#This Row],[Change A]:[Change C]])</f>
        <v>1</v>
      </c>
      <c r="K142">
        <f t="shared" si="2"/>
        <v>141</v>
      </c>
    </row>
    <row r="143" spans="1:11" hidden="1" x14ac:dyDescent="0.45">
      <c r="A143">
        <v>85.98</v>
      </c>
      <c r="B143">
        <v>135.11000000000001</v>
      </c>
      <c r="C143">
        <v>101.74</v>
      </c>
      <c r="D143">
        <f>MAX(gielda__35[[#This Row],[firma_A]], D142)</f>
        <v>130</v>
      </c>
      <c r="E143">
        <f>MAX(gielda__35[[#This Row],[firma_B]], E142)</f>
        <v>148.19</v>
      </c>
      <c r="F143">
        <f>MAX(gielda__35[[#This Row],[firma_C]], F142)</f>
        <v>101.74</v>
      </c>
      <c r="G143">
        <f>IF(NOT(gielda__35[[#This Row],[Max A]] = D142), 1, 0)</f>
        <v>0</v>
      </c>
      <c r="H143">
        <f>IF(NOT(gielda__35[[#This Row],[Max B]] = E142), 1, 0)</f>
        <v>0</v>
      </c>
      <c r="I143">
        <f>IF(NOT(gielda__35[[#This Row],[Max C]] = F142), 1, 0)</f>
        <v>1</v>
      </c>
      <c r="J143">
        <f>SUM(gielda__35[[#This Row],[Change A]:[Change C]])</f>
        <v>1</v>
      </c>
      <c r="K143">
        <f t="shared" si="2"/>
        <v>142</v>
      </c>
    </row>
    <row r="144" spans="1:11" hidden="1" x14ac:dyDescent="0.45">
      <c r="A144">
        <v>88.4</v>
      </c>
      <c r="B144">
        <v>135</v>
      </c>
      <c r="C144">
        <v>100.01</v>
      </c>
      <c r="D144">
        <f>MAX(gielda__35[[#This Row],[firma_A]], D143)</f>
        <v>130</v>
      </c>
      <c r="E144">
        <f>MAX(gielda__35[[#This Row],[firma_B]], E143)</f>
        <v>148.19</v>
      </c>
      <c r="F144">
        <f>MAX(gielda__35[[#This Row],[firma_C]], F143)</f>
        <v>101.74</v>
      </c>
      <c r="G144">
        <f>IF(NOT(gielda__35[[#This Row],[Max A]] = D143), 1, 0)</f>
        <v>0</v>
      </c>
      <c r="H144">
        <f>IF(NOT(gielda__35[[#This Row],[Max B]] = E143), 1, 0)</f>
        <v>0</v>
      </c>
      <c r="I144">
        <f>IF(NOT(gielda__35[[#This Row],[Max C]] = F143), 1, 0)</f>
        <v>0</v>
      </c>
      <c r="J144">
        <f>SUM(gielda__35[[#This Row],[Change A]:[Change C]])</f>
        <v>0</v>
      </c>
      <c r="K144">
        <f t="shared" si="2"/>
        <v>143</v>
      </c>
    </row>
    <row r="145" spans="1:11" hidden="1" x14ac:dyDescent="0.45">
      <c r="A145">
        <v>86.92</v>
      </c>
      <c r="B145">
        <v>133.35</v>
      </c>
      <c r="C145">
        <v>98.39</v>
      </c>
      <c r="D145">
        <f>MAX(gielda__35[[#This Row],[firma_A]], D144)</f>
        <v>130</v>
      </c>
      <c r="E145">
        <f>MAX(gielda__35[[#This Row],[firma_B]], E144)</f>
        <v>148.19</v>
      </c>
      <c r="F145">
        <f>MAX(gielda__35[[#This Row],[firma_C]], F144)</f>
        <v>101.74</v>
      </c>
      <c r="G145">
        <f>IF(NOT(gielda__35[[#This Row],[Max A]] = D144), 1, 0)</f>
        <v>0</v>
      </c>
      <c r="H145">
        <f>IF(NOT(gielda__35[[#This Row],[Max B]] = E144), 1, 0)</f>
        <v>0</v>
      </c>
      <c r="I145">
        <f>IF(NOT(gielda__35[[#This Row],[Max C]] = F144), 1, 0)</f>
        <v>0</v>
      </c>
      <c r="J145">
        <f>SUM(gielda__35[[#This Row],[Change A]:[Change C]])</f>
        <v>0</v>
      </c>
      <c r="K145">
        <f t="shared" si="2"/>
        <v>144</v>
      </c>
    </row>
    <row r="146" spans="1:11" hidden="1" x14ac:dyDescent="0.45">
      <c r="A146">
        <v>85.46</v>
      </c>
      <c r="B146">
        <v>132.09</v>
      </c>
      <c r="C146">
        <v>96.49</v>
      </c>
      <c r="D146">
        <f>MAX(gielda__35[[#This Row],[firma_A]], D145)</f>
        <v>130</v>
      </c>
      <c r="E146">
        <f>MAX(gielda__35[[#This Row],[firma_B]], E145)</f>
        <v>148.19</v>
      </c>
      <c r="F146">
        <f>MAX(gielda__35[[#This Row],[firma_C]], F145)</f>
        <v>101.74</v>
      </c>
      <c r="G146">
        <f>IF(NOT(gielda__35[[#This Row],[Max A]] = D145), 1, 0)</f>
        <v>0</v>
      </c>
      <c r="H146">
        <f>IF(NOT(gielda__35[[#This Row],[Max B]] = E145), 1, 0)</f>
        <v>0</v>
      </c>
      <c r="I146">
        <f>IF(NOT(gielda__35[[#This Row],[Max C]] = F145), 1, 0)</f>
        <v>0</v>
      </c>
      <c r="J146">
        <f>SUM(gielda__35[[#This Row],[Change A]:[Change C]])</f>
        <v>0</v>
      </c>
      <c r="K146">
        <f t="shared" si="2"/>
        <v>145</v>
      </c>
    </row>
    <row r="147" spans="1:11" hidden="1" x14ac:dyDescent="0.45">
      <c r="A147">
        <v>86.18</v>
      </c>
      <c r="B147">
        <v>131.82</v>
      </c>
      <c r="C147">
        <v>97.95</v>
      </c>
      <c r="D147">
        <f>MAX(gielda__35[[#This Row],[firma_A]], D146)</f>
        <v>130</v>
      </c>
      <c r="E147">
        <f>MAX(gielda__35[[#This Row],[firma_B]], E146)</f>
        <v>148.19</v>
      </c>
      <c r="F147">
        <f>MAX(gielda__35[[#This Row],[firma_C]], F146)</f>
        <v>101.74</v>
      </c>
      <c r="G147">
        <f>IF(NOT(gielda__35[[#This Row],[Max A]] = D146), 1, 0)</f>
        <v>0</v>
      </c>
      <c r="H147">
        <f>IF(NOT(gielda__35[[#This Row],[Max B]] = E146), 1, 0)</f>
        <v>0</v>
      </c>
      <c r="I147">
        <f>IF(NOT(gielda__35[[#This Row],[Max C]] = F146), 1, 0)</f>
        <v>0</v>
      </c>
      <c r="J147">
        <f>SUM(gielda__35[[#This Row],[Change A]:[Change C]])</f>
        <v>0</v>
      </c>
      <c r="K147">
        <f t="shared" si="2"/>
        <v>146</v>
      </c>
    </row>
    <row r="148" spans="1:11" hidden="1" x14ac:dyDescent="0.45">
      <c r="A148">
        <v>85.09</v>
      </c>
      <c r="B148">
        <v>134.54</v>
      </c>
      <c r="C148">
        <v>96.33</v>
      </c>
      <c r="D148">
        <f>MAX(gielda__35[[#This Row],[firma_A]], D147)</f>
        <v>130</v>
      </c>
      <c r="E148">
        <f>MAX(gielda__35[[#This Row],[firma_B]], E147)</f>
        <v>148.19</v>
      </c>
      <c r="F148">
        <f>MAX(gielda__35[[#This Row],[firma_C]], F147)</f>
        <v>101.74</v>
      </c>
      <c r="G148">
        <f>IF(NOT(gielda__35[[#This Row],[Max A]] = D147), 1, 0)</f>
        <v>0</v>
      </c>
      <c r="H148">
        <f>IF(NOT(gielda__35[[#This Row],[Max B]] = E147), 1, 0)</f>
        <v>0</v>
      </c>
      <c r="I148">
        <f>IF(NOT(gielda__35[[#This Row],[Max C]] = F147), 1, 0)</f>
        <v>0</v>
      </c>
      <c r="J148">
        <f>SUM(gielda__35[[#This Row],[Change A]:[Change C]])</f>
        <v>0</v>
      </c>
      <c r="K148">
        <f t="shared" si="2"/>
        <v>147</v>
      </c>
    </row>
    <row r="149" spans="1:11" hidden="1" x14ac:dyDescent="0.45">
      <c r="A149">
        <v>83.71</v>
      </c>
      <c r="B149">
        <v>137.08000000000001</v>
      </c>
      <c r="C149">
        <v>94.86</v>
      </c>
      <c r="D149">
        <f>MAX(gielda__35[[#This Row],[firma_A]], D148)</f>
        <v>130</v>
      </c>
      <c r="E149">
        <f>MAX(gielda__35[[#This Row],[firma_B]], E148)</f>
        <v>148.19</v>
      </c>
      <c r="F149">
        <f>MAX(gielda__35[[#This Row],[firma_C]], F148)</f>
        <v>101.74</v>
      </c>
      <c r="G149">
        <f>IF(NOT(gielda__35[[#This Row],[Max A]] = D148), 1, 0)</f>
        <v>0</v>
      </c>
      <c r="H149">
        <f>IF(NOT(gielda__35[[#This Row],[Max B]] = E148), 1, 0)</f>
        <v>0</v>
      </c>
      <c r="I149">
        <f>IF(NOT(gielda__35[[#This Row],[Max C]] = F148), 1, 0)</f>
        <v>0</v>
      </c>
      <c r="J149">
        <f>SUM(gielda__35[[#This Row],[Change A]:[Change C]])</f>
        <v>0</v>
      </c>
      <c r="K149">
        <f t="shared" si="2"/>
        <v>148</v>
      </c>
    </row>
    <row r="150" spans="1:11" hidden="1" x14ac:dyDescent="0.45">
      <c r="A150">
        <v>85.66</v>
      </c>
      <c r="B150">
        <v>136.36000000000001</v>
      </c>
      <c r="C150">
        <v>96.17</v>
      </c>
      <c r="D150">
        <f>MAX(gielda__35[[#This Row],[firma_A]], D149)</f>
        <v>130</v>
      </c>
      <c r="E150">
        <f>MAX(gielda__35[[#This Row],[firma_B]], E149)</f>
        <v>148.19</v>
      </c>
      <c r="F150">
        <f>MAX(gielda__35[[#This Row],[firma_C]], F149)</f>
        <v>101.74</v>
      </c>
      <c r="G150">
        <f>IF(NOT(gielda__35[[#This Row],[Max A]] = D149), 1, 0)</f>
        <v>0</v>
      </c>
      <c r="H150">
        <f>IF(NOT(gielda__35[[#This Row],[Max B]] = E149), 1, 0)</f>
        <v>0</v>
      </c>
      <c r="I150">
        <f>IF(NOT(gielda__35[[#This Row],[Max C]] = F149), 1, 0)</f>
        <v>0</v>
      </c>
      <c r="J150">
        <f>SUM(gielda__35[[#This Row],[Change A]:[Change C]])</f>
        <v>0</v>
      </c>
      <c r="K150">
        <f t="shared" si="2"/>
        <v>149</v>
      </c>
    </row>
    <row r="151" spans="1:11" hidden="1" x14ac:dyDescent="0.45">
      <c r="A151">
        <v>85.94</v>
      </c>
      <c r="B151">
        <v>134.97999999999999</v>
      </c>
      <c r="C151">
        <v>97.44</v>
      </c>
      <c r="D151">
        <f>MAX(gielda__35[[#This Row],[firma_A]], D150)</f>
        <v>130</v>
      </c>
      <c r="E151">
        <f>MAX(gielda__35[[#This Row],[firma_B]], E150)</f>
        <v>148.19</v>
      </c>
      <c r="F151">
        <f>MAX(gielda__35[[#This Row],[firma_C]], F150)</f>
        <v>101.74</v>
      </c>
      <c r="G151">
        <f>IF(NOT(gielda__35[[#This Row],[Max A]] = D150), 1, 0)</f>
        <v>0</v>
      </c>
      <c r="H151">
        <f>IF(NOT(gielda__35[[#This Row],[Max B]] = E150), 1, 0)</f>
        <v>0</v>
      </c>
      <c r="I151">
        <f>IF(NOT(gielda__35[[#This Row],[Max C]] = F150), 1, 0)</f>
        <v>0</v>
      </c>
      <c r="J151">
        <f>SUM(gielda__35[[#This Row],[Change A]:[Change C]])</f>
        <v>0</v>
      </c>
      <c r="K151">
        <f t="shared" si="2"/>
        <v>150</v>
      </c>
    </row>
    <row r="152" spans="1:11" hidden="1" x14ac:dyDescent="0.45">
      <c r="A152">
        <v>87.4</v>
      </c>
      <c r="B152">
        <v>133.44</v>
      </c>
      <c r="C152">
        <v>98.68</v>
      </c>
      <c r="D152">
        <f>MAX(gielda__35[[#This Row],[firma_A]], D151)</f>
        <v>130</v>
      </c>
      <c r="E152">
        <f>MAX(gielda__35[[#This Row],[firma_B]], E151)</f>
        <v>148.19</v>
      </c>
      <c r="F152">
        <f>MAX(gielda__35[[#This Row],[firma_C]], F151)</f>
        <v>101.74</v>
      </c>
      <c r="G152">
        <f>IF(NOT(gielda__35[[#This Row],[Max A]] = D151), 1, 0)</f>
        <v>0</v>
      </c>
      <c r="H152">
        <f>IF(NOT(gielda__35[[#This Row],[Max B]] = E151), 1, 0)</f>
        <v>0</v>
      </c>
      <c r="I152">
        <f>IF(NOT(gielda__35[[#This Row],[Max C]] = F151), 1, 0)</f>
        <v>0</v>
      </c>
      <c r="J152">
        <f>SUM(gielda__35[[#This Row],[Change A]:[Change C]])</f>
        <v>0</v>
      </c>
      <c r="K152">
        <f t="shared" si="2"/>
        <v>151</v>
      </c>
    </row>
    <row r="153" spans="1:11" hidden="1" x14ac:dyDescent="0.45">
      <c r="A153">
        <v>86.27</v>
      </c>
      <c r="B153">
        <v>132.32</v>
      </c>
      <c r="C153">
        <v>99.99</v>
      </c>
      <c r="D153">
        <f>MAX(gielda__35[[#This Row],[firma_A]], D152)</f>
        <v>130</v>
      </c>
      <c r="E153">
        <f>MAX(gielda__35[[#This Row],[firma_B]], E152)</f>
        <v>148.19</v>
      </c>
      <c r="F153">
        <f>MAX(gielda__35[[#This Row],[firma_C]], F152)</f>
        <v>101.74</v>
      </c>
      <c r="G153">
        <f>IF(NOT(gielda__35[[#This Row],[Max A]] = D152), 1, 0)</f>
        <v>0</v>
      </c>
      <c r="H153">
        <f>IF(NOT(gielda__35[[#This Row],[Max B]] = E152), 1, 0)</f>
        <v>0</v>
      </c>
      <c r="I153">
        <f>IF(NOT(gielda__35[[#This Row],[Max C]] = F152), 1, 0)</f>
        <v>0</v>
      </c>
      <c r="J153">
        <f>SUM(gielda__35[[#This Row],[Change A]:[Change C]])</f>
        <v>0</v>
      </c>
      <c r="K153">
        <f t="shared" si="2"/>
        <v>152</v>
      </c>
    </row>
    <row r="154" spans="1:11" hidden="1" x14ac:dyDescent="0.45">
      <c r="A154">
        <v>88.03</v>
      </c>
      <c r="B154">
        <v>132.25</v>
      </c>
      <c r="C154">
        <v>100.81</v>
      </c>
      <c r="D154">
        <f>MAX(gielda__35[[#This Row],[firma_A]], D153)</f>
        <v>130</v>
      </c>
      <c r="E154">
        <f>MAX(gielda__35[[#This Row],[firma_B]], E153)</f>
        <v>148.19</v>
      </c>
      <c r="F154">
        <f>MAX(gielda__35[[#This Row],[firma_C]], F153)</f>
        <v>101.74</v>
      </c>
      <c r="G154">
        <f>IF(NOT(gielda__35[[#This Row],[Max A]] = D153), 1, 0)</f>
        <v>0</v>
      </c>
      <c r="H154">
        <f>IF(NOT(gielda__35[[#This Row],[Max B]] = E153), 1, 0)</f>
        <v>0</v>
      </c>
      <c r="I154">
        <f>IF(NOT(gielda__35[[#This Row],[Max C]] = F153), 1, 0)</f>
        <v>0</v>
      </c>
      <c r="J154">
        <f>SUM(gielda__35[[#This Row],[Change A]:[Change C]])</f>
        <v>0</v>
      </c>
      <c r="K154">
        <f t="shared" si="2"/>
        <v>153</v>
      </c>
    </row>
    <row r="155" spans="1:11" hidden="1" x14ac:dyDescent="0.45">
      <c r="A155">
        <v>88.79</v>
      </c>
      <c r="B155">
        <v>134.86000000000001</v>
      </c>
      <c r="C155">
        <v>100.92</v>
      </c>
      <c r="D155">
        <f>MAX(gielda__35[[#This Row],[firma_A]], D154)</f>
        <v>130</v>
      </c>
      <c r="E155">
        <f>MAX(gielda__35[[#This Row],[firma_B]], E154)</f>
        <v>148.19</v>
      </c>
      <c r="F155">
        <f>MAX(gielda__35[[#This Row],[firma_C]], F154)</f>
        <v>101.74</v>
      </c>
      <c r="G155">
        <f>IF(NOT(gielda__35[[#This Row],[Max A]] = D154), 1, 0)</f>
        <v>0</v>
      </c>
      <c r="H155">
        <f>IF(NOT(gielda__35[[#This Row],[Max B]] = E154), 1, 0)</f>
        <v>0</v>
      </c>
      <c r="I155">
        <f>IF(NOT(gielda__35[[#This Row],[Max C]] = F154), 1, 0)</f>
        <v>0</v>
      </c>
      <c r="J155">
        <f>SUM(gielda__35[[#This Row],[Change A]:[Change C]])</f>
        <v>0</v>
      </c>
      <c r="K155">
        <f t="shared" si="2"/>
        <v>154</v>
      </c>
    </row>
    <row r="156" spans="1:11" hidden="1" x14ac:dyDescent="0.45">
      <c r="A156">
        <v>89.7</v>
      </c>
      <c r="B156">
        <v>133.21</v>
      </c>
      <c r="C156">
        <v>102.29</v>
      </c>
      <c r="D156">
        <f>MAX(gielda__35[[#This Row],[firma_A]], D155)</f>
        <v>130</v>
      </c>
      <c r="E156">
        <f>MAX(gielda__35[[#This Row],[firma_B]], E155)</f>
        <v>148.19</v>
      </c>
      <c r="F156">
        <f>MAX(gielda__35[[#This Row],[firma_C]], F155)</f>
        <v>102.29</v>
      </c>
      <c r="G156">
        <f>IF(NOT(gielda__35[[#This Row],[Max A]] = D155), 1, 0)</f>
        <v>0</v>
      </c>
      <c r="H156">
        <f>IF(NOT(gielda__35[[#This Row],[Max B]] = E155), 1, 0)</f>
        <v>0</v>
      </c>
      <c r="I156">
        <f>IF(NOT(gielda__35[[#This Row],[Max C]] = F155), 1, 0)</f>
        <v>1</v>
      </c>
      <c r="J156">
        <f>SUM(gielda__35[[#This Row],[Change A]:[Change C]])</f>
        <v>1</v>
      </c>
      <c r="K156">
        <f t="shared" si="2"/>
        <v>155</v>
      </c>
    </row>
    <row r="157" spans="1:11" hidden="1" x14ac:dyDescent="0.45">
      <c r="A157">
        <v>90.26</v>
      </c>
      <c r="B157">
        <v>131.81</v>
      </c>
      <c r="C157">
        <v>100.76</v>
      </c>
      <c r="D157">
        <f>MAX(gielda__35[[#This Row],[firma_A]], D156)</f>
        <v>130</v>
      </c>
      <c r="E157">
        <f>MAX(gielda__35[[#This Row],[firma_B]], E156)</f>
        <v>148.19</v>
      </c>
      <c r="F157">
        <f>MAX(gielda__35[[#This Row],[firma_C]], F156)</f>
        <v>102.29</v>
      </c>
      <c r="G157">
        <f>IF(NOT(gielda__35[[#This Row],[Max A]] = D156), 1, 0)</f>
        <v>0</v>
      </c>
      <c r="H157">
        <f>IF(NOT(gielda__35[[#This Row],[Max B]] = E156), 1, 0)</f>
        <v>0</v>
      </c>
      <c r="I157">
        <f>IF(NOT(gielda__35[[#This Row],[Max C]] = F156), 1, 0)</f>
        <v>0</v>
      </c>
      <c r="J157">
        <f>SUM(gielda__35[[#This Row],[Change A]:[Change C]])</f>
        <v>0</v>
      </c>
      <c r="K157">
        <f t="shared" si="2"/>
        <v>156</v>
      </c>
    </row>
    <row r="158" spans="1:11" hidden="1" x14ac:dyDescent="0.45">
      <c r="A158">
        <v>88.27</v>
      </c>
      <c r="B158">
        <v>131</v>
      </c>
      <c r="C158">
        <v>102.48</v>
      </c>
      <c r="D158">
        <f>MAX(gielda__35[[#This Row],[firma_A]], D157)</f>
        <v>130</v>
      </c>
      <c r="E158">
        <f>MAX(gielda__35[[#This Row],[firma_B]], E157)</f>
        <v>148.19</v>
      </c>
      <c r="F158">
        <f>MAX(gielda__35[[#This Row],[firma_C]], F157)</f>
        <v>102.48</v>
      </c>
      <c r="G158">
        <f>IF(NOT(gielda__35[[#This Row],[Max A]] = D157), 1, 0)</f>
        <v>0</v>
      </c>
      <c r="H158">
        <f>IF(NOT(gielda__35[[#This Row],[Max B]] = E157), 1, 0)</f>
        <v>0</v>
      </c>
      <c r="I158">
        <f>IF(NOT(gielda__35[[#This Row],[Max C]] = F157), 1, 0)</f>
        <v>1</v>
      </c>
      <c r="J158">
        <f>SUM(gielda__35[[#This Row],[Change A]:[Change C]])</f>
        <v>1</v>
      </c>
      <c r="K158">
        <f t="shared" si="2"/>
        <v>157</v>
      </c>
    </row>
    <row r="159" spans="1:11" hidden="1" x14ac:dyDescent="0.45">
      <c r="A159">
        <v>88.73</v>
      </c>
      <c r="B159">
        <v>130.27000000000001</v>
      </c>
      <c r="C159">
        <v>102.72</v>
      </c>
      <c r="D159">
        <f>MAX(gielda__35[[#This Row],[firma_A]], D158)</f>
        <v>130</v>
      </c>
      <c r="E159">
        <f>MAX(gielda__35[[#This Row],[firma_B]], E158)</f>
        <v>148.19</v>
      </c>
      <c r="F159">
        <f>MAX(gielda__35[[#This Row],[firma_C]], F158)</f>
        <v>102.72</v>
      </c>
      <c r="G159">
        <f>IF(NOT(gielda__35[[#This Row],[Max A]] = D158), 1, 0)</f>
        <v>0</v>
      </c>
      <c r="H159">
        <f>IF(NOT(gielda__35[[#This Row],[Max B]] = E158), 1, 0)</f>
        <v>0</v>
      </c>
      <c r="I159">
        <f>IF(NOT(gielda__35[[#This Row],[Max C]] = F158), 1, 0)</f>
        <v>1</v>
      </c>
      <c r="J159">
        <f>SUM(gielda__35[[#This Row],[Change A]:[Change C]])</f>
        <v>1</v>
      </c>
      <c r="K159">
        <f t="shared" si="2"/>
        <v>158</v>
      </c>
    </row>
    <row r="160" spans="1:11" hidden="1" x14ac:dyDescent="0.45">
      <c r="A160">
        <v>87.13</v>
      </c>
      <c r="B160">
        <v>128.56</v>
      </c>
      <c r="C160">
        <v>104.6</v>
      </c>
      <c r="D160">
        <f>MAX(gielda__35[[#This Row],[firma_A]], D159)</f>
        <v>130</v>
      </c>
      <c r="E160">
        <f>MAX(gielda__35[[#This Row],[firma_B]], E159)</f>
        <v>148.19</v>
      </c>
      <c r="F160">
        <f>MAX(gielda__35[[#This Row],[firma_C]], F159)</f>
        <v>104.6</v>
      </c>
      <c r="G160">
        <f>IF(NOT(gielda__35[[#This Row],[Max A]] = D159), 1, 0)</f>
        <v>0</v>
      </c>
      <c r="H160">
        <f>IF(NOT(gielda__35[[#This Row],[Max B]] = E159), 1, 0)</f>
        <v>0</v>
      </c>
      <c r="I160">
        <f>IF(NOT(gielda__35[[#This Row],[Max C]] = F159), 1, 0)</f>
        <v>1</v>
      </c>
      <c r="J160">
        <f>SUM(gielda__35[[#This Row],[Change A]:[Change C]])</f>
        <v>1</v>
      </c>
      <c r="K160">
        <f t="shared" si="2"/>
        <v>159</v>
      </c>
    </row>
    <row r="161" spans="1:11" hidden="1" x14ac:dyDescent="0.45">
      <c r="A161">
        <v>85.68</v>
      </c>
      <c r="B161">
        <v>127.84</v>
      </c>
      <c r="C161">
        <v>106.69</v>
      </c>
      <c r="D161">
        <f>MAX(gielda__35[[#This Row],[firma_A]], D160)</f>
        <v>130</v>
      </c>
      <c r="E161">
        <f>MAX(gielda__35[[#This Row],[firma_B]], E160)</f>
        <v>148.19</v>
      </c>
      <c r="F161">
        <f>MAX(gielda__35[[#This Row],[firma_C]], F160)</f>
        <v>106.69</v>
      </c>
      <c r="G161">
        <f>IF(NOT(gielda__35[[#This Row],[Max A]] = D160), 1, 0)</f>
        <v>0</v>
      </c>
      <c r="H161">
        <f>IF(NOT(gielda__35[[#This Row],[Max B]] = E160), 1, 0)</f>
        <v>0</v>
      </c>
      <c r="I161">
        <f>IF(NOT(gielda__35[[#This Row],[Max C]] = F160), 1, 0)</f>
        <v>1</v>
      </c>
      <c r="J161">
        <f>SUM(gielda__35[[#This Row],[Change A]:[Change C]])</f>
        <v>1</v>
      </c>
      <c r="K161">
        <f t="shared" si="2"/>
        <v>160</v>
      </c>
    </row>
    <row r="162" spans="1:11" hidden="1" x14ac:dyDescent="0.45">
      <c r="A162">
        <v>84.27</v>
      </c>
      <c r="B162">
        <v>127.42</v>
      </c>
      <c r="C162">
        <v>106.85</v>
      </c>
      <c r="D162">
        <f>MAX(gielda__35[[#This Row],[firma_A]], D161)</f>
        <v>130</v>
      </c>
      <c r="E162">
        <f>MAX(gielda__35[[#This Row],[firma_B]], E161)</f>
        <v>148.19</v>
      </c>
      <c r="F162">
        <f>MAX(gielda__35[[#This Row],[firma_C]], F161)</f>
        <v>106.85</v>
      </c>
      <c r="G162">
        <f>IF(NOT(gielda__35[[#This Row],[Max A]] = D161), 1, 0)</f>
        <v>0</v>
      </c>
      <c r="H162">
        <f>IF(NOT(gielda__35[[#This Row],[Max B]] = E161), 1, 0)</f>
        <v>0</v>
      </c>
      <c r="I162">
        <f>IF(NOT(gielda__35[[#This Row],[Max C]] = F161), 1, 0)</f>
        <v>1</v>
      </c>
      <c r="J162">
        <f>SUM(gielda__35[[#This Row],[Change A]:[Change C]])</f>
        <v>1</v>
      </c>
      <c r="K162">
        <f t="shared" si="2"/>
        <v>161</v>
      </c>
    </row>
    <row r="163" spans="1:11" hidden="1" x14ac:dyDescent="0.45">
      <c r="A163">
        <v>82.68</v>
      </c>
      <c r="B163">
        <v>127.09</v>
      </c>
      <c r="C163">
        <v>107.25</v>
      </c>
      <c r="D163">
        <f>MAX(gielda__35[[#This Row],[firma_A]], D162)</f>
        <v>130</v>
      </c>
      <c r="E163">
        <f>MAX(gielda__35[[#This Row],[firma_B]], E162)</f>
        <v>148.19</v>
      </c>
      <c r="F163">
        <f>MAX(gielda__35[[#This Row],[firma_C]], F162)</f>
        <v>107.25</v>
      </c>
      <c r="G163">
        <f>IF(NOT(gielda__35[[#This Row],[Max A]] = D162), 1, 0)</f>
        <v>0</v>
      </c>
      <c r="H163">
        <f>IF(NOT(gielda__35[[#This Row],[Max B]] = E162), 1, 0)</f>
        <v>0</v>
      </c>
      <c r="I163">
        <f>IF(NOT(gielda__35[[#This Row],[Max C]] = F162), 1, 0)</f>
        <v>1</v>
      </c>
      <c r="J163">
        <f>SUM(gielda__35[[#This Row],[Change A]:[Change C]])</f>
        <v>1</v>
      </c>
      <c r="K163">
        <f t="shared" si="2"/>
        <v>162</v>
      </c>
    </row>
    <row r="164" spans="1:11" hidden="1" x14ac:dyDescent="0.45">
      <c r="A164">
        <v>84.44</v>
      </c>
      <c r="B164">
        <v>126.43</v>
      </c>
      <c r="C164">
        <v>108.44</v>
      </c>
      <c r="D164">
        <f>MAX(gielda__35[[#This Row],[firma_A]], D163)</f>
        <v>130</v>
      </c>
      <c r="E164">
        <f>MAX(gielda__35[[#This Row],[firma_B]], E163)</f>
        <v>148.19</v>
      </c>
      <c r="F164">
        <f>MAX(gielda__35[[#This Row],[firma_C]], F163)</f>
        <v>108.44</v>
      </c>
      <c r="G164">
        <f>IF(NOT(gielda__35[[#This Row],[Max A]] = D163), 1, 0)</f>
        <v>0</v>
      </c>
      <c r="H164">
        <f>IF(NOT(gielda__35[[#This Row],[Max B]] = E163), 1, 0)</f>
        <v>0</v>
      </c>
      <c r="I164">
        <f>IF(NOT(gielda__35[[#This Row],[Max C]] = F163), 1, 0)</f>
        <v>1</v>
      </c>
      <c r="J164">
        <f>SUM(gielda__35[[#This Row],[Change A]:[Change C]])</f>
        <v>1</v>
      </c>
      <c r="K164">
        <f t="shared" si="2"/>
        <v>163</v>
      </c>
    </row>
    <row r="165" spans="1:11" hidden="1" x14ac:dyDescent="0.45">
      <c r="A165">
        <v>85.82</v>
      </c>
      <c r="B165">
        <v>126.31</v>
      </c>
      <c r="C165">
        <v>110.27</v>
      </c>
      <c r="D165">
        <f>MAX(gielda__35[[#This Row],[firma_A]], D164)</f>
        <v>130</v>
      </c>
      <c r="E165">
        <f>MAX(gielda__35[[#This Row],[firma_B]], E164)</f>
        <v>148.19</v>
      </c>
      <c r="F165">
        <f>MAX(gielda__35[[#This Row],[firma_C]], F164)</f>
        <v>110.27</v>
      </c>
      <c r="G165">
        <f>IF(NOT(gielda__35[[#This Row],[Max A]] = D164), 1, 0)</f>
        <v>0</v>
      </c>
      <c r="H165">
        <f>IF(NOT(gielda__35[[#This Row],[Max B]] = E164), 1, 0)</f>
        <v>0</v>
      </c>
      <c r="I165">
        <f>IF(NOT(gielda__35[[#This Row],[Max C]] = F164), 1, 0)</f>
        <v>1</v>
      </c>
      <c r="J165">
        <f>SUM(gielda__35[[#This Row],[Change A]:[Change C]])</f>
        <v>1</v>
      </c>
      <c r="K165">
        <f t="shared" si="2"/>
        <v>164</v>
      </c>
    </row>
    <row r="166" spans="1:11" hidden="1" x14ac:dyDescent="0.45">
      <c r="A166">
        <v>84.73</v>
      </c>
      <c r="B166">
        <v>129.22999999999999</v>
      </c>
      <c r="C166">
        <v>110.94</v>
      </c>
      <c r="D166">
        <f>MAX(gielda__35[[#This Row],[firma_A]], D165)</f>
        <v>130</v>
      </c>
      <c r="E166">
        <f>MAX(gielda__35[[#This Row],[firma_B]], E165)</f>
        <v>148.19</v>
      </c>
      <c r="F166">
        <f>MAX(gielda__35[[#This Row],[firma_C]], F165)</f>
        <v>110.94</v>
      </c>
      <c r="G166">
        <f>IF(NOT(gielda__35[[#This Row],[Max A]] = D165), 1, 0)</f>
        <v>0</v>
      </c>
      <c r="H166">
        <f>IF(NOT(gielda__35[[#This Row],[Max B]] = E165), 1, 0)</f>
        <v>0</v>
      </c>
      <c r="I166">
        <f>IF(NOT(gielda__35[[#This Row],[Max C]] = F165), 1, 0)</f>
        <v>1</v>
      </c>
      <c r="J166">
        <f>SUM(gielda__35[[#This Row],[Change A]:[Change C]])</f>
        <v>1</v>
      </c>
      <c r="K166">
        <f t="shared" si="2"/>
        <v>165</v>
      </c>
    </row>
    <row r="167" spans="1:11" hidden="1" x14ac:dyDescent="0.45">
      <c r="A167">
        <v>86.08</v>
      </c>
      <c r="B167">
        <v>128.37</v>
      </c>
      <c r="C167">
        <v>109.26</v>
      </c>
      <c r="D167">
        <f>MAX(gielda__35[[#This Row],[firma_A]], D166)</f>
        <v>130</v>
      </c>
      <c r="E167">
        <f>MAX(gielda__35[[#This Row],[firma_B]], E166)</f>
        <v>148.19</v>
      </c>
      <c r="F167">
        <f>MAX(gielda__35[[#This Row],[firma_C]], F166)</f>
        <v>110.94</v>
      </c>
      <c r="G167">
        <f>IF(NOT(gielda__35[[#This Row],[Max A]] = D166), 1, 0)</f>
        <v>0</v>
      </c>
      <c r="H167">
        <f>IF(NOT(gielda__35[[#This Row],[Max B]] = E166), 1, 0)</f>
        <v>0</v>
      </c>
      <c r="I167">
        <f>IF(NOT(gielda__35[[#This Row],[Max C]] = F166), 1, 0)</f>
        <v>0</v>
      </c>
      <c r="J167">
        <f>SUM(gielda__35[[#This Row],[Change A]:[Change C]])</f>
        <v>0</v>
      </c>
      <c r="K167">
        <f t="shared" si="2"/>
        <v>166</v>
      </c>
    </row>
    <row r="168" spans="1:11" hidden="1" x14ac:dyDescent="0.45">
      <c r="A168">
        <v>87.8</v>
      </c>
      <c r="B168">
        <v>128.21</v>
      </c>
      <c r="C168">
        <v>110.98</v>
      </c>
      <c r="D168">
        <f>MAX(gielda__35[[#This Row],[firma_A]], D167)</f>
        <v>130</v>
      </c>
      <c r="E168">
        <f>MAX(gielda__35[[#This Row],[firma_B]], E167)</f>
        <v>148.19</v>
      </c>
      <c r="F168">
        <f>MAX(gielda__35[[#This Row],[firma_C]], F167)</f>
        <v>110.98</v>
      </c>
      <c r="G168">
        <f>IF(NOT(gielda__35[[#This Row],[Max A]] = D167), 1, 0)</f>
        <v>0</v>
      </c>
      <c r="H168">
        <f>IF(NOT(gielda__35[[#This Row],[Max B]] = E167), 1, 0)</f>
        <v>0</v>
      </c>
      <c r="I168">
        <f>IF(NOT(gielda__35[[#This Row],[Max C]] = F167), 1, 0)</f>
        <v>1</v>
      </c>
      <c r="J168">
        <f>SUM(gielda__35[[#This Row],[Change A]:[Change C]])</f>
        <v>1</v>
      </c>
      <c r="K168">
        <f t="shared" si="2"/>
        <v>167</v>
      </c>
    </row>
    <row r="169" spans="1:11" hidden="1" x14ac:dyDescent="0.45">
      <c r="A169">
        <v>86.31</v>
      </c>
      <c r="B169">
        <v>130.97999999999999</v>
      </c>
      <c r="C169">
        <v>111.8</v>
      </c>
      <c r="D169">
        <f>MAX(gielda__35[[#This Row],[firma_A]], D168)</f>
        <v>130</v>
      </c>
      <c r="E169">
        <f>MAX(gielda__35[[#This Row],[firma_B]], E168)</f>
        <v>148.19</v>
      </c>
      <c r="F169">
        <f>MAX(gielda__35[[#This Row],[firma_C]], F168)</f>
        <v>111.8</v>
      </c>
      <c r="G169">
        <f>IF(NOT(gielda__35[[#This Row],[Max A]] = D168), 1, 0)</f>
        <v>0</v>
      </c>
      <c r="H169">
        <f>IF(NOT(gielda__35[[#This Row],[Max B]] = E168), 1, 0)</f>
        <v>0</v>
      </c>
      <c r="I169">
        <f>IF(NOT(gielda__35[[#This Row],[Max C]] = F168), 1, 0)</f>
        <v>1</v>
      </c>
      <c r="J169">
        <f>SUM(gielda__35[[#This Row],[Change A]:[Change C]])</f>
        <v>1</v>
      </c>
      <c r="K169">
        <f t="shared" si="2"/>
        <v>168</v>
      </c>
    </row>
    <row r="170" spans="1:11" hidden="1" x14ac:dyDescent="0.45">
      <c r="A170">
        <v>84.68</v>
      </c>
      <c r="B170">
        <v>130.07</v>
      </c>
      <c r="C170">
        <v>110.07</v>
      </c>
      <c r="D170">
        <f>MAX(gielda__35[[#This Row],[firma_A]], D169)</f>
        <v>130</v>
      </c>
      <c r="E170">
        <f>MAX(gielda__35[[#This Row],[firma_B]], E169)</f>
        <v>148.19</v>
      </c>
      <c r="F170">
        <f>MAX(gielda__35[[#This Row],[firma_C]], F169)</f>
        <v>111.8</v>
      </c>
      <c r="G170">
        <f>IF(NOT(gielda__35[[#This Row],[Max A]] = D169), 1, 0)</f>
        <v>0</v>
      </c>
      <c r="H170">
        <f>IF(NOT(gielda__35[[#This Row],[Max B]] = E169), 1, 0)</f>
        <v>0</v>
      </c>
      <c r="I170">
        <f>IF(NOT(gielda__35[[#This Row],[Max C]] = F169), 1, 0)</f>
        <v>0</v>
      </c>
      <c r="J170">
        <f>SUM(gielda__35[[#This Row],[Change A]:[Change C]])</f>
        <v>0</v>
      </c>
      <c r="K170">
        <f t="shared" si="2"/>
        <v>169</v>
      </c>
    </row>
    <row r="171" spans="1:11" hidden="1" x14ac:dyDescent="0.45">
      <c r="A171">
        <v>82.77</v>
      </c>
      <c r="B171">
        <v>129.9</v>
      </c>
      <c r="C171">
        <v>110.79</v>
      </c>
      <c r="D171">
        <f>MAX(gielda__35[[#This Row],[firma_A]], D170)</f>
        <v>130</v>
      </c>
      <c r="E171">
        <f>MAX(gielda__35[[#This Row],[firma_B]], E170)</f>
        <v>148.19</v>
      </c>
      <c r="F171">
        <f>MAX(gielda__35[[#This Row],[firma_C]], F170)</f>
        <v>111.8</v>
      </c>
      <c r="G171">
        <f>IF(NOT(gielda__35[[#This Row],[Max A]] = D170), 1, 0)</f>
        <v>0</v>
      </c>
      <c r="H171">
        <f>IF(NOT(gielda__35[[#This Row],[Max B]] = E170), 1, 0)</f>
        <v>0</v>
      </c>
      <c r="I171">
        <f>IF(NOT(gielda__35[[#This Row],[Max C]] = F170), 1, 0)</f>
        <v>0</v>
      </c>
      <c r="J171">
        <f>SUM(gielda__35[[#This Row],[Change A]:[Change C]])</f>
        <v>0</v>
      </c>
      <c r="K171">
        <f t="shared" si="2"/>
        <v>170</v>
      </c>
    </row>
    <row r="172" spans="1:11" hidden="1" x14ac:dyDescent="0.45">
      <c r="A172">
        <v>80.95</v>
      </c>
      <c r="B172">
        <v>129.86000000000001</v>
      </c>
      <c r="C172">
        <v>109.17</v>
      </c>
      <c r="D172">
        <f>MAX(gielda__35[[#This Row],[firma_A]], D171)</f>
        <v>130</v>
      </c>
      <c r="E172">
        <f>MAX(gielda__35[[#This Row],[firma_B]], E171)</f>
        <v>148.19</v>
      </c>
      <c r="F172">
        <f>MAX(gielda__35[[#This Row],[firma_C]], F171)</f>
        <v>111.8</v>
      </c>
      <c r="G172">
        <f>IF(NOT(gielda__35[[#This Row],[Max A]] = D171), 1, 0)</f>
        <v>0</v>
      </c>
      <c r="H172">
        <f>IF(NOT(gielda__35[[#This Row],[Max B]] = E171), 1, 0)</f>
        <v>0</v>
      </c>
      <c r="I172">
        <f>IF(NOT(gielda__35[[#This Row],[Max C]] = F171), 1, 0)</f>
        <v>0</v>
      </c>
      <c r="J172">
        <f>SUM(gielda__35[[#This Row],[Change A]:[Change C]])</f>
        <v>0</v>
      </c>
      <c r="K172">
        <f t="shared" si="2"/>
        <v>171</v>
      </c>
    </row>
    <row r="173" spans="1:11" hidden="1" x14ac:dyDescent="0.45">
      <c r="A173">
        <v>81.61</v>
      </c>
      <c r="B173">
        <v>128.05000000000001</v>
      </c>
      <c r="C173">
        <v>107.31</v>
      </c>
      <c r="D173">
        <f>MAX(gielda__35[[#This Row],[firma_A]], D172)</f>
        <v>130</v>
      </c>
      <c r="E173">
        <f>MAX(gielda__35[[#This Row],[firma_B]], E172)</f>
        <v>148.19</v>
      </c>
      <c r="F173">
        <f>MAX(gielda__35[[#This Row],[firma_C]], F172)</f>
        <v>111.8</v>
      </c>
      <c r="G173">
        <f>IF(NOT(gielda__35[[#This Row],[Max A]] = D172), 1, 0)</f>
        <v>0</v>
      </c>
      <c r="H173">
        <f>IF(NOT(gielda__35[[#This Row],[Max B]] = E172), 1, 0)</f>
        <v>0</v>
      </c>
      <c r="I173">
        <f>IF(NOT(gielda__35[[#This Row],[Max C]] = F172), 1, 0)</f>
        <v>0</v>
      </c>
      <c r="J173">
        <f>SUM(gielda__35[[#This Row],[Change A]:[Change C]])</f>
        <v>0</v>
      </c>
      <c r="K173">
        <f t="shared" si="2"/>
        <v>172</v>
      </c>
    </row>
    <row r="174" spans="1:11" hidden="1" x14ac:dyDescent="0.45">
      <c r="A174">
        <v>82.19</v>
      </c>
      <c r="B174">
        <v>130.53</v>
      </c>
      <c r="C174">
        <v>107.72</v>
      </c>
      <c r="D174">
        <f>MAX(gielda__35[[#This Row],[firma_A]], D173)</f>
        <v>130</v>
      </c>
      <c r="E174">
        <f>MAX(gielda__35[[#This Row],[firma_B]], E173)</f>
        <v>148.19</v>
      </c>
      <c r="F174">
        <f>MAX(gielda__35[[#This Row],[firma_C]], F173)</f>
        <v>111.8</v>
      </c>
      <c r="G174">
        <f>IF(NOT(gielda__35[[#This Row],[Max A]] = D173), 1, 0)</f>
        <v>0</v>
      </c>
      <c r="H174">
        <f>IF(NOT(gielda__35[[#This Row],[Max B]] = E173), 1, 0)</f>
        <v>0</v>
      </c>
      <c r="I174">
        <f>IF(NOT(gielda__35[[#This Row],[Max C]] = F173), 1, 0)</f>
        <v>0</v>
      </c>
      <c r="J174">
        <f>SUM(gielda__35[[#This Row],[Change A]:[Change C]])</f>
        <v>0</v>
      </c>
      <c r="K174">
        <f t="shared" si="2"/>
        <v>173</v>
      </c>
    </row>
    <row r="175" spans="1:11" hidden="1" x14ac:dyDescent="0.45">
      <c r="A175">
        <v>80.69</v>
      </c>
      <c r="B175">
        <v>130.22</v>
      </c>
      <c r="C175">
        <v>105.87</v>
      </c>
      <c r="D175">
        <f>MAX(gielda__35[[#This Row],[firma_A]], D174)</f>
        <v>130</v>
      </c>
      <c r="E175">
        <f>MAX(gielda__35[[#This Row],[firma_B]], E174)</f>
        <v>148.19</v>
      </c>
      <c r="F175">
        <f>MAX(gielda__35[[#This Row],[firma_C]], F174)</f>
        <v>111.8</v>
      </c>
      <c r="G175">
        <f>IF(NOT(gielda__35[[#This Row],[Max A]] = D174), 1, 0)</f>
        <v>0</v>
      </c>
      <c r="H175">
        <f>IF(NOT(gielda__35[[#This Row],[Max B]] = E174), 1, 0)</f>
        <v>0</v>
      </c>
      <c r="I175">
        <f>IF(NOT(gielda__35[[#This Row],[Max C]] = F174), 1, 0)</f>
        <v>0</v>
      </c>
      <c r="J175">
        <f>SUM(gielda__35[[#This Row],[Change A]:[Change C]])</f>
        <v>0</v>
      </c>
      <c r="K175">
        <f t="shared" si="2"/>
        <v>174</v>
      </c>
    </row>
    <row r="176" spans="1:11" hidden="1" x14ac:dyDescent="0.45">
      <c r="A176">
        <v>81.66</v>
      </c>
      <c r="B176">
        <v>129.61000000000001</v>
      </c>
      <c r="C176">
        <v>106.22</v>
      </c>
      <c r="D176">
        <f>MAX(gielda__35[[#This Row],[firma_A]], D175)</f>
        <v>130</v>
      </c>
      <c r="E176">
        <f>MAX(gielda__35[[#This Row],[firma_B]], E175)</f>
        <v>148.19</v>
      </c>
      <c r="F176">
        <f>MAX(gielda__35[[#This Row],[firma_C]], F175)</f>
        <v>111.8</v>
      </c>
      <c r="G176">
        <f>IF(NOT(gielda__35[[#This Row],[Max A]] = D175), 1, 0)</f>
        <v>0</v>
      </c>
      <c r="H176">
        <f>IF(NOT(gielda__35[[#This Row],[Max B]] = E175), 1, 0)</f>
        <v>0</v>
      </c>
      <c r="I176">
        <f>IF(NOT(gielda__35[[#This Row],[Max C]] = F175), 1, 0)</f>
        <v>0</v>
      </c>
      <c r="J176">
        <f>SUM(gielda__35[[#This Row],[Change A]:[Change C]])</f>
        <v>0</v>
      </c>
      <c r="K176">
        <f t="shared" si="2"/>
        <v>175</v>
      </c>
    </row>
    <row r="177" spans="1:11" hidden="1" x14ac:dyDescent="0.45">
      <c r="A177">
        <v>80.06</v>
      </c>
      <c r="B177">
        <v>128.19</v>
      </c>
      <c r="C177">
        <v>107.4</v>
      </c>
      <c r="D177">
        <f>MAX(gielda__35[[#This Row],[firma_A]], D176)</f>
        <v>130</v>
      </c>
      <c r="E177">
        <f>MAX(gielda__35[[#This Row],[firma_B]], E176)</f>
        <v>148.19</v>
      </c>
      <c r="F177">
        <f>MAX(gielda__35[[#This Row],[firma_C]], F176)</f>
        <v>111.8</v>
      </c>
      <c r="G177">
        <f>IF(NOT(gielda__35[[#This Row],[Max A]] = D176), 1, 0)</f>
        <v>0</v>
      </c>
      <c r="H177">
        <f>IF(NOT(gielda__35[[#This Row],[Max B]] = E176), 1, 0)</f>
        <v>0</v>
      </c>
      <c r="I177">
        <f>IF(NOT(gielda__35[[#This Row],[Max C]] = F176), 1, 0)</f>
        <v>0</v>
      </c>
      <c r="J177">
        <f>SUM(gielda__35[[#This Row],[Change A]:[Change C]])</f>
        <v>0</v>
      </c>
      <c r="K177">
        <f t="shared" si="2"/>
        <v>176</v>
      </c>
    </row>
    <row r="178" spans="1:11" hidden="1" x14ac:dyDescent="0.45">
      <c r="A178">
        <v>78.959999999999994</v>
      </c>
      <c r="B178">
        <v>127.64</v>
      </c>
      <c r="C178">
        <v>108.01</v>
      </c>
      <c r="D178">
        <f>MAX(gielda__35[[#This Row],[firma_A]], D177)</f>
        <v>130</v>
      </c>
      <c r="E178">
        <f>MAX(gielda__35[[#This Row],[firma_B]], E177)</f>
        <v>148.19</v>
      </c>
      <c r="F178">
        <f>MAX(gielda__35[[#This Row],[firma_C]], F177)</f>
        <v>111.8</v>
      </c>
      <c r="G178">
        <f>IF(NOT(gielda__35[[#This Row],[Max A]] = D177), 1, 0)</f>
        <v>0</v>
      </c>
      <c r="H178">
        <f>IF(NOT(gielda__35[[#This Row],[Max B]] = E177), 1, 0)</f>
        <v>0</v>
      </c>
      <c r="I178">
        <f>IF(NOT(gielda__35[[#This Row],[Max C]] = F177), 1, 0)</f>
        <v>0</v>
      </c>
      <c r="J178">
        <f>SUM(gielda__35[[#This Row],[Change A]:[Change C]])</f>
        <v>0</v>
      </c>
      <c r="K178">
        <f t="shared" si="2"/>
        <v>177</v>
      </c>
    </row>
    <row r="179" spans="1:11" hidden="1" x14ac:dyDescent="0.45">
      <c r="A179">
        <v>80.52</v>
      </c>
      <c r="B179">
        <v>126.21</v>
      </c>
      <c r="C179">
        <v>106.27</v>
      </c>
      <c r="D179">
        <f>MAX(gielda__35[[#This Row],[firma_A]], D178)</f>
        <v>130</v>
      </c>
      <c r="E179">
        <f>MAX(gielda__35[[#This Row],[firma_B]], E178)</f>
        <v>148.19</v>
      </c>
      <c r="F179">
        <f>MAX(gielda__35[[#This Row],[firma_C]], F178)</f>
        <v>111.8</v>
      </c>
      <c r="G179">
        <f>IF(NOT(gielda__35[[#This Row],[Max A]] = D178), 1, 0)</f>
        <v>0</v>
      </c>
      <c r="H179">
        <f>IF(NOT(gielda__35[[#This Row],[Max B]] = E178), 1, 0)</f>
        <v>0</v>
      </c>
      <c r="I179">
        <f>IF(NOT(gielda__35[[#This Row],[Max C]] = F178), 1, 0)</f>
        <v>0</v>
      </c>
      <c r="J179">
        <f>SUM(gielda__35[[#This Row],[Change A]:[Change C]])</f>
        <v>0</v>
      </c>
      <c r="K179">
        <f t="shared" si="2"/>
        <v>178</v>
      </c>
    </row>
    <row r="180" spans="1:11" hidden="1" x14ac:dyDescent="0.45">
      <c r="A180">
        <v>81.67</v>
      </c>
      <c r="B180">
        <v>124.23</v>
      </c>
      <c r="C180">
        <v>108.33</v>
      </c>
      <c r="D180">
        <f>MAX(gielda__35[[#This Row],[firma_A]], D179)</f>
        <v>130</v>
      </c>
      <c r="E180">
        <f>MAX(gielda__35[[#This Row],[firma_B]], E179)</f>
        <v>148.19</v>
      </c>
      <c r="F180">
        <f>MAX(gielda__35[[#This Row],[firma_C]], F179)</f>
        <v>111.8</v>
      </c>
      <c r="G180">
        <f>IF(NOT(gielda__35[[#This Row],[Max A]] = D179), 1, 0)</f>
        <v>0</v>
      </c>
      <c r="H180">
        <f>IF(NOT(gielda__35[[#This Row],[Max B]] = E179), 1, 0)</f>
        <v>0</v>
      </c>
      <c r="I180">
        <f>IF(NOT(gielda__35[[#This Row],[Max C]] = F179), 1, 0)</f>
        <v>0</v>
      </c>
      <c r="J180">
        <f>SUM(gielda__35[[#This Row],[Change A]:[Change C]])</f>
        <v>0</v>
      </c>
      <c r="K180">
        <f t="shared" si="2"/>
        <v>179</v>
      </c>
    </row>
    <row r="181" spans="1:11" hidden="1" x14ac:dyDescent="0.45">
      <c r="A181">
        <v>82.11</v>
      </c>
      <c r="B181">
        <v>123.24</v>
      </c>
      <c r="C181">
        <v>109.22</v>
      </c>
      <c r="D181">
        <f>MAX(gielda__35[[#This Row],[firma_A]], D180)</f>
        <v>130</v>
      </c>
      <c r="E181">
        <f>MAX(gielda__35[[#This Row],[firma_B]], E180)</f>
        <v>148.19</v>
      </c>
      <c r="F181">
        <f>MAX(gielda__35[[#This Row],[firma_C]], F180)</f>
        <v>111.8</v>
      </c>
      <c r="G181">
        <f>IF(NOT(gielda__35[[#This Row],[Max A]] = D180), 1, 0)</f>
        <v>0</v>
      </c>
      <c r="H181">
        <f>IF(NOT(gielda__35[[#This Row],[Max B]] = E180), 1, 0)</f>
        <v>0</v>
      </c>
      <c r="I181">
        <f>IF(NOT(gielda__35[[#This Row],[Max C]] = F180), 1, 0)</f>
        <v>0</v>
      </c>
      <c r="J181">
        <f>SUM(gielda__35[[#This Row],[Change A]:[Change C]])</f>
        <v>0</v>
      </c>
      <c r="K181">
        <f t="shared" si="2"/>
        <v>180</v>
      </c>
    </row>
    <row r="182" spans="1:11" hidden="1" x14ac:dyDescent="0.45">
      <c r="A182">
        <v>83.32</v>
      </c>
      <c r="B182">
        <v>126.19</v>
      </c>
      <c r="C182">
        <v>107.37</v>
      </c>
      <c r="D182">
        <f>MAX(gielda__35[[#This Row],[firma_A]], D181)</f>
        <v>130</v>
      </c>
      <c r="E182">
        <f>MAX(gielda__35[[#This Row],[firma_B]], E181)</f>
        <v>148.19</v>
      </c>
      <c r="F182">
        <f>MAX(gielda__35[[#This Row],[firma_C]], F181)</f>
        <v>111.8</v>
      </c>
      <c r="G182">
        <f>IF(NOT(gielda__35[[#This Row],[Max A]] = D181), 1, 0)</f>
        <v>0</v>
      </c>
      <c r="H182">
        <f>IF(NOT(gielda__35[[#This Row],[Max B]] = E181), 1, 0)</f>
        <v>0</v>
      </c>
      <c r="I182">
        <f>IF(NOT(gielda__35[[#This Row],[Max C]] = F181), 1, 0)</f>
        <v>0</v>
      </c>
      <c r="J182">
        <f>SUM(gielda__35[[#This Row],[Change A]:[Change C]])</f>
        <v>0</v>
      </c>
      <c r="K182">
        <f t="shared" si="2"/>
        <v>181</v>
      </c>
    </row>
    <row r="183" spans="1:11" hidden="1" x14ac:dyDescent="0.45">
      <c r="A183">
        <v>84.79</v>
      </c>
      <c r="B183">
        <v>129.05000000000001</v>
      </c>
      <c r="C183">
        <v>107.76</v>
      </c>
      <c r="D183">
        <f>MAX(gielda__35[[#This Row],[firma_A]], D182)</f>
        <v>130</v>
      </c>
      <c r="E183">
        <f>MAX(gielda__35[[#This Row],[firma_B]], E182)</f>
        <v>148.19</v>
      </c>
      <c r="F183">
        <f>MAX(gielda__35[[#This Row],[firma_C]], F182)</f>
        <v>111.8</v>
      </c>
      <c r="G183">
        <f>IF(NOT(gielda__35[[#This Row],[Max A]] = D182), 1, 0)</f>
        <v>0</v>
      </c>
      <c r="H183">
        <f>IF(NOT(gielda__35[[#This Row],[Max B]] = E182), 1, 0)</f>
        <v>0</v>
      </c>
      <c r="I183">
        <f>IF(NOT(gielda__35[[#This Row],[Max C]] = F182), 1, 0)</f>
        <v>0</v>
      </c>
      <c r="J183">
        <f>SUM(gielda__35[[#This Row],[Change A]:[Change C]])</f>
        <v>0</v>
      </c>
      <c r="K183">
        <f t="shared" si="2"/>
        <v>182</v>
      </c>
    </row>
    <row r="184" spans="1:11" hidden="1" x14ac:dyDescent="0.45">
      <c r="A184">
        <v>83.25</v>
      </c>
      <c r="B184">
        <v>128.65</v>
      </c>
      <c r="C184">
        <v>108.37</v>
      </c>
      <c r="D184">
        <f>MAX(gielda__35[[#This Row],[firma_A]], D183)</f>
        <v>130</v>
      </c>
      <c r="E184">
        <f>MAX(gielda__35[[#This Row],[firma_B]], E183)</f>
        <v>148.19</v>
      </c>
      <c r="F184">
        <f>MAX(gielda__35[[#This Row],[firma_C]], F183)</f>
        <v>111.8</v>
      </c>
      <c r="G184">
        <f>IF(NOT(gielda__35[[#This Row],[Max A]] = D183), 1, 0)</f>
        <v>0</v>
      </c>
      <c r="H184">
        <f>IF(NOT(gielda__35[[#This Row],[Max B]] = E183), 1, 0)</f>
        <v>0</v>
      </c>
      <c r="I184">
        <f>IF(NOT(gielda__35[[#This Row],[Max C]] = F183), 1, 0)</f>
        <v>0</v>
      </c>
      <c r="J184">
        <f>SUM(gielda__35[[#This Row],[Change A]:[Change C]])</f>
        <v>0</v>
      </c>
      <c r="K184">
        <f t="shared" si="2"/>
        <v>183</v>
      </c>
    </row>
    <row r="185" spans="1:11" hidden="1" x14ac:dyDescent="0.45">
      <c r="A185">
        <v>81.319999999999993</v>
      </c>
      <c r="B185">
        <v>126.93</v>
      </c>
      <c r="C185">
        <v>109.22</v>
      </c>
      <c r="D185">
        <f>MAX(gielda__35[[#This Row],[firma_A]], D184)</f>
        <v>130</v>
      </c>
      <c r="E185">
        <f>MAX(gielda__35[[#This Row],[firma_B]], E184)</f>
        <v>148.19</v>
      </c>
      <c r="F185">
        <f>MAX(gielda__35[[#This Row],[firma_C]], F184)</f>
        <v>111.8</v>
      </c>
      <c r="G185">
        <f>IF(NOT(gielda__35[[#This Row],[Max A]] = D184), 1, 0)</f>
        <v>0</v>
      </c>
      <c r="H185">
        <f>IF(NOT(gielda__35[[#This Row],[Max B]] = E184), 1, 0)</f>
        <v>0</v>
      </c>
      <c r="I185">
        <f>IF(NOT(gielda__35[[#This Row],[Max C]] = F184), 1, 0)</f>
        <v>0</v>
      </c>
      <c r="J185">
        <f>SUM(gielda__35[[#This Row],[Change A]:[Change C]])</f>
        <v>0</v>
      </c>
      <c r="K185">
        <f t="shared" si="2"/>
        <v>184</v>
      </c>
    </row>
    <row r="186" spans="1:11" hidden="1" x14ac:dyDescent="0.45">
      <c r="A186">
        <v>82.7</v>
      </c>
      <c r="B186">
        <v>129.41</v>
      </c>
      <c r="C186">
        <v>107.78</v>
      </c>
      <c r="D186">
        <f>MAX(gielda__35[[#This Row],[firma_A]], D185)</f>
        <v>130</v>
      </c>
      <c r="E186">
        <f>MAX(gielda__35[[#This Row],[firma_B]], E185)</f>
        <v>148.19</v>
      </c>
      <c r="F186">
        <f>MAX(gielda__35[[#This Row],[firma_C]], F185)</f>
        <v>111.8</v>
      </c>
      <c r="G186">
        <f>IF(NOT(gielda__35[[#This Row],[Max A]] = D185), 1, 0)</f>
        <v>0</v>
      </c>
      <c r="H186">
        <f>IF(NOT(gielda__35[[#This Row],[Max B]] = E185), 1, 0)</f>
        <v>0</v>
      </c>
      <c r="I186">
        <f>IF(NOT(gielda__35[[#This Row],[Max C]] = F185), 1, 0)</f>
        <v>0</v>
      </c>
      <c r="J186">
        <f>SUM(gielda__35[[#This Row],[Change A]:[Change C]])</f>
        <v>0</v>
      </c>
      <c r="K186">
        <f t="shared" si="2"/>
        <v>185</v>
      </c>
    </row>
    <row r="187" spans="1:11" hidden="1" x14ac:dyDescent="0.45">
      <c r="A187">
        <v>84.81</v>
      </c>
      <c r="B187">
        <v>129.25</v>
      </c>
      <c r="C187">
        <v>109.71</v>
      </c>
      <c r="D187">
        <f>MAX(gielda__35[[#This Row],[firma_A]], D186)</f>
        <v>130</v>
      </c>
      <c r="E187">
        <f>MAX(gielda__35[[#This Row],[firma_B]], E186)</f>
        <v>148.19</v>
      </c>
      <c r="F187">
        <f>MAX(gielda__35[[#This Row],[firma_C]], F186)</f>
        <v>111.8</v>
      </c>
      <c r="G187">
        <f>IF(NOT(gielda__35[[#This Row],[Max A]] = D186), 1, 0)</f>
        <v>0</v>
      </c>
      <c r="H187">
        <f>IF(NOT(gielda__35[[#This Row],[Max B]] = E186), 1, 0)</f>
        <v>0</v>
      </c>
      <c r="I187">
        <f>IF(NOT(gielda__35[[#This Row],[Max C]] = F186), 1, 0)</f>
        <v>0</v>
      </c>
      <c r="J187">
        <f>SUM(gielda__35[[#This Row],[Change A]:[Change C]])</f>
        <v>0</v>
      </c>
      <c r="K187">
        <f t="shared" si="2"/>
        <v>186</v>
      </c>
    </row>
    <row r="188" spans="1:11" hidden="1" x14ac:dyDescent="0.45">
      <c r="A188">
        <v>86.6</v>
      </c>
      <c r="B188">
        <v>129.16999999999999</v>
      </c>
      <c r="C188">
        <v>107.74</v>
      </c>
      <c r="D188">
        <f>MAX(gielda__35[[#This Row],[firma_A]], D187)</f>
        <v>130</v>
      </c>
      <c r="E188">
        <f>MAX(gielda__35[[#This Row],[firma_B]], E187)</f>
        <v>148.19</v>
      </c>
      <c r="F188">
        <f>MAX(gielda__35[[#This Row],[firma_C]], F187)</f>
        <v>111.8</v>
      </c>
      <c r="G188">
        <f>IF(NOT(gielda__35[[#This Row],[Max A]] = D187), 1, 0)</f>
        <v>0</v>
      </c>
      <c r="H188">
        <f>IF(NOT(gielda__35[[#This Row],[Max B]] = E187), 1, 0)</f>
        <v>0</v>
      </c>
      <c r="I188">
        <f>IF(NOT(gielda__35[[#This Row],[Max C]] = F187), 1, 0)</f>
        <v>0</v>
      </c>
      <c r="J188">
        <f>SUM(gielda__35[[#This Row],[Change A]:[Change C]])</f>
        <v>0</v>
      </c>
      <c r="K188">
        <f t="shared" si="2"/>
        <v>187</v>
      </c>
    </row>
    <row r="189" spans="1:11" hidden="1" x14ac:dyDescent="0.45">
      <c r="A189">
        <v>87.71</v>
      </c>
      <c r="B189">
        <v>127.81</v>
      </c>
      <c r="C189">
        <v>109.77</v>
      </c>
      <c r="D189">
        <f>MAX(gielda__35[[#This Row],[firma_A]], D188)</f>
        <v>130</v>
      </c>
      <c r="E189">
        <f>MAX(gielda__35[[#This Row],[firma_B]], E188)</f>
        <v>148.19</v>
      </c>
      <c r="F189">
        <f>MAX(gielda__35[[#This Row],[firma_C]], F188)</f>
        <v>111.8</v>
      </c>
      <c r="G189">
        <f>IF(NOT(gielda__35[[#This Row],[Max A]] = D188), 1, 0)</f>
        <v>0</v>
      </c>
      <c r="H189">
        <f>IF(NOT(gielda__35[[#This Row],[Max B]] = E188), 1, 0)</f>
        <v>0</v>
      </c>
      <c r="I189">
        <f>IF(NOT(gielda__35[[#This Row],[Max C]] = F188), 1, 0)</f>
        <v>0</v>
      </c>
      <c r="J189">
        <f>SUM(gielda__35[[#This Row],[Change A]:[Change C]])</f>
        <v>0</v>
      </c>
      <c r="K189">
        <f t="shared" si="2"/>
        <v>188</v>
      </c>
    </row>
    <row r="190" spans="1:11" hidden="1" x14ac:dyDescent="0.45">
      <c r="A190">
        <v>86.58</v>
      </c>
      <c r="B190">
        <v>130.62</v>
      </c>
      <c r="C190">
        <v>111.27</v>
      </c>
      <c r="D190">
        <f>MAX(gielda__35[[#This Row],[firma_A]], D189)</f>
        <v>130</v>
      </c>
      <c r="E190">
        <f>MAX(gielda__35[[#This Row],[firma_B]], E189)</f>
        <v>148.19</v>
      </c>
      <c r="F190">
        <f>MAX(gielda__35[[#This Row],[firma_C]], F189)</f>
        <v>111.8</v>
      </c>
      <c r="G190">
        <f>IF(NOT(gielda__35[[#This Row],[Max A]] = D189), 1, 0)</f>
        <v>0</v>
      </c>
      <c r="H190">
        <f>IF(NOT(gielda__35[[#This Row],[Max B]] = E189), 1, 0)</f>
        <v>0</v>
      </c>
      <c r="I190">
        <f>IF(NOT(gielda__35[[#This Row],[Max C]] = F189), 1, 0)</f>
        <v>0</v>
      </c>
      <c r="J190">
        <f>SUM(gielda__35[[#This Row],[Change A]:[Change C]])</f>
        <v>0</v>
      </c>
      <c r="K190">
        <f t="shared" si="2"/>
        <v>189</v>
      </c>
    </row>
    <row r="191" spans="1:11" hidden="1" x14ac:dyDescent="0.45">
      <c r="A191">
        <v>85.23</v>
      </c>
      <c r="B191">
        <v>129.24</v>
      </c>
      <c r="C191">
        <v>109.41</v>
      </c>
      <c r="D191">
        <f>MAX(gielda__35[[#This Row],[firma_A]], D190)</f>
        <v>130</v>
      </c>
      <c r="E191">
        <f>MAX(gielda__35[[#This Row],[firma_B]], E190)</f>
        <v>148.19</v>
      </c>
      <c r="F191">
        <f>MAX(gielda__35[[#This Row],[firma_C]], F190)</f>
        <v>111.8</v>
      </c>
      <c r="G191">
        <f>IF(NOT(gielda__35[[#This Row],[Max A]] = D190), 1, 0)</f>
        <v>0</v>
      </c>
      <c r="H191">
        <f>IF(NOT(gielda__35[[#This Row],[Max B]] = E190), 1, 0)</f>
        <v>0</v>
      </c>
      <c r="I191">
        <f>IF(NOT(gielda__35[[#This Row],[Max C]] = F190), 1, 0)</f>
        <v>0</v>
      </c>
      <c r="J191">
        <f>SUM(gielda__35[[#This Row],[Change A]:[Change C]])</f>
        <v>0</v>
      </c>
      <c r="K191">
        <f t="shared" si="2"/>
        <v>190</v>
      </c>
    </row>
    <row r="192" spans="1:11" hidden="1" x14ac:dyDescent="0.45">
      <c r="A192">
        <v>87.45</v>
      </c>
      <c r="B192">
        <v>128.72</v>
      </c>
      <c r="C192">
        <v>109.72</v>
      </c>
      <c r="D192">
        <f>MAX(gielda__35[[#This Row],[firma_A]], D191)</f>
        <v>130</v>
      </c>
      <c r="E192">
        <f>MAX(gielda__35[[#This Row],[firma_B]], E191)</f>
        <v>148.19</v>
      </c>
      <c r="F192">
        <f>MAX(gielda__35[[#This Row],[firma_C]], F191)</f>
        <v>111.8</v>
      </c>
      <c r="G192">
        <f>IF(NOT(gielda__35[[#This Row],[Max A]] = D191), 1, 0)</f>
        <v>0</v>
      </c>
      <c r="H192">
        <f>IF(NOT(gielda__35[[#This Row],[Max B]] = E191), 1, 0)</f>
        <v>0</v>
      </c>
      <c r="I192">
        <f>IF(NOT(gielda__35[[#This Row],[Max C]] = F191), 1, 0)</f>
        <v>0</v>
      </c>
      <c r="J192">
        <f>SUM(gielda__35[[#This Row],[Change A]:[Change C]])</f>
        <v>0</v>
      </c>
      <c r="K192">
        <f t="shared" si="2"/>
        <v>191</v>
      </c>
    </row>
    <row r="193" spans="1:11" hidden="1" x14ac:dyDescent="0.45">
      <c r="A193">
        <v>86.12</v>
      </c>
      <c r="B193">
        <v>128.01</v>
      </c>
      <c r="C193">
        <v>108.19</v>
      </c>
      <c r="D193">
        <f>MAX(gielda__35[[#This Row],[firma_A]], D192)</f>
        <v>130</v>
      </c>
      <c r="E193">
        <f>MAX(gielda__35[[#This Row],[firma_B]], E192)</f>
        <v>148.19</v>
      </c>
      <c r="F193">
        <f>MAX(gielda__35[[#This Row],[firma_C]], F192)</f>
        <v>111.8</v>
      </c>
      <c r="G193">
        <f>IF(NOT(gielda__35[[#This Row],[Max A]] = D192), 1, 0)</f>
        <v>0</v>
      </c>
      <c r="H193">
        <f>IF(NOT(gielda__35[[#This Row],[Max B]] = E192), 1, 0)</f>
        <v>0</v>
      </c>
      <c r="I193">
        <f>IF(NOT(gielda__35[[#This Row],[Max C]] = F192), 1, 0)</f>
        <v>0</v>
      </c>
      <c r="J193">
        <f>SUM(gielda__35[[#This Row],[Change A]:[Change C]])</f>
        <v>0</v>
      </c>
      <c r="K193">
        <f t="shared" si="2"/>
        <v>192</v>
      </c>
    </row>
    <row r="194" spans="1:11" hidden="1" x14ac:dyDescent="0.45">
      <c r="A194">
        <v>87.45</v>
      </c>
      <c r="B194">
        <v>127.99</v>
      </c>
      <c r="C194">
        <v>109.68</v>
      </c>
      <c r="D194">
        <f>MAX(gielda__35[[#This Row],[firma_A]], D193)</f>
        <v>130</v>
      </c>
      <c r="E194">
        <f>MAX(gielda__35[[#This Row],[firma_B]], E193)</f>
        <v>148.19</v>
      </c>
      <c r="F194">
        <f>MAX(gielda__35[[#This Row],[firma_C]], F193)</f>
        <v>111.8</v>
      </c>
      <c r="G194">
        <f>IF(NOT(gielda__35[[#This Row],[Max A]] = D193), 1, 0)</f>
        <v>0</v>
      </c>
      <c r="H194">
        <f>IF(NOT(gielda__35[[#This Row],[Max B]] = E193), 1, 0)</f>
        <v>0</v>
      </c>
      <c r="I194">
        <f>IF(NOT(gielda__35[[#This Row],[Max C]] = F193), 1, 0)</f>
        <v>0</v>
      </c>
      <c r="J194">
        <f>SUM(gielda__35[[#This Row],[Change A]:[Change C]])</f>
        <v>0</v>
      </c>
      <c r="K194">
        <f t="shared" si="2"/>
        <v>193</v>
      </c>
    </row>
    <row r="195" spans="1:11" hidden="1" x14ac:dyDescent="0.45">
      <c r="A195">
        <v>89.49</v>
      </c>
      <c r="B195">
        <v>126.59</v>
      </c>
      <c r="C195">
        <v>110.39</v>
      </c>
      <c r="D195">
        <f>MAX(gielda__35[[#This Row],[firma_A]], D194)</f>
        <v>130</v>
      </c>
      <c r="E195">
        <f>MAX(gielda__35[[#This Row],[firma_B]], E194)</f>
        <v>148.19</v>
      </c>
      <c r="F195">
        <f>MAX(gielda__35[[#This Row],[firma_C]], F194)</f>
        <v>111.8</v>
      </c>
      <c r="G195">
        <f>IF(NOT(gielda__35[[#This Row],[Max A]] = D194), 1, 0)</f>
        <v>0</v>
      </c>
      <c r="H195">
        <f>IF(NOT(gielda__35[[#This Row],[Max B]] = E194), 1, 0)</f>
        <v>0</v>
      </c>
      <c r="I195">
        <f>IF(NOT(gielda__35[[#This Row],[Max C]] = F194), 1, 0)</f>
        <v>0</v>
      </c>
      <c r="J195">
        <f>SUM(gielda__35[[#This Row],[Change A]:[Change C]])</f>
        <v>0</v>
      </c>
      <c r="K195">
        <f t="shared" si="2"/>
        <v>194</v>
      </c>
    </row>
    <row r="196" spans="1:11" hidden="1" x14ac:dyDescent="0.45">
      <c r="A196">
        <v>87.85</v>
      </c>
      <c r="B196">
        <v>125.24</v>
      </c>
      <c r="C196">
        <v>111.28</v>
      </c>
      <c r="D196">
        <f>MAX(gielda__35[[#This Row],[firma_A]], D195)</f>
        <v>130</v>
      </c>
      <c r="E196">
        <f>MAX(gielda__35[[#This Row],[firma_B]], E195)</f>
        <v>148.19</v>
      </c>
      <c r="F196">
        <f>MAX(gielda__35[[#This Row],[firma_C]], F195)</f>
        <v>111.8</v>
      </c>
      <c r="G196">
        <f>IF(NOT(gielda__35[[#This Row],[Max A]] = D195), 1, 0)</f>
        <v>0</v>
      </c>
      <c r="H196">
        <f>IF(NOT(gielda__35[[#This Row],[Max B]] = E195), 1, 0)</f>
        <v>0</v>
      </c>
      <c r="I196">
        <f>IF(NOT(gielda__35[[#This Row],[Max C]] = F195), 1, 0)</f>
        <v>0</v>
      </c>
      <c r="J196">
        <f>SUM(gielda__35[[#This Row],[Change A]:[Change C]])</f>
        <v>0</v>
      </c>
      <c r="K196">
        <f t="shared" ref="K196:K259" si="3">K195+1</f>
        <v>195</v>
      </c>
    </row>
    <row r="197" spans="1:11" hidden="1" x14ac:dyDescent="0.45">
      <c r="A197">
        <v>89.46</v>
      </c>
      <c r="B197">
        <v>123.39</v>
      </c>
      <c r="C197">
        <v>112.56</v>
      </c>
      <c r="D197">
        <f>MAX(gielda__35[[#This Row],[firma_A]], D196)</f>
        <v>130</v>
      </c>
      <c r="E197">
        <f>MAX(gielda__35[[#This Row],[firma_B]], E196)</f>
        <v>148.19</v>
      </c>
      <c r="F197">
        <f>MAX(gielda__35[[#This Row],[firma_C]], F196)</f>
        <v>112.56</v>
      </c>
      <c r="G197">
        <f>IF(NOT(gielda__35[[#This Row],[Max A]] = D196), 1, 0)</f>
        <v>0</v>
      </c>
      <c r="H197">
        <f>IF(NOT(gielda__35[[#This Row],[Max B]] = E196), 1, 0)</f>
        <v>0</v>
      </c>
      <c r="I197">
        <f>IF(NOT(gielda__35[[#This Row],[Max C]] = F196), 1, 0)</f>
        <v>1</v>
      </c>
      <c r="J197">
        <f>SUM(gielda__35[[#This Row],[Change A]:[Change C]])</f>
        <v>1</v>
      </c>
      <c r="K197">
        <f t="shared" si="3"/>
        <v>196</v>
      </c>
    </row>
    <row r="198" spans="1:11" hidden="1" x14ac:dyDescent="0.45">
      <c r="A198">
        <v>87.6</v>
      </c>
      <c r="B198">
        <v>122.61</v>
      </c>
      <c r="C198">
        <v>113.15</v>
      </c>
      <c r="D198">
        <f>MAX(gielda__35[[#This Row],[firma_A]], D197)</f>
        <v>130</v>
      </c>
      <c r="E198">
        <f>MAX(gielda__35[[#This Row],[firma_B]], E197)</f>
        <v>148.19</v>
      </c>
      <c r="F198">
        <f>MAX(gielda__35[[#This Row],[firma_C]], F197)</f>
        <v>113.15</v>
      </c>
      <c r="G198">
        <f>IF(NOT(gielda__35[[#This Row],[Max A]] = D197), 1, 0)</f>
        <v>0</v>
      </c>
      <c r="H198">
        <f>IF(NOT(gielda__35[[#This Row],[Max B]] = E197), 1, 0)</f>
        <v>0</v>
      </c>
      <c r="I198">
        <f>IF(NOT(gielda__35[[#This Row],[Max C]] = F197), 1, 0)</f>
        <v>1</v>
      </c>
      <c r="J198">
        <f>SUM(gielda__35[[#This Row],[Change A]:[Change C]])</f>
        <v>1</v>
      </c>
      <c r="K198">
        <f t="shared" si="3"/>
        <v>197</v>
      </c>
    </row>
    <row r="199" spans="1:11" hidden="1" x14ac:dyDescent="0.45">
      <c r="A199">
        <v>87.87</v>
      </c>
      <c r="B199">
        <v>122.54</v>
      </c>
      <c r="C199">
        <v>114.21</v>
      </c>
      <c r="D199">
        <f>MAX(gielda__35[[#This Row],[firma_A]], D198)</f>
        <v>130</v>
      </c>
      <c r="E199">
        <f>MAX(gielda__35[[#This Row],[firma_B]], E198)</f>
        <v>148.19</v>
      </c>
      <c r="F199">
        <f>MAX(gielda__35[[#This Row],[firma_C]], F198)</f>
        <v>114.21</v>
      </c>
      <c r="G199">
        <f>IF(NOT(gielda__35[[#This Row],[Max A]] = D198), 1, 0)</f>
        <v>0</v>
      </c>
      <c r="H199">
        <f>IF(NOT(gielda__35[[#This Row],[Max B]] = E198), 1, 0)</f>
        <v>0</v>
      </c>
      <c r="I199">
        <f>IF(NOT(gielda__35[[#This Row],[Max C]] = F198), 1, 0)</f>
        <v>1</v>
      </c>
      <c r="J199">
        <f>SUM(gielda__35[[#This Row],[Change A]:[Change C]])</f>
        <v>1</v>
      </c>
      <c r="K199">
        <f t="shared" si="3"/>
        <v>198</v>
      </c>
    </row>
    <row r="200" spans="1:11" hidden="1" x14ac:dyDescent="0.45">
      <c r="A200">
        <v>88.46</v>
      </c>
      <c r="B200">
        <v>121.81</v>
      </c>
      <c r="C200">
        <v>114.89</v>
      </c>
      <c r="D200">
        <f>MAX(gielda__35[[#This Row],[firma_A]], D199)</f>
        <v>130</v>
      </c>
      <c r="E200">
        <f>MAX(gielda__35[[#This Row],[firma_B]], E199)</f>
        <v>148.19</v>
      </c>
      <c r="F200">
        <f>MAX(gielda__35[[#This Row],[firma_C]], F199)</f>
        <v>114.89</v>
      </c>
      <c r="G200">
        <f>IF(NOT(gielda__35[[#This Row],[Max A]] = D199), 1, 0)</f>
        <v>0</v>
      </c>
      <c r="H200">
        <f>IF(NOT(gielda__35[[#This Row],[Max B]] = E199), 1, 0)</f>
        <v>0</v>
      </c>
      <c r="I200">
        <f>IF(NOT(gielda__35[[#This Row],[Max C]] = F199), 1, 0)</f>
        <v>1</v>
      </c>
      <c r="J200">
        <f>SUM(gielda__35[[#This Row],[Change A]:[Change C]])</f>
        <v>1</v>
      </c>
      <c r="K200">
        <f t="shared" si="3"/>
        <v>199</v>
      </c>
    </row>
    <row r="201" spans="1:11" hidden="1" x14ac:dyDescent="0.45">
      <c r="A201">
        <v>90.4</v>
      </c>
      <c r="B201">
        <v>124.57</v>
      </c>
      <c r="C201">
        <v>114.91</v>
      </c>
      <c r="D201">
        <f>MAX(gielda__35[[#This Row],[firma_A]], D200)</f>
        <v>130</v>
      </c>
      <c r="E201">
        <f>MAX(gielda__35[[#This Row],[firma_B]], E200)</f>
        <v>148.19</v>
      </c>
      <c r="F201">
        <f>MAX(gielda__35[[#This Row],[firma_C]], F200)</f>
        <v>114.91</v>
      </c>
      <c r="G201">
        <f>IF(NOT(gielda__35[[#This Row],[Max A]] = D200), 1, 0)</f>
        <v>0</v>
      </c>
      <c r="H201">
        <f>IF(NOT(gielda__35[[#This Row],[Max B]] = E200), 1, 0)</f>
        <v>0</v>
      </c>
      <c r="I201">
        <f>IF(NOT(gielda__35[[#This Row],[Max C]] = F200), 1, 0)</f>
        <v>1</v>
      </c>
      <c r="J201">
        <f>SUM(gielda__35[[#This Row],[Change A]:[Change C]])</f>
        <v>1</v>
      </c>
      <c r="K201">
        <f t="shared" si="3"/>
        <v>200</v>
      </c>
    </row>
    <row r="202" spans="1:11" hidden="1" x14ac:dyDescent="0.45">
      <c r="A202">
        <v>88.55</v>
      </c>
      <c r="B202">
        <v>123.78</v>
      </c>
      <c r="C202">
        <v>112.97</v>
      </c>
      <c r="D202">
        <f>MAX(gielda__35[[#This Row],[firma_A]], D201)</f>
        <v>130</v>
      </c>
      <c r="E202">
        <f>MAX(gielda__35[[#This Row],[firma_B]], E201)</f>
        <v>148.19</v>
      </c>
      <c r="F202">
        <f>MAX(gielda__35[[#This Row],[firma_C]], F201)</f>
        <v>114.91</v>
      </c>
      <c r="G202">
        <f>IF(NOT(gielda__35[[#This Row],[Max A]] = D201), 1, 0)</f>
        <v>0</v>
      </c>
      <c r="H202">
        <f>IF(NOT(gielda__35[[#This Row],[Max B]] = E201), 1, 0)</f>
        <v>0</v>
      </c>
      <c r="I202">
        <f>IF(NOT(gielda__35[[#This Row],[Max C]] = F201), 1, 0)</f>
        <v>0</v>
      </c>
      <c r="J202">
        <f>SUM(gielda__35[[#This Row],[Change A]:[Change C]])</f>
        <v>0</v>
      </c>
      <c r="K202">
        <f t="shared" si="3"/>
        <v>201</v>
      </c>
    </row>
    <row r="203" spans="1:11" hidden="1" x14ac:dyDescent="0.45">
      <c r="A203">
        <v>86.63</v>
      </c>
      <c r="B203">
        <v>126.62</v>
      </c>
      <c r="C203">
        <v>111.12</v>
      </c>
      <c r="D203">
        <f>MAX(gielda__35[[#This Row],[firma_A]], D202)</f>
        <v>130</v>
      </c>
      <c r="E203">
        <f>MAX(gielda__35[[#This Row],[firma_B]], E202)</f>
        <v>148.19</v>
      </c>
      <c r="F203">
        <f>MAX(gielda__35[[#This Row],[firma_C]], F202)</f>
        <v>114.91</v>
      </c>
      <c r="G203">
        <f>IF(NOT(gielda__35[[#This Row],[Max A]] = D202), 1, 0)</f>
        <v>0</v>
      </c>
      <c r="H203">
        <f>IF(NOT(gielda__35[[#This Row],[Max B]] = E202), 1, 0)</f>
        <v>0</v>
      </c>
      <c r="I203">
        <f>IF(NOT(gielda__35[[#This Row],[Max C]] = F202), 1, 0)</f>
        <v>0</v>
      </c>
      <c r="J203">
        <f>SUM(gielda__35[[#This Row],[Change A]:[Change C]])</f>
        <v>0</v>
      </c>
      <c r="K203">
        <f t="shared" si="3"/>
        <v>202</v>
      </c>
    </row>
    <row r="204" spans="1:11" hidden="1" x14ac:dyDescent="0.45">
      <c r="A204">
        <v>88.98</v>
      </c>
      <c r="B204">
        <v>125.63</v>
      </c>
      <c r="C204">
        <v>111.44</v>
      </c>
      <c r="D204">
        <f>MAX(gielda__35[[#This Row],[firma_A]], D203)</f>
        <v>130</v>
      </c>
      <c r="E204">
        <f>MAX(gielda__35[[#This Row],[firma_B]], E203)</f>
        <v>148.19</v>
      </c>
      <c r="F204">
        <f>MAX(gielda__35[[#This Row],[firma_C]], F203)</f>
        <v>114.91</v>
      </c>
      <c r="G204">
        <f>IF(NOT(gielda__35[[#This Row],[Max A]] = D203), 1, 0)</f>
        <v>0</v>
      </c>
      <c r="H204">
        <f>IF(NOT(gielda__35[[#This Row],[Max B]] = E203), 1, 0)</f>
        <v>0</v>
      </c>
      <c r="I204">
        <f>IF(NOT(gielda__35[[#This Row],[Max C]] = F203), 1, 0)</f>
        <v>0</v>
      </c>
      <c r="J204">
        <f>SUM(gielda__35[[#This Row],[Change A]:[Change C]])</f>
        <v>0</v>
      </c>
      <c r="K204">
        <f t="shared" si="3"/>
        <v>203</v>
      </c>
    </row>
    <row r="205" spans="1:11" hidden="1" x14ac:dyDescent="0.45">
      <c r="A205">
        <v>90.85</v>
      </c>
      <c r="B205">
        <v>124.55</v>
      </c>
      <c r="C205">
        <v>113.24</v>
      </c>
      <c r="D205">
        <f>MAX(gielda__35[[#This Row],[firma_A]], D204)</f>
        <v>130</v>
      </c>
      <c r="E205">
        <f>MAX(gielda__35[[#This Row],[firma_B]], E204)</f>
        <v>148.19</v>
      </c>
      <c r="F205">
        <f>MAX(gielda__35[[#This Row],[firma_C]], F204)</f>
        <v>114.91</v>
      </c>
      <c r="G205">
        <f>IF(NOT(gielda__35[[#This Row],[Max A]] = D204), 1, 0)</f>
        <v>0</v>
      </c>
      <c r="H205">
        <f>IF(NOT(gielda__35[[#This Row],[Max B]] = E204), 1, 0)</f>
        <v>0</v>
      </c>
      <c r="I205">
        <f>IF(NOT(gielda__35[[#This Row],[Max C]] = F204), 1, 0)</f>
        <v>0</v>
      </c>
      <c r="J205">
        <f>SUM(gielda__35[[#This Row],[Change A]:[Change C]])</f>
        <v>0</v>
      </c>
      <c r="K205">
        <f t="shared" si="3"/>
        <v>204</v>
      </c>
    </row>
    <row r="206" spans="1:11" hidden="1" x14ac:dyDescent="0.45">
      <c r="A206">
        <v>89.19</v>
      </c>
      <c r="B206">
        <v>123.8</v>
      </c>
      <c r="C206">
        <v>111.26</v>
      </c>
      <c r="D206">
        <f>MAX(gielda__35[[#This Row],[firma_A]], D205)</f>
        <v>130</v>
      </c>
      <c r="E206">
        <f>MAX(gielda__35[[#This Row],[firma_B]], E205)</f>
        <v>148.19</v>
      </c>
      <c r="F206">
        <f>MAX(gielda__35[[#This Row],[firma_C]], F205)</f>
        <v>114.91</v>
      </c>
      <c r="G206">
        <f>IF(NOT(gielda__35[[#This Row],[Max A]] = D205), 1, 0)</f>
        <v>0</v>
      </c>
      <c r="H206">
        <f>IF(NOT(gielda__35[[#This Row],[Max B]] = E205), 1, 0)</f>
        <v>0</v>
      </c>
      <c r="I206">
        <f>IF(NOT(gielda__35[[#This Row],[Max C]] = F205), 1, 0)</f>
        <v>0</v>
      </c>
      <c r="J206">
        <f>SUM(gielda__35[[#This Row],[Change A]:[Change C]])</f>
        <v>0</v>
      </c>
      <c r="K206">
        <f t="shared" si="3"/>
        <v>205</v>
      </c>
    </row>
    <row r="207" spans="1:11" hidden="1" x14ac:dyDescent="0.45">
      <c r="A207">
        <v>91.15</v>
      </c>
      <c r="B207">
        <v>123.76</v>
      </c>
      <c r="C207">
        <v>109.56</v>
      </c>
      <c r="D207">
        <f>MAX(gielda__35[[#This Row],[firma_A]], D206)</f>
        <v>130</v>
      </c>
      <c r="E207">
        <f>MAX(gielda__35[[#This Row],[firma_B]], E206)</f>
        <v>148.19</v>
      </c>
      <c r="F207">
        <f>MAX(gielda__35[[#This Row],[firma_C]], F206)</f>
        <v>114.91</v>
      </c>
      <c r="G207">
        <f>IF(NOT(gielda__35[[#This Row],[Max A]] = D206), 1, 0)</f>
        <v>0</v>
      </c>
      <c r="H207">
        <f>IF(NOT(gielda__35[[#This Row],[Max B]] = E206), 1, 0)</f>
        <v>0</v>
      </c>
      <c r="I207">
        <f>IF(NOT(gielda__35[[#This Row],[Max C]] = F206), 1, 0)</f>
        <v>0</v>
      </c>
      <c r="J207">
        <f>SUM(gielda__35[[#This Row],[Change A]:[Change C]])</f>
        <v>0</v>
      </c>
      <c r="K207">
        <f t="shared" si="3"/>
        <v>206</v>
      </c>
    </row>
    <row r="208" spans="1:11" hidden="1" x14ac:dyDescent="0.45">
      <c r="A208">
        <v>93.49</v>
      </c>
      <c r="B208">
        <v>122.59</v>
      </c>
      <c r="C208">
        <v>109.82</v>
      </c>
      <c r="D208">
        <f>MAX(gielda__35[[#This Row],[firma_A]], D207)</f>
        <v>130</v>
      </c>
      <c r="E208">
        <f>MAX(gielda__35[[#This Row],[firma_B]], E207)</f>
        <v>148.19</v>
      </c>
      <c r="F208">
        <f>MAX(gielda__35[[#This Row],[firma_C]], F207)</f>
        <v>114.91</v>
      </c>
      <c r="G208">
        <f>IF(NOT(gielda__35[[#This Row],[Max A]] = D207), 1, 0)</f>
        <v>0</v>
      </c>
      <c r="H208">
        <f>IF(NOT(gielda__35[[#This Row],[Max B]] = E207), 1, 0)</f>
        <v>0</v>
      </c>
      <c r="I208">
        <f>IF(NOT(gielda__35[[#This Row],[Max C]] = F207), 1, 0)</f>
        <v>0</v>
      </c>
      <c r="J208">
        <f>SUM(gielda__35[[#This Row],[Change A]:[Change C]])</f>
        <v>0</v>
      </c>
      <c r="K208">
        <f t="shared" si="3"/>
        <v>207</v>
      </c>
    </row>
    <row r="209" spans="1:11" hidden="1" x14ac:dyDescent="0.45">
      <c r="A209">
        <v>92.45</v>
      </c>
      <c r="B209">
        <v>121.07</v>
      </c>
      <c r="C209">
        <v>111.61</v>
      </c>
      <c r="D209">
        <f>MAX(gielda__35[[#This Row],[firma_A]], D208)</f>
        <v>130</v>
      </c>
      <c r="E209">
        <f>MAX(gielda__35[[#This Row],[firma_B]], E208)</f>
        <v>148.19</v>
      </c>
      <c r="F209">
        <f>MAX(gielda__35[[#This Row],[firma_C]], F208)</f>
        <v>114.91</v>
      </c>
      <c r="G209">
        <f>IF(NOT(gielda__35[[#This Row],[Max A]] = D208), 1, 0)</f>
        <v>0</v>
      </c>
      <c r="H209">
        <f>IF(NOT(gielda__35[[#This Row],[Max B]] = E208), 1, 0)</f>
        <v>0</v>
      </c>
      <c r="I209">
        <f>IF(NOT(gielda__35[[#This Row],[Max C]] = F208), 1, 0)</f>
        <v>0</v>
      </c>
      <c r="J209">
        <f>SUM(gielda__35[[#This Row],[Change A]:[Change C]])</f>
        <v>0</v>
      </c>
      <c r="K209">
        <f t="shared" si="3"/>
        <v>208</v>
      </c>
    </row>
    <row r="210" spans="1:11" hidden="1" x14ac:dyDescent="0.45">
      <c r="A210">
        <v>90.51</v>
      </c>
      <c r="B210">
        <v>119.15</v>
      </c>
      <c r="C210">
        <v>110.11</v>
      </c>
      <c r="D210">
        <f>MAX(gielda__35[[#This Row],[firma_A]], D209)</f>
        <v>130</v>
      </c>
      <c r="E210">
        <f>MAX(gielda__35[[#This Row],[firma_B]], E209)</f>
        <v>148.19</v>
      </c>
      <c r="F210">
        <f>MAX(gielda__35[[#This Row],[firma_C]], F209)</f>
        <v>114.91</v>
      </c>
      <c r="G210">
        <f>IF(NOT(gielda__35[[#This Row],[Max A]] = D209), 1, 0)</f>
        <v>0</v>
      </c>
      <c r="H210">
        <f>IF(NOT(gielda__35[[#This Row],[Max B]] = E209), 1, 0)</f>
        <v>0</v>
      </c>
      <c r="I210">
        <f>IF(NOT(gielda__35[[#This Row],[Max C]] = F209), 1, 0)</f>
        <v>0</v>
      </c>
      <c r="J210">
        <f>SUM(gielda__35[[#This Row],[Change A]:[Change C]])</f>
        <v>0</v>
      </c>
      <c r="K210">
        <f t="shared" si="3"/>
        <v>209</v>
      </c>
    </row>
    <row r="211" spans="1:11" hidden="1" x14ac:dyDescent="0.45">
      <c r="A211">
        <v>91.65</v>
      </c>
      <c r="B211">
        <v>122.04</v>
      </c>
      <c r="C211">
        <v>111.72</v>
      </c>
      <c r="D211">
        <f>MAX(gielda__35[[#This Row],[firma_A]], D210)</f>
        <v>130</v>
      </c>
      <c r="E211">
        <f>MAX(gielda__35[[#This Row],[firma_B]], E210)</f>
        <v>148.19</v>
      </c>
      <c r="F211">
        <f>MAX(gielda__35[[#This Row],[firma_C]], F210)</f>
        <v>114.91</v>
      </c>
      <c r="G211">
        <f>IF(NOT(gielda__35[[#This Row],[Max A]] = D210), 1, 0)</f>
        <v>0</v>
      </c>
      <c r="H211">
        <f>IF(NOT(gielda__35[[#This Row],[Max B]] = E210), 1, 0)</f>
        <v>0</v>
      </c>
      <c r="I211">
        <f>IF(NOT(gielda__35[[#This Row],[Max C]] = F210), 1, 0)</f>
        <v>0</v>
      </c>
      <c r="J211">
        <f>SUM(gielda__35[[#This Row],[Change A]:[Change C]])</f>
        <v>0</v>
      </c>
      <c r="K211">
        <f t="shared" si="3"/>
        <v>210</v>
      </c>
    </row>
    <row r="212" spans="1:11" hidden="1" x14ac:dyDescent="0.45">
      <c r="A212">
        <v>92.92</v>
      </c>
      <c r="B212">
        <v>120.35</v>
      </c>
      <c r="C212">
        <v>111.85</v>
      </c>
      <c r="D212">
        <f>MAX(gielda__35[[#This Row],[firma_A]], D211)</f>
        <v>130</v>
      </c>
      <c r="E212">
        <f>MAX(gielda__35[[#This Row],[firma_B]], E211)</f>
        <v>148.19</v>
      </c>
      <c r="F212">
        <f>MAX(gielda__35[[#This Row],[firma_C]], F211)</f>
        <v>114.91</v>
      </c>
      <c r="G212">
        <f>IF(NOT(gielda__35[[#This Row],[Max A]] = D211), 1, 0)</f>
        <v>0</v>
      </c>
      <c r="H212">
        <f>IF(NOT(gielda__35[[#This Row],[Max B]] = E211), 1, 0)</f>
        <v>0</v>
      </c>
      <c r="I212">
        <f>IF(NOT(gielda__35[[#This Row],[Max C]] = F211), 1, 0)</f>
        <v>0</v>
      </c>
      <c r="J212">
        <f>SUM(gielda__35[[#This Row],[Change A]:[Change C]])</f>
        <v>0</v>
      </c>
      <c r="K212">
        <f t="shared" si="3"/>
        <v>211</v>
      </c>
    </row>
    <row r="213" spans="1:11" hidden="1" x14ac:dyDescent="0.45">
      <c r="A213">
        <v>91.21</v>
      </c>
      <c r="B213">
        <v>119.39</v>
      </c>
      <c r="C213">
        <v>113.24</v>
      </c>
      <c r="D213">
        <f>MAX(gielda__35[[#This Row],[firma_A]], D212)</f>
        <v>130</v>
      </c>
      <c r="E213">
        <f>MAX(gielda__35[[#This Row],[firma_B]], E212)</f>
        <v>148.19</v>
      </c>
      <c r="F213">
        <f>MAX(gielda__35[[#This Row],[firma_C]], F212)</f>
        <v>114.91</v>
      </c>
      <c r="G213">
        <f>IF(NOT(gielda__35[[#This Row],[Max A]] = D212), 1, 0)</f>
        <v>0</v>
      </c>
      <c r="H213">
        <f>IF(NOT(gielda__35[[#This Row],[Max B]] = E212), 1, 0)</f>
        <v>0</v>
      </c>
      <c r="I213">
        <f>IF(NOT(gielda__35[[#This Row],[Max C]] = F212), 1, 0)</f>
        <v>0</v>
      </c>
      <c r="J213">
        <f>SUM(gielda__35[[#This Row],[Change A]:[Change C]])</f>
        <v>0</v>
      </c>
      <c r="K213">
        <f t="shared" si="3"/>
        <v>212</v>
      </c>
    </row>
    <row r="214" spans="1:11" hidden="1" x14ac:dyDescent="0.45">
      <c r="A214">
        <v>93.43</v>
      </c>
      <c r="B214">
        <v>118.26</v>
      </c>
      <c r="C214">
        <v>114.79</v>
      </c>
      <c r="D214">
        <f>MAX(gielda__35[[#This Row],[firma_A]], D213)</f>
        <v>130</v>
      </c>
      <c r="E214">
        <f>MAX(gielda__35[[#This Row],[firma_B]], E213)</f>
        <v>148.19</v>
      </c>
      <c r="F214">
        <f>MAX(gielda__35[[#This Row],[firma_C]], F213)</f>
        <v>114.91</v>
      </c>
      <c r="G214">
        <f>IF(NOT(gielda__35[[#This Row],[Max A]] = D213), 1, 0)</f>
        <v>0</v>
      </c>
      <c r="H214">
        <f>IF(NOT(gielda__35[[#This Row],[Max B]] = E213), 1, 0)</f>
        <v>0</v>
      </c>
      <c r="I214">
        <f>IF(NOT(gielda__35[[#This Row],[Max C]] = F213), 1, 0)</f>
        <v>0</v>
      </c>
      <c r="J214">
        <f>SUM(gielda__35[[#This Row],[Change A]:[Change C]])</f>
        <v>0</v>
      </c>
      <c r="K214">
        <f t="shared" si="3"/>
        <v>213</v>
      </c>
    </row>
    <row r="215" spans="1:11" hidden="1" x14ac:dyDescent="0.45">
      <c r="A215">
        <v>91.8</v>
      </c>
      <c r="B215">
        <v>117.65</v>
      </c>
      <c r="C215">
        <v>113.2</v>
      </c>
      <c r="D215">
        <f>MAX(gielda__35[[#This Row],[firma_A]], D214)</f>
        <v>130</v>
      </c>
      <c r="E215">
        <f>MAX(gielda__35[[#This Row],[firma_B]], E214)</f>
        <v>148.19</v>
      </c>
      <c r="F215">
        <f>MAX(gielda__35[[#This Row],[firma_C]], F214)</f>
        <v>114.91</v>
      </c>
      <c r="G215">
        <f>IF(NOT(gielda__35[[#This Row],[Max A]] = D214), 1, 0)</f>
        <v>0</v>
      </c>
      <c r="H215">
        <f>IF(NOT(gielda__35[[#This Row],[Max B]] = E214), 1, 0)</f>
        <v>0</v>
      </c>
      <c r="I215">
        <f>IF(NOT(gielda__35[[#This Row],[Max C]] = F214), 1, 0)</f>
        <v>0</v>
      </c>
      <c r="J215">
        <f>SUM(gielda__35[[#This Row],[Change A]:[Change C]])</f>
        <v>0</v>
      </c>
      <c r="K215">
        <f t="shared" si="3"/>
        <v>214</v>
      </c>
    </row>
    <row r="216" spans="1:11" hidden="1" x14ac:dyDescent="0.45">
      <c r="A216">
        <v>91.8</v>
      </c>
      <c r="B216">
        <v>116.7</v>
      </c>
      <c r="C216">
        <v>113.27</v>
      </c>
      <c r="D216">
        <f>MAX(gielda__35[[#This Row],[firma_A]], D215)</f>
        <v>130</v>
      </c>
      <c r="E216">
        <f>MAX(gielda__35[[#This Row],[firma_B]], E215)</f>
        <v>148.19</v>
      </c>
      <c r="F216">
        <f>MAX(gielda__35[[#This Row],[firma_C]], F215)</f>
        <v>114.91</v>
      </c>
      <c r="G216">
        <f>IF(NOT(gielda__35[[#This Row],[Max A]] = D215), 1, 0)</f>
        <v>0</v>
      </c>
      <c r="H216">
        <f>IF(NOT(gielda__35[[#This Row],[Max B]] = E215), 1, 0)</f>
        <v>0</v>
      </c>
      <c r="I216">
        <f>IF(NOT(gielda__35[[#This Row],[Max C]] = F215), 1, 0)</f>
        <v>0</v>
      </c>
      <c r="J216">
        <f>SUM(gielda__35[[#This Row],[Change A]:[Change C]])</f>
        <v>0</v>
      </c>
      <c r="K216">
        <f t="shared" si="3"/>
        <v>215</v>
      </c>
    </row>
    <row r="217" spans="1:11" hidden="1" x14ac:dyDescent="0.45">
      <c r="A217">
        <v>92</v>
      </c>
      <c r="B217">
        <v>119.54</v>
      </c>
      <c r="C217">
        <v>111.75</v>
      </c>
      <c r="D217">
        <f>MAX(gielda__35[[#This Row],[firma_A]], D216)</f>
        <v>130</v>
      </c>
      <c r="E217">
        <f>MAX(gielda__35[[#This Row],[firma_B]], E216)</f>
        <v>148.19</v>
      </c>
      <c r="F217">
        <f>MAX(gielda__35[[#This Row],[firma_C]], F216)</f>
        <v>114.91</v>
      </c>
      <c r="G217">
        <f>IF(NOT(gielda__35[[#This Row],[Max A]] = D216), 1, 0)</f>
        <v>0</v>
      </c>
      <c r="H217">
        <f>IF(NOT(gielda__35[[#This Row],[Max B]] = E216), 1, 0)</f>
        <v>0</v>
      </c>
      <c r="I217">
        <f>IF(NOT(gielda__35[[#This Row],[Max C]] = F216), 1, 0)</f>
        <v>0</v>
      </c>
      <c r="J217">
        <f>SUM(gielda__35[[#This Row],[Change A]:[Change C]])</f>
        <v>0</v>
      </c>
      <c r="K217">
        <f t="shared" si="3"/>
        <v>216</v>
      </c>
    </row>
    <row r="218" spans="1:11" hidden="1" x14ac:dyDescent="0.45">
      <c r="A218">
        <v>92.36</v>
      </c>
      <c r="B218">
        <v>117.82</v>
      </c>
      <c r="C218">
        <v>112.97</v>
      </c>
      <c r="D218">
        <f>MAX(gielda__35[[#This Row],[firma_A]], D217)</f>
        <v>130</v>
      </c>
      <c r="E218">
        <f>MAX(gielda__35[[#This Row],[firma_B]], E217)</f>
        <v>148.19</v>
      </c>
      <c r="F218">
        <f>MAX(gielda__35[[#This Row],[firma_C]], F217)</f>
        <v>114.91</v>
      </c>
      <c r="G218">
        <f>IF(NOT(gielda__35[[#This Row],[Max A]] = D217), 1, 0)</f>
        <v>0</v>
      </c>
      <c r="H218">
        <f>IF(NOT(gielda__35[[#This Row],[Max B]] = E217), 1, 0)</f>
        <v>0</v>
      </c>
      <c r="I218">
        <f>IF(NOT(gielda__35[[#This Row],[Max C]] = F217), 1, 0)</f>
        <v>0</v>
      </c>
      <c r="J218">
        <f>SUM(gielda__35[[#This Row],[Change A]:[Change C]])</f>
        <v>0</v>
      </c>
      <c r="K218">
        <f t="shared" si="3"/>
        <v>217</v>
      </c>
    </row>
    <row r="219" spans="1:11" hidden="1" x14ac:dyDescent="0.45">
      <c r="A219">
        <v>92.9</v>
      </c>
      <c r="B219">
        <v>116.68</v>
      </c>
      <c r="C219">
        <v>114.74</v>
      </c>
      <c r="D219">
        <f>MAX(gielda__35[[#This Row],[firma_A]], D218)</f>
        <v>130</v>
      </c>
      <c r="E219">
        <f>MAX(gielda__35[[#This Row],[firma_B]], E218)</f>
        <v>148.19</v>
      </c>
      <c r="F219">
        <f>MAX(gielda__35[[#This Row],[firma_C]], F218)</f>
        <v>114.91</v>
      </c>
      <c r="G219">
        <f>IF(NOT(gielda__35[[#This Row],[Max A]] = D218), 1, 0)</f>
        <v>0</v>
      </c>
      <c r="H219">
        <f>IF(NOT(gielda__35[[#This Row],[Max B]] = E218), 1, 0)</f>
        <v>0</v>
      </c>
      <c r="I219">
        <f>IF(NOT(gielda__35[[#This Row],[Max C]] = F218), 1, 0)</f>
        <v>0</v>
      </c>
      <c r="J219">
        <f>SUM(gielda__35[[#This Row],[Change A]:[Change C]])</f>
        <v>0</v>
      </c>
      <c r="K219">
        <f t="shared" si="3"/>
        <v>218</v>
      </c>
    </row>
    <row r="220" spans="1:11" hidden="1" x14ac:dyDescent="0.45">
      <c r="A220">
        <v>93.1</v>
      </c>
      <c r="B220">
        <v>116.12</v>
      </c>
      <c r="C220">
        <v>115.57</v>
      </c>
      <c r="D220">
        <f>MAX(gielda__35[[#This Row],[firma_A]], D219)</f>
        <v>130</v>
      </c>
      <c r="E220">
        <f>MAX(gielda__35[[#This Row],[firma_B]], E219)</f>
        <v>148.19</v>
      </c>
      <c r="F220">
        <f>MAX(gielda__35[[#This Row],[firma_C]], F219)</f>
        <v>115.57</v>
      </c>
      <c r="G220">
        <f>IF(NOT(gielda__35[[#This Row],[Max A]] = D219), 1, 0)</f>
        <v>0</v>
      </c>
      <c r="H220">
        <f>IF(NOT(gielda__35[[#This Row],[Max B]] = E219), 1, 0)</f>
        <v>0</v>
      </c>
      <c r="I220">
        <f>IF(NOT(gielda__35[[#This Row],[Max C]] = F219), 1, 0)</f>
        <v>1</v>
      </c>
      <c r="J220">
        <f>SUM(gielda__35[[#This Row],[Change A]:[Change C]])</f>
        <v>1</v>
      </c>
      <c r="K220">
        <f t="shared" si="3"/>
        <v>219</v>
      </c>
    </row>
    <row r="221" spans="1:11" hidden="1" x14ac:dyDescent="0.45">
      <c r="A221">
        <v>91.21</v>
      </c>
      <c r="B221">
        <v>114.56</v>
      </c>
      <c r="C221">
        <v>116.87</v>
      </c>
      <c r="D221">
        <f>MAX(gielda__35[[#This Row],[firma_A]], D220)</f>
        <v>130</v>
      </c>
      <c r="E221">
        <f>MAX(gielda__35[[#This Row],[firma_B]], E220)</f>
        <v>148.19</v>
      </c>
      <c r="F221">
        <f>MAX(gielda__35[[#This Row],[firma_C]], F220)</f>
        <v>116.87</v>
      </c>
      <c r="G221">
        <f>IF(NOT(gielda__35[[#This Row],[Max A]] = D220), 1, 0)</f>
        <v>0</v>
      </c>
      <c r="H221">
        <f>IF(NOT(gielda__35[[#This Row],[Max B]] = E220), 1, 0)</f>
        <v>0</v>
      </c>
      <c r="I221">
        <f>IF(NOT(gielda__35[[#This Row],[Max C]] = F220), 1, 0)</f>
        <v>1</v>
      </c>
      <c r="J221">
        <f>SUM(gielda__35[[#This Row],[Change A]:[Change C]])</f>
        <v>1</v>
      </c>
      <c r="K221">
        <f t="shared" si="3"/>
        <v>220</v>
      </c>
    </row>
    <row r="222" spans="1:11" hidden="1" x14ac:dyDescent="0.45">
      <c r="A222">
        <v>91.54</v>
      </c>
      <c r="B222">
        <v>114.52</v>
      </c>
      <c r="C222">
        <v>114.98</v>
      </c>
      <c r="D222">
        <f>MAX(gielda__35[[#This Row],[firma_A]], D221)</f>
        <v>130</v>
      </c>
      <c r="E222">
        <f>MAX(gielda__35[[#This Row],[firma_B]], E221)</f>
        <v>148.19</v>
      </c>
      <c r="F222">
        <f>MAX(gielda__35[[#This Row],[firma_C]], F221)</f>
        <v>116.87</v>
      </c>
      <c r="G222">
        <f>IF(NOT(gielda__35[[#This Row],[Max A]] = D221), 1, 0)</f>
        <v>0</v>
      </c>
      <c r="H222">
        <f>IF(NOT(gielda__35[[#This Row],[Max B]] = E221), 1, 0)</f>
        <v>0</v>
      </c>
      <c r="I222">
        <f>IF(NOT(gielda__35[[#This Row],[Max C]] = F221), 1, 0)</f>
        <v>0</v>
      </c>
      <c r="J222">
        <f>SUM(gielda__35[[#This Row],[Change A]:[Change C]])</f>
        <v>0</v>
      </c>
      <c r="K222">
        <f t="shared" si="3"/>
        <v>221</v>
      </c>
    </row>
    <row r="223" spans="1:11" hidden="1" x14ac:dyDescent="0.45">
      <c r="A223">
        <v>90.34</v>
      </c>
      <c r="B223">
        <v>117.21</v>
      </c>
      <c r="C223">
        <v>115.04</v>
      </c>
      <c r="D223">
        <f>MAX(gielda__35[[#This Row],[firma_A]], D222)</f>
        <v>130</v>
      </c>
      <c r="E223">
        <f>MAX(gielda__35[[#This Row],[firma_B]], E222)</f>
        <v>148.19</v>
      </c>
      <c r="F223">
        <f>MAX(gielda__35[[#This Row],[firma_C]], F222)</f>
        <v>116.87</v>
      </c>
      <c r="G223">
        <f>IF(NOT(gielda__35[[#This Row],[Max A]] = D222), 1, 0)</f>
        <v>0</v>
      </c>
      <c r="H223">
        <f>IF(NOT(gielda__35[[#This Row],[Max B]] = E222), 1, 0)</f>
        <v>0</v>
      </c>
      <c r="I223">
        <f>IF(NOT(gielda__35[[#This Row],[Max C]] = F222), 1, 0)</f>
        <v>0</v>
      </c>
      <c r="J223">
        <f>SUM(gielda__35[[#This Row],[Change A]:[Change C]])</f>
        <v>0</v>
      </c>
      <c r="K223">
        <f t="shared" si="3"/>
        <v>222</v>
      </c>
    </row>
    <row r="224" spans="1:11" hidden="1" x14ac:dyDescent="0.45">
      <c r="A224">
        <v>92.62</v>
      </c>
      <c r="B224">
        <v>115.46</v>
      </c>
      <c r="C224">
        <v>113.31</v>
      </c>
      <c r="D224">
        <f>MAX(gielda__35[[#This Row],[firma_A]], D223)</f>
        <v>130</v>
      </c>
      <c r="E224">
        <f>MAX(gielda__35[[#This Row],[firma_B]], E223)</f>
        <v>148.19</v>
      </c>
      <c r="F224">
        <f>MAX(gielda__35[[#This Row],[firma_C]], F223)</f>
        <v>116.87</v>
      </c>
      <c r="G224">
        <f>IF(NOT(gielda__35[[#This Row],[Max A]] = D223), 1, 0)</f>
        <v>0</v>
      </c>
      <c r="H224">
        <f>IF(NOT(gielda__35[[#This Row],[Max B]] = E223), 1, 0)</f>
        <v>0</v>
      </c>
      <c r="I224">
        <f>IF(NOT(gielda__35[[#This Row],[Max C]] = F223), 1, 0)</f>
        <v>0</v>
      </c>
      <c r="J224">
        <f>SUM(gielda__35[[#This Row],[Change A]:[Change C]])</f>
        <v>0</v>
      </c>
      <c r="K224">
        <f t="shared" si="3"/>
        <v>223</v>
      </c>
    </row>
    <row r="225" spans="1:11" hidden="1" x14ac:dyDescent="0.45">
      <c r="A225">
        <v>91.21</v>
      </c>
      <c r="B225">
        <v>118.16</v>
      </c>
      <c r="C225">
        <v>114.96</v>
      </c>
      <c r="D225">
        <f>MAX(gielda__35[[#This Row],[firma_A]], D224)</f>
        <v>130</v>
      </c>
      <c r="E225">
        <f>MAX(gielda__35[[#This Row],[firma_B]], E224)</f>
        <v>148.19</v>
      </c>
      <c r="F225">
        <f>MAX(gielda__35[[#This Row],[firma_C]], F224)</f>
        <v>116.87</v>
      </c>
      <c r="G225">
        <f>IF(NOT(gielda__35[[#This Row],[Max A]] = D224), 1, 0)</f>
        <v>0</v>
      </c>
      <c r="H225">
        <f>IF(NOT(gielda__35[[#This Row],[Max B]] = E224), 1, 0)</f>
        <v>0</v>
      </c>
      <c r="I225">
        <f>IF(NOT(gielda__35[[#This Row],[Max C]] = F224), 1, 0)</f>
        <v>0</v>
      </c>
      <c r="J225">
        <f>SUM(gielda__35[[#This Row],[Change A]:[Change C]])</f>
        <v>0</v>
      </c>
      <c r="K225">
        <f t="shared" si="3"/>
        <v>224</v>
      </c>
    </row>
    <row r="226" spans="1:11" hidden="1" x14ac:dyDescent="0.45">
      <c r="A226">
        <v>89.52</v>
      </c>
      <c r="B226">
        <v>120.88</v>
      </c>
      <c r="C226">
        <v>116.8</v>
      </c>
      <c r="D226">
        <f>MAX(gielda__35[[#This Row],[firma_A]], D225)</f>
        <v>130</v>
      </c>
      <c r="E226">
        <f>MAX(gielda__35[[#This Row],[firma_B]], E225)</f>
        <v>148.19</v>
      </c>
      <c r="F226">
        <f>MAX(gielda__35[[#This Row],[firma_C]], F225)</f>
        <v>116.87</v>
      </c>
      <c r="G226">
        <f>IF(NOT(gielda__35[[#This Row],[Max A]] = D225), 1, 0)</f>
        <v>0</v>
      </c>
      <c r="H226">
        <f>IF(NOT(gielda__35[[#This Row],[Max B]] = E225), 1, 0)</f>
        <v>0</v>
      </c>
      <c r="I226">
        <f>IF(NOT(gielda__35[[#This Row],[Max C]] = F225), 1, 0)</f>
        <v>0</v>
      </c>
      <c r="J226">
        <f>SUM(gielda__35[[#This Row],[Change A]:[Change C]])</f>
        <v>0</v>
      </c>
      <c r="K226">
        <f t="shared" si="3"/>
        <v>225</v>
      </c>
    </row>
    <row r="227" spans="1:11" hidden="1" x14ac:dyDescent="0.45">
      <c r="A227">
        <v>90.34</v>
      </c>
      <c r="B227">
        <v>119.2</v>
      </c>
      <c r="C227">
        <v>115.36</v>
      </c>
      <c r="D227">
        <f>MAX(gielda__35[[#This Row],[firma_A]], D226)</f>
        <v>130</v>
      </c>
      <c r="E227">
        <f>MAX(gielda__35[[#This Row],[firma_B]], E226)</f>
        <v>148.19</v>
      </c>
      <c r="F227">
        <f>MAX(gielda__35[[#This Row],[firma_C]], F226)</f>
        <v>116.87</v>
      </c>
      <c r="G227">
        <f>IF(NOT(gielda__35[[#This Row],[Max A]] = D226), 1, 0)</f>
        <v>0</v>
      </c>
      <c r="H227">
        <f>IF(NOT(gielda__35[[#This Row],[Max B]] = E226), 1, 0)</f>
        <v>0</v>
      </c>
      <c r="I227">
        <f>IF(NOT(gielda__35[[#This Row],[Max C]] = F226), 1, 0)</f>
        <v>0</v>
      </c>
      <c r="J227">
        <f>SUM(gielda__35[[#This Row],[Change A]:[Change C]])</f>
        <v>0</v>
      </c>
      <c r="K227">
        <f t="shared" si="3"/>
        <v>226</v>
      </c>
    </row>
    <row r="228" spans="1:11" hidden="1" x14ac:dyDescent="0.45">
      <c r="A228">
        <v>91.91</v>
      </c>
      <c r="B228">
        <v>121.71</v>
      </c>
      <c r="C228">
        <v>116.53</v>
      </c>
      <c r="D228">
        <f>MAX(gielda__35[[#This Row],[firma_A]], D227)</f>
        <v>130</v>
      </c>
      <c r="E228">
        <f>MAX(gielda__35[[#This Row],[firma_B]], E227)</f>
        <v>148.19</v>
      </c>
      <c r="F228">
        <f>MAX(gielda__35[[#This Row],[firma_C]], F227)</f>
        <v>116.87</v>
      </c>
      <c r="G228">
        <f>IF(NOT(gielda__35[[#This Row],[Max A]] = D227), 1, 0)</f>
        <v>0</v>
      </c>
      <c r="H228">
        <f>IF(NOT(gielda__35[[#This Row],[Max B]] = E227), 1, 0)</f>
        <v>0</v>
      </c>
      <c r="I228">
        <f>IF(NOT(gielda__35[[#This Row],[Max C]] = F227), 1, 0)</f>
        <v>0</v>
      </c>
      <c r="J228">
        <f>SUM(gielda__35[[#This Row],[Change A]:[Change C]])</f>
        <v>0</v>
      </c>
      <c r="K228">
        <f t="shared" si="3"/>
        <v>227</v>
      </c>
    </row>
    <row r="229" spans="1:11" hidden="1" x14ac:dyDescent="0.45">
      <c r="A229">
        <v>90.8</v>
      </c>
      <c r="B229">
        <v>121</v>
      </c>
      <c r="C229">
        <v>117.96</v>
      </c>
      <c r="D229">
        <f>MAX(gielda__35[[#This Row],[firma_A]], D228)</f>
        <v>130</v>
      </c>
      <c r="E229">
        <f>MAX(gielda__35[[#This Row],[firma_B]], E228)</f>
        <v>148.19</v>
      </c>
      <c r="F229">
        <f>MAX(gielda__35[[#This Row],[firma_C]], F228)</f>
        <v>117.96</v>
      </c>
      <c r="G229">
        <f>IF(NOT(gielda__35[[#This Row],[Max A]] = D228), 1, 0)</f>
        <v>0</v>
      </c>
      <c r="H229">
        <f>IF(NOT(gielda__35[[#This Row],[Max B]] = E228), 1, 0)</f>
        <v>0</v>
      </c>
      <c r="I229">
        <f>IF(NOT(gielda__35[[#This Row],[Max C]] = F228), 1, 0)</f>
        <v>1</v>
      </c>
      <c r="J229">
        <f>SUM(gielda__35[[#This Row],[Change A]:[Change C]])</f>
        <v>1</v>
      </c>
      <c r="K229">
        <f t="shared" si="3"/>
        <v>228</v>
      </c>
    </row>
    <row r="230" spans="1:11" hidden="1" x14ac:dyDescent="0.45">
      <c r="A230">
        <v>88.98</v>
      </c>
      <c r="B230">
        <v>119.69</v>
      </c>
      <c r="C230">
        <v>118.03</v>
      </c>
      <c r="D230">
        <f>MAX(gielda__35[[#This Row],[firma_A]], D229)</f>
        <v>130</v>
      </c>
      <c r="E230">
        <f>MAX(gielda__35[[#This Row],[firma_B]], E229)</f>
        <v>148.19</v>
      </c>
      <c r="F230">
        <f>MAX(gielda__35[[#This Row],[firma_C]], F229)</f>
        <v>118.03</v>
      </c>
      <c r="G230">
        <f>IF(NOT(gielda__35[[#This Row],[Max A]] = D229), 1, 0)</f>
        <v>0</v>
      </c>
      <c r="H230">
        <f>IF(NOT(gielda__35[[#This Row],[Max B]] = E229), 1, 0)</f>
        <v>0</v>
      </c>
      <c r="I230">
        <f>IF(NOT(gielda__35[[#This Row],[Max C]] = F229), 1, 0)</f>
        <v>1</v>
      </c>
      <c r="J230">
        <f>SUM(gielda__35[[#This Row],[Change A]:[Change C]])</f>
        <v>1</v>
      </c>
      <c r="K230">
        <f t="shared" si="3"/>
        <v>229</v>
      </c>
    </row>
    <row r="231" spans="1:11" hidden="1" x14ac:dyDescent="0.45">
      <c r="A231">
        <v>89.86</v>
      </c>
      <c r="B231">
        <v>117.74</v>
      </c>
      <c r="C231">
        <v>119.61</v>
      </c>
      <c r="D231">
        <f>MAX(gielda__35[[#This Row],[firma_A]], D230)</f>
        <v>130</v>
      </c>
      <c r="E231">
        <f>MAX(gielda__35[[#This Row],[firma_B]], E230)</f>
        <v>148.19</v>
      </c>
      <c r="F231">
        <f>MAX(gielda__35[[#This Row],[firma_C]], F230)</f>
        <v>119.61</v>
      </c>
      <c r="G231">
        <f>IF(NOT(gielda__35[[#This Row],[Max A]] = D230), 1, 0)</f>
        <v>0</v>
      </c>
      <c r="H231">
        <f>IF(NOT(gielda__35[[#This Row],[Max B]] = E230), 1, 0)</f>
        <v>0</v>
      </c>
      <c r="I231">
        <f>IF(NOT(gielda__35[[#This Row],[Max C]] = F230), 1, 0)</f>
        <v>1</v>
      </c>
      <c r="J231">
        <f>SUM(gielda__35[[#This Row],[Change A]:[Change C]])</f>
        <v>1</v>
      </c>
      <c r="K231">
        <f t="shared" si="3"/>
        <v>230</v>
      </c>
    </row>
    <row r="232" spans="1:11" hidden="1" x14ac:dyDescent="0.45">
      <c r="A232">
        <v>88.45</v>
      </c>
      <c r="B232">
        <v>115.81</v>
      </c>
      <c r="C232">
        <v>120.03</v>
      </c>
      <c r="D232">
        <f>MAX(gielda__35[[#This Row],[firma_A]], D231)</f>
        <v>130</v>
      </c>
      <c r="E232">
        <f>MAX(gielda__35[[#This Row],[firma_B]], E231)</f>
        <v>148.19</v>
      </c>
      <c r="F232">
        <f>MAX(gielda__35[[#This Row],[firma_C]], F231)</f>
        <v>120.03</v>
      </c>
      <c r="G232">
        <f>IF(NOT(gielda__35[[#This Row],[Max A]] = D231), 1, 0)</f>
        <v>0</v>
      </c>
      <c r="H232">
        <f>IF(NOT(gielda__35[[#This Row],[Max B]] = E231), 1, 0)</f>
        <v>0</v>
      </c>
      <c r="I232">
        <f>IF(NOT(gielda__35[[#This Row],[Max C]] = F231), 1, 0)</f>
        <v>1</v>
      </c>
      <c r="J232">
        <f>SUM(gielda__35[[#This Row],[Change A]:[Change C]])</f>
        <v>1</v>
      </c>
      <c r="K232">
        <f t="shared" si="3"/>
        <v>231</v>
      </c>
    </row>
    <row r="233" spans="1:11" hidden="1" x14ac:dyDescent="0.45">
      <c r="A233">
        <v>86.77</v>
      </c>
      <c r="B233">
        <v>115.06</v>
      </c>
      <c r="C233">
        <v>121.42</v>
      </c>
      <c r="D233">
        <f>MAX(gielda__35[[#This Row],[firma_A]], D232)</f>
        <v>130</v>
      </c>
      <c r="E233">
        <f>MAX(gielda__35[[#This Row],[firma_B]], E232)</f>
        <v>148.19</v>
      </c>
      <c r="F233">
        <f>MAX(gielda__35[[#This Row],[firma_C]], F232)</f>
        <v>121.42</v>
      </c>
      <c r="G233">
        <f>IF(NOT(gielda__35[[#This Row],[Max A]] = D232), 1, 0)</f>
        <v>0</v>
      </c>
      <c r="H233">
        <f>IF(NOT(gielda__35[[#This Row],[Max B]] = E232), 1, 0)</f>
        <v>0</v>
      </c>
      <c r="I233">
        <f>IF(NOT(gielda__35[[#This Row],[Max C]] = F232), 1, 0)</f>
        <v>1</v>
      </c>
      <c r="J233">
        <f>SUM(gielda__35[[#This Row],[Change A]:[Change C]])</f>
        <v>1</v>
      </c>
      <c r="K233">
        <f t="shared" si="3"/>
        <v>232</v>
      </c>
    </row>
    <row r="234" spans="1:11" hidden="1" x14ac:dyDescent="0.45">
      <c r="A234">
        <v>85.63</v>
      </c>
      <c r="B234">
        <v>117.64</v>
      </c>
      <c r="C234">
        <v>119.78</v>
      </c>
      <c r="D234">
        <f>MAX(gielda__35[[#This Row],[firma_A]], D233)</f>
        <v>130</v>
      </c>
      <c r="E234">
        <f>MAX(gielda__35[[#This Row],[firma_B]], E233)</f>
        <v>148.19</v>
      </c>
      <c r="F234">
        <f>MAX(gielda__35[[#This Row],[firma_C]], F233)</f>
        <v>121.42</v>
      </c>
      <c r="G234">
        <f>IF(NOT(gielda__35[[#This Row],[Max A]] = D233), 1, 0)</f>
        <v>0</v>
      </c>
      <c r="H234">
        <f>IF(NOT(gielda__35[[#This Row],[Max B]] = E233), 1, 0)</f>
        <v>0</v>
      </c>
      <c r="I234">
        <f>IF(NOT(gielda__35[[#This Row],[Max C]] = F233), 1, 0)</f>
        <v>0</v>
      </c>
      <c r="J234">
        <f>SUM(gielda__35[[#This Row],[Change A]:[Change C]])</f>
        <v>0</v>
      </c>
      <c r="K234">
        <f t="shared" si="3"/>
        <v>233</v>
      </c>
    </row>
    <row r="235" spans="1:11" hidden="1" x14ac:dyDescent="0.45">
      <c r="A235">
        <v>87.73</v>
      </c>
      <c r="B235">
        <v>116.28</v>
      </c>
      <c r="C235">
        <v>117.8</v>
      </c>
      <c r="D235">
        <f>MAX(gielda__35[[#This Row],[firma_A]], D234)</f>
        <v>130</v>
      </c>
      <c r="E235">
        <f>MAX(gielda__35[[#This Row],[firma_B]], E234)</f>
        <v>148.19</v>
      </c>
      <c r="F235">
        <f>MAX(gielda__35[[#This Row],[firma_C]], F234)</f>
        <v>121.42</v>
      </c>
      <c r="G235">
        <f>IF(NOT(gielda__35[[#This Row],[Max A]] = D234), 1, 0)</f>
        <v>0</v>
      </c>
      <c r="H235">
        <f>IF(NOT(gielda__35[[#This Row],[Max B]] = E234), 1, 0)</f>
        <v>0</v>
      </c>
      <c r="I235">
        <f>IF(NOT(gielda__35[[#This Row],[Max C]] = F234), 1, 0)</f>
        <v>0</v>
      </c>
      <c r="J235">
        <f>SUM(gielda__35[[#This Row],[Change A]:[Change C]])</f>
        <v>0</v>
      </c>
      <c r="K235">
        <f t="shared" si="3"/>
        <v>234</v>
      </c>
    </row>
    <row r="236" spans="1:11" hidden="1" x14ac:dyDescent="0.45">
      <c r="A236">
        <v>89.17</v>
      </c>
      <c r="B236">
        <v>116.04</v>
      </c>
      <c r="C236">
        <v>118.56</v>
      </c>
      <c r="D236">
        <f>MAX(gielda__35[[#This Row],[firma_A]], D235)</f>
        <v>130</v>
      </c>
      <c r="E236">
        <f>MAX(gielda__35[[#This Row],[firma_B]], E235)</f>
        <v>148.19</v>
      </c>
      <c r="F236">
        <f>MAX(gielda__35[[#This Row],[firma_C]], F235)</f>
        <v>121.42</v>
      </c>
      <c r="G236">
        <f>IF(NOT(gielda__35[[#This Row],[Max A]] = D235), 1, 0)</f>
        <v>0</v>
      </c>
      <c r="H236">
        <f>IF(NOT(gielda__35[[#This Row],[Max B]] = E235), 1, 0)</f>
        <v>0</v>
      </c>
      <c r="I236">
        <f>IF(NOT(gielda__35[[#This Row],[Max C]] = F235), 1, 0)</f>
        <v>0</v>
      </c>
      <c r="J236">
        <f>SUM(gielda__35[[#This Row],[Change A]:[Change C]])</f>
        <v>0</v>
      </c>
      <c r="K236">
        <f t="shared" si="3"/>
        <v>235</v>
      </c>
    </row>
    <row r="237" spans="1:11" hidden="1" x14ac:dyDescent="0.45">
      <c r="A237">
        <v>88.01</v>
      </c>
      <c r="B237">
        <v>115.24</v>
      </c>
      <c r="C237">
        <v>119.36</v>
      </c>
      <c r="D237">
        <f>MAX(gielda__35[[#This Row],[firma_A]], D236)</f>
        <v>130</v>
      </c>
      <c r="E237">
        <f>MAX(gielda__35[[#This Row],[firma_B]], E236)</f>
        <v>148.19</v>
      </c>
      <c r="F237">
        <f>MAX(gielda__35[[#This Row],[firma_C]], F236)</f>
        <v>121.42</v>
      </c>
      <c r="G237">
        <f>IF(NOT(gielda__35[[#This Row],[Max A]] = D236), 1, 0)</f>
        <v>0</v>
      </c>
      <c r="H237">
        <f>IF(NOT(gielda__35[[#This Row],[Max B]] = E236), 1, 0)</f>
        <v>0</v>
      </c>
      <c r="I237">
        <f>IF(NOT(gielda__35[[#This Row],[Max C]] = F236), 1, 0)</f>
        <v>0</v>
      </c>
      <c r="J237">
        <f>SUM(gielda__35[[#This Row],[Change A]:[Change C]])</f>
        <v>0</v>
      </c>
      <c r="K237">
        <f t="shared" si="3"/>
        <v>236</v>
      </c>
    </row>
    <row r="238" spans="1:11" hidden="1" x14ac:dyDescent="0.45">
      <c r="A238">
        <v>88.31</v>
      </c>
      <c r="B238">
        <v>114.55</v>
      </c>
      <c r="C238">
        <v>121.42</v>
      </c>
      <c r="D238">
        <f>MAX(gielda__35[[#This Row],[firma_A]], D237)</f>
        <v>130</v>
      </c>
      <c r="E238">
        <f>MAX(gielda__35[[#This Row],[firma_B]], E237)</f>
        <v>148.19</v>
      </c>
      <c r="F238">
        <f>MAX(gielda__35[[#This Row],[firma_C]], F237)</f>
        <v>121.42</v>
      </c>
      <c r="G238">
        <f>IF(NOT(gielda__35[[#This Row],[Max A]] = D237), 1, 0)</f>
        <v>0</v>
      </c>
      <c r="H238">
        <f>IF(NOT(gielda__35[[#This Row],[Max B]] = E237), 1, 0)</f>
        <v>0</v>
      </c>
      <c r="I238">
        <f>IF(NOT(gielda__35[[#This Row],[Max C]] = F237), 1, 0)</f>
        <v>0</v>
      </c>
      <c r="J238">
        <f>SUM(gielda__35[[#This Row],[Change A]:[Change C]])</f>
        <v>0</v>
      </c>
      <c r="K238">
        <f t="shared" si="3"/>
        <v>237</v>
      </c>
    </row>
    <row r="239" spans="1:11" hidden="1" x14ac:dyDescent="0.45">
      <c r="A239">
        <v>86.56</v>
      </c>
      <c r="B239">
        <v>114.27</v>
      </c>
      <c r="C239">
        <v>122.84</v>
      </c>
      <c r="D239">
        <f>MAX(gielda__35[[#This Row],[firma_A]], D238)</f>
        <v>130</v>
      </c>
      <c r="E239">
        <f>MAX(gielda__35[[#This Row],[firma_B]], E238)</f>
        <v>148.19</v>
      </c>
      <c r="F239">
        <f>MAX(gielda__35[[#This Row],[firma_C]], F238)</f>
        <v>122.84</v>
      </c>
      <c r="G239">
        <f>IF(NOT(gielda__35[[#This Row],[Max A]] = D238), 1, 0)</f>
        <v>0</v>
      </c>
      <c r="H239">
        <f>IF(NOT(gielda__35[[#This Row],[Max B]] = E238), 1, 0)</f>
        <v>0</v>
      </c>
      <c r="I239">
        <f>IF(NOT(gielda__35[[#This Row],[Max C]] = F238), 1, 0)</f>
        <v>1</v>
      </c>
      <c r="J239">
        <f>SUM(gielda__35[[#This Row],[Change A]:[Change C]])</f>
        <v>1</v>
      </c>
      <c r="K239">
        <f t="shared" si="3"/>
        <v>238</v>
      </c>
    </row>
    <row r="240" spans="1:11" hidden="1" x14ac:dyDescent="0.45">
      <c r="A240">
        <v>87.67</v>
      </c>
      <c r="B240">
        <v>113.44</v>
      </c>
      <c r="C240">
        <v>123.27</v>
      </c>
      <c r="D240">
        <f>MAX(gielda__35[[#This Row],[firma_A]], D239)</f>
        <v>130</v>
      </c>
      <c r="E240">
        <f>MAX(gielda__35[[#This Row],[firma_B]], E239)</f>
        <v>148.19</v>
      </c>
      <c r="F240">
        <f>MAX(gielda__35[[#This Row],[firma_C]], F239)</f>
        <v>123.27</v>
      </c>
      <c r="G240">
        <f>IF(NOT(gielda__35[[#This Row],[Max A]] = D239), 1, 0)</f>
        <v>0</v>
      </c>
      <c r="H240">
        <f>IF(NOT(gielda__35[[#This Row],[Max B]] = E239), 1, 0)</f>
        <v>0</v>
      </c>
      <c r="I240">
        <f>IF(NOT(gielda__35[[#This Row],[Max C]] = F239), 1, 0)</f>
        <v>1</v>
      </c>
      <c r="J240">
        <f>SUM(gielda__35[[#This Row],[Change A]:[Change C]])</f>
        <v>1</v>
      </c>
      <c r="K240">
        <f t="shared" si="3"/>
        <v>239</v>
      </c>
    </row>
    <row r="241" spans="1:11" hidden="1" x14ac:dyDescent="0.45">
      <c r="A241">
        <v>88.52</v>
      </c>
      <c r="B241">
        <v>112.32</v>
      </c>
      <c r="C241">
        <v>124.11</v>
      </c>
      <c r="D241">
        <f>MAX(gielda__35[[#This Row],[firma_A]], D240)</f>
        <v>130</v>
      </c>
      <c r="E241">
        <f>MAX(gielda__35[[#This Row],[firma_B]], E240)</f>
        <v>148.19</v>
      </c>
      <c r="F241">
        <f>MAX(gielda__35[[#This Row],[firma_C]], F240)</f>
        <v>124.11</v>
      </c>
      <c r="G241">
        <f>IF(NOT(gielda__35[[#This Row],[Max A]] = D240), 1, 0)</f>
        <v>0</v>
      </c>
      <c r="H241">
        <f>IF(NOT(gielda__35[[#This Row],[Max B]] = E240), 1, 0)</f>
        <v>0</v>
      </c>
      <c r="I241">
        <f>IF(NOT(gielda__35[[#This Row],[Max C]] = F240), 1, 0)</f>
        <v>1</v>
      </c>
      <c r="J241">
        <f>SUM(gielda__35[[#This Row],[Change A]:[Change C]])</f>
        <v>1</v>
      </c>
      <c r="K241">
        <f t="shared" si="3"/>
        <v>240</v>
      </c>
    </row>
    <row r="242" spans="1:11" hidden="1" x14ac:dyDescent="0.45">
      <c r="A242">
        <v>87.25</v>
      </c>
      <c r="B242">
        <v>111.2</v>
      </c>
      <c r="C242">
        <v>122.69</v>
      </c>
      <c r="D242">
        <f>MAX(gielda__35[[#This Row],[firma_A]], D241)</f>
        <v>130</v>
      </c>
      <c r="E242">
        <f>MAX(gielda__35[[#This Row],[firma_B]], E241)</f>
        <v>148.19</v>
      </c>
      <c r="F242">
        <f>MAX(gielda__35[[#This Row],[firma_C]], F241)</f>
        <v>124.11</v>
      </c>
      <c r="G242">
        <f>IF(NOT(gielda__35[[#This Row],[Max A]] = D241), 1, 0)</f>
        <v>0</v>
      </c>
      <c r="H242">
        <f>IF(NOT(gielda__35[[#This Row],[Max B]] = E241), 1, 0)</f>
        <v>0</v>
      </c>
      <c r="I242">
        <f>IF(NOT(gielda__35[[#This Row],[Max C]] = F241), 1, 0)</f>
        <v>0</v>
      </c>
      <c r="J242">
        <f>SUM(gielda__35[[#This Row],[Change A]:[Change C]])</f>
        <v>0</v>
      </c>
      <c r="K242">
        <f t="shared" si="3"/>
        <v>241</v>
      </c>
    </row>
    <row r="243" spans="1:11" hidden="1" x14ac:dyDescent="0.45">
      <c r="A243">
        <v>85.42</v>
      </c>
      <c r="B243">
        <v>113.85</v>
      </c>
      <c r="C243">
        <v>123.41</v>
      </c>
      <c r="D243">
        <f>MAX(gielda__35[[#This Row],[firma_A]], D242)</f>
        <v>130</v>
      </c>
      <c r="E243">
        <f>MAX(gielda__35[[#This Row],[firma_B]], E242)</f>
        <v>148.19</v>
      </c>
      <c r="F243">
        <f>MAX(gielda__35[[#This Row],[firma_C]], F242)</f>
        <v>124.11</v>
      </c>
      <c r="G243">
        <f>IF(NOT(gielda__35[[#This Row],[Max A]] = D242), 1, 0)</f>
        <v>0</v>
      </c>
      <c r="H243">
        <f>IF(NOT(gielda__35[[#This Row],[Max B]] = E242), 1, 0)</f>
        <v>0</v>
      </c>
      <c r="I243">
        <f>IF(NOT(gielda__35[[#This Row],[Max C]] = F242), 1, 0)</f>
        <v>0</v>
      </c>
      <c r="J243">
        <f>SUM(gielda__35[[#This Row],[Change A]:[Change C]])</f>
        <v>0</v>
      </c>
      <c r="K243">
        <f t="shared" si="3"/>
        <v>242</v>
      </c>
    </row>
    <row r="244" spans="1:11" hidden="1" x14ac:dyDescent="0.45">
      <c r="A244">
        <v>86.62</v>
      </c>
      <c r="B244">
        <v>112.4</v>
      </c>
      <c r="C244">
        <v>124.95</v>
      </c>
      <c r="D244">
        <f>MAX(gielda__35[[#This Row],[firma_A]], D243)</f>
        <v>130</v>
      </c>
      <c r="E244">
        <f>MAX(gielda__35[[#This Row],[firma_B]], E243)</f>
        <v>148.19</v>
      </c>
      <c r="F244">
        <f>MAX(gielda__35[[#This Row],[firma_C]], F243)</f>
        <v>124.95</v>
      </c>
      <c r="G244">
        <f>IF(NOT(gielda__35[[#This Row],[Max A]] = D243), 1, 0)</f>
        <v>0</v>
      </c>
      <c r="H244">
        <f>IF(NOT(gielda__35[[#This Row],[Max B]] = E243), 1, 0)</f>
        <v>0</v>
      </c>
      <c r="I244">
        <f>IF(NOT(gielda__35[[#This Row],[Max C]] = F243), 1, 0)</f>
        <v>1</v>
      </c>
      <c r="J244">
        <f>SUM(gielda__35[[#This Row],[Change A]:[Change C]])</f>
        <v>1</v>
      </c>
      <c r="K244">
        <f t="shared" si="3"/>
        <v>243</v>
      </c>
    </row>
    <row r="245" spans="1:11" hidden="1" x14ac:dyDescent="0.45">
      <c r="A245">
        <v>88.88</v>
      </c>
      <c r="B245">
        <v>110.75</v>
      </c>
      <c r="C245">
        <v>123.43</v>
      </c>
      <c r="D245">
        <f>MAX(gielda__35[[#This Row],[firma_A]], D244)</f>
        <v>130</v>
      </c>
      <c r="E245">
        <f>MAX(gielda__35[[#This Row],[firma_B]], E244)</f>
        <v>148.19</v>
      </c>
      <c r="F245">
        <f>MAX(gielda__35[[#This Row],[firma_C]], F244)</f>
        <v>124.95</v>
      </c>
      <c r="G245">
        <f>IF(NOT(gielda__35[[#This Row],[Max A]] = D244), 1, 0)</f>
        <v>0</v>
      </c>
      <c r="H245">
        <f>IF(NOT(gielda__35[[#This Row],[Max B]] = E244), 1, 0)</f>
        <v>0</v>
      </c>
      <c r="I245">
        <f>IF(NOT(gielda__35[[#This Row],[Max C]] = F244), 1, 0)</f>
        <v>0</v>
      </c>
      <c r="J245">
        <f>SUM(gielda__35[[#This Row],[Change A]:[Change C]])</f>
        <v>0</v>
      </c>
      <c r="K245">
        <f t="shared" si="3"/>
        <v>244</v>
      </c>
    </row>
    <row r="246" spans="1:11" hidden="1" x14ac:dyDescent="0.45">
      <c r="A246">
        <v>91.29</v>
      </c>
      <c r="B246">
        <v>113.66</v>
      </c>
      <c r="C246">
        <v>124.69</v>
      </c>
      <c r="D246">
        <f>MAX(gielda__35[[#This Row],[firma_A]], D245)</f>
        <v>130</v>
      </c>
      <c r="E246">
        <f>MAX(gielda__35[[#This Row],[firma_B]], E245)</f>
        <v>148.19</v>
      </c>
      <c r="F246">
        <f>MAX(gielda__35[[#This Row],[firma_C]], F245)</f>
        <v>124.95</v>
      </c>
      <c r="G246">
        <f>IF(NOT(gielda__35[[#This Row],[Max A]] = D245), 1, 0)</f>
        <v>0</v>
      </c>
      <c r="H246">
        <f>IF(NOT(gielda__35[[#This Row],[Max B]] = E245), 1, 0)</f>
        <v>0</v>
      </c>
      <c r="I246">
        <f>IF(NOT(gielda__35[[#This Row],[Max C]] = F245), 1, 0)</f>
        <v>0</v>
      </c>
      <c r="J246">
        <f>SUM(gielda__35[[#This Row],[Change A]:[Change C]])</f>
        <v>0</v>
      </c>
      <c r="K246">
        <f t="shared" si="3"/>
        <v>245</v>
      </c>
    </row>
    <row r="247" spans="1:11" hidden="1" x14ac:dyDescent="0.45">
      <c r="A247">
        <v>93.1</v>
      </c>
      <c r="B247">
        <v>116.29</v>
      </c>
      <c r="C247">
        <v>126.35</v>
      </c>
      <c r="D247">
        <f>MAX(gielda__35[[#This Row],[firma_A]], D246)</f>
        <v>130</v>
      </c>
      <c r="E247">
        <f>MAX(gielda__35[[#This Row],[firma_B]], E246)</f>
        <v>148.19</v>
      </c>
      <c r="F247">
        <f>MAX(gielda__35[[#This Row],[firma_C]], F246)</f>
        <v>126.35</v>
      </c>
      <c r="G247">
        <f>IF(NOT(gielda__35[[#This Row],[Max A]] = D246), 1, 0)</f>
        <v>0</v>
      </c>
      <c r="H247">
        <f>IF(NOT(gielda__35[[#This Row],[Max B]] = E246), 1, 0)</f>
        <v>0</v>
      </c>
      <c r="I247">
        <f>IF(NOT(gielda__35[[#This Row],[Max C]] = F246), 1, 0)</f>
        <v>1</v>
      </c>
      <c r="J247">
        <f>SUM(gielda__35[[#This Row],[Change A]:[Change C]])</f>
        <v>1</v>
      </c>
      <c r="K247">
        <f t="shared" si="3"/>
        <v>246</v>
      </c>
    </row>
    <row r="248" spans="1:11" hidden="1" x14ac:dyDescent="0.45">
      <c r="A248">
        <v>93.12</v>
      </c>
      <c r="B248">
        <v>115.9</v>
      </c>
      <c r="C248">
        <v>128.30000000000001</v>
      </c>
      <c r="D248">
        <f>MAX(gielda__35[[#This Row],[firma_A]], D247)</f>
        <v>130</v>
      </c>
      <c r="E248">
        <f>MAX(gielda__35[[#This Row],[firma_B]], E247)</f>
        <v>148.19</v>
      </c>
      <c r="F248">
        <f>MAX(gielda__35[[#This Row],[firma_C]], F247)</f>
        <v>128.30000000000001</v>
      </c>
      <c r="G248">
        <f>IF(NOT(gielda__35[[#This Row],[Max A]] = D247), 1, 0)</f>
        <v>0</v>
      </c>
      <c r="H248">
        <f>IF(NOT(gielda__35[[#This Row],[Max B]] = E247), 1, 0)</f>
        <v>0</v>
      </c>
      <c r="I248">
        <f>IF(NOT(gielda__35[[#This Row],[Max C]] = F247), 1, 0)</f>
        <v>1</v>
      </c>
      <c r="J248">
        <f>SUM(gielda__35[[#This Row],[Change A]:[Change C]])</f>
        <v>1</v>
      </c>
      <c r="K248">
        <f t="shared" si="3"/>
        <v>247</v>
      </c>
    </row>
    <row r="249" spans="1:11" hidden="1" x14ac:dyDescent="0.45">
      <c r="A249">
        <v>91.63</v>
      </c>
      <c r="B249">
        <v>115.81</v>
      </c>
      <c r="C249">
        <v>130.11000000000001</v>
      </c>
      <c r="D249">
        <f>MAX(gielda__35[[#This Row],[firma_A]], D248)</f>
        <v>130</v>
      </c>
      <c r="E249">
        <f>MAX(gielda__35[[#This Row],[firma_B]], E248)</f>
        <v>148.19</v>
      </c>
      <c r="F249">
        <f>MAX(gielda__35[[#This Row],[firma_C]], F248)</f>
        <v>130.11000000000001</v>
      </c>
      <c r="G249">
        <f>IF(NOT(gielda__35[[#This Row],[Max A]] = D248), 1, 0)</f>
        <v>0</v>
      </c>
      <c r="H249">
        <f>IF(NOT(gielda__35[[#This Row],[Max B]] = E248), 1, 0)</f>
        <v>0</v>
      </c>
      <c r="I249">
        <f>IF(NOT(gielda__35[[#This Row],[Max C]] = F248), 1, 0)</f>
        <v>1</v>
      </c>
      <c r="J249">
        <f>SUM(gielda__35[[#This Row],[Change A]:[Change C]])</f>
        <v>1</v>
      </c>
      <c r="K249">
        <f t="shared" si="3"/>
        <v>248</v>
      </c>
    </row>
    <row r="250" spans="1:11" hidden="1" x14ac:dyDescent="0.45">
      <c r="A250">
        <v>92.81</v>
      </c>
      <c r="B250">
        <v>118.4</v>
      </c>
      <c r="C250">
        <v>131.28</v>
      </c>
      <c r="D250">
        <f>MAX(gielda__35[[#This Row],[firma_A]], D249)</f>
        <v>130</v>
      </c>
      <c r="E250">
        <f>MAX(gielda__35[[#This Row],[firma_B]], E249)</f>
        <v>148.19</v>
      </c>
      <c r="F250">
        <f>MAX(gielda__35[[#This Row],[firma_C]], F249)</f>
        <v>131.28</v>
      </c>
      <c r="G250">
        <f>IF(NOT(gielda__35[[#This Row],[Max A]] = D249), 1, 0)</f>
        <v>0</v>
      </c>
      <c r="H250">
        <f>IF(NOT(gielda__35[[#This Row],[Max B]] = E249), 1, 0)</f>
        <v>0</v>
      </c>
      <c r="I250">
        <f>IF(NOT(gielda__35[[#This Row],[Max C]] = F249), 1, 0)</f>
        <v>1</v>
      </c>
      <c r="J250">
        <f>SUM(gielda__35[[#This Row],[Change A]:[Change C]])</f>
        <v>1</v>
      </c>
      <c r="K250">
        <f t="shared" si="3"/>
        <v>249</v>
      </c>
    </row>
    <row r="251" spans="1:11" hidden="1" x14ac:dyDescent="0.45">
      <c r="A251">
        <v>91.5</v>
      </c>
      <c r="B251">
        <v>117.81</v>
      </c>
      <c r="C251">
        <v>129.41</v>
      </c>
      <c r="D251">
        <f>MAX(gielda__35[[#This Row],[firma_A]], D250)</f>
        <v>130</v>
      </c>
      <c r="E251">
        <f>MAX(gielda__35[[#This Row],[firma_B]], E250)</f>
        <v>148.19</v>
      </c>
      <c r="F251">
        <f>MAX(gielda__35[[#This Row],[firma_C]], F250)</f>
        <v>131.28</v>
      </c>
      <c r="G251">
        <f>IF(NOT(gielda__35[[#This Row],[Max A]] = D250), 1, 0)</f>
        <v>0</v>
      </c>
      <c r="H251">
        <f>IF(NOT(gielda__35[[#This Row],[Max B]] = E250), 1, 0)</f>
        <v>0</v>
      </c>
      <c r="I251">
        <f>IF(NOT(gielda__35[[#This Row],[Max C]] = F250), 1, 0)</f>
        <v>0</v>
      </c>
      <c r="J251">
        <f>SUM(gielda__35[[#This Row],[Change A]:[Change C]])</f>
        <v>0</v>
      </c>
      <c r="K251">
        <f t="shared" si="3"/>
        <v>250</v>
      </c>
    </row>
    <row r="252" spans="1:11" hidden="1" x14ac:dyDescent="0.45">
      <c r="A252">
        <v>89.95</v>
      </c>
      <c r="B252">
        <v>116.4</v>
      </c>
      <c r="C252">
        <v>130.46</v>
      </c>
      <c r="D252">
        <f>MAX(gielda__35[[#This Row],[firma_A]], D251)</f>
        <v>130</v>
      </c>
      <c r="E252">
        <f>MAX(gielda__35[[#This Row],[firma_B]], E251)</f>
        <v>148.19</v>
      </c>
      <c r="F252">
        <f>MAX(gielda__35[[#This Row],[firma_C]], F251)</f>
        <v>131.28</v>
      </c>
      <c r="G252">
        <f>IF(NOT(gielda__35[[#This Row],[Max A]] = D251), 1, 0)</f>
        <v>0</v>
      </c>
      <c r="H252">
        <f>IF(NOT(gielda__35[[#This Row],[Max B]] = E251), 1, 0)</f>
        <v>0</v>
      </c>
      <c r="I252">
        <f>IF(NOT(gielda__35[[#This Row],[Max C]] = F251), 1, 0)</f>
        <v>0</v>
      </c>
      <c r="J252">
        <f>SUM(gielda__35[[#This Row],[Change A]:[Change C]])</f>
        <v>0</v>
      </c>
      <c r="K252">
        <f t="shared" si="3"/>
        <v>251</v>
      </c>
    </row>
    <row r="253" spans="1:11" hidden="1" x14ac:dyDescent="0.45">
      <c r="A253">
        <v>88.12</v>
      </c>
      <c r="B253">
        <v>115.83</v>
      </c>
      <c r="C253">
        <v>128.5</v>
      </c>
      <c r="D253">
        <f>MAX(gielda__35[[#This Row],[firma_A]], D252)</f>
        <v>130</v>
      </c>
      <c r="E253">
        <f>MAX(gielda__35[[#This Row],[firma_B]], E252)</f>
        <v>148.19</v>
      </c>
      <c r="F253">
        <f>MAX(gielda__35[[#This Row],[firma_C]], F252)</f>
        <v>131.28</v>
      </c>
      <c r="G253">
        <f>IF(NOT(gielda__35[[#This Row],[Max A]] = D252), 1, 0)</f>
        <v>0</v>
      </c>
      <c r="H253">
        <f>IF(NOT(gielda__35[[#This Row],[Max B]] = E252), 1, 0)</f>
        <v>0</v>
      </c>
      <c r="I253">
        <f>IF(NOT(gielda__35[[#This Row],[Max C]] = F252), 1, 0)</f>
        <v>0</v>
      </c>
      <c r="J253">
        <f>SUM(gielda__35[[#This Row],[Change A]:[Change C]])</f>
        <v>0</v>
      </c>
      <c r="K253">
        <f t="shared" si="3"/>
        <v>252</v>
      </c>
    </row>
    <row r="254" spans="1:11" hidden="1" x14ac:dyDescent="0.45">
      <c r="A254">
        <v>89.9</v>
      </c>
      <c r="B254">
        <v>115.44</v>
      </c>
      <c r="C254">
        <v>130.22</v>
      </c>
      <c r="D254">
        <f>MAX(gielda__35[[#This Row],[firma_A]], D253)</f>
        <v>130</v>
      </c>
      <c r="E254">
        <f>MAX(gielda__35[[#This Row],[firma_B]], E253)</f>
        <v>148.19</v>
      </c>
      <c r="F254">
        <f>MAX(gielda__35[[#This Row],[firma_C]], F253)</f>
        <v>131.28</v>
      </c>
      <c r="G254">
        <f>IF(NOT(gielda__35[[#This Row],[Max A]] = D253), 1, 0)</f>
        <v>0</v>
      </c>
      <c r="H254">
        <f>IF(NOT(gielda__35[[#This Row],[Max B]] = E253), 1, 0)</f>
        <v>0</v>
      </c>
      <c r="I254">
        <f>IF(NOT(gielda__35[[#This Row],[Max C]] = F253), 1, 0)</f>
        <v>0</v>
      </c>
      <c r="J254">
        <f>SUM(gielda__35[[#This Row],[Change A]:[Change C]])</f>
        <v>0</v>
      </c>
      <c r="K254">
        <f t="shared" si="3"/>
        <v>253</v>
      </c>
    </row>
    <row r="255" spans="1:11" hidden="1" x14ac:dyDescent="0.45">
      <c r="A255">
        <v>88.53</v>
      </c>
      <c r="B255">
        <v>114.28</v>
      </c>
      <c r="C255">
        <v>128.71</v>
      </c>
      <c r="D255">
        <f>MAX(gielda__35[[#This Row],[firma_A]], D254)</f>
        <v>130</v>
      </c>
      <c r="E255">
        <f>MAX(gielda__35[[#This Row],[firma_B]], E254)</f>
        <v>148.19</v>
      </c>
      <c r="F255">
        <f>MAX(gielda__35[[#This Row],[firma_C]], F254)</f>
        <v>131.28</v>
      </c>
      <c r="G255">
        <f>IF(NOT(gielda__35[[#This Row],[Max A]] = D254), 1, 0)</f>
        <v>0</v>
      </c>
      <c r="H255">
        <f>IF(NOT(gielda__35[[#This Row],[Max B]] = E254), 1, 0)</f>
        <v>0</v>
      </c>
      <c r="I255">
        <f>IF(NOT(gielda__35[[#This Row],[Max C]] = F254), 1, 0)</f>
        <v>0</v>
      </c>
      <c r="J255">
        <f>SUM(gielda__35[[#This Row],[Change A]:[Change C]])</f>
        <v>0</v>
      </c>
      <c r="K255">
        <f t="shared" si="3"/>
        <v>254</v>
      </c>
    </row>
    <row r="256" spans="1:11" hidden="1" x14ac:dyDescent="0.45">
      <c r="A256">
        <v>89.84</v>
      </c>
      <c r="B256">
        <v>112.41</v>
      </c>
      <c r="C256">
        <v>129.19999999999999</v>
      </c>
      <c r="D256">
        <f>MAX(gielda__35[[#This Row],[firma_A]], D255)</f>
        <v>130</v>
      </c>
      <c r="E256">
        <f>MAX(gielda__35[[#This Row],[firma_B]], E255)</f>
        <v>148.19</v>
      </c>
      <c r="F256">
        <f>MAX(gielda__35[[#This Row],[firma_C]], F255)</f>
        <v>131.28</v>
      </c>
      <c r="G256">
        <f>IF(NOT(gielda__35[[#This Row],[Max A]] = D255), 1, 0)</f>
        <v>0</v>
      </c>
      <c r="H256">
        <f>IF(NOT(gielda__35[[#This Row],[Max B]] = E255), 1, 0)</f>
        <v>0</v>
      </c>
      <c r="I256">
        <f>IF(NOT(gielda__35[[#This Row],[Max C]] = F255), 1, 0)</f>
        <v>0</v>
      </c>
      <c r="J256">
        <f>SUM(gielda__35[[#This Row],[Change A]:[Change C]])</f>
        <v>0</v>
      </c>
      <c r="K256">
        <f t="shared" si="3"/>
        <v>255</v>
      </c>
    </row>
    <row r="257" spans="1:11" hidden="1" x14ac:dyDescent="0.45">
      <c r="A257">
        <v>88.49</v>
      </c>
      <c r="B257">
        <v>111.14</v>
      </c>
      <c r="C257">
        <v>127.53</v>
      </c>
      <c r="D257">
        <f>MAX(gielda__35[[#This Row],[firma_A]], D256)</f>
        <v>130</v>
      </c>
      <c r="E257">
        <f>MAX(gielda__35[[#This Row],[firma_B]], E256)</f>
        <v>148.19</v>
      </c>
      <c r="F257">
        <f>MAX(gielda__35[[#This Row],[firma_C]], F256)</f>
        <v>131.28</v>
      </c>
      <c r="G257">
        <f>IF(NOT(gielda__35[[#This Row],[Max A]] = D256), 1, 0)</f>
        <v>0</v>
      </c>
      <c r="H257">
        <f>IF(NOT(gielda__35[[#This Row],[Max B]] = E256), 1, 0)</f>
        <v>0</v>
      </c>
      <c r="I257">
        <f>IF(NOT(gielda__35[[#This Row],[Max C]] = F256), 1, 0)</f>
        <v>0</v>
      </c>
      <c r="J257">
        <f>SUM(gielda__35[[#This Row],[Change A]:[Change C]])</f>
        <v>0</v>
      </c>
      <c r="K257">
        <f t="shared" si="3"/>
        <v>256</v>
      </c>
    </row>
    <row r="258" spans="1:11" hidden="1" x14ac:dyDescent="0.45">
      <c r="A258">
        <v>89.57</v>
      </c>
      <c r="B258">
        <v>110.14</v>
      </c>
      <c r="C258">
        <v>127.7</v>
      </c>
      <c r="D258">
        <f>MAX(gielda__35[[#This Row],[firma_A]], D257)</f>
        <v>130</v>
      </c>
      <c r="E258">
        <f>MAX(gielda__35[[#This Row],[firma_B]], E257)</f>
        <v>148.19</v>
      </c>
      <c r="F258">
        <f>MAX(gielda__35[[#This Row],[firma_C]], F257)</f>
        <v>131.28</v>
      </c>
      <c r="G258">
        <f>IF(NOT(gielda__35[[#This Row],[Max A]] = D257), 1, 0)</f>
        <v>0</v>
      </c>
      <c r="H258">
        <f>IF(NOT(gielda__35[[#This Row],[Max B]] = E257), 1, 0)</f>
        <v>0</v>
      </c>
      <c r="I258">
        <f>IF(NOT(gielda__35[[#This Row],[Max C]] = F257), 1, 0)</f>
        <v>0</v>
      </c>
      <c r="J258">
        <f>SUM(gielda__35[[#This Row],[Change A]:[Change C]])</f>
        <v>0</v>
      </c>
      <c r="K258">
        <f t="shared" si="3"/>
        <v>257</v>
      </c>
    </row>
    <row r="259" spans="1:11" hidden="1" x14ac:dyDescent="0.45">
      <c r="A259">
        <v>88.41</v>
      </c>
      <c r="B259">
        <v>109.88</v>
      </c>
      <c r="C259">
        <v>126.09</v>
      </c>
      <c r="D259">
        <f>MAX(gielda__35[[#This Row],[firma_A]], D258)</f>
        <v>130</v>
      </c>
      <c r="E259">
        <f>MAX(gielda__35[[#This Row],[firma_B]], E258)</f>
        <v>148.19</v>
      </c>
      <c r="F259">
        <f>MAX(gielda__35[[#This Row],[firma_C]], F258)</f>
        <v>131.28</v>
      </c>
      <c r="G259">
        <f>IF(NOT(gielda__35[[#This Row],[Max A]] = D258), 1, 0)</f>
        <v>0</v>
      </c>
      <c r="H259">
        <f>IF(NOT(gielda__35[[#This Row],[Max B]] = E258), 1, 0)</f>
        <v>0</v>
      </c>
      <c r="I259">
        <f>IF(NOT(gielda__35[[#This Row],[Max C]] = F258), 1, 0)</f>
        <v>0</v>
      </c>
      <c r="J259">
        <f>SUM(gielda__35[[#This Row],[Change A]:[Change C]])</f>
        <v>0</v>
      </c>
      <c r="K259">
        <f t="shared" si="3"/>
        <v>258</v>
      </c>
    </row>
    <row r="260" spans="1:11" hidden="1" x14ac:dyDescent="0.45">
      <c r="A260">
        <v>86.51</v>
      </c>
      <c r="B260">
        <v>109.46</v>
      </c>
      <c r="C260">
        <v>126.84</v>
      </c>
      <c r="D260">
        <f>MAX(gielda__35[[#This Row],[firma_A]], D259)</f>
        <v>130</v>
      </c>
      <c r="E260">
        <f>MAX(gielda__35[[#This Row],[firma_B]], E259)</f>
        <v>148.19</v>
      </c>
      <c r="F260">
        <f>MAX(gielda__35[[#This Row],[firma_C]], F259)</f>
        <v>131.28</v>
      </c>
      <c r="G260">
        <f>IF(NOT(gielda__35[[#This Row],[Max A]] = D259), 1, 0)</f>
        <v>0</v>
      </c>
      <c r="H260">
        <f>IF(NOT(gielda__35[[#This Row],[Max B]] = E259), 1, 0)</f>
        <v>0</v>
      </c>
      <c r="I260">
        <f>IF(NOT(gielda__35[[#This Row],[Max C]] = F259), 1, 0)</f>
        <v>0</v>
      </c>
      <c r="J260">
        <f>SUM(gielda__35[[#This Row],[Change A]:[Change C]])</f>
        <v>0</v>
      </c>
      <c r="K260">
        <f t="shared" ref="K260:K323" si="4">K259+1</f>
        <v>259</v>
      </c>
    </row>
    <row r="261" spans="1:11" hidden="1" x14ac:dyDescent="0.45">
      <c r="A261">
        <v>85.32</v>
      </c>
      <c r="B261">
        <v>109.05</v>
      </c>
      <c r="C261">
        <v>127.17</v>
      </c>
      <c r="D261">
        <f>MAX(gielda__35[[#This Row],[firma_A]], D260)</f>
        <v>130</v>
      </c>
      <c r="E261">
        <f>MAX(gielda__35[[#This Row],[firma_B]], E260)</f>
        <v>148.19</v>
      </c>
      <c r="F261">
        <f>MAX(gielda__35[[#This Row],[firma_C]], F260)</f>
        <v>131.28</v>
      </c>
      <c r="G261">
        <f>IF(NOT(gielda__35[[#This Row],[Max A]] = D260), 1, 0)</f>
        <v>0</v>
      </c>
      <c r="H261">
        <f>IF(NOT(gielda__35[[#This Row],[Max B]] = E260), 1, 0)</f>
        <v>0</v>
      </c>
      <c r="I261">
        <f>IF(NOT(gielda__35[[#This Row],[Max C]] = F260), 1, 0)</f>
        <v>0</v>
      </c>
      <c r="J261">
        <f>SUM(gielda__35[[#This Row],[Change A]:[Change C]])</f>
        <v>0</v>
      </c>
      <c r="K261">
        <f t="shared" si="4"/>
        <v>260</v>
      </c>
    </row>
    <row r="262" spans="1:11" hidden="1" x14ac:dyDescent="0.45">
      <c r="A262">
        <v>84.06</v>
      </c>
      <c r="B262">
        <v>108.22</v>
      </c>
      <c r="C262">
        <v>127.26</v>
      </c>
      <c r="D262">
        <f>MAX(gielda__35[[#This Row],[firma_A]], D261)</f>
        <v>130</v>
      </c>
      <c r="E262">
        <f>MAX(gielda__35[[#This Row],[firma_B]], E261)</f>
        <v>148.19</v>
      </c>
      <c r="F262">
        <f>MAX(gielda__35[[#This Row],[firma_C]], F261)</f>
        <v>131.28</v>
      </c>
      <c r="G262">
        <f>IF(NOT(gielda__35[[#This Row],[Max A]] = D261), 1, 0)</f>
        <v>0</v>
      </c>
      <c r="H262">
        <f>IF(NOT(gielda__35[[#This Row],[Max B]] = E261), 1, 0)</f>
        <v>0</v>
      </c>
      <c r="I262">
        <f>IF(NOT(gielda__35[[#This Row],[Max C]] = F261), 1, 0)</f>
        <v>0</v>
      </c>
      <c r="J262">
        <f>SUM(gielda__35[[#This Row],[Change A]:[Change C]])</f>
        <v>0</v>
      </c>
      <c r="K262">
        <f t="shared" si="4"/>
        <v>261</v>
      </c>
    </row>
    <row r="263" spans="1:11" hidden="1" x14ac:dyDescent="0.45">
      <c r="A263">
        <v>82.3</v>
      </c>
      <c r="B263">
        <v>108.01</v>
      </c>
      <c r="C263">
        <v>127.33</v>
      </c>
      <c r="D263">
        <f>MAX(gielda__35[[#This Row],[firma_A]], D262)</f>
        <v>130</v>
      </c>
      <c r="E263">
        <f>MAX(gielda__35[[#This Row],[firma_B]], E262)</f>
        <v>148.19</v>
      </c>
      <c r="F263">
        <f>MAX(gielda__35[[#This Row],[firma_C]], F262)</f>
        <v>131.28</v>
      </c>
      <c r="G263">
        <f>IF(NOT(gielda__35[[#This Row],[Max A]] = D262), 1, 0)</f>
        <v>0</v>
      </c>
      <c r="H263">
        <f>IF(NOT(gielda__35[[#This Row],[Max B]] = E262), 1, 0)</f>
        <v>0</v>
      </c>
      <c r="I263">
        <f>IF(NOT(gielda__35[[#This Row],[Max C]] = F262), 1, 0)</f>
        <v>0</v>
      </c>
      <c r="J263">
        <f>SUM(gielda__35[[#This Row],[Change A]:[Change C]])</f>
        <v>0</v>
      </c>
      <c r="K263">
        <f t="shared" si="4"/>
        <v>262</v>
      </c>
    </row>
    <row r="264" spans="1:11" hidden="1" x14ac:dyDescent="0.45">
      <c r="A264">
        <v>80.760000000000005</v>
      </c>
      <c r="B264">
        <v>106.11</v>
      </c>
      <c r="C264">
        <v>128.84</v>
      </c>
      <c r="D264">
        <f>MAX(gielda__35[[#This Row],[firma_A]], D263)</f>
        <v>130</v>
      </c>
      <c r="E264">
        <f>MAX(gielda__35[[#This Row],[firma_B]], E263)</f>
        <v>148.19</v>
      </c>
      <c r="F264">
        <f>MAX(gielda__35[[#This Row],[firma_C]], F263)</f>
        <v>131.28</v>
      </c>
      <c r="G264">
        <f>IF(NOT(gielda__35[[#This Row],[Max A]] = D263), 1, 0)</f>
        <v>0</v>
      </c>
      <c r="H264">
        <f>IF(NOT(gielda__35[[#This Row],[Max B]] = E263), 1, 0)</f>
        <v>0</v>
      </c>
      <c r="I264">
        <f>IF(NOT(gielda__35[[#This Row],[Max C]] = F263), 1, 0)</f>
        <v>0</v>
      </c>
      <c r="J264">
        <f>SUM(gielda__35[[#This Row],[Change A]:[Change C]])</f>
        <v>0</v>
      </c>
      <c r="K264">
        <f t="shared" si="4"/>
        <v>263</v>
      </c>
    </row>
    <row r="265" spans="1:11" hidden="1" x14ac:dyDescent="0.45">
      <c r="A265">
        <v>79.739999999999995</v>
      </c>
      <c r="B265">
        <v>109.11</v>
      </c>
      <c r="C265">
        <v>130.11000000000001</v>
      </c>
      <c r="D265">
        <f>MAX(gielda__35[[#This Row],[firma_A]], D264)</f>
        <v>130</v>
      </c>
      <c r="E265">
        <f>MAX(gielda__35[[#This Row],[firma_B]], E264)</f>
        <v>148.19</v>
      </c>
      <c r="F265">
        <f>MAX(gielda__35[[#This Row],[firma_C]], F264)</f>
        <v>131.28</v>
      </c>
      <c r="G265">
        <f>IF(NOT(gielda__35[[#This Row],[Max A]] = D264), 1, 0)</f>
        <v>0</v>
      </c>
      <c r="H265">
        <f>IF(NOT(gielda__35[[#This Row],[Max B]] = E264), 1, 0)</f>
        <v>0</v>
      </c>
      <c r="I265">
        <f>IF(NOT(gielda__35[[#This Row],[Max C]] = F264), 1, 0)</f>
        <v>0</v>
      </c>
      <c r="J265">
        <f>SUM(gielda__35[[#This Row],[Change A]:[Change C]])</f>
        <v>0</v>
      </c>
      <c r="K265">
        <f t="shared" si="4"/>
        <v>264</v>
      </c>
    </row>
    <row r="266" spans="1:11" hidden="1" x14ac:dyDescent="0.45">
      <c r="A266">
        <v>77.97</v>
      </c>
      <c r="B266">
        <v>107.8</v>
      </c>
      <c r="C266">
        <v>130.80000000000001</v>
      </c>
      <c r="D266">
        <f>MAX(gielda__35[[#This Row],[firma_A]], D265)</f>
        <v>130</v>
      </c>
      <c r="E266">
        <f>MAX(gielda__35[[#This Row],[firma_B]], E265)</f>
        <v>148.19</v>
      </c>
      <c r="F266">
        <f>MAX(gielda__35[[#This Row],[firma_C]], F265)</f>
        <v>131.28</v>
      </c>
      <c r="G266">
        <f>IF(NOT(gielda__35[[#This Row],[Max A]] = D265), 1, 0)</f>
        <v>0</v>
      </c>
      <c r="H266">
        <f>IF(NOT(gielda__35[[#This Row],[Max B]] = E265), 1, 0)</f>
        <v>0</v>
      </c>
      <c r="I266">
        <f>IF(NOT(gielda__35[[#This Row],[Max C]] = F265), 1, 0)</f>
        <v>0</v>
      </c>
      <c r="J266">
        <f>SUM(gielda__35[[#This Row],[Change A]:[Change C]])</f>
        <v>0</v>
      </c>
      <c r="K266">
        <f t="shared" si="4"/>
        <v>265</v>
      </c>
    </row>
    <row r="267" spans="1:11" hidden="1" x14ac:dyDescent="0.45">
      <c r="A267">
        <v>76.87</v>
      </c>
      <c r="B267">
        <v>107.08</v>
      </c>
      <c r="C267">
        <v>131.66</v>
      </c>
      <c r="D267">
        <f>MAX(gielda__35[[#This Row],[firma_A]], D266)</f>
        <v>130</v>
      </c>
      <c r="E267">
        <f>MAX(gielda__35[[#This Row],[firma_B]], E266)</f>
        <v>148.19</v>
      </c>
      <c r="F267">
        <f>MAX(gielda__35[[#This Row],[firma_C]], F266)</f>
        <v>131.66</v>
      </c>
      <c r="G267">
        <f>IF(NOT(gielda__35[[#This Row],[Max A]] = D266), 1, 0)</f>
        <v>0</v>
      </c>
      <c r="H267">
        <f>IF(NOT(gielda__35[[#This Row],[Max B]] = E266), 1, 0)</f>
        <v>0</v>
      </c>
      <c r="I267">
        <f>IF(NOT(gielda__35[[#This Row],[Max C]] = F266), 1, 0)</f>
        <v>1</v>
      </c>
      <c r="J267">
        <f>SUM(gielda__35[[#This Row],[Change A]:[Change C]])</f>
        <v>1</v>
      </c>
      <c r="K267">
        <f t="shared" si="4"/>
        <v>266</v>
      </c>
    </row>
    <row r="268" spans="1:11" hidden="1" x14ac:dyDescent="0.45">
      <c r="A268">
        <v>75.680000000000007</v>
      </c>
      <c r="B268">
        <v>106.03</v>
      </c>
      <c r="C268">
        <v>133.33000000000001</v>
      </c>
      <c r="D268">
        <f>MAX(gielda__35[[#This Row],[firma_A]], D267)</f>
        <v>130</v>
      </c>
      <c r="E268">
        <f>MAX(gielda__35[[#This Row],[firma_B]], E267)</f>
        <v>148.19</v>
      </c>
      <c r="F268">
        <f>MAX(gielda__35[[#This Row],[firma_C]], F267)</f>
        <v>133.33000000000001</v>
      </c>
      <c r="G268">
        <f>IF(NOT(gielda__35[[#This Row],[Max A]] = D267), 1, 0)</f>
        <v>0</v>
      </c>
      <c r="H268">
        <f>IF(NOT(gielda__35[[#This Row],[Max B]] = E267), 1, 0)</f>
        <v>0</v>
      </c>
      <c r="I268">
        <f>IF(NOT(gielda__35[[#This Row],[Max C]] = F267), 1, 0)</f>
        <v>1</v>
      </c>
      <c r="J268">
        <f>SUM(gielda__35[[#This Row],[Change A]:[Change C]])</f>
        <v>1</v>
      </c>
      <c r="K268">
        <f t="shared" si="4"/>
        <v>267</v>
      </c>
    </row>
    <row r="269" spans="1:11" hidden="1" x14ac:dyDescent="0.45">
      <c r="A269">
        <v>74</v>
      </c>
      <c r="B269">
        <v>108.96</v>
      </c>
      <c r="C269">
        <v>135</v>
      </c>
      <c r="D269">
        <f>MAX(gielda__35[[#This Row],[firma_A]], D268)</f>
        <v>130</v>
      </c>
      <c r="E269">
        <f>MAX(gielda__35[[#This Row],[firma_B]], E268)</f>
        <v>148.19</v>
      </c>
      <c r="F269">
        <f>MAX(gielda__35[[#This Row],[firma_C]], F268)</f>
        <v>135</v>
      </c>
      <c r="G269">
        <f>IF(NOT(gielda__35[[#This Row],[Max A]] = D268), 1, 0)</f>
        <v>0</v>
      </c>
      <c r="H269">
        <f>IF(NOT(gielda__35[[#This Row],[Max B]] = E268), 1, 0)</f>
        <v>0</v>
      </c>
      <c r="I269">
        <f>IF(NOT(gielda__35[[#This Row],[Max C]] = F268), 1, 0)</f>
        <v>1</v>
      </c>
      <c r="J269">
        <f>SUM(gielda__35[[#This Row],[Change A]:[Change C]])</f>
        <v>1</v>
      </c>
      <c r="K269">
        <f t="shared" si="4"/>
        <v>268</v>
      </c>
    </row>
    <row r="270" spans="1:11" hidden="1" x14ac:dyDescent="0.45">
      <c r="A270">
        <v>72.63</v>
      </c>
      <c r="B270">
        <v>111.91</v>
      </c>
      <c r="C270">
        <v>133.07</v>
      </c>
      <c r="D270">
        <f>MAX(gielda__35[[#This Row],[firma_A]], D269)</f>
        <v>130</v>
      </c>
      <c r="E270">
        <f>MAX(gielda__35[[#This Row],[firma_B]], E269)</f>
        <v>148.19</v>
      </c>
      <c r="F270">
        <f>MAX(gielda__35[[#This Row],[firma_C]], F269)</f>
        <v>135</v>
      </c>
      <c r="G270">
        <f>IF(NOT(gielda__35[[#This Row],[Max A]] = D269), 1, 0)</f>
        <v>0</v>
      </c>
      <c r="H270">
        <f>IF(NOT(gielda__35[[#This Row],[Max B]] = E269), 1, 0)</f>
        <v>0</v>
      </c>
      <c r="I270">
        <f>IF(NOT(gielda__35[[#This Row],[Max C]] = F269), 1, 0)</f>
        <v>0</v>
      </c>
      <c r="J270">
        <f>SUM(gielda__35[[#This Row],[Change A]:[Change C]])</f>
        <v>0</v>
      </c>
      <c r="K270">
        <f t="shared" si="4"/>
        <v>269</v>
      </c>
    </row>
    <row r="271" spans="1:11" hidden="1" x14ac:dyDescent="0.45">
      <c r="A271">
        <v>74.45</v>
      </c>
      <c r="B271">
        <v>110.17</v>
      </c>
      <c r="C271">
        <v>133.78</v>
      </c>
      <c r="D271">
        <f>MAX(gielda__35[[#This Row],[firma_A]], D270)</f>
        <v>130</v>
      </c>
      <c r="E271">
        <f>MAX(gielda__35[[#This Row],[firma_B]], E270)</f>
        <v>148.19</v>
      </c>
      <c r="F271">
        <f>MAX(gielda__35[[#This Row],[firma_C]], F270)</f>
        <v>135</v>
      </c>
      <c r="G271">
        <f>IF(NOT(gielda__35[[#This Row],[Max A]] = D270), 1, 0)</f>
        <v>0</v>
      </c>
      <c r="H271">
        <f>IF(NOT(gielda__35[[#This Row],[Max B]] = E270), 1, 0)</f>
        <v>0</v>
      </c>
      <c r="I271">
        <f>IF(NOT(gielda__35[[#This Row],[Max C]] = F270), 1, 0)</f>
        <v>0</v>
      </c>
      <c r="J271">
        <f>SUM(gielda__35[[#This Row],[Change A]:[Change C]])</f>
        <v>0</v>
      </c>
      <c r="K271">
        <f t="shared" si="4"/>
        <v>270</v>
      </c>
    </row>
    <row r="272" spans="1:11" hidden="1" x14ac:dyDescent="0.45">
      <c r="A272">
        <v>76.709999999999994</v>
      </c>
      <c r="B272">
        <v>112.84</v>
      </c>
      <c r="C272">
        <v>132.02000000000001</v>
      </c>
      <c r="D272">
        <f>MAX(gielda__35[[#This Row],[firma_A]], D271)</f>
        <v>130</v>
      </c>
      <c r="E272">
        <f>MAX(gielda__35[[#This Row],[firma_B]], E271)</f>
        <v>148.19</v>
      </c>
      <c r="F272">
        <f>MAX(gielda__35[[#This Row],[firma_C]], F271)</f>
        <v>135</v>
      </c>
      <c r="G272">
        <f>IF(NOT(gielda__35[[#This Row],[Max A]] = D271), 1, 0)</f>
        <v>0</v>
      </c>
      <c r="H272">
        <f>IF(NOT(gielda__35[[#This Row],[Max B]] = E271), 1, 0)</f>
        <v>0</v>
      </c>
      <c r="I272">
        <f>IF(NOT(gielda__35[[#This Row],[Max C]] = F271), 1, 0)</f>
        <v>0</v>
      </c>
      <c r="J272">
        <f>SUM(gielda__35[[#This Row],[Change A]:[Change C]])</f>
        <v>0</v>
      </c>
      <c r="K272">
        <f t="shared" si="4"/>
        <v>271</v>
      </c>
    </row>
    <row r="273" spans="1:11" hidden="1" x14ac:dyDescent="0.45">
      <c r="A273">
        <v>75</v>
      </c>
      <c r="B273">
        <v>111.15</v>
      </c>
      <c r="C273">
        <v>130.4</v>
      </c>
      <c r="D273">
        <f>MAX(gielda__35[[#This Row],[firma_A]], D272)</f>
        <v>130</v>
      </c>
      <c r="E273">
        <f>MAX(gielda__35[[#This Row],[firma_B]], E272)</f>
        <v>148.19</v>
      </c>
      <c r="F273">
        <f>MAX(gielda__35[[#This Row],[firma_C]], F272)</f>
        <v>135</v>
      </c>
      <c r="G273">
        <f>IF(NOT(gielda__35[[#This Row],[Max A]] = D272), 1, 0)</f>
        <v>0</v>
      </c>
      <c r="H273">
        <f>IF(NOT(gielda__35[[#This Row],[Max B]] = E272), 1, 0)</f>
        <v>0</v>
      </c>
      <c r="I273">
        <f>IF(NOT(gielda__35[[#This Row],[Max C]] = F272), 1, 0)</f>
        <v>0</v>
      </c>
      <c r="J273">
        <f>SUM(gielda__35[[#This Row],[Change A]:[Change C]])</f>
        <v>0</v>
      </c>
      <c r="K273">
        <f t="shared" si="4"/>
        <v>272</v>
      </c>
    </row>
    <row r="274" spans="1:11" hidden="1" x14ac:dyDescent="0.45">
      <c r="A274">
        <v>73.349999999999994</v>
      </c>
      <c r="B274">
        <v>109.91</v>
      </c>
      <c r="C274">
        <v>132.28</v>
      </c>
      <c r="D274">
        <f>MAX(gielda__35[[#This Row],[firma_A]], D273)</f>
        <v>130</v>
      </c>
      <c r="E274">
        <f>MAX(gielda__35[[#This Row],[firma_B]], E273)</f>
        <v>148.19</v>
      </c>
      <c r="F274">
        <f>MAX(gielda__35[[#This Row],[firma_C]], F273)</f>
        <v>135</v>
      </c>
      <c r="G274">
        <f>IF(NOT(gielda__35[[#This Row],[Max A]] = D273), 1, 0)</f>
        <v>0</v>
      </c>
      <c r="H274">
        <f>IF(NOT(gielda__35[[#This Row],[Max B]] = E273), 1, 0)</f>
        <v>0</v>
      </c>
      <c r="I274">
        <f>IF(NOT(gielda__35[[#This Row],[Max C]] = F273), 1, 0)</f>
        <v>0</v>
      </c>
      <c r="J274">
        <f>SUM(gielda__35[[#This Row],[Change A]:[Change C]])</f>
        <v>0</v>
      </c>
      <c r="K274">
        <f t="shared" si="4"/>
        <v>273</v>
      </c>
    </row>
    <row r="275" spans="1:11" hidden="1" x14ac:dyDescent="0.45">
      <c r="A275">
        <v>71.900000000000006</v>
      </c>
      <c r="B275">
        <v>109.19</v>
      </c>
      <c r="C275">
        <v>132.38999999999999</v>
      </c>
      <c r="D275">
        <f>MAX(gielda__35[[#This Row],[firma_A]], D274)</f>
        <v>130</v>
      </c>
      <c r="E275">
        <f>MAX(gielda__35[[#This Row],[firma_B]], E274)</f>
        <v>148.19</v>
      </c>
      <c r="F275">
        <f>MAX(gielda__35[[#This Row],[firma_C]], F274)</f>
        <v>135</v>
      </c>
      <c r="G275">
        <f>IF(NOT(gielda__35[[#This Row],[Max A]] = D274), 1, 0)</f>
        <v>0</v>
      </c>
      <c r="H275">
        <f>IF(NOT(gielda__35[[#This Row],[Max B]] = E274), 1, 0)</f>
        <v>0</v>
      </c>
      <c r="I275">
        <f>IF(NOT(gielda__35[[#This Row],[Max C]] = F274), 1, 0)</f>
        <v>0</v>
      </c>
      <c r="J275">
        <f>SUM(gielda__35[[#This Row],[Change A]:[Change C]])</f>
        <v>0</v>
      </c>
      <c r="K275">
        <f t="shared" si="4"/>
        <v>274</v>
      </c>
    </row>
    <row r="276" spans="1:11" hidden="1" x14ac:dyDescent="0.45">
      <c r="A276">
        <v>70.31</v>
      </c>
      <c r="B276">
        <v>108.35</v>
      </c>
      <c r="C276">
        <v>130.94</v>
      </c>
      <c r="D276">
        <f>MAX(gielda__35[[#This Row],[firma_A]], D275)</f>
        <v>130</v>
      </c>
      <c r="E276">
        <f>MAX(gielda__35[[#This Row],[firma_B]], E275)</f>
        <v>148.19</v>
      </c>
      <c r="F276">
        <f>MAX(gielda__35[[#This Row],[firma_C]], F275)</f>
        <v>135</v>
      </c>
      <c r="G276">
        <f>IF(NOT(gielda__35[[#This Row],[Max A]] = D275), 1, 0)</f>
        <v>0</v>
      </c>
      <c r="H276">
        <f>IF(NOT(gielda__35[[#This Row],[Max B]] = E275), 1, 0)</f>
        <v>0</v>
      </c>
      <c r="I276">
        <f>IF(NOT(gielda__35[[#This Row],[Max C]] = F275), 1, 0)</f>
        <v>0</v>
      </c>
      <c r="J276">
        <f>SUM(gielda__35[[#This Row],[Change A]:[Change C]])</f>
        <v>0</v>
      </c>
      <c r="K276">
        <f t="shared" si="4"/>
        <v>275</v>
      </c>
    </row>
    <row r="277" spans="1:11" hidden="1" x14ac:dyDescent="0.45">
      <c r="A277">
        <v>68.63</v>
      </c>
      <c r="B277">
        <v>107.99</v>
      </c>
      <c r="C277">
        <v>129.53</v>
      </c>
      <c r="D277">
        <f>MAX(gielda__35[[#This Row],[firma_A]], D276)</f>
        <v>130</v>
      </c>
      <c r="E277">
        <f>MAX(gielda__35[[#This Row],[firma_B]], E276)</f>
        <v>148.19</v>
      </c>
      <c r="F277">
        <f>MAX(gielda__35[[#This Row],[firma_C]], F276)</f>
        <v>135</v>
      </c>
      <c r="G277">
        <f>IF(NOT(gielda__35[[#This Row],[Max A]] = D276), 1, 0)</f>
        <v>0</v>
      </c>
      <c r="H277">
        <f>IF(NOT(gielda__35[[#This Row],[Max B]] = E276), 1, 0)</f>
        <v>0</v>
      </c>
      <c r="I277">
        <f>IF(NOT(gielda__35[[#This Row],[Max C]] = F276), 1, 0)</f>
        <v>0</v>
      </c>
      <c r="J277">
        <f>SUM(gielda__35[[#This Row],[Change A]:[Change C]])</f>
        <v>0</v>
      </c>
      <c r="K277">
        <f t="shared" si="4"/>
        <v>276</v>
      </c>
    </row>
    <row r="278" spans="1:11" hidden="1" x14ac:dyDescent="0.45">
      <c r="A278">
        <v>71.069999999999993</v>
      </c>
      <c r="B278">
        <v>110.4</v>
      </c>
      <c r="C278">
        <v>129.55000000000001</v>
      </c>
      <c r="D278">
        <f>MAX(gielda__35[[#This Row],[firma_A]], D277)</f>
        <v>130</v>
      </c>
      <c r="E278">
        <f>MAX(gielda__35[[#This Row],[firma_B]], E277)</f>
        <v>148.19</v>
      </c>
      <c r="F278">
        <f>MAX(gielda__35[[#This Row],[firma_C]], F277)</f>
        <v>135</v>
      </c>
      <c r="G278">
        <f>IF(NOT(gielda__35[[#This Row],[Max A]] = D277), 1, 0)</f>
        <v>0</v>
      </c>
      <c r="H278">
        <f>IF(NOT(gielda__35[[#This Row],[Max B]] = E277), 1, 0)</f>
        <v>0</v>
      </c>
      <c r="I278">
        <f>IF(NOT(gielda__35[[#This Row],[Max C]] = F277), 1, 0)</f>
        <v>0</v>
      </c>
      <c r="J278">
        <f>SUM(gielda__35[[#This Row],[Change A]:[Change C]])</f>
        <v>0</v>
      </c>
      <c r="K278">
        <f t="shared" si="4"/>
        <v>277</v>
      </c>
    </row>
    <row r="279" spans="1:11" hidden="1" x14ac:dyDescent="0.45">
      <c r="A279">
        <v>72.34</v>
      </c>
      <c r="B279">
        <v>108.92</v>
      </c>
      <c r="C279">
        <v>130.43</v>
      </c>
      <c r="D279">
        <f>MAX(gielda__35[[#This Row],[firma_A]], D278)</f>
        <v>130</v>
      </c>
      <c r="E279">
        <f>MAX(gielda__35[[#This Row],[firma_B]], E278)</f>
        <v>148.19</v>
      </c>
      <c r="F279">
        <f>MAX(gielda__35[[#This Row],[firma_C]], F278)</f>
        <v>135</v>
      </c>
      <c r="G279">
        <f>IF(NOT(gielda__35[[#This Row],[Max A]] = D278), 1, 0)</f>
        <v>0</v>
      </c>
      <c r="H279">
        <f>IF(NOT(gielda__35[[#This Row],[Max B]] = E278), 1, 0)</f>
        <v>0</v>
      </c>
      <c r="I279">
        <f>IF(NOT(gielda__35[[#This Row],[Max C]] = F278), 1, 0)</f>
        <v>0</v>
      </c>
      <c r="J279">
        <f>SUM(gielda__35[[#This Row],[Change A]:[Change C]])</f>
        <v>0</v>
      </c>
      <c r="K279">
        <f t="shared" si="4"/>
        <v>278</v>
      </c>
    </row>
    <row r="280" spans="1:11" hidden="1" x14ac:dyDescent="0.45">
      <c r="A280">
        <v>71.27</v>
      </c>
      <c r="B280">
        <v>111.43</v>
      </c>
      <c r="C280">
        <v>130.88999999999999</v>
      </c>
      <c r="D280">
        <f>MAX(gielda__35[[#This Row],[firma_A]], D279)</f>
        <v>130</v>
      </c>
      <c r="E280">
        <f>MAX(gielda__35[[#This Row],[firma_B]], E279)</f>
        <v>148.19</v>
      </c>
      <c r="F280">
        <f>MAX(gielda__35[[#This Row],[firma_C]], F279)</f>
        <v>135</v>
      </c>
      <c r="G280">
        <f>IF(NOT(gielda__35[[#This Row],[Max A]] = D279), 1, 0)</f>
        <v>0</v>
      </c>
      <c r="H280">
        <f>IF(NOT(gielda__35[[#This Row],[Max B]] = E279), 1, 0)</f>
        <v>0</v>
      </c>
      <c r="I280">
        <f>IF(NOT(gielda__35[[#This Row],[Max C]] = F279), 1, 0)</f>
        <v>0</v>
      </c>
      <c r="J280">
        <f>SUM(gielda__35[[#This Row],[Change A]:[Change C]])</f>
        <v>0</v>
      </c>
      <c r="K280">
        <f t="shared" si="4"/>
        <v>279</v>
      </c>
    </row>
    <row r="281" spans="1:11" hidden="1" x14ac:dyDescent="0.45">
      <c r="A281">
        <v>71.540000000000006</v>
      </c>
      <c r="B281">
        <v>109.43</v>
      </c>
      <c r="C281">
        <v>129.18</v>
      </c>
      <c r="D281">
        <f>MAX(gielda__35[[#This Row],[firma_A]], D280)</f>
        <v>130</v>
      </c>
      <c r="E281">
        <f>MAX(gielda__35[[#This Row],[firma_B]], E280)</f>
        <v>148.19</v>
      </c>
      <c r="F281">
        <f>MAX(gielda__35[[#This Row],[firma_C]], F280)</f>
        <v>135</v>
      </c>
      <c r="G281">
        <f>IF(NOT(gielda__35[[#This Row],[Max A]] = D280), 1, 0)</f>
        <v>0</v>
      </c>
      <c r="H281">
        <f>IF(NOT(gielda__35[[#This Row],[Max B]] = E280), 1, 0)</f>
        <v>0</v>
      </c>
      <c r="I281">
        <f>IF(NOT(gielda__35[[#This Row],[Max C]] = F280), 1, 0)</f>
        <v>0</v>
      </c>
      <c r="J281">
        <f>SUM(gielda__35[[#This Row],[Change A]:[Change C]])</f>
        <v>0</v>
      </c>
      <c r="K281">
        <f t="shared" si="4"/>
        <v>280</v>
      </c>
    </row>
    <row r="282" spans="1:11" hidden="1" x14ac:dyDescent="0.45">
      <c r="A282">
        <v>72.11</v>
      </c>
      <c r="B282">
        <v>108.76</v>
      </c>
      <c r="C282">
        <v>129.96</v>
      </c>
      <c r="D282">
        <f>MAX(gielda__35[[#This Row],[firma_A]], D281)</f>
        <v>130</v>
      </c>
      <c r="E282">
        <f>MAX(gielda__35[[#This Row],[firma_B]], E281)</f>
        <v>148.19</v>
      </c>
      <c r="F282">
        <f>MAX(gielda__35[[#This Row],[firma_C]], F281)</f>
        <v>135</v>
      </c>
      <c r="G282">
        <f>IF(NOT(gielda__35[[#This Row],[Max A]] = D281), 1, 0)</f>
        <v>0</v>
      </c>
      <c r="H282">
        <f>IF(NOT(gielda__35[[#This Row],[Max B]] = E281), 1, 0)</f>
        <v>0</v>
      </c>
      <c r="I282">
        <f>IF(NOT(gielda__35[[#This Row],[Max C]] = F281), 1, 0)</f>
        <v>0</v>
      </c>
      <c r="J282">
        <f>SUM(gielda__35[[#This Row],[Change A]:[Change C]])</f>
        <v>0</v>
      </c>
      <c r="K282">
        <f t="shared" si="4"/>
        <v>281</v>
      </c>
    </row>
    <row r="283" spans="1:11" hidden="1" x14ac:dyDescent="0.45">
      <c r="A283">
        <v>73.61</v>
      </c>
      <c r="B283">
        <v>107.21</v>
      </c>
      <c r="C283">
        <v>130.33000000000001</v>
      </c>
      <c r="D283">
        <f>MAX(gielda__35[[#This Row],[firma_A]], D282)</f>
        <v>130</v>
      </c>
      <c r="E283">
        <f>MAX(gielda__35[[#This Row],[firma_B]], E282)</f>
        <v>148.19</v>
      </c>
      <c r="F283">
        <f>MAX(gielda__35[[#This Row],[firma_C]], F282)</f>
        <v>135</v>
      </c>
      <c r="G283">
        <f>IF(NOT(gielda__35[[#This Row],[Max A]] = D282), 1, 0)</f>
        <v>0</v>
      </c>
      <c r="H283">
        <f>IF(NOT(gielda__35[[#This Row],[Max B]] = E282), 1, 0)</f>
        <v>0</v>
      </c>
      <c r="I283">
        <f>IF(NOT(gielda__35[[#This Row],[Max C]] = F282), 1, 0)</f>
        <v>0</v>
      </c>
      <c r="J283">
        <f>SUM(gielda__35[[#This Row],[Change A]:[Change C]])</f>
        <v>0</v>
      </c>
      <c r="K283">
        <f t="shared" si="4"/>
        <v>282</v>
      </c>
    </row>
    <row r="284" spans="1:11" hidden="1" x14ac:dyDescent="0.45">
      <c r="A284">
        <v>74.5</v>
      </c>
      <c r="B284">
        <v>107.13</v>
      </c>
      <c r="C284">
        <v>130.63999999999999</v>
      </c>
      <c r="D284">
        <f>MAX(gielda__35[[#This Row],[firma_A]], D283)</f>
        <v>130</v>
      </c>
      <c r="E284">
        <f>MAX(gielda__35[[#This Row],[firma_B]], E283)</f>
        <v>148.19</v>
      </c>
      <c r="F284">
        <f>MAX(gielda__35[[#This Row],[firma_C]], F283)</f>
        <v>135</v>
      </c>
      <c r="G284">
        <f>IF(NOT(gielda__35[[#This Row],[Max A]] = D283), 1, 0)</f>
        <v>0</v>
      </c>
      <c r="H284">
        <f>IF(NOT(gielda__35[[#This Row],[Max B]] = E283), 1, 0)</f>
        <v>0</v>
      </c>
      <c r="I284">
        <f>IF(NOT(gielda__35[[#This Row],[Max C]] = F283), 1, 0)</f>
        <v>0</v>
      </c>
      <c r="J284">
        <f>SUM(gielda__35[[#This Row],[Change A]:[Change C]])</f>
        <v>0</v>
      </c>
      <c r="K284">
        <f t="shared" si="4"/>
        <v>283</v>
      </c>
    </row>
    <row r="285" spans="1:11" hidden="1" x14ac:dyDescent="0.45">
      <c r="A285">
        <v>76.239999999999995</v>
      </c>
      <c r="B285">
        <v>109.71</v>
      </c>
      <c r="C285">
        <v>130.78</v>
      </c>
      <c r="D285">
        <f>MAX(gielda__35[[#This Row],[firma_A]], D284)</f>
        <v>130</v>
      </c>
      <c r="E285">
        <f>MAX(gielda__35[[#This Row],[firma_B]], E284)</f>
        <v>148.19</v>
      </c>
      <c r="F285">
        <f>MAX(gielda__35[[#This Row],[firma_C]], F284)</f>
        <v>135</v>
      </c>
      <c r="G285">
        <f>IF(NOT(gielda__35[[#This Row],[Max A]] = D284), 1, 0)</f>
        <v>0</v>
      </c>
      <c r="H285">
        <f>IF(NOT(gielda__35[[#This Row],[Max B]] = E284), 1, 0)</f>
        <v>0</v>
      </c>
      <c r="I285">
        <f>IF(NOT(gielda__35[[#This Row],[Max C]] = F284), 1, 0)</f>
        <v>0</v>
      </c>
      <c r="J285">
        <f>SUM(gielda__35[[#This Row],[Change A]:[Change C]])</f>
        <v>0</v>
      </c>
      <c r="K285">
        <f t="shared" si="4"/>
        <v>284</v>
      </c>
    </row>
    <row r="286" spans="1:11" hidden="1" x14ac:dyDescent="0.45">
      <c r="A286">
        <v>76.92</v>
      </c>
      <c r="B286">
        <v>109.26</v>
      </c>
      <c r="C286">
        <v>129.13999999999999</v>
      </c>
      <c r="D286">
        <f>MAX(gielda__35[[#This Row],[firma_A]], D285)</f>
        <v>130</v>
      </c>
      <c r="E286">
        <f>MAX(gielda__35[[#This Row],[firma_B]], E285)</f>
        <v>148.19</v>
      </c>
      <c r="F286">
        <f>MAX(gielda__35[[#This Row],[firma_C]], F285)</f>
        <v>135</v>
      </c>
      <c r="G286">
        <f>IF(NOT(gielda__35[[#This Row],[Max A]] = D285), 1, 0)</f>
        <v>0</v>
      </c>
      <c r="H286">
        <f>IF(NOT(gielda__35[[#This Row],[Max B]] = E285), 1, 0)</f>
        <v>0</v>
      </c>
      <c r="I286">
        <f>IF(NOT(gielda__35[[#This Row],[Max C]] = F285), 1, 0)</f>
        <v>0</v>
      </c>
      <c r="J286">
        <f>SUM(gielda__35[[#This Row],[Change A]:[Change C]])</f>
        <v>0</v>
      </c>
      <c r="K286">
        <f t="shared" si="4"/>
        <v>285</v>
      </c>
    </row>
    <row r="287" spans="1:11" hidden="1" x14ac:dyDescent="0.45">
      <c r="A287">
        <v>78.94</v>
      </c>
      <c r="B287">
        <v>108.08</v>
      </c>
      <c r="C287">
        <v>130.85</v>
      </c>
      <c r="D287">
        <f>MAX(gielda__35[[#This Row],[firma_A]], D286)</f>
        <v>130</v>
      </c>
      <c r="E287">
        <f>MAX(gielda__35[[#This Row],[firma_B]], E286)</f>
        <v>148.19</v>
      </c>
      <c r="F287">
        <f>MAX(gielda__35[[#This Row],[firma_C]], F286)</f>
        <v>135</v>
      </c>
      <c r="G287">
        <f>IF(NOT(gielda__35[[#This Row],[Max A]] = D286), 1, 0)</f>
        <v>0</v>
      </c>
      <c r="H287">
        <f>IF(NOT(gielda__35[[#This Row],[Max B]] = E286), 1, 0)</f>
        <v>0</v>
      </c>
      <c r="I287">
        <f>IF(NOT(gielda__35[[#This Row],[Max C]] = F286), 1, 0)</f>
        <v>0</v>
      </c>
      <c r="J287">
        <f>SUM(gielda__35[[#This Row],[Change A]:[Change C]])</f>
        <v>0</v>
      </c>
      <c r="K287">
        <f t="shared" si="4"/>
        <v>286</v>
      </c>
    </row>
    <row r="288" spans="1:11" hidden="1" x14ac:dyDescent="0.45">
      <c r="A288">
        <v>77.64</v>
      </c>
      <c r="B288">
        <v>107.52</v>
      </c>
      <c r="C288">
        <v>131.24</v>
      </c>
      <c r="D288">
        <f>MAX(gielda__35[[#This Row],[firma_A]], D287)</f>
        <v>130</v>
      </c>
      <c r="E288">
        <f>MAX(gielda__35[[#This Row],[firma_B]], E287)</f>
        <v>148.19</v>
      </c>
      <c r="F288">
        <f>MAX(gielda__35[[#This Row],[firma_C]], F287)</f>
        <v>135</v>
      </c>
      <c r="G288">
        <f>IF(NOT(gielda__35[[#This Row],[Max A]] = D287), 1, 0)</f>
        <v>0</v>
      </c>
      <c r="H288">
        <f>IF(NOT(gielda__35[[#This Row],[Max B]] = E287), 1, 0)</f>
        <v>0</v>
      </c>
      <c r="I288">
        <f>IF(NOT(gielda__35[[#This Row],[Max C]] = F287), 1, 0)</f>
        <v>0</v>
      </c>
      <c r="J288">
        <f>SUM(gielda__35[[#This Row],[Change A]:[Change C]])</f>
        <v>0</v>
      </c>
      <c r="K288">
        <f t="shared" si="4"/>
        <v>287</v>
      </c>
    </row>
    <row r="289" spans="1:11" hidden="1" x14ac:dyDescent="0.45">
      <c r="A289">
        <v>76.14</v>
      </c>
      <c r="B289">
        <v>107.35</v>
      </c>
      <c r="C289">
        <v>131.37</v>
      </c>
      <c r="D289">
        <f>MAX(gielda__35[[#This Row],[firma_A]], D288)</f>
        <v>130</v>
      </c>
      <c r="E289">
        <f>MAX(gielda__35[[#This Row],[firma_B]], E288)</f>
        <v>148.19</v>
      </c>
      <c r="F289">
        <f>MAX(gielda__35[[#This Row],[firma_C]], F288)</f>
        <v>135</v>
      </c>
      <c r="G289">
        <f>IF(NOT(gielda__35[[#This Row],[Max A]] = D288), 1, 0)</f>
        <v>0</v>
      </c>
      <c r="H289">
        <f>IF(NOT(gielda__35[[#This Row],[Max B]] = E288), 1, 0)</f>
        <v>0</v>
      </c>
      <c r="I289">
        <f>IF(NOT(gielda__35[[#This Row],[Max C]] = F288), 1, 0)</f>
        <v>0</v>
      </c>
      <c r="J289">
        <f>SUM(gielda__35[[#This Row],[Change A]:[Change C]])</f>
        <v>0</v>
      </c>
      <c r="K289">
        <f t="shared" si="4"/>
        <v>288</v>
      </c>
    </row>
    <row r="290" spans="1:11" hidden="1" x14ac:dyDescent="0.45">
      <c r="A290">
        <v>74.72</v>
      </c>
      <c r="B290">
        <v>105.74</v>
      </c>
      <c r="C290">
        <v>129.88</v>
      </c>
      <c r="D290">
        <f>MAX(gielda__35[[#This Row],[firma_A]], D289)</f>
        <v>130</v>
      </c>
      <c r="E290">
        <f>MAX(gielda__35[[#This Row],[firma_B]], E289)</f>
        <v>148.19</v>
      </c>
      <c r="F290">
        <f>MAX(gielda__35[[#This Row],[firma_C]], F289)</f>
        <v>135</v>
      </c>
      <c r="G290">
        <f>IF(NOT(gielda__35[[#This Row],[Max A]] = D289), 1, 0)</f>
        <v>0</v>
      </c>
      <c r="H290">
        <f>IF(NOT(gielda__35[[#This Row],[Max B]] = E289), 1, 0)</f>
        <v>0</v>
      </c>
      <c r="I290">
        <f>IF(NOT(gielda__35[[#This Row],[Max C]] = F289), 1, 0)</f>
        <v>0</v>
      </c>
      <c r="J290">
        <f>SUM(gielda__35[[#This Row],[Change A]:[Change C]])</f>
        <v>0</v>
      </c>
      <c r="K290">
        <f t="shared" si="4"/>
        <v>289</v>
      </c>
    </row>
    <row r="291" spans="1:11" hidden="1" x14ac:dyDescent="0.45">
      <c r="A291">
        <v>73.02</v>
      </c>
      <c r="B291">
        <v>105.32</v>
      </c>
      <c r="C291">
        <v>131.79</v>
      </c>
      <c r="D291">
        <f>MAX(gielda__35[[#This Row],[firma_A]], D290)</f>
        <v>130</v>
      </c>
      <c r="E291">
        <f>MAX(gielda__35[[#This Row],[firma_B]], E290)</f>
        <v>148.19</v>
      </c>
      <c r="F291">
        <f>MAX(gielda__35[[#This Row],[firma_C]], F290)</f>
        <v>135</v>
      </c>
      <c r="G291">
        <f>IF(NOT(gielda__35[[#This Row],[Max A]] = D290), 1, 0)</f>
        <v>0</v>
      </c>
      <c r="H291">
        <f>IF(NOT(gielda__35[[#This Row],[Max B]] = E290), 1, 0)</f>
        <v>0</v>
      </c>
      <c r="I291">
        <f>IF(NOT(gielda__35[[#This Row],[Max C]] = F290), 1, 0)</f>
        <v>0</v>
      </c>
      <c r="J291">
        <f>SUM(gielda__35[[#This Row],[Change A]:[Change C]])</f>
        <v>0</v>
      </c>
      <c r="K291">
        <f t="shared" si="4"/>
        <v>290</v>
      </c>
    </row>
    <row r="292" spans="1:11" hidden="1" x14ac:dyDescent="0.45">
      <c r="A292">
        <v>73.42</v>
      </c>
      <c r="B292">
        <v>103.92</v>
      </c>
      <c r="C292">
        <v>129.97999999999999</v>
      </c>
      <c r="D292">
        <f>MAX(gielda__35[[#This Row],[firma_A]], D291)</f>
        <v>130</v>
      </c>
      <c r="E292">
        <f>MAX(gielda__35[[#This Row],[firma_B]], E291)</f>
        <v>148.19</v>
      </c>
      <c r="F292">
        <f>MAX(gielda__35[[#This Row],[firma_C]], F291)</f>
        <v>135</v>
      </c>
      <c r="G292">
        <f>IF(NOT(gielda__35[[#This Row],[Max A]] = D291), 1, 0)</f>
        <v>0</v>
      </c>
      <c r="H292">
        <f>IF(NOT(gielda__35[[#This Row],[Max B]] = E291), 1, 0)</f>
        <v>0</v>
      </c>
      <c r="I292">
        <f>IF(NOT(gielda__35[[#This Row],[Max C]] = F291), 1, 0)</f>
        <v>0</v>
      </c>
      <c r="J292">
        <f>SUM(gielda__35[[#This Row],[Change A]:[Change C]])</f>
        <v>0</v>
      </c>
      <c r="K292">
        <f t="shared" si="4"/>
        <v>291</v>
      </c>
    </row>
    <row r="293" spans="1:11" hidden="1" x14ac:dyDescent="0.45">
      <c r="A293">
        <v>71.849999999999994</v>
      </c>
      <c r="B293">
        <v>103.17</v>
      </c>
      <c r="C293">
        <v>130.77000000000001</v>
      </c>
      <c r="D293">
        <f>MAX(gielda__35[[#This Row],[firma_A]], D292)</f>
        <v>130</v>
      </c>
      <c r="E293">
        <f>MAX(gielda__35[[#This Row],[firma_B]], E292)</f>
        <v>148.19</v>
      </c>
      <c r="F293">
        <f>MAX(gielda__35[[#This Row],[firma_C]], F292)</f>
        <v>135</v>
      </c>
      <c r="G293">
        <f>IF(NOT(gielda__35[[#This Row],[Max A]] = D292), 1, 0)</f>
        <v>0</v>
      </c>
      <c r="H293">
        <f>IF(NOT(gielda__35[[#This Row],[Max B]] = E292), 1, 0)</f>
        <v>0</v>
      </c>
      <c r="I293">
        <f>IF(NOT(gielda__35[[#This Row],[Max C]] = F292), 1, 0)</f>
        <v>0</v>
      </c>
      <c r="J293">
        <f>SUM(gielda__35[[#This Row],[Change A]:[Change C]])</f>
        <v>0</v>
      </c>
      <c r="K293">
        <f t="shared" si="4"/>
        <v>292</v>
      </c>
    </row>
    <row r="294" spans="1:11" hidden="1" x14ac:dyDescent="0.45">
      <c r="A294">
        <v>70.02</v>
      </c>
      <c r="B294">
        <v>102.14</v>
      </c>
      <c r="C294">
        <v>129.31</v>
      </c>
      <c r="D294">
        <f>MAX(gielda__35[[#This Row],[firma_A]], D293)</f>
        <v>130</v>
      </c>
      <c r="E294">
        <f>MAX(gielda__35[[#This Row],[firma_B]], E293)</f>
        <v>148.19</v>
      </c>
      <c r="F294">
        <f>MAX(gielda__35[[#This Row],[firma_C]], F293)</f>
        <v>135</v>
      </c>
      <c r="G294">
        <f>IF(NOT(gielda__35[[#This Row],[Max A]] = D293), 1, 0)</f>
        <v>0</v>
      </c>
      <c r="H294">
        <f>IF(NOT(gielda__35[[#This Row],[Max B]] = E293), 1, 0)</f>
        <v>0</v>
      </c>
      <c r="I294">
        <f>IF(NOT(gielda__35[[#This Row],[Max C]] = F293), 1, 0)</f>
        <v>0</v>
      </c>
      <c r="J294">
        <f>SUM(gielda__35[[#This Row],[Change A]:[Change C]])</f>
        <v>0</v>
      </c>
      <c r="K294">
        <f t="shared" si="4"/>
        <v>293</v>
      </c>
    </row>
    <row r="295" spans="1:11" hidden="1" x14ac:dyDescent="0.45">
      <c r="A295">
        <v>68.36</v>
      </c>
      <c r="B295">
        <v>101.73</v>
      </c>
      <c r="C295">
        <v>130.66999999999999</v>
      </c>
      <c r="D295">
        <f>MAX(gielda__35[[#This Row],[firma_A]], D294)</f>
        <v>130</v>
      </c>
      <c r="E295">
        <f>MAX(gielda__35[[#This Row],[firma_B]], E294)</f>
        <v>148.19</v>
      </c>
      <c r="F295">
        <f>MAX(gielda__35[[#This Row],[firma_C]], F294)</f>
        <v>135</v>
      </c>
      <c r="G295">
        <f>IF(NOT(gielda__35[[#This Row],[Max A]] = D294), 1, 0)</f>
        <v>0</v>
      </c>
      <c r="H295">
        <f>IF(NOT(gielda__35[[#This Row],[Max B]] = E294), 1, 0)</f>
        <v>0</v>
      </c>
      <c r="I295">
        <f>IF(NOT(gielda__35[[#This Row],[Max C]] = F294), 1, 0)</f>
        <v>0</v>
      </c>
      <c r="J295">
        <f>SUM(gielda__35[[#This Row],[Change A]:[Change C]])</f>
        <v>0</v>
      </c>
      <c r="K295">
        <f t="shared" si="4"/>
        <v>294</v>
      </c>
    </row>
    <row r="296" spans="1:11" hidden="1" x14ac:dyDescent="0.45">
      <c r="A296">
        <v>66.989999999999995</v>
      </c>
      <c r="B296">
        <v>100.39</v>
      </c>
      <c r="C296">
        <v>128.88</v>
      </c>
      <c r="D296">
        <f>MAX(gielda__35[[#This Row],[firma_A]], D295)</f>
        <v>130</v>
      </c>
      <c r="E296">
        <f>MAX(gielda__35[[#This Row],[firma_B]], E295)</f>
        <v>148.19</v>
      </c>
      <c r="F296">
        <f>MAX(gielda__35[[#This Row],[firma_C]], F295)</f>
        <v>135</v>
      </c>
      <c r="G296">
        <f>IF(NOT(gielda__35[[#This Row],[Max A]] = D295), 1, 0)</f>
        <v>0</v>
      </c>
      <c r="H296">
        <f>IF(NOT(gielda__35[[#This Row],[Max B]] = E295), 1, 0)</f>
        <v>0</v>
      </c>
      <c r="I296">
        <f>IF(NOT(gielda__35[[#This Row],[Max C]] = F295), 1, 0)</f>
        <v>0</v>
      </c>
      <c r="J296">
        <f>SUM(gielda__35[[#This Row],[Change A]:[Change C]])</f>
        <v>0</v>
      </c>
      <c r="K296">
        <f t="shared" si="4"/>
        <v>295</v>
      </c>
    </row>
    <row r="297" spans="1:11" hidden="1" x14ac:dyDescent="0.45">
      <c r="A297">
        <v>65.94</v>
      </c>
      <c r="B297">
        <v>98.52</v>
      </c>
      <c r="C297">
        <v>127.1</v>
      </c>
      <c r="D297">
        <f>MAX(gielda__35[[#This Row],[firma_A]], D296)</f>
        <v>130</v>
      </c>
      <c r="E297">
        <f>MAX(gielda__35[[#This Row],[firma_B]], E296)</f>
        <v>148.19</v>
      </c>
      <c r="F297">
        <f>MAX(gielda__35[[#This Row],[firma_C]], F296)</f>
        <v>135</v>
      </c>
      <c r="G297">
        <f>IF(NOT(gielda__35[[#This Row],[Max A]] = D296), 1, 0)</f>
        <v>0</v>
      </c>
      <c r="H297">
        <f>IF(NOT(gielda__35[[#This Row],[Max B]] = E296), 1, 0)</f>
        <v>0</v>
      </c>
      <c r="I297">
        <f>IF(NOT(gielda__35[[#This Row],[Max C]] = F296), 1, 0)</f>
        <v>0</v>
      </c>
      <c r="J297">
        <f>SUM(gielda__35[[#This Row],[Change A]:[Change C]])</f>
        <v>0</v>
      </c>
      <c r="K297">
        <f t="shared" si="4"/>
        <v>296</v>
      </c>
    </row>
    <row r="298" spans="1:11" hidden="1" x14ac:dyDescent="0.45">
      <c r="A298">
        <v>64.150000000000006</v>
      </c>
      <c r="B298">
        <v>101.27</v>
      </c>
      <c r="C298">
        <v>128.56</v>
      </c>
      <c r="D298">
        <f>MAX(gielda__35[[#This Row],[firma_A]], D297)</f>
        <v>130</v>
      </c>
      <c r="E298">
        <f>MAX(gielda__35[[#This Row],[firma_B]], E297)</f>
        <v>148.19</v>
      </c>
      <c r="F298">
        <f>MAX(gielda__35[[#This Row],[firma_C]], F297)</f>
        <v>135</v>
      </c>
      <c r="G298">
        <f>IF(NOT(gielda__35[[#This Row],[Max A]] = D297), 1, 0)</f>
        <v>0</v>
      </c>
      <c r="H298">
        <f>IF(NOT(gielda__35[[#This Row],[Max B]] = E297), 1, 0)</f>
        <v>0</v>
      </c>
      <c r="I298">
        <f>IF(NOT(gielda__35[[#This Row],[Max C]] = F297), 1, 0)</f>
        <v>0</v>
      </c>
      <c r="J298">
        <f>SUM(gielda__35[[#This Row],[Change A]:[Change C]])</f>
        <v>0</v>
      </c>
      <c r="K298">
        <f t="shared" si="4"/>
        <v>297</v>
      </c>
    </row>
    <row r="299" spans="1:11" hidden="1" x14ac:dyDescent="0.45">
      <c r="A299">
        <v>65.95</v>
      </c>
      <c r="B299">
        <v>101.23</v>
      </c>
      <c r="C299">
        <v>126.64</v>
      </c>
      <c r="D299">
        <f>MAX(gielda__35[[#This Row],[firma_A]], D298)</f>
        <v>130</v>
      </c>
      <c r="E299">
        <f>MAX(gielda__35[[#This Row],[firma_B]], E298)</f>
        <v>148.19</v>
      </c>
      <c r="F299">
        <f>MAX(gielda__35[[#This Row],[firma_C]], F298)</f>
        <v>135</v>
      </c>
      <c r="G299">
        <f>IF(NOT(gielda__35[[#This Row],[Max A]] = D298), 1, 0)</f>
        <v>0</v>
      </c>
      <c r="H299">
        <f>IF(NOT(gielda__35[[#This Row],[Max B]] = E298), 1, 0)</f>
        <v>0</v>
      </c>
      <c r="I299">
        <f>IF(NOT(gielda__35[[#This Row],[Max C]] = F298), 1, 0)</f>
        <v>0</v>
      </c>
      <c r="J299">
        <f>SUM(gielda__35[[#This Row],[Change A]:[Change C]])</f>
        <v>0</v>
      </c>
      <c r="K299">
        <f t="shared" si="4"/>
        <v>298</v>
      </c>
    </row>
    <row r="300" spans="1:11" hidden="1" x14ac:dyDescent="0.45">
      <c r="A300">
        <v>67.45</v>
      </c>
      <c r="B300">
        <v>100.8</v>
      </c>
      <c r="C300">
        <v>127.5</v>
      </c>
      <c r="D300">
        <f>MAX(gielda__35[[#This Row],[firma_A]], D299)</f>
        <v>130</v>
      </c>
      <c r="E300">
        <f>MAX(gielda__35[[#This Row],[firma_B]], E299)</f>
        <v>148.19</v>
      </c>
      <c r="F300">
        <f>MAX(gielda__35[[#This Row],[firma_C]], F299)</f>
        <v>135</v>
      </c>
      <c r="G300">
        <f>IF(NOT(gielda__35[[#This Row],[Max A]] = D299), 1, 0)</f>
        <v>0</v>
      </c>
      <c r="H300">
        <f>IF(NOT(gielda__35[[#This Row],[Max B]] = E299), 1, 0)</f>
        <v>0</v>
      </c>
      <c r="I300">
        <f>IF(NOT(gielda__35[[#This Row],[Max C]] = F299), 1, 0)</f>
        <v>0</v>
      </c>
      <c r="J300">
        <f>SUM(gielda__35[[#This Row],[Change A]:[Change C]])</f>
        <v>0</v>
      </c>
      <c r="K300">
        <f t="shared" si="4"/>
        <v>299</v>
      </c>
    </row>
    <row r="301" spans="1:11" hidden="1" x14ac:dyDescent="0.45">
      <c r="A301">
        <v>65.540000000000006</v>
      </c>
      <c r="B301">
        <v>103.36</v>
      </c>
      <c r="C301">
        <v>127.51</v>
      </c>
      <c r="D301">
        <f>MAX(gielda__35[[#This Row],[firma_A]], D300)</f>
        <v>130</v>
      </c>
      <c r="E301">
        <f>MAX(gielda__35[[#This Row],[firma_B]], E300)</f>
        <v>148.19</v>
      </c>
      <c r="F301">
        <f>MAX(gielda__35[[#This Row],[firma_C]], F300)</f>
        <v>135</v>
      </c>
      <c r="G301">
        <f>IF(NOT(gielda__35[[#This Row],[Max A]] = D300), 1, 0)</f>
        <v>0</v>
      </c>
      <c r="H301">
        <f>IF(NOT(gielda__35[[#This Row],[Max B]] = E300), 1, 0)</f>
        <v>0</v>
      </c>
      <c r="I301">
        <f>IF(NOT(gielda__35[[#This Row],[Max C]] = F300), 1, 0)</f>
        <v>0</v>
      </c>
      <c r="J301">
        <f>SUM(gielda__35[[#This Row],[Change A]:[Change C]])</f>
        <v>0</v>
      </c>
      <c r="K301">
        <f t="shared" si="4"/>
        <v>300</v>
      </c>
    </row>
    <row r="302" spans="1:11" hidden="1" x14ac:dyDescent="0.45">
      <c r="A302">
        <v>67.31</v>
      </c>
      <c r="B302">
        <v>103.09</v>
      </c>
      <c r="C302">
        <v>128.83000000000001</v>
      </c>
      <c r="D302">
        <f>MAX(gielda__35[[#This Row],[firma_A]], D301)</f>
        <v>130</v>
      </c>
      <c r="E302">
        <f>MAX(gielda__35[[#This Row],[firma_B]], E301)</f>
        <v>148.19</v>
      </c>
      <c r="F302">
        <f>MAX(gielda__35[[#This Row],[firma_C]], F301)</f>
        <v>135</v>
      </c>
      <c r="G302">
        <f>IF(NOT(gielda__35[[#This Row],[Max A]] = D301), 1, 0)</f>
        <v>0</v>
      </c>
      <c r="H302">
        <f>IF(NOT(gielda__35[[#This Row],[Max B]] = E301), 1, 0)</f>
        <v>0</v>
      </c>
      <c r="I302">
        <f>IF(NOT(gielda__35[[#This Row],[Max C]] = F301), 1, 0)</f>
        <v>0</v>
      </c>
      <c r="J302">
        <f>SUM(gielda__35[[#This Row],[Change A]:[Change C]])</f>
        <v>0</v>
      </c>
      <c r="K302">
        <f t="shared" si="4"/>
        <v>301</v>
      </c>
    </row>
    <row r="303" spans="1:11" hidden="1" x14ac:dyDescent="0.45">
      <c r="A303">
        <v>68.48</v>
      </c>
      <c r="B303">
        <v>101.33</v>
      </c>
      <c r="C303">
        <v>126.93</v>
      </c>
      <c r="D303">
        <f>MAX(gielda__35[[#This Row],[firma_A]], D302)</f>
        <v>130</v>
      </c>
      <c r="E303">
        <f>MAX(gielda__35[[#This Row],[firma_B]], E302)</f>
        <v>148.19</v>
      </c>
      <c r="F303">
        <f>MAX(gielda__35[[#This Row],[firma_C]], F302)</f>
        <v>135</v>
      </c>
      <c r="G303">
        <f>IF(NOT(gielda__35[[#This Row],[Max A]] = D302), 1, 0)</f>
        <v>0</v>
      </c>
      <c r="H303">
        <f>IF(NOT(gielda__35[[#This Row],[Max B]] = E302), 1, 0)</f>
        <v>0</v>
      </c>
      <c r="I303">
        <f>IF(NOT(gielda__35[[#This Row],[Max C]] = F302), 1, 0)</f>
        <v>0</v>
      </c>
      <c r="J303">
        <f>SUM(gielda__35[[#This Row],[Change A]:[Change C]])</f>
        <v>0</v>
      </c>
      <c r="K303">
        <f t="shared" si="4"/>
        <v>302</v>
      </c>
    </row>
    <row r="304" spans="1:11" hidden="1" x14ac:dyDescent="0.45">
      <c r="A304">
        <v>70.61</v>
      </c>
      <c r="B304">
        <v>101.33</v>
      </c>
      <c r="C304">
        <v>128.9</v>
      </c>
      <c r="D304">
        <f>MAX(gielda__35[[#This Row],[firma_A]], D303)</f>
        <v>130</v>
      </c>
      <c r="E304">
        <f>MAX(gielda__35[[#This Row],[firma_B]], E303)</f>
        <v>148.19</v>
      </c>
      <c r="F304">
        <f>MAX(gielda__35[[#This Row],[firma_C]], F303)</f>
        <v>135</v>
      </c>
      <c r="G304">
        <f>IF(NOT(gielda__35[[#This Row],[Max A]] = D303), 1, 0)</f>
        <v>0</v>
      </c>
      <c r="H304">
        <f>IF(NOT(gielda__35[[#This Row],[Max B]] = E303), 1, 0)</f>
        <v>0</v>
      </c>
      <c r="I304">
        <f>IF(NOT(gielda__35[[#This Row],[Max C]] = F303), 1, 0)</f>
        <v>0</v>
      </c>
      <c r="J304">
        <f>SUM(gielda__35[[#This Row],[Change A]:[Change C]])</f>
        <v>0</v>
      </c>
      <c r="K304">
        <f t="shared" si="4"/>
        <v>303</v>
      </c>
    </row>
    <row r="305" spans="1:11" hidden="1" x14ac:dyDescent="0.45">
      <c r="A305">
        <v>68.95</v>
      </c>
      <c r="B305">
        <v>100.05</v>
      </c>
      <c r="C305">
        <v>129.55000000000001</v>
      </c>
      <c r="D305">
        <f>MAX(gielda__35[[#This Row],[firma_A]], D304)</f>
        <v>130</v>
      </c>
      <c r="E305">
        <f>MAX(gielda__35[[#This Row],[firma_B]], E304)</f>
        <v>148.19</v>
      </c>
      <c r="F305">
        <f>MAX(gielda__35[[#This Row],[firma_C]], F304)</f>
        <v>135</v>
      </c>
      <c r="G305">
        <f>IF(NOT(gielda__35[[#This Row],[Max A]] = D304), 1, 0)</f>
        <v>0</v>
      </c>
      <c r="H305">
        <f>IF(NOT(gielda__35[[#This Row],[Max B]] = E304), 1, 0)</f>
        <v>0</v>
      </c>
      <c r="I305">
        <f>IF(NOT(gielda__35[[#This Row],[Max C]] = F304), 1, 0)</f>
        <v>0</v>
      </c>
      <c r="J305">
        <f>SUM(gielda__35[[#This Row],[Change A]:[Change C]])</f>
        <v>0</v>
      </c>
      <c r="K305">
        <f t="shared" si="4"/>
        <v>304</v>
      </c>
    </row>
    <row r="306" spans="1:11" hidden="1" x14ac:dyDescent="0.45">
      <c r="A306">
        <v>70.34</v>
      </c>
      <c r="B306">
        <v>99.1</v>
      </c>
      <c r="C306">
        <v>130</v>
      </c>
      <c r="D306">
        <f>MAX(gielda__35[[#This Row],[firma_A]], D305)</f>
        <v>130</v>
      </c>
      <c r="E306">
        <f>MAX(gielda__35[[#This Row],[firma_B]], E305)</f>
        <v>148.19</v>
      </c>
      <c r="F306">
        <f>MAX(gielda__35[[#This Row],[firma_C]], F305)</f>
        <v>135</v>
      </c>
      <c r="G306">
        <f>IF(NOT(gielda__35[[#This Row],[Max A]] = D305), 1, 0)</f>
        <v>0</v>
      </c>
      <c r="H306">
        <f>IF(NOT(gielda__35[[#This Row],[Max B]] = E305), 1, 0)</f>
        <v>0</v>
      </c>
      <c r="I306">
        <f>IF(NOT(gielda__35[[#This Row],[Max C]] = F305), 1, 0)</f>
        <v>0</v>
      </c>
      <c r="J306">
        <f>SUM(gielda__35[[#This Row],[Change A]:[Change C]])</f>
        <v>0</v>
      </c>
      <c r="K306">
        <f t="shared" si="4"/>
        <v>305</v>
      </c>
    </row>
    <row r="307" spans="1:11" hidden="1" x14ac:dyDescent="0.45">
      <c r="A307">
        <v>72.260000000000005</v>
      </c>
      <c r="B307">
        <v>102.08</v>
      </c>
      <c r="C307">
        <v>129.80000000000001</v>
      </c>
      <c r="D307">
        <f>MAX(gielda__35[[#This Row],[firma_A]], D306)</f>
        <v>130</v>
      </c>
      <c r="E307">
        <f>MAX(gielda__35[[#This Row],[firma_B]], E306)</f>
        <v>148.19</v>
      </c>
      <c r="F307">
        <f>MAX(gielda__35[[#This Row],[firma_C]], F306)</f>
        <v>135</v>
      </c>
      <c r="G307">
        <f>IF(NOT(gielda__35[[#This Row],[Max A]] = D306), 1, 0)</f>
        <v>0</v>
      </c>
      <c r="H307">
        <f>IF(NOT(gielda__35[[#This Row],[Max B]] = E306), 1, 0)</f>
        <v>0</v>
      </c>
      <c r="I307">
        <f>IF(NOT(gielda__35[[#This Row],[Max C]] = F306), 1, 0)</f>
        <v>0</v>
      </c>
      <c r="J307">
        <f>SUM(gielda__35[[#This Row],[Change A]:[Change C]])</f>
        <v>0</v>
      </c>
      <c r="K307">
        <f t="shared" si="4"/>
        <v>306</v>
      </c>
    </row>
    <row r="308" spans="1:11" hidden="1" x14ac:dyDescent="0.45">
      <c r="A308">
        <v>70.56</v>
      </c>
      <c r="B308">
        <v>101.44</v>
      </c>
      <c r="C308">
        <v>131.47</v>
      </c>
      <c r="D308">
        <f>MAX(gielda__35[[#This Row],[firma_A]], D307)</f>
        <v>130</v>
      </c>
      <c r="E308">
        <f>MAX(gielda__35[[#This Row],[firma_B]], E307)</f>
        <v>148.19</v>
      </c>
      <c r="F308">
        <f>MAX(gielda__35[[#This Row],[firma_C]], F307)</f>
        <v>135</v>
      </c>
      <c r="G308">
        <f>IF(NOT(gielda__35[[#This Row],[Max A]] = D307), 1, 0)</f>
        <v>0</v>
      </c>
      <c r="H308">
        <f>IF(NOT(gielda__35[[#This Row],[Max B]] = E307), 1, 0)</f>
        <v>0</v>
      </c>
      <c r="I308">
        <f>IF(NOT(gielda__35[[#This Row],[Max C]] = F307), 1, 0)</f>
        <v>0</v>
      </c>
      <c r="J308">
        <f>SUM(gielda__35[[#This Row],[Change A]:[Change C]])</f>
        <v>0</v>
      </c>
      <c r="K308">
        <f t="shared" si="4"/>
        <v>307</v>
      </c>
    </row>
    <row r="309" spans="1:11" hidden="1" x14ac:dyDescent="0.45">
      <c r="A309">
        <v>72.2</v>
      </c>
      <c r="B309">
        <v>100.09</v>
      </c>
      <c r="C309">
        <v>131.77000000000001</v>
      </c>
      <c r="D309">
        <f>MAX(gielda__35[[#This Row],[firma_A]], D308)</f>
        <v>130</v>
      </c>
      <c r="E309">
        <f>MAX(gielda__35[[#This Row],[firma_B]], E308)</f>
        <v>148.19</v>
      </c>
      <c r="F309">
        <f>MAX(gielda__35[[#This Row],[firma_C]], F308)</f>
        <v>135</v>
      </c>
      <c r="G309">
        <f>IF(NOT(gielda__35[[#This Row],[Max A]] = D308), 1, 0)</f>
        <v>0</v>
      </c>
      <c r="H309">
        <f>IF(NOT(gielda__35[[#This Row],[Max B]] = E308), 1, 0)</f>
        <v>0</v>
      </c>
      <c r="I309">
        <f>IF(NOT(gielda__35[[#This Row],[Max C]] = F308), 1, 0)</f>
        <v>0</v>
      </c>
      <c r="J309">
        <f>SUM(gielda__35[[#This Row],[Change A]:[Change C]])</f>
        <v>0</v>
      </c>
      <c r="K309">
        <f t="shared" si="4"/>
        <v>308</v>
      </c>
    </row>
    <row r="310" spans="1:11" hidden="1" x14ac:dyDescent="0.45">
      <c r="A310">
        <v>70.36</v>
      </c>
      <c r="B310">
        <v>98.49</v>
      </c>
      <c r="C310">
        <v>132.02000000000001</v>
      </c>
      <c r="D310">
        <f>MAX(gielda__35[[#This Row],[firma_A]], D309)</f>
        <v>130</v>
      </c>
      <c r="E310">
        <f>MAX(gielda__35[[#This Row],[firma_B]], E309)</f>
        <v>148.19</v>
      </c>
      <c r="F310">
        <f>MAX(gielda__35[[#This Row],[firma_C]], F309)</f>
        <v>135</v>
      </c>
      <c r="G310">
        <f>IF(NOT(gielda__35[[#This Row],[Max A]] = D309), 1, 0)</f>
        <v>0</v>
      </c>
      <c r="H310">
        <f>IF(NOT(gielda__35[[#This Row],[Max B]] = E309), 1, 0)</f>
        <v>0</v>
      </c>
      <c r="I310">
        <f>IF(NOT(gielda__35[[#This Row],[Max C]] = F309), 1, 0)</f>
        <v>0</v>
      </c>
      <c r="J310">
        <f>SUM(gielda__35[[#This Row],[Change A]:[Change C]])</f>
        <v>0</v>
      </c>
      <c r="K310">
        <f t="shared" si="4"/>
        <v>309</v>
      </c>
    </row>
    <row r="311" spans="1:11" hidden="1" x14ac:dyDescent="0.45">
      <c r="A311">
        <v>71.61</v>
      </c>
      <c r="B311">
        <v>96.78</v>
      </c>
      <c r="C311">
        <v>133.83000000000001</v>
      </c>
      <c r="D311">
        <f>MAX(gielda__35[[#This Row],[firma_A]], D310)</f>
        <v>130</v>
      </c>
      <c r="E311">
        <f>MAX(gielda__35[[#This Row],[firma_B]], E310)</f>
        <v>148.19</v>
      </c>
      <c r="F311">
        <f>MAX(gielda__35[[#This Row],[firma_C]], F310)</f>
        <v>135</v>
      </c>
      <c r="G311">
        <f>IF(NOT(gielda__35[[#This Row],[Max A]] = D310), 1, 0)</f>
        <v>0</v>
      </c>
      <c r="H311">
        <f>IF(NOT(gielda__35[[#This Row],[Max B]] = E310), 1, 0)</f>
        <v>0</v>
      </c>
      <c r="I311">
        <f>IF(NOT(gielda__35[[#This Row],[Max C]] = F310), 1, 0)</f>
        <v>0</v>
      </c>
      <c r="J311">
        <f>SUM(gielda__35[[#This Row],[Change A]:[Change C]])</f>
        <v>0</v>
      </c>
      <c r="K311">
        <f t="shared" si="4"/>
        <v>310</v>
      </c>
    </row>
    <row r="312" spans="1:11" hidden="1" x14ac:dyDescent="0.45">
      <c r="A312">
        <v>70.290000000000006</v>
      </c>
      <c r="B312">
        <v>95.63</v>
      </c>
      <c r="C312">
        <v>135.18</v>
      </c>
      <c r="D312">
        <f>MAX(gielda__35[[#This Row],[firma_A]], D311)</f>
        <v>130</v>
      </c>
      <c r="E312">
        <f>MAX(gielda__35[[#This Row],[firma_B]], E311)</f>
        <v>148.19</v>
      </c>
      <c r="F312">
        <f>MAX(gielda__35[[#This Row],[firma_C]], F311)</f>
        <v>135.18</v>
      </c>
      <c r="G312">
        <f>IF(NOT(gielda__35[[#This Row],[Max A]] = D311), 1, 0)</f>
        <v>0</v>
      </c>
      <c r="H312">
        <f>IF(NOT(gielda__35[[#This Row],[Max B]] = E311), 1, 0)</f>
        <v>0</v>
      </c>
      <c r="I312">
        <f>IF(NOT(gielda__35[[#This Row],[Max C]] = F311), 1, 0)</f>
        <v>1</v>
      </c>
      <c r="J312">
        <f>SUM(gielda__35[[#This Row],[Change A]:[Change C]])</f>
        <v>1</v>
      </c>
      <c r="K312">
        <f t="shared" si="4"/>
        <v>311</v>
      </c>
    </row>
    <row r="313" spans="1:11" hidden="1" x14ac:dyDescent="0.45">
      <c r="A313">
        <v>69.23</v>
      </c>
      <c r="B313">
        <v>93.96</v>
      </c>
      <c r="C313">
        <v>137.03</v>
      </c>
      <c r="D313">
        <f>MAX(gielda__35[[#This Row],[firma_A]], D312)</f>
        <v>130</v>
      </c>
      <c r="E313">
        <f>MAX(gielda__35[[#This Row],[firma_B]], E312)</f>
        <v>148.19</v>
      </c>
      <c r="F313">
        <f>MAX(gielda__35[[#This Row],[firma_C]], F312)</f>
        <v>137.03</v>
      </c>
      <c r="G313">
        <f>IF(NOT(gielda__35[[#This Row],[Max A]] = D312), 1, 0)</f>
        <v>0</v>
      </c>
      <c r="H313">
        <f>IF(NOT(gielda__35[[#This Row],[Max B]] = E312), 1, 0)</f>
        <v>0</v>
      </c>
      <c r="I313">
        <f>IF(NOT(gielda__35[[#This Row],[Max C]] = F312), 1, 0)</f>
        <v>1</v>
      </c>
      <c r="J313">
        <f>SUM(gielda__35[[#This Row],[Change A]:[Change C]])</f>
        <v>1</v>
      </c>
      <c r="K313">
        <f t="shared" si="4"/>
        <v>312</v>
      </c>
    </row>
    <row r="314" spans="1:11" hidden="1" x14ac:dyDescent="0.45">
      <c r="A314">
        <v>67.989999999999995</v>
      </c>
      <c r="B314">
        <v>92.27</v>
      </c>
      <c r="C314">
        <v>138.52000000000001</v>
      </c>
      <c r="D314">
        <f>MAX(gielda__35[[#This Row],[firma_A]], D313)</f>
        <v>130</v>
      </c>
      <c r="E314">
        <f>MAX(gielda__35[[#This Row],[firma_B]], E313)</f>
        <v>148.19</v>
      </c>
      <c r="F314">
        <f>MAX(gielda__35[[#This Row],[firma_C]], F313)</f>
        <v>138.52000000000001</v>
      </c>
      <c r="G314">
        <f>IF(NOT(gielda__35[[#This Row],[Max A]] = D313), 1, 0)</f>
        <v>0</v>
      </c>
      <c r="H314">
        <f>IF(NOT(gielda__35[[#This Row],[Max B]] = E313), 1, 0)</f>
        <v>0</v>
      </c>
      <c r="I314">
        <f>IF(NOT(gielda__35[[#This Row],[Max C]] = F313), 1, 0)</f>
        <v>1</v>
      </c>
      <c r="J314">
        <f>SUM(gielda__35[[#This Row],[Change A]:[Change C]])</f>
        <v>1</v>
      </c>
      <c r="K314">
        <f t="shared" si="4"/>
        <v>313</v>
      </c>
    </row>
    <row r="315" spans="1:11" hidden="1" x14ac:dyDescent="0.45">
      <c r="A315">
        <v>69.44</v>
      </c>
      <c r="B315">
        <v>90.35</v>
      </c>
      <c r="C315">
        <v>137.19</v>
      </c>
      <c r="D315">
        <f>MAX(gielda__35[[#This Row],[firma_A]], D314)</f>
        <v>130</v>
      </c>
      <c r="E315">
        <f>MAX(gielda__35[[#This Row],[firma_B]], E314)</f>
        <v>148.19</v>
      </c>
      <c r="F315">
        <f>MAX(gielda__35[[#This Row],[firma_C]], F314)</f>
        <v>138.52000000000001</v>
      </c>
      <c r="G315">
        <f>IF(NOT(gielda__35[[#This Row],[Max A]] = D314), 1, 0)</f>
        <v>0</v>
      </c>
      <c r="H315">
        <f>IF(NOT(gielda__35[[#This Row],[Max B]] = E314), 1, 0)</f>
        <v>0</v>
      </c>
      <c r="I315">
        <f>IF(NOT(gielda__35[[#This Row],[Max C]] = F314), 1, 0)</f>
        <v>0</v>
      </c>
      <c r="J315">
        <f>SUM(gielda__35[[#This Row],[Change A]:[Change C]])</f>
        <v>0</v>
      </c>
      <c r="K315">
        <f t="shared" si="4"/>
        <v>314</v>
      </c>
    </row>
    <row r="316" spans="1:11" hidden="1" x14ac:dyDescent="0.45">
      <c r="A316">
        <v>70.47</v>
      </c>
      <c r="B316">
        <v>92.91</v>
      </c>
      <c r="C316">
        <v>135.94999999999999</v>
      </c>
      <c r="D316">
        <f>MAX(gielda__35[[#This Row],[firma_A]], D315)</f>
        <v>130</v>
      </c>
      <c r="E316">
        <f>MAX(gielda__35[[#This Row],[firma_B]], E315)</f>
        <v>148.19</v>
      </c>
      <c r="F316">
        <f>MAX(gielda__35[[#This Row],[firma_C]], F315)</f>
        <v>138.52000000000001</v>
      </c>
      <c r="G316">
        <f>IF(NOT(gielda__35[[#This Row],[Max A]] = D315), 1, 0)</f>
        <v>0</v>
      </c>
      <c r="H316">
        <f>IF(NOT(gielda__35[[#This Row],[Max B]] = E315), 1, 0)</f>
        <v>0</v>
      </c>
      <c r="I316">
        <f>IF(NOT(gielda__35[[#This Row],[Max C]] = F315), 1, 0)</f>
        <v>0</v>
      </c>
      <c r="J316">
        <f>SUM(gielda__35[[#This Row],[Change A]:[Change C]])</f>
        <v>0</v>
      </c>
      <c r="K316">
        <f t="shared" si="4"/>
        <v>315</v>
      </c>
    </row>
    <row r="317" spans="1:11" hidden="1" x14ac:dyDescent="0.45">
      <c r="A317">
        <v>71.23</v>
      </c>
      <c r="B317">
        <v>91.71</v>
      </c>
      <c r="C317">
        <v>137</v>
      </c>
      <c r="D317">
        <f>MAX(gielda__35[[#This Row],[firma_A]], D316)</f>
        <v>130</v>
      </c>
      <c r="E317">
        <f>MAX(gielda__35[[#This Row],[firma_B]], E316)</f>
        <v>148.19</v>
      </c>
      <c r="F317">
        <f>MAX(gielda__35[[#This Row],[firma_C]], F316)</f>
        <v>138.52000000000001</v>
      </c>
      <c r="G317">
        <f>IF(NOT(gielda__35[[#This Row],[Max A]] = D316), 1, 0)</f>
        <v>0</v>
      </c>
      <c r="H317">
        <f>IF(NOT(gielda__35[[#This Row],[Max B]] = E316), 1, 0)</f>
        <v>0</v>
      </c>
      <c r="I317">
        <f>IF(NOT(gielda__35[[#This Row],[Max C]] = F316), 1, 0)</f>
        <v>0</v>
      </c>
      <c r="J317">
        <f>SUM(gielda__35[[#This Row],[Change A]:[Change C]])</f>
        <v>0</v>
      </c>
      <c r="K317">
        <f t="shared" si="4"/>
        <v>316</v>
      </c>
    </row>
    <row r="318" spans="1:11" hidden="1" x14ac:dyDescent="0.45">
      <c r="A318">
        <v>70.17</v>
      </c>
      <c r="B318">
        <v>91.34</v>
      </c>
      <c r="C318">
        <v>137.66999999999999</v>
      </c>
      <c r="D318">
        <f>MAX(gielda__35[[#This Row],[firma_A]], D317)</f>
        <v>130</v>
      </c>
      <c r="E318">
        <f>MAX(gielda__35[[#This Row],[firma_B]], E317)</f>
        <v>148.19</v>
      </c>
      <c r="F318">
        <f>MAX(gielda__35[[#This Row],[firma_C]], F317)</f>
        <v>138.52000000000001</v>
      </c>
      <c r="G318">
        <f>IF(NOT(gielda__35[[#This Row],[Max A]] = D317), 1, 0)</f>
        <v>0</v>
      </c>
      <c r="H318">
        <f>IF(NOT(gielda__35[[#This Row],[Max B]] = E317), 1, 0)</f>
        <v>0</v>
      </c>
      <c r="I318">
        <f>IF(NOT(gielda__35[[#This Row],[Max C]] = F317), 1, 0)</f>
        <v>0</v>
      </c>
      <c r="J318">
        <f>SUM(gielda__35[[#This Row],[Change A]:[Change C]])</f>
        <v>0</v>
      </c>
      <c r="K318">
        <f t="shared" si="4"/>
        <v>317</v>
      </c>
    </row>
    <row r="319" spans="1:11" hidden="1" x14ac:dyDescent="0.45">
      <c r="A319">
        <v>71.95</v>
      </c>
      <c r="B319">
        <v>90.05</v>
      </c>
      <c r="C319">
        <v>136.63</v>
      </c>
      <c r="D319">
        <f>MAX(gielda__35[[#This Row],[firma_A]], D318)</f>
        <v>130</v>
      </c>
      <c r="E319">
        <f>MAX(gielda__35[[#This Row],[firma_B]], E318)</f>
        <v>148.19</v>
      </c>
      <c r="F319">
        <f>MAX(gielda__35[[#This Row],[firma_C]], F318)</f>
        <v>138.52000000000001</v>
      </c>
      <c r="G319">
        <f>IF(NOT(gielda__35[[#This Row],[Max A]] = D318), 1, 0)</f>
        <v>0</v>
      </c>
      <c r="H319">
        <f>IF(NOT(gielda__35[[#This Row],[Max B]] = E318), 1, 0)</f>
        <v>0</v>
      </c>
      <c r="I319">
        <f>IF(NOT(gielda__35[[#This Row],[Max C]] = F318), 1, 0)</f>
        <v>0</v>
      </c>
      <c r="J319">
        <f>SUM(gielda__35[[#This Row],[Change A]:[Change C]])</f>
        <v>0</v>
      </c>
      <c r="K319">
        <f t="shared" si="4"/>
        <v>318</v>
      </c>
    </row>
    <row r="320" spans="1:11" hidden="1" x14ac:dyDescent="0.45">
      <c r="A320">
        <v>73.099999999999994</v>
      </c>
      <c r="B320">
        <v>89.87</v>
      </c>
      <c r="C320">
        <v>137.87</v>
      </c>
      <c r="D320">
        <f>MAX(gielda__35[[#This Row],[firma_A]], D319)</f>
        <v>130</v>
      </c>
      <c r="E320">
        <f>MAX(gielda__35[[#This Row],[firma_B]], E319)</f>
        <v>148.19</v>
      </c>
      <c r="F320">
        <f>MAX(gielda__35[[#This Row],[firma_C]], F319)</f>
        <v>138.52000000000001</v>
      </c>
      <c r="G320">
        <f>IF(NOT(gielda__35[[#This Row],[Max A]] = D319), 1, 0)</f>
        <v>0</v>
      </c>
      <c r="H320">
        <f>IF(NOT(gielda__35[[#This Row],[Max B]] = E319), 1, 0)</f>
        <v>0</v>
      </c>
      <c r="I320">
        <f>IF(NOT(gielda__35[[#This Row],[Max C]] = F319), 1, 0)</f>
        <v>0</v>
      </c>
      <c r="J320">
        <f>SUM(gielda__35[[#This Row],[Change A]:[Change C]])</f>
        <v>0</v>
      </c>
      <c r="K320">
        <f t="shared" si="4"/>
        <v>319</v>
      </c>
    </row>
    <row r="321" spans="1:11" hidden="1" x14ac:dyDescent="0.45">
      <c r="A321">
        <v>74.34</v>
      </c>
      <c r="B321">
        <v>92.63</v>
      </c>
      <c r="C321">
        <v>139.09</v>
      </c>
      <c r="D321">
        <f>MAX(gielda__35[[#This Row],[firma_A]], D320)</f>
        <v>130</v>
      </c>
      <c r="E321">
        <f>MAX(gielda__35[[#This Row],[firma_B]], E320)</f>
        <v>148.19</v>
      </c>
      <c r="F321">
        <f>MAX(gielda__35[[#This Row],[firma_C]], F320)</f>
        <v>139.09</v>
      </c>
      <c r="G321">
        <f>IF(NOT(gielda__35[[#This Row],[Max A]] = D320), 1, 0)</f>
        <v>0</v>
      </c>
      <c r="H321">
        <f>IF(NOT(gielda__35[[#This Row],[Max B]] = E320), 1, 0)</f>
        <v>0</v>
      </c>
      <c r="I321">
        <f>IF(NOT(gielda__35[[#This Row],[Max C]] = F320), 1, 0)</f>
        <v>1</v>
      </c>
      <c r="J321">
        <f>SUM(gielda__35[[#This Row],[Change A]:[Change C]])</f>
        <v>1</v>
      </c>
      <c r="K321">
        <f t="shared" si="4"/>
        <v>320</v>
      </c>
    </row>
    <row r="322" spans="1:11" hidden="1" x14ac:dyDescent="0.45">
      <c r="A322">
        <v>75.400000000000006</v>
      </c>
      <c r="B322">
        <v>91.36</v>
      </c>
      <c r="C322">
        <v>140.12</v>
      </c>
      <c r="D322">
        <f>MAX(gielda__35[[#This Row],[firma_A]], D321)</f>
        <v>130</v>
      </c>
      <c r="E322">
        <f>MAX(gielda__35[[#This Row],[firma_B]], E321)</f>
        <v>148.19</v>
      </c>
      <c r="F322">
        <f>MAX(gielda__35[[#This Row],[firma_C]], F321)</f>
        <v>140.12</v>
      </c>
      <c r="G322">
        <f>IF(NOT(gielda__35[[#This Row],[Max A]] = D321), 1, 0)</f>
        <v>0</v>
      </c>
      <c r="H322">
        <f>IF(NOT(gielda__35[[#This Row],[Max B]] = E321), 1, 0)</f>
        <v>0</v>
      </c>
      <c r="I322">
        <f>IF(NOT(gielda__35[[#This Row],[Max C]] = F321), 1, 0)</f>
        <v>1</v>
      </c>
      <c r="J322">
        <f>SUM(gielda__35[[#This Row],[Change A]:[Change C]])</f>
        <v>1</v>
      </c>
      <c r="K322">
        <f t="shared" si="4"/>
        <v>321</v>
      </c>
    </row>
    <row r="323" spans="1:11" hidden="1" x14ac:dyDescent="0.45">
      <c r="A323">
        <v>75.91</v>
      </c>
      <c r="B323">
        <v>91.04</v>
      </c>
      <c r="C323">
        <v>138.57</v>
      </c>
      <c r="D323">
        <f>MAX(gielda__35[[#This Row],[firma_A]], D322)</f>
        <v>130</v>
      </c>
      <c r="E323">
        <f>MAX(gielda__35[[#This Row],[firma_B]], E322)</f>
        <v>148.19</v>
      </c>
      <c r="F323">
        <f>MAX(gielda__35[[#This Row],[firma_C]], F322)</f>
        <v>140.12</v>
      </c>
      <c r="G323">
        <f>IF(NOT(gielda__35[[#This Row],[Max A]] = D322), 1, 0)</f>
        <v>0</v>
      </c>
      <c r="H323">
        <f>IF(NOT(gielda__35[[#This Row],[Max B]] = E322), 1, 0)</f>
        <v>0</v>
      </c>
      <c r="I323">
        <f>IF(NOT(gielda__35[[#This Row],[Max C]] = F322), 1, 0)</f>
        <v>0</v>
      </c>
      <c r="J323">
        <f>SUM(gielda__35[[#This Row],[Change A]:[Change C]])</f>
        <v>0</v>
      </c>
      <c r="K323">
        <f t="shared" si="4"/>
        <v>322</v>
      </c>
    </row>
    <row r="324" spans="1:11" hidden="1" x14ac:dyDescent="0.45">
      <c r="A324">
        <v>74.760000000000005</v>
      </c>
      <c r="B324">
        <v>90.45</v>
      </c>
      <c r="C324">
        <v>138.84</v>
      </c>
      <c r="D324">
        <f>MAX(gielda__35[[#This Row],[firma_A]], D323)</f>
        <v>130</v>
      </c>
      <c r="E324">
        <f>MAX(gielda__35[[#This Row],[firma_B]], E323)</f>
        <v>148.19</v>
      </c>
      <c r="F324">
        <f>MAX(gielda__35[[#This Row],[firma_C]], F323)</f>
        <v>140.12</v>
      </c>
      <c r="G324">
        <f>IF(NOT(gielda__35[[#This Row],[Max A]] = D323), 1, 0)</f>
        <v>0</v>
      </c>
      <c r="H324">
        <f>IF(NOT(gielda__35[[#This Row],[Max B]] = E323), 1, 0)</f>
        <v>0</v>
      </c>
      <c r="I324">
        <f>IF(NOT(gielda__35[[#This Row],[Max C]] = F323), 1, 0)</f>
        <v>0</v>
      </c>
      <c r="J324">
        <f>SUM(gielda__35[[#This Row],[Change A]:[Change C]])</f>
        <v>0</v>
      </c>
      <c r="K324">
        <f t="shared" ref="K324:K387" si="5">K323+1</f>
        <v>323</v>
      </c>
    </row>
    <row r="325" spans="1:11" hidden="1" x14ac:dyDescent="0.45">
      <c r="A325">
        <v>75.89</v>
      </c>
      <c r="B325">
        <v>89.75</v>
      </c>
      <c r="C325">
        <v>140.71</v>
      </c>
      <c r="D325">
        <f>MAX(gielda__35[[#This Row],[firma_A]], D324)</f>
        <v>130</v>
      </c>
      <c r="E325">
        <f>MAX(gielda__35[[#This Row],[firma_B]], E324)</f>
        <v>148.19</v>
      </c>
      <c r="F325">
        <f>MAX(gielda__35[[#This Row],[firma_C]], F324)</f>
        <v>140.71</v>
      </c>
      <c r="G325">
        <f>IF(NOT(gielda__35[[#This Row],[Max A]] = D324), 1, 0)</f>
        <v>0</v>
      </c>
      <c r="H325">
        <f>IF(NOT(gielda__35[[#This Row],[Max B]] = E324), 1, 0)</f>
        <v>0</v>
      </c>
      <c r="I325">
        <f>IF(NOT(gielda__35[[#This Row],[Max C]] = F324), 1, 0)</f>
        <v>1</v>
      </c>
      <c r="J325">
        <f>SUM(gielda__35[[#This Row],[Change A]:[Change C]])</f>
        <v>1</v>
      </c>
      <c r="K325">
        <f t="shared" si="5"/>
        <v>324</v>
      </c>
    </row>
    <row r="326" spans="1:11" hidden="1" x14ac:dyDescent="0.45">
      <c r="A326">
        <v>77.86</v>
      </c>
      <c r="B326">
        <v>89.51</v>
      </c>
      <c r="C326">
        <v>140.85</v>
      </c>
      <c r="D326">
        <f>MAX(gielda__35[[#This Row],[firma_A]], D325)</f>
        <v>130</v>
      </c>
      <c r="E326">
        <f>MAX(gielda__35[[#This Row],[firma_B]], E325)</f>
        <v>148.19</v>
      </c>
      <c r="F326">
        <f>MAX(gielda__35[[#This Row],[firma_C]], F325)</f>
        <v>140.85</v>
      </c>
      <c r="G326">
        <f>IF(NOT(gielda__35[[#This Row],[Max A]] = D325), 1, 0)</f>
        <v>0</v>
      </c>
      <c r="H326">
        <f>IF(NOT(gielda__35[[#This Row],[Max B]] = E325), 1, 0)</f>
        <v>0</v>
      </c>
      <c r="I326">
        <f>IF(NOT(gielda__35[[#This Row],[Max C]] = F325), 1, 0)</f>
        <v>1</v>
      </c>
      <c r="J326">
        <f>SUM(gielda__35[[#This Row],[Change A]:[Change C]])</f>
        <v>1</v>
      </c>
      <c r="K326">
        <f t="shared" si="5"/>
        <v>325</v>
      </c>
    </row>
    <row r="327" spans="1:11" hidden="1" x14ac:dyDescent="0.45">
      <c r="A327">
        <v>79.27</v>
      </c>
      <c r="B327">
        <v>88.66</v>
      </c>
      <c r="C327">
        <v>138.94999999999999</v>
      </c>
      <c r="D327">
        <f>MAX(gielda__35[[#This Row],[firma_A]], D326)</f>
        <v>130</v>
      </c>
      <c r="E327">
        <f>MAX(gielda__35[[#This Row],[firma_B]], E326)</f>
        <v>148.19</v>
      </c>
      <c r="F327">
        <f>MAX(gielda__35[[#This Row],[firma_C]], F326)</f>
        <v>140.85</v>
      </c>
      <c r="G327">
        <f>IF(NOT(gielda__35[[#This Row],[Max A]] = D326), 1, 0)</f>
        <v>0</v>
      </c>
      <c r="H327">
        <f>IF(NOT(gielda__35[[#This Row],[Max B]] = E326), 1, 0)</f>
        <v>0</v>
      </c>
      <c r="I327">
        <f>IF(NOT(gielda__35[[#This Row],[Max C]] = F326), 1, 0)</f>
        <v>0</v>
      </c>
      <c r="J327">
        <f>SUM(gielda__35[[#This Row],[Change A]:[Change C]])</f>
        <v>0</v>
      </c>
      <c r="K327">
        <f t="shared" si="5"/>
        <v>326</v>
      </c>
    </row>
    <row r="328" spans="1:11" hidden="1" x14ac:dyDescent="0.45">
      <c r="A328">
        <v>80.73</v>
      </c>
      <c r="B328">
        <v>88.17</v>
      </c>
      <c r="C328">
        <v>140.37</v>
      </c>
      <c r="D328">
        <f>MAX(gielda__35[[#This Row],[firma_A]], D327)</f>
        <v>130</v>
      </c>
      <c r="E328">
        <f>MAX(gielda__35[[#This Row],[firma_B]], E327)</f>
        <v>148.19</v>
      </c>
      <c r="F328">
        <f>MAX(gielda__35[[#This Row],[firma_C]], F327)</f>
        <v>140.85</v>
      </c>
      <c r="G328">
        <f>IF(NOT(gielda__35[[#This Row],[Max A]] = D327), 1, 0)</f>
        <v>0</v>
      </c>
      <c r="H328">
        <f>IF(NOT(gielda__35[[#This Row],[Max B]] = E327), 1, 0)</f>
        <v>0</v>
      </c>
      <c r="I328">
        <f>IF(NOT(gielda__35[[#This Row],[Max C]] = F327), 1, 0)</f>
        <v>0</v>
      </c>
      <c r="J328">
        <f>SUM(gielda__35[[#This Row],[Change A]:[Change C]])</f>
        <v>0</v>
      </c>
      <c r="K328">
        <f t="shared" si="5"/>
        <v>327</v>
      </c>
    </row>
    <row r="329" spans="1:11" hidden="1" x14ac:dyDescent="0.45">
      <c r="A329">
        <v>81.010000000000005</v>
      </c>
      <c r="B329">
        <v>87.02</v>
      </c>
      <c r="C329">
        <v>139.33000000000001</v>
      </c>
      <c r="D329">
        <f>MAX(gielda__35[[#This Row],[firma_A]], D328)</f>
        <v>130</v>
      </c>
      <c r="E329">
        <f>MAX(gielda__35[[#This Row],[firma_B]], E328)</f>
        <v>148.19</v>
      </c>
      <c r="F329">
        <f>MAX(gielda__35[[#This Row],[firma_C]], F328)</f>
        <v>140.85</v>
      </c>
      <c r="G329">
        <f>IF(NOT(gielda__35[[#This Row],[Max A]] = D328), 1, 0)</f>
        <v>0</v>
      </c>
      <c r="H329">
        <f>IF(NOT(gielda__35[[#This Row],[Max B]] = E328), 1, 0)</f>
        <v>0</v>
      </c>
      <c r="I329">
        <f>IF(NOT(gielda__35[[#This Row],[Max C]] = F328), 1, 0)</f>
        <v>0</v>
      </c>
      <c r="J329">
        <f>SUM(gielda__35[[#This Row],[Change A]:[Change C]])</f>
        <v>0</v>
      </c>
      <c r="K329">
        <f t="shared" si="5"/>
        <v>328</v>
      </c>
    </row>
    <row r="330" spans="1:11" hidden="1" x14ac:dyDescent="0.45">
      <c r="A330">
        <v>79.97</v>
      </c>
      <c r="B330">
        <v>86.95</v>
      </c>
      <c r="C330">
        <v>141.26</v>
      </c>
      <c r="D330">
        <f>MAX(gielda__35[[#This Row],[firma_A]], D329)</f>
        <v>130</v>
      </c>
      <c r="E330">
        <f>MAX(gielda__35[[#This Row],[firma_B]], E329)</f>
        <v>148.19</v>
      </c>
      <c r="F330">
        <f>MAX(gielda__35[[#This Row],[firma_C]], F329)</f>
        <v>141.26</v>
      </c>
      <c r="G330">
        <f>IF(NOT(gielda__35[[#This Row],[Max A]] = D329), 1, 0)</f>
        <v>0</v>
      </c>
      <c r="H330">
        <f>IF(NOT(gielda__35[[#This Row],[Max B]] = E329), 1, 0)</f>
        <v>0</v>
      </c>
      <c r="I330">
        <f>IF(NOT(gielda__35[[#This Row],[Max C]] = F329), 1, 0)</f>
        <v>1</v>
      </c>
      <c r="J330">
        <f>SUM(gielda__35[[#This Row],[Change A]:[Change C]])</f>
        <v>1</v>
      </c>
      <c r="K330">
        <f t="shared" si="5"/>
        <v>329</v>
      </c>
    </row>
    <row r="331" spans="1:11" hidden="1" x14ac:dyDescent="0.45">
      <c r="A331">
        <v>77.98</v>
      </c>
      <c r="B331">
        <v>85.86</v>
      </c>
      <c r="C331">
        <v>142.91999999999999</v>
      </c>
      <c r="D331">
        <f>MAX(gielda__35[[#This Row],[firma_A]], D330)</f>
        <v>130</v>
      </c>
      <c r="E331">
        <f>MAX(gielda__35[[#This Row],[firma_B]], E330)</f>
        <v>148.19</v>
      </c>
      <c r="F331">
        <f>MAX(gielda__35[[#This Row],[firma_C]], F330)</f>
        <v>142.91999999999999</v>
      </c>
      <c r="G331">
        <f>IF(NOT(gielda__35[[#This Row],[Max A]] = D330), 1, 0)</f>
        <v>0</v>
      </c>
      <c r="H331">
        <f>IF(NOT(gielda__35[[#This Row],[Max B]] = E330), 1, 0)</f>
        <v>0</v>
      </c>
      <c r="I331">
        <f>IF(NOT(gielda__35[[#This Row],[Max C]] = F330), 1, 0)</f>
        <v>1</v>
      </c>
      <c r="J331">
        <f>SUM(gielda__35[[#This Row],[Change A]:[Change C]])</f>
        <v>1</v>
      </c>
      <c r="K331">
        <f t="shared" si="5"/>
        <v>330</v>
      </c>
    </row>
    <row r="332" spans="1:11" hidden="1" x14ac:dyDescent="0.45">
      <c r="A332">
        <v>79.209999999999994</v>
      </c>
      <c r="B332">
        <v>88.48</v>
      </c>
      <c r="C332">
        <v>145.30000000000001</v>
      </c>
      <c r="D332">
        <f>MAX(gielda__35[[#This Row],[firma_A]], D331)</f>
        <v>130</v>
      </c>
      <c r="E332">
        <f>MAX(gielda__35[[#This Row],[firma_B]], E331)</f>
        <v>148.19</v>
      </c>
      <c r="F332">
        <f>MAX(gielda__35[[#This Row],[firma_C]], F331)</f>
        <v>145.30000000000001</v>
      </c>
      <c r="G332">
        <f>IF(NOT(gielda__35[[#This Row],[Max A]] = D331), 1, 0)</f>
        <v>0</v>
      </c>
      <c r="H332">
        <f>IF(NOT(gielda__35[[#This Row],[Max B]] = E331), 1, 0)</f>
        <v>0</v>
      </c>
      <c r="I332">
        <f>IF(NOT(gielda__35[[#This Row],[Max C]] = F331), 1, 0)</f>
        <v>1</v>
      </c>
      <c r="J332">
        <f>SUM(gielda__35[[#This Row],[Change A]:[Change C]])</f>
        <v>1</v>
      </c>
      <c r="K332">
        <f t="shared" si="5"/>
        <v>331</v>
      </c>
    </row>
    <row r="333" spans="1:11" hidden="1" x14ac:dyDescent="0.45">
      <c r="A333">
        <v>80.59</v>
      </c>
      <c r="B333">
        <v>86.96</v>
      </c>
      <c r="C333">
        <v>143.49</v>
      </c>
      <c r="D333">
        <f>MAX(gielda__35[[#This Row],[firma_A]], D332)</f>
        <v>130</v>
      </c>
      <c r="E333">
        <f>MAX(gielda__35[[#This Row],[firma_B]], E332)</f>
        <v>148.19</v>
      </c>
      <c r="F333">
        <f>MAX(gielda__35[[#This Row],[firma_C]], F332)</f>
        <v>145.30000000000001</v>
      </c>
      <c r="G333">
        <f>IF(NOT(gielda__35[[#This Row],[Max A]] = D332), 1, 0)</f>
        <v>0</v>
      </c>
      <c r="H333">
        <f>IF(NOT(gielda__35[[#This Row],[Max B]] = E332), 1, 0)</f>
        <v>0</v>
      </c>
      <c r="I333">
        <f>IF(NOT(gielda__35[[#This Row],[Max C]] = F332), 1, 0)</f>
        <v>0</v>
      </c>
      <c r="J333">
        <f>SUM(gielda__35[[#This Row],[Change A]:[Change C]])</f>
        <v>0</v>
      </c>
      <c r="K333">
        <f t="shared" si="5"/>
        <v>332</v>
      </c>
    </row>
    <row r="334" spans="1:11" hidden="1" x14ac:dyDescent="0.45">
      <c r="A334">
        <v>83.04</v>
      </c>
      <c r="B334">
        <v>86.49</v>
      </c>
      <c r="C334">
        <v>145.41</v>
      </c>
      <c r="D334">
        <f>MAX(gielda__35[[#This Row],[firma_A]], D333)</f>
        <v>130</v>
      </c>
      <c r="E334">
        <f>MAX(gielda__35[[#This Row],[firma_B]], E333)</f>
        <v>148.19</v>
      </c>
      <c r="F334">
        <f>MAX(gielda__35[[#This Row],[firma_C]], F333)</f>
        <v>145.41</v>
      </c>
      <c r="G334">
        <f>IF(NOT(gielda__35[[#This Row],[Max A]] = D333), 1, 0)</f>
        <v>0</v>
      </c>
      <c r="H334">
        <f>IF(NOT(gielda__35[[#This Row],[Max B]] = E333), 1, 0)</f>
        <v>0</v>
      </c>
      <c r="I334">
        <f>IF(NOT(gielda__35[[#This Row],[Max C]] = F333), 1, 0)</f>
        <v>1</v>
      </c>
      <c r="J334">
        <f>SUM(gielda__35[[#This Row],[Change A]:[Change C]])</f>
        <v>1</v>
      </c>
      <c r="K334">
        <f t="shared" si="5"/>
        <v>333</v>
      </c>
    </row>
    <row r="335" spans="1:11" hidden="1" x14ac:dyDescent="0.45">
      <c r="A335">
        <v>84.26</v>
      </c>
      <c r="B335">
        <v>86.09</v>
      </c>
      <c r="C335">
        <v>147.4</v>
      </c>
      <c r="D335">
        <f>MAX(gielda__35[[#This Row],[firma_A]], D334)</f>
        <v>130</v>
      </c>
      <c r="E335">
        <f>MAX(gielda__35[[#This Row],[firma_B]], E334)</f>
        <v>148.19</v>
      </c>
      <c r="F335">
        <f>MAX(gielda__35[[#This Row],[firma_C]], F334)</f>
        <v>147.4</v>
      </c>
      <c r="G335">
        <f>IF(NOT(gielda__35[[#This Row],[Max A]] = D334), 1, 0)</f>
        <v>0</v>
      </c>
      <c r="H335">
        <f>IF(NOT(gielda__35[[#This Row],[Max B]] = E334), 1, 0)</f>
        <v>0</v>
      </c>
      <c r="I335">
        <f>IF(NOT(gielda__35[[#This Row],[Max C]] = F334), 1, 0)</f>
        <v>1</v>
      </c>
      <c r="J335">
        <f>SUM(gielda__35[[#This Row],[Change A]:[Change C]])</f>
        <v>1</v>
      </c>
      <c r="K335">
        <f t="shared" si="5"/>
        <v>334</v>
      </c>
    </row>
    <row r="336" spans="1:11" hidden="1" x14ac:dyDescent="0.45">
      <c r="A336">
        <v>85.28</v>
      </c>
      <c r="B336">
        <v>84.37</v>
      </c>
      <c r="C336">
        <v>146.27000000000001</v>
      </c>
      <c r="D336">
        <f>MAX(gielda__35[[#This Row],[firma_A]], D335)</f>
        <v>130</v>
      </c>
      <c r="E336">
        <f>MAX(gielda__35[[#This Row],[firma_B]], E335)</f>
        <v>148.19</v>
      </c>
      <c r="F336">
        <f>MAX(gielda__35[[#This Row],[firma_C]], F335)</f>
        <v>147.4</v>
      </c>
      <c r="G336">
        <f>IF(NOT(gielda__35[[#This Row],[Max A]] = D335), 1, 0)</f>
        <v>0</v>
      </c>
      <c r="H336">
        <f>IF(NOT(gielda__35[[#This Row],[Max B]] = E335), 1, 0)</f>
        <v>0</v>
      </c>
      <c r="I336">
        <f>IF(NOT(gielda__35[[#This Row],[Max C]] = F335), 1, 0)</f>
        <v>0</v>
      </c>
      <c r="J336">
        <f>SUM(gielda__35[[#This Row],[Change A]:[Change C]])</f>
        <v>0</v>
      </c>
      <c r="K336">
        <f t="shared" si="5"/>
        <v>335</v>
      </c>
    </row>
    <row r="337" spans="1:11" hidden="1" x14ac:dyDescent="0.45">
      <c r="A337">
        <v>85.74</v>
      </c>
      <c r="B337">
        <v>83.22</v>
      </c>
      <c r="C337">
        <v>148.38</v>
      </c>
      <c r="D337">
        <f>MAX(gielda__35[[#This Row],[firma_A]], D336)</f>
        <v>130</v>
      </c>
      <c r="E337">
        <f>MAX(gielda__35[[#This Row],[firma_B]], E336)</f>
        <v>148.19</v>
      </c>
      <c r="F337">
        <f>MAX(gielda__35[[#This Row],[firma_C]], F336)</f>
        <v>148.38</v>
      </c>
      <c r="G337">
        <f>IF(NOT(gielda__35[[#This Row],[Max A]] = D336), 1, 0)</f>
        <v>0</v>
      </c>
      <c r="H337">
        <f>IF(NOT(gielda__35[[#This Row],[Max B]] = E336), 1, 0)</f>
        <v>0</v>
      </c>
      <c r="I337">
        <f>IF(NOT(gielda__35[[#This Row],[Max C]] = F336), 1, 0)</f>
        <v>1</v>
      </c>
      <c r="J337">
        <f>SUM(gielda__35[[#This Row],[Change A]:[Change C]])</f>
        <v>1</v>
      </c>
      <c r="K337">
        <f t="shared" si="5"/>
        <v>336</v>
      </c>
    </row>
    <row r="338" spans="1:11" hidden="1" x14ac:dyDescent="0.45">
      <c r="A338">
        <v>84.14</v>
      </c>
      <c r="B338">
        <v>85.72</v>
      </c>
      <c r="C338">
        <v>150.66999999999999</v>
      </c>
      <c r="D338">
        <f>MAX(gielda__35[[#This Row],[firma_A]], D337)</f>
        <v>130</v>
      </c>
      <c r="E338">
        <f>MAX(gielda__35[[#This Row],[firma_B]], E337)</f>
        <v>148.19</v>
      </c>
      <c r="F338">
        <f>MAX(gielda__35[[#This Row],[firma_C]], F337)</f>
        <v>150.66999999999999</v>
      </c>
      <c r="G338">
        <f>IF(NOT(gielda__35[[#This Row],[Max A]] = D337), 1, 0)</f>
        <v>0</v>
      </c>
      <c r="H338">
        <f>IF(NOT(gielda__35[[#This Row],[Max B]] = E337), 1, 0)</f>
        <v>0</v>
      </c>
      <c r="I338">
        <f>IF(NOT(gielda__35[[#This Row],[Max C]] = F337), 1, 0)</f>
        <v>1</v>
      </c>
      <c r="J338">
        <f>SUM(gielda__35[[#This Row],[Change A]:[Change C]])</f>
        <v>1</v>
      </c>
      <c r="K338">
        <f t="shared" si="5"/>
        <v>337</v>
      </c>
    </row>
    <row r="339" spans="1:11" hidden="1" x14ac:dyDescent="0.45">
      <c r="A339">
        <v>86.12</v>
      </c>
      <c r="B339">
        <v>84.73</v>
      </c>
      <c r="C339">
        <v>150.84</v>
      </c>
      <c r="D339">
        <f>MAX(gielda__35[[#This Row],[firma_A]], D338)</f>
        <v>130</v>
      </c>
      <c r="E339">
        <f>MAX(gielda__35[[#This Row],[firma_B]], E338)</f>
        <v>148.19</v>
      </c>
      <c r="F339">
        <f>MAX(gielda__35[[#This Row],[firma_C]], F338)</f>
        <v>150.84</v>
      </c>
      <c r="G339">
        <f>IF(NOT(gielda__35[[#This Row],[Max A]] = D338), 1, 0)</f>
        <v>0</v>
      </c>
      <c r="H339">
        <f>IF(NOT(gielda__35[[#This Row],[Max B]] = E338), 1, 0)</f>
        <v>0</v>
      </c>
      <c r="I339">
        <f>IF(NOT(gielda__35[[#This Row],[Max C]] = F338), 1, 0)</f>
        <v>1</v>
      </c>
      <c r="J339">
        <f>SUM(gielda__35[[#This Row],[Change A]:[Change C]])</f>
        <v>1</v>
      </c>
      <c r="K339">
        <f t="shared" si="5"/>
        <v>338</v>
      </c>
    </row>
    <row r="340" spans="1:11" hidden="1" x14ac:dyDescent="0.45">
      <c r="A340">
        <v>86.23</v>
      </c>
      <c r="B340">
        <v>84.15</v>
      </c>
      <c r="C340">
        <v>149.72999999999999</v>
      </c>
      <c r="D340">
        <f>MAX(gielda__35[[#This Row],[firma_A]], D339)</f>
        <v>130</v>
      </c>
      <c r="E340">
        <f>MAX(gielda__35[[#This Row],[firma_B]], E339)</f>
        <v>148.19</v>
      </c>
      <c r="F340">
        <f>MAX(gielda__35[[#This Row],[firma_C]], F339)</f>
        <v>150.84</v>
      </c>
      <c r="G340">
        <f>IF(NOT(gielda__35[[#This Row],[Max A]] = D339), 1, 0)</f>
        <v>0</v>
      </c>
      <c r="H340">
        <f>IF(NOT(gielda__35[[#This Row],[Max B]] = E339), 1, 0)</f>
        <v>0</v>
      </c>
      <c r="I340">
        <f>IF(NOT(gielda__35[[#This Row],[Max C]] = F339), 1, 0)</f>
        <v>0</v>
      </c>
      <c r="J340">
        <f>SUM(gielda__35[[#This Row],[Change A]:[Change C]])</f>
        <v>0</v>
      </c>
      <c r="K340">
        <f t="shared" si="5"/>
        <v>339</v>
      </c>
    </row>
    <row r="341" spans="1:11" hidden="1" x14ac:dyDescent="0.45">
      <c r="A341">
        <v>84.78</v>
      </c>
      <c r="B341">
        <v>83.26</v>
      </c>
      <c r="C341">
        <v>148.35</v>
      </c>
      <c r="D341">
        <f>MAX(gielda__35[[#This Row],[firma_A]], D340)</f>
        <v>130</v>
      </c>
      <c r="E341">
        <f>MAX(gielda__35[[#This Row],[firma_B]], E340)</f>
        <v>148.19</v>
      </c>
      <c r="F341">
        <f>MAX(gielda__35[[#This Row],[firma_C]], F340)</f>
        <v>150.84</v>
      </c>
      <c r="G341">
        <f>IF(NOT(gielda__35[[#This Row],[Max A]] = D340), 1, 0)</f>
        <v>0</v>
      </c>
      <c r="H341">
        <f>IF(NOT(gielda__35[[#This Row],[Max B]] = E340), 1, 0)</f>
        <v>0</v>
      </c>
      <c r="I341">
        <f>IF(NOT(gielda__35[[#This Row],[Max C]] = F340), 1, 0)</f>
        <v>0</v>
      </c>
      <c r="J341">
        <f>SUM(gielda__35[[#This Row],[Change A]:[Change C]])</f>
        <v>0</v>
      </c>
      <c r="K341">
        <f t="shared" si="5"/>
        <v>340</v>
      </c>
    </row>
    <row r="342" spans="1:11" hidden="1" x14ac:dyDescent="0.45">
      <c r="A342">
        <v>86.91</v>
      </c>
      <c r="B342">
        <v>82.5</v>
      </c>
      <c r="C342">
        <v>150.61000000000001</v>
      </c>
      <c r="D342">
        <f>MAX(gielda__35[[#This Row],[firma_A]], D341)</f>
        <v>130</v>
      </c>
      <c r="E342">
        <f>MAX(gielda__35[[#This Row],[firma_B]], E341)</f>
        <v>148.19</v>
      </c>
      <c r="F342">
        <f>MAX(gielda__35[[#This Row],[firma_C]], F341)</f>
        <v>150.84</v>
      </c>
      <c r="G342">
        <f>IF(NOT(gielda__35[[#This Row],[Max A]] = D341), 1, 0)</f>
        <v>0</v>
      </c>
      <c r="H342">
        <f>IF(NOT(gielda__35[[#This Row],[Max B]] = E341), 1, 0)</f>
        <v>0</v>
      </c>
      <c r="I342">
        <f>IF(NOT(gielda__35[[#This Row],[Max C]] = F341), 1, 0)</f>
        <v>0</v>
      </c>
      <c r="J342">
        <f>SUM(gielda__35[[#This Row],[Change A]:[Change C]])</f>
        <v>0</v>
      </c>
      <c r="K342">
        <f t="shared" si="5"/>
        <v>341</v>
      </c>
    </row>
    <row r="343" spans="1:11" hidden="1" x14ac:dyDescent="0.45">
      <c r="A343">
        <v>85.3</v>
      </c>
      <c r="B343">
        <v>81.739999999999995</v>
      </c>
      <c r="C343">
        <v>148.94999999999999</v>
      </c>
      <c r="D343">
        <f>MAX(gielda__35[[#This Row],[firma_A]], D342)</f>
        <v>130</v>
      </c>
      <c r="E343">
        <f>MAX(gielda__35[[#This Row],[firma_B]], E342)</f>
        <v>148.19</v>
      </c>
      <c r="F343">
        <f>MAX(gielda__35[[#This Row],[firma_C]], F342)</f>
        <v>150.84</v>
      </c>
      <c r="G343">
        <f>IF(NOT(gielda__35[[#This Row],[Max A]] = D342), 1, 0)</f>
        <v>0</v>
      </c>
      <c r="H343">
        <f>IF(NOT(gielda__35[[#This Row],[Max B]] = E342), 1, 0)</f>
        <v>0</v>
      </c>
      <c r="I343">
        <f>IF(NOT(gielda__35[[#This Row],[Max C]] = F342), 1, 0)</f>
        <v>0</v>
      </c>
      <c r="J343">
        <f>SUM(gielda__35[[#This Row],[Change A]:[Change C]])</f>
        <v>0</v>
      </c>
      <c r="K343">
        <f t="shared" si="5"/>
        <v>342</v>
      </c>
    </row>
    <row r="344" spans="1:11" hidden="1" x14ac:dyDescent="0.45">
      <c r="A344">
        <v>83.64</v>
      </c>
      <c r="B344">
        <v>84.27</v>
      </c>
      <c r="C344">
        <v>147.16999999999999</v>
      </c>
      <c r="D344">
        <f>MAX(gielda__35[[#This Row],[firma_A]], D343)</f>
        <v>130</v>
      </c>
      <c r="E344">
        <f>MAX(gielda__35[[#This Row],[firma_B]], E343)</f>
        <v>148.19</v>
      </c>
      <c r="F344">
        <f>MAX(gielda__35[[#This Row],[firma_C]], F343)</f>
        <v>150.84</v>
      </c>
      <c r="G344">
        <f>IF(NOT(gielda__35[[#This Row],[Max A]] = D343), 1, 0)</f>
        <v>0</v>
      </c>
      <c r="H344">
        <f>IF(NOT(gielda__35[[#This Row],[Max B]] = E343), 1, 0)</f>
        <v>0</v>
      </c>
      <c r="I344">
        <f>IF(NOT(gielda__35[[#This Row],[Max C]] = F343), 1, 0)</f>
        <v>0</v>
      </c>
      <c r="J344">
        <f>SUM(gielda__35[[#This Row],[Change A]:[Change C]])</f>
        <v>0</v>
      </c>
      <c r="K344">
        <f t="shared" si="5"/>
        <v>343</v>
      </c>
    </row>
    <row r="345" spans="1:11" hidden="1" x14ac:dyDescent="0.45">
      <c r="A345">
        <v>82.5</v>
      </c>
      <c r="B345">
        <v>83</v>
      </c>
      <c r="C345">
        <v>147.86000000000001</v>
      </c>
      <c r="D345">
        <f>MAX(gielda__35[[#This Row],[firma_A]], D344)</f>
        <v>130</v>
      </c>
      <c r="E345">
        <f>MAX(gielda__35[[#This Row],[firma_B]], E344)</f>
        <v>148.19</v>
      </c>
      <c r="F345">
        <f>MAX(gielda__35[[#This Row],[firma_C]], F344)</f>
        <v>150.84</v>
      </c>
      <c r="G345">
        <f>IF(NOT(gielda__35[[#This Row],[Max A]] = D344), 1, 0)</f>
        <v>0</v>
      </c>
      <c r="H345">
        <f>IF(NOT(gielda__35[[#This Row],[Max B]] = E344), 1, 0)</f>
        <v>0</v>
      </c>
      <c r="I345">
        <f>IF(NOT(gielda__35[[#This Row],[Max C]] = F344), 1, 0)</f>
        <v>0</v>
      </c>
      <c r="J345">
        <f>SUM(gielda__35[[#This Row],[Change A]:[Change C]])</f>
        <v>0</v>
      </c>
      <c r="K345">
        <f t="shared" si="5"/>
        <v>344</v>
      </c>
    </row>
    <row r="346" spans="1:11" hidden="1" x14ac:dyDescent="0.45">
      <c r="A346">
        <v>83.5</v>
      </c>
      <c r="B346">
        <v>85.99</v>
      </c>
      <c r="C346">
        <v>149.49</v>
      </c>
      <c r="D346">
        <f>MAX(gielda__35[[#This Row],[firma_A]], D345)</f>
        <v>130</v>
      </c>
      <c r="E346">
        <f>MAX(gielda__35[[#This Row],[firma_B]], E345)</f>
        <v>148.19</v>
      </c>
      <c r="F346">
        <f>MAX(gielda__35[[#This Row],[firma_C]], F345)</f>
        <v>150.84</v>
      </c>
      <c r="G346">
        <f>IF(NOT(gielda__35[[#This Row],[Max A]] = D345), 1, 0)</f>
        <v>0</v>
      </c>
      <c r="H346">
        <f>IF(NOT(gielda__35[[#This Row],[Max B]] = E345), 1, 0)</f>
        <v>0</v>
      </c>
      <c r="I346">
        <f>IF(NOT(gielda__35[[#This Row],[Max C]] = F345), 1, 0)</f>
        <v>0</v>
      </c>
      <c r="J346">
        <f>SUM(gielda__35[[#This Row],[Change A]:[Change C]])</f>
        <v>0</v>
      </c>
      <c r="K346">
        <f t="shared" si="5"/>
        <v>345</v>
      </c>
    </row>
    <row r="347" spans="1:11" hidden="1" x14ac:dyDescent="0.45">
      <c r="A347">
        <v>85.49</v>
      </c>
      <c r="B347">
        <v>84.29</v>
      </c>
      <c r="C347">
        <v>147.9</v>
      </c>
      <c r="D347">
        <f>MAX(gielda__35[[#This Row],[firma_A]], D346)</f>
        <v>130</v>
      </c>
      <c r="E347">
        <f>MAX(gielda__35[[#This Row],[firma_B]], E346)</f>
        <v>148.19</v>
      </c>
      <c r="F347">
        <f>MAX(gielda__35[[#This Row],[firma_C]], F346)</f>
        <v>150.84</v>
      </c>
      <c r="G347">
        <f>IF(NOT(gielda__35[[#This Row],[Max A]] = D346), 1, 0)</f>
        <v>0</v>
      </c>
      <c r="H347">
        <f>IF(NOT(gielda__35[[#This Row],[Max B]] = E346), 1, 0)</f>
        <v>0</v>
      </c>
      <c r="I347">
        <f>IF(NOT(gielda__35[[#This Row],[Max C]] = F346), 1, 0)</f>
        <v>0</v>
      </c>
      <c r="J347">
        <f>SUM(gielda__35[[#This Row],[Change A]:[Change C]])</f>
        <v>0</v>
      </c>
      <c r="K347">
        <f t="shared" si="5"/>
        <v>346</v>
      </c>
    </row>
    <row r="348" spans="1:11" hidden="1" x14ac:dyDescent="0.45">
      <c r="A348">
        <v>87.71</v>
      </c>
      <c r="B348">
        <v>83.35</v>
      </c>
      <c r="C348">
        <v>146.46</v>
      </c>
      <c r="D348">
        <f>MAX(gielda__35[[#This Row],[firma_A]], D347)</f>
        <v>130</v>
      </c>
      <c r="E348">
        <f>MAX(gielda__35[[#This Row],[firma_B]], E347)</f>
        <v>148.19</v>
      </c>
      <c r="F348">
        <f>MAX(gielda__35[[#This Row],[firma_C]], F347)</f>
        <v>150.84</v>
      </c>
      <c r="G348">
        <f>IF(NOT(gielda__35[[#This Row],[Max A]] = D347), 1, 0)</f>
        <v>0</v>
      </c>
      <c r="H348">
        <f>IF(NOT(gielda__35[[#This Row],[Max B]] = E347), 1, 0)</f>
        <v>0</v>
      </c>
      <c r="I348">
        <f>IF(NOT(gielda__35[[#This Row],[Max C]] = F347), 1, 0)</f>
        <v>0</v>
      </c>
      <c r="J348">
        <f>SUM(gielda__35[[#This Row],[Change A]:[Change C]])</f>
        <v>0</v>
      </c>
      <c r="K348">
        <f t="shared" si="5"/>
        <v>347</v>
      </c>
    </row>
    <row r="349" spans="1:11" hidden="1" x14ac:dyDescent="0.45">
      <c r="A349">
        <v>85.99</v>
      </c>
      <c r="B349">
        <v>86.22</v>
      </c>
      <c r="C349">
        <v>144.76</v>
      </c>
      <c r="D349">
        <f>MAX(gielda__35[[#This Row],[firma_A]], D348)</f>
        <v>130</v>
      </c>
      <c r="E349">
        <f>MAX(gielda__35[[#This Row],[firma_B]], E348)</f>
        <v>148.19</v>
      </c>
      <c r="F349">
        <f>MAX(gielda__35[[#This Row],[firma_C]], F348)</f>
        <v>150.84</v>
      </c>
      <c r="G349">
        <f>IF(NOT(gielda__35[[#This Row],[Max A]] = D348), 1, 0)</f>
        <v>0</v>
      </c>
      <c r="H349">
        <f>IF(NOT(gielda__35[[#This Row],[Max B]] = E348), 1, 0)</f>
        <v>0</v>
      </c>
      <c r="I349">
        <f>IF(NOT(gielda__35[[#This Row],[Max C]] = F348), 1, 0)</f>
        <v>0</v>
      </c>
      <c r="J349">
        <f>SUM(gielda__35[[#This Row],[Change A]:[Change C]])</f>
        <v>0</v>
      </c>
      <c r="K349">
        <f t="shared" si="5"/>
        <v>348</v>
      </c>
    </row>
    <row r="350" spans="1:11" hidden="1" x14ac:dyDescent="0.45">
      <c r="A350">
        <v>88.15</v>
      </c>
      <c r="B350">
        <v>85.51</v>
      </c>
      <c r="C350">
        <v>146.63999999999999</v>
      </c>
      <c r="D350">
        <f>MAX(gielda__35[[#This Row],[firma_A]], D349)</f>
        <v>130</v>
      </c>
      <c r="E350">
        <f>MAX(gielda__35[[#This Row],[firma_B]], E349)</f>
        <v>148.19</v>
      </c>
      <c r="F350">
        <f>MAX(gielda__35[[#This Row],[firma_C]], F349)</f>
        <v>150.84</v>
      </c>
      <c r="G350">
        <f>IF(NOT(gielda__35[[#This Row],[Max A]] = D349), 1, 0)</f>
        <v>0</v>
      </c>
      <c r="H350">
        <f>IF(NOT(gielda__35[[#This Row],[Max B]] = E349), 1, 0)</f>
        <v>0</v>
      </c>
      <c r="I350">
        <f>IF(NOT(gielda__35[[#This Row],[Max C]] = F349), 1, 0)</f>
        <v>0</v>
      </c>
      <c r="J350">
        <f>SUM(gielda__35[[#This Row],[Change A]:[Change C]])</f>
        <v>0</v>
      </c>
      <c r="K350">
        <f t="shared" si="5"/>
        <v>349</v>
      </c>
    </row>
    <row r="351" spans="1:11" hidden="1" x14ac:dyDescent="0.45">
      <c r="A351">
        <v>88.57</v>
      </c>
      <c r="B351">
        <v>84.25</v>
      </c>
      <c r="C351">
        <v>146.84</v>
      </c>
      <c r="D351">
        <f>MAX(gielda__35[[#This Row],[firma_A]], D350)</f>
        <v>130</v>
      </c>
      <c r="E351">
        <f>MAX(gielda__35[[#This Row],[firma_B]], E350)</f>
        <v>148.19</v>
      </c>
      <c r="F351">
        <f>MAX(gielda__35[[#This Row],[firma_C]], F350)</f>
        <v>150.84</v>
      </c>
      <c r="G351">
        <f>IF(NOT(gielda__35[[#This Row],[Max A]] = D350), 1, 0)</f>
        <v>0</v>
      </c>
      <c r="H351">
        <f>IF(NOT(gielda__35[[#This Row],[Max B]] = E350), 1, 0)</f>
        <v>0</v>
      </c>
      <c r="I351">
        <f>IF(NOT(gielda__35[[#This Row],[Max C]] = F350), 1, 0)</f>
        <v>0</v>
      </c>
      <c r="J351">
        <f>SUM(gielda__35[[#This Row],[Change A]:[Change C]])</f>
        <v>0</v>
      </c>
      <c r="K351">
        <f t="shared" si="5"/>
        <v>350</v>
      </c>
    </row>
    <row r="352" spans="1:11" hidden="1" x14ac:dyDescent="0.45">
      <c r="A352">
        <v>88.75</v>
      </c>
      <c r="B352">
        <v>84.11</v>
      </c>
      <c r="C352">
        <v>145.82</v>
      </c>
      <c r="D352">
        <f>MAX(gielda__35[[#This Row],[firma_A]], D351)</f>
        <v>130</v>
      </c>
      <c r="E352">
        <f>MAX(gielda__35[[#This Row],[firma_B]], E351)</f>
        <v>148.19</v>
      </c>
      <c r="F352">
        <f>MAX(gielda__35[[#This Row],[firma_C]], F351)</f>
        <v>150.84</v>
      </c>
      <c r="G352">
        <f>IF(NOT(gielda__35[[#This Row],[Max A]] = D351), 1, 0)</f>
        <v>0</v>
      </c>
      <c r="H352">
        <f>IF(NOT(gielda__35[[#This Row],[Max B]] = E351), 1, 0)</f>
        <v>0</v>
      </c>
      <c r="I352">
        <f>IF(NOT(gielda__35[[#This Row],[Max C]] = F351), 1, 0)</f>
        <v>0</v>
      </c>
      <c r="J352">
        <f>SUM(gielda__35[[#This Row],[Change A]:[Change C]])</f>
        <v>0</v>
      </c>
      <c r="K352">
        <f t="shared" si="5"/>
        <v>351</v>
      </c>
    </row>
    <row r="353" spans="1:11" hidden="1" x14ac:dyDescent="0.45">
      <c r="A353">
        <v>89.45</v>
      </c>
      <c r="B353">
        <v>86.81</v>
      </c>
      <c r="C353">
        <v>147.19999999999999</v>
      </c>
      <c r="D353">
        <f>MAX(gielda__35[[#This Row],[firma_A]], D352)</f>
        <v>130</v>
      </c>
      <c r="E353">
        <f>MAX(gielda__35[[#This Row],[firma_B]], E352)</f>
        <v>148.19</v>
      </c>
      <c r="F353">
        <f>MAX(gielda__35[[#This Row],[firma_C]], F352)</f>
        <v>150.84</v>
      </c>
      <c r="G353">
        <f>IF(NOT(gielda__35[[#This Row],[Max A]] = D352), 1, 0)</f>
        <v>0</v>
      </c>
      <c r="H353">
        <f>IF(NOT(gielda__35[[#This Row],[Max B]] = E352), 1, 0)</f>
        <v>0</v>
      </c>
      <c r="I353">
        <f>IF(NOT(gielda__35[[#This Row],[Max C]] = F352), 1, 0)</f>
        <v>0</v>
      </c>
      <c r="J353">
        <f>SUM(gielda__35[[#This Row],[Change A]:[Change C]])</f>
        <v>0</v>
      </c>
      <c r="K353">
        <f t="shared" si="5"/>
        <v>352</v>
      </c>
    </row>
    <row r="354" spans="1:11" hidden="1" x14ac:dyDescent="0.45">
      <c r="A354">
        <v>87.7</v>
      </c>
      <c r="B354">
        <v>85.18</v>
      </c>
      <c r="C354">
        <v>149.22999999999999</v>
      </c>
      <c r="D354">
        <f>MAX(gielda__35[[#This Row],[firma_A]], D353)</f>
        <v>130</v>
      </c>
      <c r="E354">
        <f>MAX(gielda__35[[#This Row],[firma_B]], E353)</f>
        <v>148.19</v>
      </c>
      <c r="F354">
        <f>MAX(gielda__35[[#This Row],[firma_C]], F353)</f>
        <v>150.84</v>
      </c>
      <c r="G354">
        <f>IF(NOT(gielda__35[[#This Row],[Max A]] = D353), 1, 0)</f>
        <v>0</v>
      </c>
      <c r="H354">
        <f>IF(NOT(gielda__35[[#This Row],[Max B]] = E353), 1, 0)</f>
        <v>0</v>
      </c>
      <c r="I354">
        <f>IF(NOT(gielda__35[[#This Row],[Max C]] = F353), 1, 0)</f>
        <v>0</v>
      </c>
      <c r="J354">
        <f>SUM(gielda__35[[#This Row],[Change A]:[Change C]])</f>
        <v>0</v>
      </c>
      <c r="K354">
        <f t="shared" si="5"/>
        <v>353</v>
      </c>
    </row>
    <row r="355" spans="1:11" hidden="1" x14ac:dyDescent="0.45">
      <c r="A355">
        <v>85.97</v>
      </c>
      <c r="B355">
        <v>85.17</v>
      </c>
      <c r="C355">
        <v>150.75</v>
      </c>
      <c r="D355">
        <f>MAX(gielda__35[[#This Row],[firma_A]], D354)</f>
        <v>130</v>
      </c>
      <c r="E355">
        <f>MAX(gielda__35[[#This Row],[firma_B]], E354)</f>
        <v>148.19</v>
      </c>
      <c r="F355">
        <f>MAX(gielda__35[[#This Row],[firma_C]], F354)</f>
        <v>150.84</v>
      </c>
      <c r="G355">
        <f>IF(NOT(gielda__35[[#This Row],[Max A]] = D354), 1, 0)</f>
        <v>0</v>
      </c>
      <c r="H355">
        <f>IF(NOT(gielda__35[[#This Row],[Max B]] = E354), 1, 0)</f>
        <v>0</v>
      </c>
      <c r="I355">
        <f>IF(NOT(gielda__35[[#This Row],[Max C]] = F354), 1, 0)</f>
        <v>0</v>
      </c>
      <c r="J355">
        <f>SUM(gielda__35[[#This Row],[Change A]:[Change C]])</f>
        <v>0</v>
      </c>
      <c r="K355">
        <f t="shared" si="5"/>
        <v>354</v>
      </c>
    </row>
    <row r="356" spans="1:11" hidden="1" x14ac:dyDescent="0.45">
      <c r="A356">
        <v>86.77</v>
      </c>
      <c r="B356">
        <v>83.74</v>
      </c>
      <c r="C356">
        <v>151.94999999999999</v>
      </c>
      <c r="D356">
        <f>MAX(gielda__35[[#This Row],[firma_A]], D355)</f>
        <v>130</v>
      </c>
      <c r="E356">
        <f>MAX(gielda__35[[#This Row],[firma_B]], E355)</f>
        <v>148.19</v>
      </c>
      <c r="F356">
        <f>MAX(gielda__35[[#This Row],[firma_C]], F355)</f>
        <v>151.94999999999999</v>
      </c>
      <c r="G356">
        <f>IF(NOT(gielda__35[[#This Row],[Max A]] = D355), 1, 0)</f>
        <v>0</v>
      </c>
      <c r="H356">
        <f>IF(NOT(gielda__35[[#This Row],[Max B]] = E355), 1, 0)</f>
        <v>0</v>
      </c>
      <c r="I356">
        <f>IF(NOT(gielda__35[[#This Row],[Max C]] = F355), 1, 0)</f>
        <v>1</v>
      </c>
      <c r="J356">
        <f>SUM(gielda__35[[#This Row],[Change A]:[Change C]])</f>
        <v>1</v>
      </c>
      <c r="K356">
        <f t="shared" si="5"/>
        <v>355</v>
      </c>
    </row>
    <row r="357" spans="1:11" hidden="1" x14ac:dyDescent="0.45">
      <c r="A357">
        <v>85.03</v>
      </c>
      <c r="B357">
        <v>83.16</v>
      </c>
      <c r="C357">
        <v>154.04</v>
      </c>
      <c r="D357">
        <f>MAX(gielda__35[[#This Row],[firma_A]], D356)</f>
        <v>130</v>
      </c>
      <c r="E357">
        <f>MAX(gielda__35[[#This Row],[firma_B]], E356)</f>
        <v>148.19</v>
      </c>
      <c r="F357">
        <f>MAX(gielda__35[[#This Row],[firma_C]], F356)</f>
        <v>154.04</v>
      </c>
      <c r="G357">
        <f>IF(NOT(gielda__35[[#This Row],[Max A]] = D356), 1, 0)</f>
        <v>0</v>
      </c>
      <c r="H357">
        <f>IF(NOT(gielda__35[[#This Row],[Max B]] = E356), 1, 0)</f>
        <v>0</v>
      </c>
      <c r="I357">
        <f>IF(NOT(gielda__35[[#This Row],[Max C]] = F356), 1, 0)</f>
        <v>1</v>
      </c>
      <c r="J357">
        <f>SUM(gielda__35[[#This Row],[Change A]:[Change C]])</f>
        <v>1</v>
      </c>
      <c r="K357">
        <f t="shared" si="5"/>
        <v>356</v>
      </c>
    </row>
    <row r="358" spans="1:11" hidden="1" x14ac:dyDescent="0.45">
      <c r="A358">
        <v>83.62</v>
      </c>
      <c r="B358">
        <v>82.19</v>
      </c>
      <c r="C358">
        <v>155.46</v>
      </c>
      <c r="D358">
        <f>MAX(gielda__35[[#This Row],[firma_A]], D357)</f>
        <v>130</v>
      </c>
      <c r="E358">
        <f>MAX(gielda__35[[#This Row],[firma_B]], E357)</f>
        <v>148.19</v>
      </c>
      <c r="F358">
        <f>MAX(gielda__35[[#This Row],[firma_C]], F357)</f>
        <v>155.46</v>
      </c>
      <c r="G358">
        <f>IF(NOT(gielda__35[[#This Row],[Max A]] = D357), 1, 0)</f>
        <v>0</v>
      </c>
      <c r="H358">
        <f>IF(NOT(gielda__35[[#This Row],[Max B]] = E357), 1, 0)</f>
        <v>0</v>
      </c>
      <c r="I358">
        <f>IF(NOT(gielda__35[[#This Row],[Max C]] = F357), 1, 0)</f>
        <v>1</v>
      </c>
      <c r="J358">
        <f>SUM(gielda__35[[#This Row],[Change A]:[Change C]])</f>
        <v>1</v>
      </c>
      <c r="K358">
        <f t="shared" si="5"/>
        <v>357</v>
      </c>
    </row>
    <row r="359" spans="1:11" hidden="1" x14ac:dyDescent="0.45">
      <c r="A359">
        <v>85.87</v>
      </c>
      <c r="B359">
        <v>80.930000000000007</v>
      </c>
      <c r="C359">
        <v>157.47</v>
      </c>
      <c r="D359">
        <f>MAX(gielda__35[[#This Row],[firma_A]], D358)</f>
        <v>130</v>
      </c>
      <c r="E359">
        <f>MAX(gielda__35[[#This Row],[firma_B]], E358)</f>
        <v>148.19</v>
      </c>
      <c r="F359">
        <f>MAX(gielda__35[[#This Row],[firma_C]], F358)</f>
        <v>157.47</v>
      </c>
      <c r="G359">
        <f>IF(NOT(gielda__35[[#This Row],[Max A]] = D358), 1, 0)</f>
        <v>0</v>
      </c>
      <c r="H359">
        <f>IF(NOT(gielda__35[[#This Row],[Max B]] = E358), 1, 0)</f>
        <v>0</v>
      </c>
      <c r="I359">
        <f>IF(NOT(gielda__35[[#This Row],[Max C]] = F358), 1, 0)</f>
        <v>1</v>
      </c>
      <c r="J359">
        <f>SUM(gielda__35[[#This Row],[Change A]:[Change C]])</f>
        <v>1</v>
      </c>
      <c r="K359">
        <f t="shared" si="5"/>
        <v>358</v>
      </c>
    </row>
    <row r="360" spans="1:11" hidden="1" x14ac:dyDescent="0.45">
      <c r="A360">
        <v>86.95</v>
      </c>
      <c r="B360">
        <v>83.66</v>
      </c>
      <c r="C360">
        <v>155.78</v>
      </c>
      <c r="D360">
        <f>MAX(gielda__35[[#This Row],[firma_A]], D359)</f>
        <v>130</v>
      </c>
      <c r="E360">
        <f>MAX(gielda__35[[#This Row],[firma_B]], E359)</f>
        <v>148.19</v>
      </c>
      <c r="F360">
        <f>MAX(gielda__35[[#This Row],[firma_C]], F359)</f>
        <v>157.47</v>
      </c>
      <c r="G360">
        <f>IF(NOT(gielda__35[[#This Row],[Max A]] = D359), 1, 0)</f>
        <v>0</v>
      </c>
      <c r="H360">
        <f>IF(NOT(gielda__35[[#This Row],[Max B]] = E359), 1, 0)</f>
        <v>0</v>
      </c>
      <c r="I360">
        <f>IF(NOT(gielda__35[[#This Row],[Max C]] = F359), 1, 0)</f>
        <v>0</v>
      </c>
      <c r="J360">
        <f>SUM(gielda__35[[#This Row],[Change A]:[Change C]])</f>
        <v>0</v>
      </c>
      <c r="K360">
        <f t="shared" si="5"/>
        <v>359</v>
      </c>
    </row>
    <row r="361" spans="1:11" hidden="1" x14ac:dyDescent="0.45">
      <c r="A361">
        <v>88.95</v>
      </c>
      <c r="B361">
        <v>82.17</v>
      </c>
      <c r="C361">
        <v>154.38999999999999</v>
      </c>
      <c r="D361">
        <f>MAX(gielda__35[[#This Row],[firma_A]], D360)</f>
        <v>130</v>
      </c>
      <c r="E361">
        <f>MAX(gielda__35[[#This Row],[firma_B]], E360)</f>
        <v>148.19</v>
      </c>
      <c r="F361">
        <f>MAX(gielda__35[[#This Row],[firma_C]], F360)</f>
        <v>157.47</v>
      </c>
      <c r="G361">
        <f>IF(NOT(gielda__35[[#This Row],[Max A]] = D360), 1, 0)</f>
        <v>0</v>
      </c>
      <c r="H361">
        <f>IF(NOT(gielda__35[[#This Row],[Max B]] = E360), 1, 0)</f>
        <v>0</v>
      </c>
      <c r="I361">
        <f>IF(NOT(gielda__35[[#This Row],[Max C]] = F360), 1, 0)</f>
        <v>0</v>
      </c>
      <c r="J361">
        <f>SUM(gielda__35[[#This Row],[Change A]:[Change C]])</f>
        <v>0</v>
      </c>
      <c r="K361">
        <f t="shared" si="5"/>
        <v>360</v>
      </c>
    </row>
    <row r="362" spans="1:11" hidden="1" x14ac:dyDescent="0.45">
      <c r="A362">
        <v>87.68</v>
      </c>
      <c r="B362">
        <v>81.81</v>
      </c>
      <c r="C362">
        <v>155.91999999999999</v>
      </c>
      <c r="D362">
        <f>MAX(gielda__35[[#This Row],[firma_A]], D361)</f>
        <v>130</v>
      </c>
      <c r="E362">
        <f>MAX(gielda__35[[#This Row],[firma_B]], E361)</f>
        <v>148.19</v>
      </c>
      <c r="F362">
        <f>MAX(gielda__35[[#This Row],[firma_C]], F361)</f>
        <v>157.47</v>
      </c>
      <c r="G362">
        <f>IF(NOT(gielda__35[[#This Row],[Max A]] = D361), 1, 0)</f>
        <v>0</v>
      </c>
      <c r="H362">
        <f>IF(NOT(gielda__35[[#This Row],[Max B]] = E361), 1, 0)</f>
        <v>0</v>
      </c>
      <c r="I362">
        <f>IF(NOT(gielda__35[[#This Row],[Max C]] = F361), 1, 0)</f>
        <v>0</v>
      </c>
      <c r="J362">
        <f>SUM(gielda__35[[#This Row],[Change A]:[Change C]])</f>
        <v>0</v>
      </c>
      <c r="K362">
        <f t="shared" si="5"/>
        <v>361</v>
      </c>
    </row>
    <row r="363" spans="1:11" hidden="1" x14ac:dyDescent="0.45">
      <c r="A363">
        <v>86.52</v>
      </c>
      <c r="B363">
        <v>80.97</v>
      </c>
      <c r="C363">
        <v>154.41999999999999</v>
      </c>
      <c r="D363">
        <f>MAX(gielda__35[[#This Row],[firma_A]], D362)</f>
        <v>130</v>
      </c>
      <c r="E363">
        <f>MAX(gielda__35[[#This Row],[firma_B]], E362)</f>
        <v>148.19</v>
      </c>
      <c r="F363">
        <f>MAX(gielda__35[[#This Row],[firma_C]], F362)</f>
        <v>157.47</v>
      </c>
      <c r="G363">
        <f>IF(NOT(gielda__35[[#This Row],[Max A]] = D362), 1, 0)</f>
        <v>0</v>
      </c>
      <c r="H363">
        <f>IF(NOT(gielda__35[[#This Row],[Max B]] = E362), 1, 0)</f>
        <v>0</v>
      </c>
      <c r="I363">
        <f>IF(NOT(gielda__35[[#This Row],[Max C]] = F362), 1, 0)</f>
        <v>0</v>
      </c>
      <c r="J363">
        <f>SUM(gielda__35[[#This Row],[Change A]:[Change C]])</f>
        <v>0</v>
      </c>
      <c r="K363">
        <f t="shared" si="5"/>
        <v>362</v>
      </c>
    </row>
    <row r="364" spans="1:11" hidden="1" x14ac:dyDescent="0.45">
      <c r="A364">
        <v>87.64</v>
      </c>
      <c r="B364">
        <v>80.41</v>
      </c>
      <c r="C364">
        <v>153.37</v>
      </c>
      <c r="D364">
        <f>MAX(gielda__35[[#This Row],[firma_A]], D363)</f>
        <v>130</v>
      </c>
      <c r="E364">
        <f>MAX(gielda__35[[#This Row],[firma_B]], E363)</f>
        <v>148.19</v>
      </c>
      <c r="F364">
        <f>MAX(gielda__35[[#This Row],[firma_C]], F363)</f>
        <v>157.47</v>
      </c>
      <c r="G364">
        <f>IF(NOT(gielda__35[[#This Row],[Max A]] = D363), 1, 0)</f>
        <v>0</v>
      </c>
      <c r="H364">
        <f>IF(NOT(gielda__35[[#This Row],[Max B]] = E363), 1, 0)</f>
        <v>0</v>
      </c>
      <c r="I364">
        <f>IF(NOT(gielda__35[[#This Row],[Max C]] = F363), 1, 0)</f>
        <v>0</v>
      </c>
      <c r="J364">
        <f>SUM(gielda__35[[#This Row],[Change A]:[Change C]])</f>
        <v>0</v>
      </c>
      <c r="K364">
        <f t="shared" si="5"/>
        <v>363</v>
      </c>
    </row>
    <row r="365" spans="1:11" hidden="1" x14ac:dyDescent="0.45">
      <c r="A365">
        <v>86.51</v>
      </c>
      <c r="B365">
        <v>79.86</v>
      </c>
      <c r="C365">
        <v>154.38</v>
      </c>
      <c r="D365">
        <f>MAX(gielda__35[[#This Row],[firma_A]], D364)</f>
        <v>130</v>
      </c>
      <c r="E365">
        <f>MAX(gielda__35[[#This Row],[firma_B]], E364)</f>
        <v>148.19</v>
      </c>
      <c r="F365">
        <f>MAX(gielda__35[[#This Row],[firma_C]], F364)</f>
        <v>157.47</v>
      </c>
      <c r="G365">
        <f>IF(NOT(gielda__35[[#This Row],[Max A]] = D364), 1, 0)</f>
        <v>0</v>
      </c>
      <c r="H365">
        <f>IF(NOT(gielda__35[[#This Row],[Max B]] = E364), 1, 0)</f>
        <v>0</v>
      </c>
      <c r="I365">
        <f>IF(NOT(gielda__35[[#This Row],[Max C]] = F364), 1, 0)</f>
        <v>0</v>
      </c>
      <c r="J365">
        <f>SUM(gielda__35[[#This Row],[Change A]:[Change C]])</f>
        <v>0</v>
      </c>
      <c r="K365">
        <f t="shared" si="5"/>
        <v>364</v>
      </c>
    </row>
    <row r="366" spans="1:11" hidden="1" x14ac:dyDescent="0.45">
      <c r="A366">
        <v>85.1</v>
      </c>
      <c r="B366">
        <v>79.52</v>
      </c>
      <c r="C366">
        <v>152.55000000000001</v>
      </c>
      <c r="D366">
        <f>MAX(gielda__35[[#This Row],[firma_A]], D365)</f>
        <v>130</v>
      </c>
      <c r="E366">
        <f>MAX(gielda__35[[#This Row],[firma_B]], E365)</f>
        <v>148.19</v>
      </c>
      <c r="F366">
        <f>MAX(gielda__35[[#This Row],[firma_C]], F365)</f>
        <v>157.47</v>
      </c>
      <c r="G366">
        <f>IF(NOT(gielda__35[[#This Row],[Max A]] = D365), 1, 0)</f>
        <v>0</v>
      </c>
      <c r="H366">
        <f>IF(NOT(gielda__35[[#This Row],[Max B]] = E365), 1, 0)</f>
        <v>0</v>
      </c>
      <c r="I366">
        <f>IF(NOT(gielda__35[[#This Row],[Max C]] = F365), 1, 0)</f>
        <v>0</v>
      </c>
      <c r="J366">
        <f>SUM(gielda__35[[#This Row],[Change A]:[Change C]])</f>
        <v>0</v>
      </c>
      <c r="K366">
        <f t="shared" si="5"/>
        <v>365</v>
      </c>
    </row>
    <row r="367" spans="1:11" hidden="1" x14ac:dyDescent="0.45">
      <c r="A367">
        <v>86.09</v>
      </c>
      <c r="B367">
        <v>78.86</v>
      </c>
      <c r="C367">
        <v>150.97999999999999</v>
      </c>
      <c r="D367">
        <f>MAX(gielda__35[[#This Row],[firma_A]], D366)</f>
        <v>130</v>
      </c>
      <c r="E367">
        <f>MAX(gielda__35[[#This Row],[firma_B]], E366)</f>
        <v>148.19</v>
      </c>
      <c r="F367">
        <f>MAX(gielda__35[[#This Row],[firma_C]], F366)</f>
        <v>157.47</v>
      </c>
      <c r="G367">
        <f>IF(NOT(gielda__35[[#This Row],[Max A]] = D366), 1, 0)</f>
        <v>0</v>
      </c>
      <c r="H367">
        <f>IF(NOT(gielda__35[[#This Row],[Max B]] = E366), 1, 0)</f>
        <v>0</v>
      </c>
      <c r="I367">
        <f>IF(NOT(gielda__35[[#This Row],[Max C]] = F366), 1, 0)</f>
        <v>0</v>
      </c>
      <c r="J367">
        <f>SUM(gielda__35[[#This Row],[Change A]:[Change C]])</f>
        <v>0</v>
      </c>
      <c r="K367">
        <f t="shared" si="5"/>
        <v>366</v>
      </c>
    </row>
    <row r="368" spans="1:11" hidden="1" x14ac:dyDescent="0.45">
      <c r="A368">
        <v>84.89</v>
      </c>
      <c r="B368">
        <v>77.11</v>
      </c>
      <c r="C368">
        <v>151.24</v>
      </c>
      <c r="D368">
        <f>MAX(gielda__35[[#This Row],[firma_A]], D367)</f>
        <v>130</v>
      </c>
      <c r="E368">
        <f>MAX(gielda__35[[#This Row],[firma_B]], E367)</f>
        <v>148.19</v>
      </c>
      <c r="F368">
        <f>MAX(gielda__35[[#This Row],[firma_C]], F367)</f>
        <v>157.47</v>
      </c>
      <c r="G368">
        <f>IF(NOT(gielda__35[[#This Row],[Max A]] = D367), 1, 0)</f>
        <v>0</v>
      </c>
      <c r="H368">
        <f>IF(NOT(gielda__35[[#This Row],[Max B]] = E367), 1, 0)</f>
        <v>0</v>
      </c>
      <c r="I368">
        <f>IF(NOT(gielda__35[[#This Row],[Max C]] = F367), 1, 0)</f>
        <v>0</v>
      </c>
      <c r="J368">
        <f>SUM(gielda__35[[#This Row],[Change A]:[Change C]])</f>
        <v>0</v>
      </c>
      <c r="K368">
        <f t="shared" si="5"/>
        <v>367</v>
      </c>
    </row>
    <row r="369" spans="1:11" hidden="1" x14ac:dyDescent="0.45">
      <c r="A369">
        <v>83.75</v>
      </c>
      <c r="B369">
        <v>75.290000000000006</v>
      </c>
      <c r="C369">
        <v>153.69</v>
      </c>
      <c r="D369">
        <f>MAX(gielda__35[[#This Row],[firma_A]], D368)</f>
        <v>130</v>
      </c>
      <c r="E369">
        <f>MAX(gielda__35[[#This Row],[firma_B]], E368)</f>
        <v>148.19</v>
      </c>
      <c r="F369">
        <f>MAX(gielda__35[[#This Row],[firma_C]], F368)</f>
        <v>157.47</v>
      </c>
      <c r="G369">
        <f>IF(NOT(gielda__35[[#This Row],[Max A]] = D368), 1, 0)</f>
        <v>0</v>
      </c>
      <c r="H369">
        <f>IF(NOT(gielda__35[[#This Row],[Max B]] = E368), 1, 0)</f>
        <v>0</v>
      </c>
      <c r="I369">
        <f>IF(NOT(gielda__35[[#This Row],[Max C]] = F368), 1, 0)</f>
        <v>0</v>
      </c>
      <c r="J369">
        <f>SUM(gielda__35[[#This Row],[Change A]:[Change C]])</f>
        <v>0</v>
      </c>
      <c r="K369">
        <f t="shared" si="5"/>
        <v>368</v>
      </c>
    </row>
    <row r="370" spans="1:11" hidden="1" x14ac:dyDescent="0.45">
      <c r="A370">
        <v>85.37</v>
      </c>
      <c r="B370">
        <v>78.260000000000005</v>
      </c>
      <c r="C370">
        <v>155.26</v>
      </c>
      <c r="D370">
        <f>MAX(gielda__35[[#This Row],[firma_A]], D369)</f>
        <v>130</v>
      </c>
      <c r="E370">
        <f>MAX(gielda__35[[#This Row],[firma_B]], E369)</f>
        <v>148.19</v>
      </c>
      <c r="F370">
        <f>MAX(gielda__35[[#This Row],[firma_C]], F369)</f>
        <v>157.47</v>
      </c>
      <c r="G370">
        <f>IF(NOT(gielda__35[[#This Row],[Max A]] = D369), 1, 0)</f>
        <v>0</v>
      </c>
      <c r="H370">
        <f>IF(NOT(gielda__35[[#This Row],[Max B]] = E369), 1, 0)</f>
        <v>0</v>
      </c>
      <c r="I370">
        <f>IF(NOT(gielda__35[[#This Row],[Max C]] = F369), 1, 0)</f>
        <v>0</v>
      </c>
      <c r="J370">
        <f>SUM(gielda__35[[#This Row],[Change A]:[Change C]])</f>
        <v>0</v>
      </c>
      <c r="K370">
        <f t="shared" si="5"/>
        <v>369</v>
      </c>
    </row>
    <row r="371" spans="1:11" hidden="1" x14ac:dyDescent="0.45">
      <c r="A371">
        <v>85.9</v>
      </c>
      <c r="B371">
        <v>77.23</v>
      </c>
      <c r="C371">
        <v>153.86000000000001</v>
      </c>
      <c r="D371">
        <f>MAX(gielda__35[[#This Row],[firma_A]], D370)</f>
        <v>130</v>
      </c>
      <c r="E371">
        <f>MAX(gielda__35[[#This Row],[firma_B]], E370)</f>
        <v>148.19</v>
      </c>
      <c r="F371">
        <f>MAX(gielda__35[[#This Row],[firma_C]], F370)</f>
        <v>157.47</v>
      </c>
      <c r="G371">
        <f>IF(NOT(gielda__35[[#This Row],[Max A]] = D370), 1, 0)</f>
        <v>0</v>
      </c>
      <c r="H371">
        <f>IF(NOT(gielda__35[[#This Row],[Max B]] = E370), 1, 0)</f>
        <v>0</v>
      </c>
      <c r="I371">
        <f>IF(NOT(gielda__35[[#This Row],[Max C]] = F370), 1, 0)</f>
        <v>0</v>
      </c>
      <c r="J371">
        <f>SUM(gielda__35[[#This Row],[Change A]:[Change C]])</f>
        <v>0</v>
      </c>
      <c r="K371">
        <f t="shared" si="5"/>
        <v>370</v>
      </c>
    </row>
    <row r="372" spans="1:11" hidden="1" x14ac:dyDescent="0.45">
      <c r="A372">
        <v>84.34</v>
      </c>
      <c r="B372">
        <v>79.95</v>
      </c>
      <c r="C372">
        <v>152.09</v>
      </c>
      <c r="D372">
        <f>MAX(gielda__35[[#This Row],[firma_A]], D371)</f>
        <v>130</v>
      </c>
      <c r="E372">
        <f>MAX(gielda__35[[#This Row],[firma_B]], E371)</f>
        <v>148.19</v>
      </c>
      <c r="F372">
        <f>MAX(gielda__35[[#This Row],[firma_C]], F371)</f>
        <v>157.47</v>
      </c>
      <c r="G372">
        <f>IF(NOT(gielda__35[[#This Row],[Max A]] = D371), 1, 0)</f>
        <v>0</v>
      </c>
      <c r="H372">
        <f>IF(NOT(gielda__35[[#This Row],[Max B]] = E371), 1, 0)</f>
        <v>0</v>
      </c>
      <c r="I372">
        <f>IF(NOT(gielda__35[[#This Row],[Max C]] = F371), 1, 0)</f>
        <v>0</v>
      </c>
      <c r="J372">
        <f>SUM(gielda__35[[#This Row],[Change A]:[Change C]])</f>
        <v>0</v>
      </c>
      <c r="K372">
        <f t="shared" si="5"/>
        <v>371</v>
      </c>
    </row>
    <row r="373" spans="1:11" hidden="1" x14ac:dyDescent="0.45">
      <c r="A373">
        <v>83.32</v>
      </c>
      <c r="B373">
        <v>79.03</v>
      </c>
      <c r="C373">
        <v>150.44</v>
      </c>
      <c r="D373">
        <f>MAX(gielda__35[[#This Row],[firma_A]], D372)</f>
        <v>130</v>
      </c>
      <c r="E373">
        <f>MAX(gielda__35[[#This Row],[firma_B]], E372)</f>
        <v>148.19</v>
      </c>
      <c r="F373">
        <f>MAX(gielda__35[[#This Row],[firma_C]], F372)</f>
        <v>157.47</v>
      </c>
      <c r="G373">
        <f>IF(NOT(gielda__35[[#This Row],[Max A]] = D372), 1, 0)</f>
        <v>0</v>
      </c>
      <c r="H373">
        <f>IF(NOT(gielda__35[[#This Row],[Max B]] = E372), 1, 0)</f>
        <v>0</v>
      </c>
      <c r="I373">
        <f>IF(NOT(gielda__35[[#This Row],[Max C]] = F372), 1, 0)</f>
        <v>0</v>
      </c>
      <c r="J373">
        <f>SUM(gielda__35[[#This Row],[Change A]:[Change C]])</f>
        <v>0</v>
      </c>
      <c r="K373">
        <f t="shared" si="5"/>
        <v>372</v>
      </c>
    </row>
    <row r="374" spans="1:11" hidden="1" x14ac:dyDescent="0.45">
      <c r="A374">
        <v>83.78</v>
      </c>
      <c r="B374">
        <v>78.569999999999993</v>
      </c>
      <c r="C374">
        <v>152.88</v>
      </c>
      <c r="D374">
        <f>MAX(gielda__35[[#This Row],[firma_A]], D373)</f>
        <v>130</v>
      </c>
      <c r="E374">
        <f>MAX(gielda__35[[#This Row],[firma_B]], E373)</f>
        <v>148.19</v>
      </c>
      <c r="F374">
        <f>MAX(gielda__35[[#This Row],[firma_C]], F373)</f>
        <v>157.47</v>
      </c>
      <c r="G374">
        <f>IF(NOT(gielda__35[[#This Row],[Max A]] = D373), 1, 0)</f>
        <v>0</v>
      </c>
      <c r="H374">
        <f>IF(NOT(gielda__35[[#This Row],[Max B]] = E373), 1, 0)</f>
        <v>0</v>
      </c>
      <c r="I374">
        <f>IF(NOT(gielda__35[[#This Row],[Max C]] = F373), 1, 0)</f>
        <v>0</v>
      </c>
      <c r="J374">
        <f>SUM(gielda__35[[#This Row],[Change A]:[Change C]])</f>
        <v>0</v>
      </c>
      <c r="K374">
        <f t="shared" si="5"/>
        <v>373</v>
      </c>
    </row>
    <row r="375" spans="1:11" hidden="1" x14ac:dyDescent="0.45">
      <c r="A375">
        <v>81.97</v>
      </c>
      <c r="B375">
        <v>76.849999999999994</v>
      </c>
      <c r="C375">
        <v>153.57</v>
      </c>
      <c r="D375">
        <f>MAX(gielda__35[[#This Row],[firma_A]], D374)</f>
        <v>130</v>
      </c>
      <c r="E375">
        <f>MAX(gielda__35[[#This Row],[firma_B]], E374)</f>
        <v>148.19</v>
      </c>
      <c r="F375">
        <f>MAX(gielda__35[[#This Row],[firma_C]], F374)</f>
        <v>157.47</v>
      </c>
      <c r="G375">
        <f>IF(NOT(gielda__35[[#This Row],[Max A]] = D374), 1, 0)</f>
        <v>0</v>
      </c>
      <c r="H375">
        <f>IF(NOT(gielda__35[[#This Row],[Max B]] = E374), 1, 0)</f>
        <v>0</v>
      </c>
      <c r="I375">
        <f>IF(NOT(gielda__35[[#This Row],[Max C]] = F374), 1, 0)</f>
        <v>0</v>
      </c>
      <c r="J375">
        <f>SUM(gielda__35[[#This Row],[Change A]:[Change C]])</f>
        <v>0</v>
      </c>
      <c r="K375">
        <f t="shared" si="5"/>
        <v>374</v>
      </c>
    </row>
    <row r="376" spans="1:11" hidden="1" x14ac:dyDescent="0.45">
      <c r="A376">
        <v>83.69</v>
      </c>
      <c r="B376">
        <v>79.53</v>
      </c>
      <c r="C376">
        <v>151.80000000000001</v>
      </c>
      <c r="D376">
        <f>MAX(gielda__35[[#This Row],[firma_A]], D375)</f>
        <v>130</v>
      </c>
      <c r="E376">
        <f>MAX(gielda__35[[#This Row],[firma_B]], E375)</f>
        <v>148.19</v>
      </c>
      <c r="F376">
        <f>MAX(gielda__35[[#This Row],[firma_C]], F375)</f>
        <v>157.47</v>
      </c>
      <c r="G376">
        <f>IF(NOT(gielda__35[[#This Row],[Max A]] = D375), 1, 0)</f>
        <v>0</v>
      </c>
      <c r="H376">
        <f>IF(NOT(gielda__35[[#This Row],[Max B]] = E375), 1, 0)</f>
        <v>0</v>
      </c>
      <c r="I376">
        <f>IF(NOT(gielda__35[[#This Row],[Max C]] = F375), 1, 0)</f>
        <v>0</v>
      </c>
      <c r="J376">
        <f>SUM(gielda__35[[#This Row],[Change A]:[Change C]])</f>
        <v>0</v>
      </c>
      <c r="K376">
        <f t="shared" si="5"/>
        <v>375</v>
      </c>
    </row>
    <row r="377" spans="1:11" hidden="1" x14ac:dyDescent="0.45">
      <c r="A377">
        <v>82.46</v>
      </c>
      <c r="B377">
        <v>82.14</v>
      </c>
      <c r="C377">
        <v>153.21</v>
      </c>
      <c r="D377">
        <f>MAX(gielda__35[[#This Row],[firma_A]], D376)</f>
        <v>130</v>
      </c>
      <c r="E377">
        <f>MAX(gielda__35[[#This Row],[firma_B]], E376)</f>
        <v>148.19</v>
      </c>
      <c r="F377">
        <f>MAX(gielda__35[[#This Row],[firma_C]], F376)</f>
        <v>157.47</v>
      </c>
      <c r="G377">
        <f>IF(NOT(gielda__35[[#This Row],[Max A]] = D376), 1, 0)</f>
        <v>0</v>
      </c>
      <c r="H377">
        <f>IF(NOT(gielda__35[[#This Row],[Max B]] = E376), 1, 0)</f>
        <v>0</v>
      </c>
      <c r="I377">
        <f>IF(NOT(gielda__35[[#This Row],[Max C]] = F376), 1, 0)</f>
        <v>0</v>
      </c>
      <c r="J377">
        <f>SUM(gielda__35[[#This Row],[Change A]:[Change C]])</f>
        <v>0</v>
      </c>
      <c r="K377">
        <f t="shared" si="5"/>
        <v>376</v>
      </c>
    </row>
    <row r="378" spans="1:11" hidden="1" x14ac:dyDescent="0.45">
      <c r="A378">
        <v>84.11</v>
      </c>
      <c r="B378">
        <v>81.95</v>
      </c>
      <c r="C378">
        <v>154.75</v>
      </c>
      <c r="D378">
        <f>MAX(gielda__35[[#This Row],[firma_A]], D377)</f>
        <v>130</v>
      </c>
      <c r="E378">
        <f>MAX(gielda__35[[#This Row],[firma_B]], E377)</f>
        <v>148.19</v>
      </c>
      <c r="F378">
        <f>MAX(gielda__35[[#This Row],[firma_C]], F377)</f>
        <v>157.47</v>
      </c>
      <c r="G378">
        <f>IF(NOT(gielda__35[[#This Row],[Max A]] = D377), 1, 0)</f>
        <v>0</v>
      </c>
      <c r="H378">
        <f>IF(NOT(gielda__35[[#This Row],[Max B]] = E377), 1, 0)</f>
        <v>0</v>
      </c>
      <c r="I378">
        <f>IF(NOT(gielda__35[[#This Row],[Max C]] = F377), 1, 0)</f>
        <v>0</v>
      </c>
      <c r="J378">
        <f>SUM(gielda__35[[#This Row],[Change A]:[Change C]])</f>
        <v>0</v>
      </c>
      <c r="K378">
        <f t="shared" si="5"/>
        <v>377</v>
      </c>
    </row>
    <row r="379" spans="1:11" hidden="1" x14ac:dyDescent="0.45">
      <c r="A379">
        <v>85.63</v>
      </c>
      <c r="B379">
        <v>81.260000000000005</v>
      </c>
      <c r="C379">
        <v>153.43</v>
      </c>
      <c r="D379">
        <f>MAX(gielda__35[[#This Row],[firma_A]], D378)</f>
        <v>130</v>
      </c>
      <c r="E379">
        <f>MAX(gielda__35[[#This Row],[firma_B]], E378)</f>
        <v>148.19</v>
      </c>
      <c r="F379">
        <f>MAX(gielda__35[[#This Row],[firma_C]], F378)</f>
        <v>157.47</v>
      </c>
      <c r="G379">
        <f>IF(NOT(gielda__35[[#This Row],[Max A]] = D378), 1, 0)</f>
        <v>0</v>
      </c>
      <c r="H379">
        <f>IF(NOT(gielda__35[[#This Row],[Max B]] = E378), 1, 0)</f>
        <v>0</v>
      </c>
      <c r="I379">
        <f>IF(NOT(gielda__35[[#This Row],[Max C]] = F378), 1, 0)</f>
        <v>0</v>
      </c>
      <c r="J379">
        <f>SUM(gielda__35[[#This Row],[Change A]:[Change C]])</f>
        <v>0</v>
      </c>
      <c r="K379">
        <f t="shared" si="5"/>
        <v>378</v>
      </c>
    </row>
    <row r="380" spans="1:11" hidden="1" x14ac:dyDescent="0.45">
      <c r="A380">
        <v>85.83</v>
      </c>
      <c r="B380">
        <v>79.760000000000005</v>
      </c>
      <c r="C380">
        <v>152.27000000000001</v>
      </c>
      <c r="D380">
        <f>MAX(gielda__35[[#This Row],[firma_A]], D379)</f>
        <v>130</v>
      </c>
      <c r="E380">
        <f>MAX(gielda__35[[#This Row],[firma_B]], E379)</f>
        <v>148.19</v>
      </c>
      <c r="F380">
        <f>MAX(gielda__35[[#This Row],[firma_C]], F379)</f>
        <v>157.47</v>
      </c>
      <c r="G380">
        <f>IF(NOT(gielda__35[[#This Row],[Max A]] = D379), 1, 0)</f>
        <v>0</v>
      </c>
      <c r="H380">
        <f>IF(NOT(gielda__35[[#This Row],[Max B]] = E379), 1, 0)</f>
        <v>0</v>
      </c>
      <c r="I380">
        <f>IF(NOT(gielda__35[[#This Row],[Max C]] = F379), 1, 0)</f>
        <v>0</v>
      </c>
      <c r="J380">
        <f>SUM(gielda__35[[#This Row],[Change A]:[Change C]])</f>
        <v>0</v>
      </c>
      <c r="K380">
        <f t="shared" si="5"/>
        <v>379</v>
      </c>
    </row>
    <row r="381" spans="1:11" hidden="1" x14ac:dyDescent="0.45">
      <c r="A381">
        <v>86.66</v>
      </c>
      <c r="B381">
        <v>82.5</v>
      </c>
      <c r="C381">
        <v>151</v>
      </c>
      <c r="D381">
        <f>MAX(gielda__35[[#This Row],[firma_A]], D380)</f>
        <v>130</v>
      </c>
      <c r="E381">
        <f>MAX(gielda__35[[#This Row],[firma_B]], E380)</f>
        <v>148.19</v>
      </c>
      <c r="F381">
        <f>MAX(gielda__35[[#This Row],[firma_C]], F380)</f>
        <v>157.47</v>
      </c>
      <c r="G381">
        <f>IF(NOT(gielda__35[[#This Row],[Max A]] = D380), 1, 0)</f>
        <v>0</v>
      </c>
      <c r="H381">
        <f>IF(NOT(gielda__35[[#This Row],[Max B]] = E380), 1, 0)</f>
        <v>0</v>
      </c>
      <c r="I381">
        <f>IF(NOT(gielda__35[[#This Row],[Max C]] = F380), 1, 0)</f>
        <v>0</v>
      </c>
      <c r="J381">
        <f>SUM(gielda__35[[#This Row],[Change A]:[Change C]])</f>
        <v>0</v>
      </c>
      <c r="K381">
        <f t="shared" si="5"/>
        <v>380</v>
      </c>
    </row>
    <row r="382" spans="1:11" hidden="1" x14ac:dyDescent="0.45">
      <c r="A382">
        <v>87.96</v>
      </c>
      <c r="B382">
        <v>80.88</v>
      </c>
      <c r="C382">
        <v>152.36000000000001</v>
      </c>
      <c r="D382">
        <f>MAX(gielda__35[[#This Row],[firma_A]], D381)</f>
        <v>130</v>
      </c>
      <c r="E382">
        <f>MAX(gielda__35[[#This Row],[firma_B]], E381)</f>
        <v>148.19</v>
      </c>
      <c r="F382">
        <f>MAX(gielda__35[[#This Row],[firma_C]], F381)</f>
        <v>157.47</v>
      </c>
      <c r="G382">
        <f>IF(NOT(gielda__35[[#This Row],[Max A]] = D381), 1, 0)</f>
        <v>0</v>
      </c>
      <c r="H382">
        <f>IF(NOT(gielda__35[[#This Row],[Max B]] = E381), 1, 0)</f>
        <v>0</v>
      </c>
      <c r="I382">
        <f>IF(NOT(gielda__35[[#This Row],[Max C]] = F381), 1, 0)</f>
        <v>0</v>
      </c>
      <c r="J382">
        <f>SUM(gielda__35[[#This Row],[Change A]:[Change C]])</f>
        <v>0</v>
      </c>
      <c r="K382">
        <f t="shared" si="5"/>
        <v>381</v>
      </c>
    </row>
    <row r="383" spans="1:11" hidden="1" x14ac:dyDescent="0.45">
      <c r="A383">
        <v>89.71</v>
      </c>
      <c r="B383">
        <v>80.27</v>
      </c>
      <c r="C383">
        <v>150.47999999999999</v>
      </c>
      <c r="D383">
        <f>MAX(gielda__35[[#This Row],[firma_A]], D382)</f>
        <v>130</v>
      </c>
      <c r="E383">
        <f>MAX(gielda__35[[#This Row],[firma_B]], E382)</f>
        <v>148.19</v>
      </c>
      <c r="F383">
        <f>MAX(gielda__35[[#This Row],[firma_C]], F382)</f>
        <v>157.47</v>
      </c>
      <c r="G383">
        <f>IF(NOT(gielda__35[[#This Row],[Max A]] = D382), 1, 0)</f>
        <v>0</v>
      </c>
      <c r="H383">
        <f>IF(NOT(gielda__35[[#This Row],[Max B]] = E382), 1, 0)</f>
        <v>0</v>
      </c>
      <c r="I383">
        <f>IF(NOT(gielda__35[[#This Row],[Max C]] = F382), 1, 0)</f>
        <v>0</v>
      </c>
      <c r="J383">
        <f>SUM(gielda__35[[#This Row],[Change A]:[Change C]])</f>
        <v>0</v>
      </c>
      <c r="K383">
        <f t="shared" si="5"/>
        <v>382</v>
      </c>
    </row>
    <row r="384" spans="1:11" hidden="1" x14ac:dyDescent="0.45">
      <c r="A384">
        <v>91.38</v>
      </c>
      <c r="B384">
        <v>80.06</v>
      </c>
      <c r="C384">
        <v>151.6</v>
      </c>
      <c r="D384">
        <f>MAX(gielda__35[[#This Row],[firma_A]], D383)</f>
        <v>130</v>
      </c>
      <c r="E384">
        <f>MAX(gielda__35[[#This Row],[firma_B]], E383)</f>
        <v>148.19</v>
      </c>
      <c r="F384">
        <f>MAX(gielda__35[[#This Row],[firma_C]], F383)</f>
        <v>157.47</v>
      </c>
      <c r="G384">
        <f>IF(NOT(gielda__35[[#This Row],[Max A]] = D383), 1, 0)</f>
        <v>0</v>
      </c>
      <c r="H384">
        <f>IF(NOT(gielda__35[[#This Row],[Max B]] = E383), 1, 0)</f>
        <v>0</v>
      </c>
      <c r="I384">
        <f>IF(NOT(gielda__35[[#This Row],[Max C]] = F383), 1, 0)</f>
        <v>0</v>
      </c>
      <c r="J384">
        <f>SUM(gielda__35[[#This Row],[Change A]:[Change C]])</f>
        <v>0</v>
      </c>
      <c r="K384">
        <f t="shared" si="5"/>
        <v>383</v>
      </c>
    </row>
    <row r="385" spans="1:11" hidden="1" x14ac:dyDescent="0.45">
      <c r="A385">
        <v>90.08</v>
      </c>
      <c r="B385">
        <v>78.17</v>
      </c>
      <c r="C385">
        <v>149.69999999999999</v>
      </c>
      <c r="D385">
        <f>MAX(gielda__35[[#This Row],[firma_A]], D384)</f>
        <v>130</v>
      </c>
      <c r="E385">
        <f>MAX(gielda__35[[#This Row],[firma_B]], E384)</f>
        <v>148.19</v>
      </c>
      <c r="F385">
        <f>MAX(gielda__35[[#This Row],[firma_C]], F384)</f>
        <v>157.47</v>
      </c>
      <c r="G385">
        <f>IF(NOT(gielda__35[[#This Row],[Max A]] = D384), 1, 0)</f>
        <v>0</v>
      </c>
      <c r="H385">
        <f>IF(NOT(gielda__35[[#This Row],[Max B]] = E384), 1, 0)</f>
        <v>0</v>
      </c>
      <c r="I385">
        <f>IF(NOT(gielda__35[[#This Row],[Max C]] = F384), 1, 0)</f>
        <v>0</v>
      </c>
      <c r="J385">
        <f>SUM(gielda__35[[#This Row],[Change A]:[Change C]])</f>
        <v>0</v>
      </c>
      <c r="K385">
        <f t="shared" si="5"/>
        <v>384</v>
      </c>
    </row>
    <row r="386" spans="1:11" hidden="1" x14ac:dyDescent="0.45">
      <c r="A386">
        <v>88.79</v>
      </c>
      <c r="B386">
        <v>77.03</v>
      </c>
      <c r="C386">
        <v>150.75</v>
      </c>
      <c r="D386">
        <f>MAX(gielda__35[[#This Row],[firma_A]], D385)</f>
        <v>130</v>
      </c>
      <c r="E386">
        <f>MAX(gielda__35[[#This Row],[firma_B]], E385)</f>
        <v>148.19</v>
      </c>
      <c r="F386">
        <f>MAX(gielda__35[[#This Row],[firma_C]], F385)</f>
        <v>157.47</v>
      </c>
      <c r="G386">
        <f>IF(NOT(gielda__35[[#This Row],[Max A]] = D385), 1, 0)</f>
        <v>0</v>
      </c>
      <c r="H386">
        <f>IF(NOT(gielda__35[[#This Row],[Max B]] = E385), 1, 0)</f>
        <v>0</v>
      </c>
      <c r="I386">
        <f>IF(NOT(gielda__35[[#This Row],[Max C]] = F385), 1, 0)</f>
        <v>0</v>
      </c>
      <c r="J386">
        <f>SUM(gielda__35[[#This Row],[Change A]:[Change C]])</f>
        <v>0</v>
      </c>
      <c r="K386">
        <f t="shared" si="5"/>
        <v>385</v>
      </c>
    </row>
    <row r="387" spans="1:11" hidden="1" x14ac:dyDescent="0.45">
      <c r="A387">
        <v>86.79</v>
      </c>
      <c r="B387">
        <v>76.48</v>
      </c>
      <c r="C387">
        <v>149.30000000000001</v>
      </c>
      <c r="D387">
        <f>MAX(gielda__35[[#This Row],[firma_A]], D386)</f>
        <v>130</v>
      </c>
      <c r="E387">
        <f>MAX(gielda__35[[#This Row],[firma_B]], E386)</f>
        <v>148.19</v>
      </c>
      <c r="F387">
        <f>MAX(gielda__35[[#This Row],[firma_C]], F386)</f>
        <v>157.47</v>
      </c>
      <c r="G387">
        <f>IF(NOT(gielda__35[[#This Row],[Max A]] = D386), 1, 0)</f>
        <v>0</v>
      </c>
      <c r="H387">
        <f>IF(NOT(gielda__35[[#This Row],[Max B]] = E386), 1, 0)</f>
        <v>0</v>
      </c>
      <c r="I387">
        <f>IF(NOT(gielda__35[[#This Row],[Max C]] = F386), 1, 0)</f>
        <v>0</v>
      </c>
      <c r="J387">
        <f>SUM(gielda__35[[#This Row],[Change A]:[Change C]])</f>
        <v>0</v>
      </c>
      <c r="K387">
        <f t="shared" si="5"/>
        <v>386</v>
      </c>
    </row>
    <row r="388" spans="1:11" hidden="1" x14ac:dyDescent="0.45">
      <c r="A388">
        <v>84.93</v>
      </c>
      <c r="B388">
        <v>76.209999999999994</v>
      </c>
      <c r="C388">
        <v>149.41999999999999</v>
      </c>
      <c r="D388">
        <f>MAX(gielda__35[[#This Row],[firma_A]], D387)</f>
        <v>130</v>
      </c>
      <c r="E388">
        <f>MAX(gielda__35[[#This Row],[firma_B]], E387)</f>
        <v>148.19</v>
      </c>
      <c r="F388">
        <f>MAX(gielda__35[[#This Row],[firma_C]], F387)</f>
        <v>157.47</v>
      </c>
      <c r="G388">
        <f>IF(NOT(gielda__35[[#This Row],[Max A]] = D387), 1, 0)</f>
        <v>0</v>
      </c>
      <c r="H388">
        <f>IF(NOT(gielda__35[[#This Row],[Max B]] = E387), 1, 0)</f>
        <v>0</v>
      </c>
      <c r="I388">
        <f>IF(NOT(gielda__35[[#This Row],[Max C]] = F387), 1, 0)</f>
        <v>0</v>
      </c>
      <c r="J388">
        <f>SUM(gielda__35[[#This Row],[Change A]:[Change C]])</f>
        <v>0</v>
      </c>
      <c r="K388">
        <f t="shared" ref="K388:K451" si="6">K387+1</f>
        <v>387</v>
      </c>
    </row>
    <row r="389" spans="1:11" hidden="1" x14ac:dyDescent="0.45">
      <c r="A389">
        <v>83.65</v>
      </c>
      <c r="B389">
        <v>76.09</v>
      </c>
      <c r="C389">
        <v>147.55000000000001</v>
      </c>
      <c r="D389">
        <f>MAX(gielda__35[[#This Row],[firma_A]], D388)</f>
        <v>130</v>
      </c>
      <c r="E389">
        <f>MAX(gielda__35[[#This Row],[firma_B]], E388)</f>
        <v>148.19</v>
      </c>
      <c r="F389">
        <f>MAX(gielda__35[[#This Row],[firma_C]], F388)</f>
        <v>157.47</v>
      </c>
      <c r="G389">
        <f>IF(NOT(gielda__35[[#This Row],[Max A]] = D388), 1, 0)</f>
        <v>0</v>
      </c>
      <c r="H389">
        <f>IF(NOT(gielda__35[[#This Row],[Max B]] = E388), 1, 0)</f>
        <v>0</v>
      </c>
      <c r="I389">
        <f>IF(NOT(gielda__35[[#This Row],[Max C]] = F388), 1, 0)</f>
        <v>0</v>
      </c>
      <c r="J389">
        <f>SUM(gielda__35[[#This Row],[Change A]:[Change C]])</f>
        <v>0</v>
      </c>
      <c r="K389">
        <f t="shared" si="6"/>
        <v>388</v>
      </c>
    </row>
    <row r="390" spans="1:11" hidden="1" x14ac:dyDescent="0.45">
      <c r="A390">
        <v>84.46</v>
      </c>
      <c r="B390">
        <v>75.75</v>
      </c>
      <c r="C390">
        <v>148.07</v>
      </c>
      <c r="D390">
        <f>MAX(gielda__35[[#This Row],[firma_A]], D389)</f>
        <v>130</v>
      </c>
      <c r="E390">
        <f>MAX(gielda__35[[#This Row],[firma_B]], E389)</f>
        <v>148.19</v>
      </c>
      <c r="F390">
        <f>MAX(gielda__35[[#This Row],[firma_C]], F389)</f>
        <v>157.47</v>
      </c>
      <c r="G390">
        <f>IF(NOT(gielda__35[[#This Row],[Max A]] = D389), 1, 0)</f>
        <v>0</v>
      </c>
      <c r="H390">
        <f>IF(NOT(gielda__35[[#This Row],[Max B]] = E389), 1, 0)</f>
        <v>0</v>
      </c>
      <c r="I390">
        <f>IF(NOT(gielda__35[[#This Row],[Max C]] = F389), 1, 0)</f>
        <v>0</v>
      </c>
      <c r="J390">
        <f>SUM(gielda__35[[#This Row],[Change A]:[Change C]])</f>
        <v>0</v>
      </c>
      <c r="K390">
        <f t="shared" si="6"/>
        <v>389</v>
      </c>
    </row>
    <row r="391" spans="1:11" hidden="1" x14ac:dyDescent="0.45">
      <c r="A391">
        <v>82.96</v>
      </c>
      <c r="B391">
        <v>74.55</v>
      </c>
      <c r="C391">
        <v>149.9</v>
      </c>
      <c r="D391">
        <f>MAX(gielda__35[[#This Row],[firma_A]], D390)</f>
        <v>130</v>
      </c>
      <c r="E391">
        <f>MAX(gielda__35[[#This Row],[firma_B]], E390)</f>
        <v>148.19</v>
      </c>
      <c r="F391">
        <f>MAX(gielda__35[[#This Row],[firma_C]], F390)</f>
        <v>157.47</v>
      </c>
      <c r="G391">
        <f>IF(NOT(gielda__35[[#This Row],[Max A]] = D390), 1, 0)</f>
        <v>0</v>
      </c>
      <c r="H391">
        <f>IF(NOT(gielda__35[[#This Row],[Max B]] = E390), 1, 0)</f>
        <v>0</v>
      </c>
      <c r="I391">
        <f>IF(NOT(gielda__35[[#This Row],[Max C]] = F390), 1, 0)</f>
        <v>0</v>
      </c>
      <c r="J391">
        <f>SUM(gielda__35[[#This Row],[Change A]:[Change C]])</f>
        <v>0</v>
      </c>
      <c r="K391">
        <f t="shared" si="6"/>
        <v>390</v>
      </c>
    </row>
    <row r="392" spans="1:11" hidden="1" x14ac:dyDescent="0.45">
      <c r="A392">
        <v>81.92</v>
      </c>
      <c r="B392">
        <v>74.290000000000006</v>
      </c>
      <c r="C392">
        <v>151.68</v>
      </c>
      <c r="D392">
        <f>MAX(gielda__35[[#This Row],[firma_A]], D391)</f>
        <v>130</v>
      </c>
      <c r="E392">
        <f>MAX(gielda__35[[#This Row],[firma_B]], E391)</f>
        <v>148.19</v>
      </c>
      <c r="F392">
        <f>MAX(gielda__35[[#This Row],[firma_C]], F391)</f>
        <v>157.47</v>
      </c>
      <c r="G392">
        <f>IF(NOT(gielda__35[[#This Row],[Max A]] = D391), 1, 0)</f>
        <v>0</v>
      </c>
      <c r="H392">
        <f>IF(NOT(gielda__35[[#This Row],[Max B]] = E391), 1, 0)</f>
        <v>0</v>
      </c>
      <c r="I392">
        <f>IF(NOT(gielda__35[[#This Row],[Max C]] = F391), 1, 0)</f>
        <v>0</v>
      </c>
      <c r="J392">
        <f>SUM(gielda__35[[#This Row],[Change A]:[Change C]])</f>
        <v>0</v>
      </c>
      <c r="K392">
        <f t="shared" si="6"/>
        <v>391</v>
      </c>
    </row>
    <row r="393" spans="1:11" hidden="1" x14ac:dyDescent="0.45">
      <c r="A393">
        <v>80.319999999999993</v>
      </c>
      <c r="B393">
        <v>73.209999999999994</v>
      </c>
      <c r="C393">
        <v>153.25</v>
      </c>
      <c r="D393">
        <f>MAX(gielda__35[[#This Row],[firma_A]], D392)</f>
        <v>130</v>
      </c>
      <c r="E393">
        <f>MAX(gielda__35[[#This Row],[firma_B]], E392)</f>
        <v>148.19</v>
      </c>
      <c r="F393">
        <f>MAX(gielda__35[[#This Row],[firma_C]], F392)</f>
        <v>157.47</v>
      </c>
      <c r="G393">
        <f>IF(NOT(gielda__35[[#This Row],[Max A]] = D392), 1, 0)</f>
        <v>0</v>
      </c>
      <c r="H393">
        <f>IF(NOT(gielda__35[[#This Row],[Max B]] = E392), 1, 0)</f>
        <v>0</v>
      </c>
      <c r="I393">
        <f>IF(NOT(gielda__35[[#This Row],[Max C]] = F392), 1, 0)</f>
        <v>0</v>
      </c>
      <c r="J393">
        <f>SUM(gielda__35[[#This Row],[Change A]:[Change C]])</f>
        <v>0</v>
      </c>
      <c r="K393">
        <f t="shared" si="6"/>
        <v>392</v>
      </c>
    </row>
    <row r="394" spans="1:11" hidden="1" x14ac:dyDescent="0.45">
      <c r="A394">
        <v>80.37</v>
      </c>
      <c r="B394">
        <v>72.27</v>
      </c>
      <c r="C394">
        <v>152.22999999999999</v>
      </c>
      <c r="D394">
        <f>MAX(gielda__35[[#This Row],[firma_A]], D393)</f>
        <v>130</v>
      </c>
      <c r="E394">
        <f>MAX(gielda__35[[#This Row],[firma_B]], E393)</f>
        <v>148.19</v>
      </c>
      <c r="F394">
        <f>MAX(gielda__35[[#This Row],[firma_C]], F393)</f>
        <v>157.47</v>
      </c>
      <c r="G394">
        <f>IF(NOT(gielda__35[[#This Row],[Max A]] = D393), 1, 0)</f>
        <v>0</v>
      </c>
      <c r="H394">
        <f>IF(NOT(gielda__35[[#This Row],[Max B]] = E393), 1, 0)</f>
        <v>0</v>
      </c>
      <c r="I394">
        <f>IF(NOT(gielda__35[[#This Row],[Max C]] = F393), 1, 0)</f>
        <v>0</v>
      </c>
      <c r="J394">
        <f>SUM(gielda__35[[#This Row],[Change A]:[Change C]])</f>
        <v>0</v>
      </c>
      <c r="K394">
        <f t="shared" si="6"/>
        <v>393</v>
      </c>
    </row>
    <row r="395" spans="1:11" hidden="1" x14ac:dyDescent="0.45">
      <c r="A395">
        <v>81.260000000000005</v>
      </c>
      <c r="B395">
        <v>70.48</v>
      </c>
      <c r="C395">
        <v>150.25</v>
      </c>
      <c r="D395">
        <f>MAX(gielda__35[[#This Row],[firma_A]], D394)</f>
        <v>130</v>
      </c>
      <c r="E395">
        <f>MAX(gielda__35[[#This Row],[firma_B]], E394)</f>
        <v>148.19</v>
      </c>
      <c r="F395">
        <f>MAX(gielda__35[[#This Row],[firma_C]], F394)</f>
        <v>157.47</v>
      </c>
      <c r="G395">
        <f>IF(NOT(gielda__35[[#This Row],[Max A]] = D394), 1, 0)</f>
        <v>0</v>
      </c>
      <c r="H395">
        <f>IF(NOT(gielda__35[[#This Row],[Max B]] = E394), 1, 0)</f>
        <v>0</v>
      </c>
      <c r="I395">
        <f>IF(NOT(gielda__35[[#This Row],[Max C]] = F394), 1, 0)</f>
        <v>0</v>
      </c>
      <c r="J395">
        <f>SUM(gielda__35[[#This Row],[Change A]:[Change C]])</f>
        <v>0</v>
      </c>
      <c r="K395">
        <f t="shared" si="6"/>
        <v>394</v>
      </c>
    </row>
    <row r="396" spans="1:11" hidden="1" x14ac:dyDescent="0.45">
      <c r="A396">
        <v>83.72</v>
      </c>
      <c r="B396">
        <v>70.05</v>
      </c>
      <c r="C396">
        <v>148.80000000000001</v>
      </c>
      <c r="D396">
        <f>MAX(gielda__35[[#This Row],[firma_A]], D395)</f>
        <v>130</v>
      </c>
      <c r="E396">
        <f>MAX(gielda__35[[#This Row],[firma_B]], E395)</f>
        <v>148.19</v>
      </c>
      <c r="F396">
        <f>MAX(gielda__35[[#This Row],[firma_C]], F395)</f>
        <v>157.47</v>
      </c>
      <c r="G396">
        <f>IF(NOT(gielda__35[[#This Row],[Max A]] = D395), 1, 0)</f>
        <v>0</v>
      </c>
      <c r="H396">
        <f>IF(NOT(gielda__35[[#This Row],[Max B]] = E395), 1, 0)</f>
        <v>0</v>
      </c>
      <c r="I396">
        <f>IF(NOT(gielda__35[[#This Row],[Max C]] = F395), 1, 0)</f>
        <v>0</v>
      </c>
      <c r="J396">
        <f>SUM(gielda__35[[#This Row],[Change A]:[Change C]])</f>
        <v>0</v>
      </c>
      <c r="K396">
        <f t="shared" si="6"/>
        <v>395</v>
      </c>
    </row>
    <row r="397" spans="1:11" hidden="1" x14ac:dyDescent="0.45">
      <c r="A397">
        <v>84.27</v>
      </c>
      <c r="B397">
        <v>68.349999999999994</v>
      </c>
      <c r="C397">
        <v>146.96</v>
      </c>
      <c r="D397">
        <f>MAX(gielda__35[[#This Row],[firma_A]], D396)</f>
        <v>130</v>
      </c>
      <c r="E397">
        <f>MAX(gielda__35[[#This Row],[firma_B]], E396)</f>
        <v>148.19</v>
      </c>
      <c r="F397">
        <f>MAX(gielda__35[[#This Row],[firma_C]], F396)</f>
        <v>157.47</v>
      </c>
      <c r="G397">
        <f>IF(NOT(gielda__35[[#This Row],[Max A]] = D396), 1, 0)</f>
        <v>0</v>
      </c>
      <c r="H397">
        <f>IF(NOT(gielda__35[[#This Row],[Max B]] = E396), 1, 0)</f>
        <v>0</v>
      </c>
      <c r="I397">
        <f>IF(NOT(gielda__35[[#This Row],[Max C]] = F396), 1, 0)</f>
        <v>0</v>
      </c>
      <c r="J397">
        <f>SUM(gielda__35[[#This Row],[Change A]:[Change C]])</f>
        <v>0</v>
      </c>
      <c r="K397">
        <f t="shared" si="6"/>
        <v>396</v>
      </c>
    </row>
    <row r="398" spans="1:11" hidden="1" x14ac:dyDescent="0.45">
      <c r="A398">
        <v>82.97</v>
      </c>
      <c r="B398">
        <v>67.58</v>
      </c>
      <c r="C398">
        <v>145.47999999999999</v>
      </c>
      <c r="D398">
        <f>MAX(gielda__35[[#This Row],[firma_A]], D397)</f>
        <v>130</v>
      </c>
      <c r="E398">
        <f>MAX(gielda__35[[#This Row],[firma_B]], E397)</f>
        <v>148.19</v>
      </c>
      <c r="F398">
        <f>MAX(gielda__35[[#This Row],[firma_C]], F397)</f>
        <v>157.47</v>
      </c>
      <c r="G398">
        <f>IF(NOT(gielda__35[[#This Row],[Max A]] = D397), 1, 0)</f>
        <v>0</v>
      </c>
      <c r="H398">
        <f>IF(NOT(gielda__35[[#This Row],[Max B]] = E397), 1, 0)</f>
        <v>0</v>
      </c>
      <c r="I398">
        <f>IF(NOT(gielda__35[[#This Row],[Max C]] = F397), 1, 0)</f>
        <v>0</v>
      </c>
      <c r="J398">
        <f>SUM(gielda__35[[#This Row],[Change A]:[Change C]])</f>
        <v>0</v>
      </c>
      <c r="K398">
        <f t="shared" si="6"/>
        <v>397</v>
      </c>
    </row>
    <row r="399" spans="1:11" hidden="1" x14ac:dyDescent="0.45">
      <c r="A399">
        <v>83.17</v>
      </c>
      <c r="B399">
        <v>66.3</v>
      </c>
      <c r="C399">
        <v>147.35</v>
      </c>
      <c r="D399">
        <f>MAX(gielda__35[[#This Row],[firma_A]], D398)</f>
        <v>130</v>
      </c>
      <c r="E399">
        <f>MAX(gielda__35[[#This Row],[firma_B]], E398)</f>
        <v>148.19</v>
      </c>
      <c r="F399">
        <f>MAX(gielda__35[[#This Row],[firma_C]], F398)</f>
        <v>157.47</v>
      </c>
      <c r="G399">
        <f>IF(NOT(gielda__35[[#This Row],[Max A]] = D398), 1, 0)</f>
        <v>0</v>
      </c>
      <c r="H399">
        <f>IF(NOT(gielda__35[[#This Row],[Max B]] = E398), 1, 0)</f>
        <v>0</v>
      </c>
      <c r="I399">
        <f>IF(NOT(gielda__35[[#This Row],[Max C]] = F398), 1, 0)</f>
        <v>0</v>
      </c>
      <c r="J399">
        <f>SUM(gielda__35[[#This Row],[Change A]:[Change C]])</f>
        <v>0</v>
      </c>
      <c r="K399">
        <f t="shared" si="6"/>
        <v>398</v>
      </c>
    </row>
    <row r="400" spans="1:11" hidden="1" x14ac:dyDescent="0.45">
      <c r="A400">
        <v>81.819999999999993</v>
      </c>
      <c r="B400">
        <v>65.040000000000006</v>
      </c>
      <c r="C400">
        <v>145.4</v>
      </c>
      <c r="D400">
        <f>MAX(gielda__35[[#This Row],[firma_A]], D399)</f>
        <v>130</v>
      </c>
      <c r="E400">
        <f>MAX(gielda__35[[#This Row],[firma_B]], E399)</f>
        <v>148.19</v>
      </c>
      <c r="F400">
        <f>MAX(gielda__35[[#This Row],[firma_C]], F399)</f>
        <v>157.47</v>
      </c>
      <c r="G400">
        <f>IF(NOT(gielda__35[[#This Row],[Max A]] = D399), 1, 0)</f>
        <v>0</v>
      </c>
      <c r="H400">
        <f>IF(NOT(gielda__35[[#This Row],[Max B]] = E399), 1, 0)</f>
        <v>0</v>
      </c>
      <c r="I400">
        <f>IF(NOT(gielda__35[[#This Row],[Max C]] = F399), 1, 0)</f>
        <v>0</v>
      </c>
      <c r="J400">
        <f>SUM(gielda__35[[#This Row],[Change A]:[Change C]])</f>
        <v>0</v>
      </c>
      <c r="K400">
        <f t="shared" si="6"/>
        <v>399</v>
      </c>
    </row>
    <row r="401" spans="1:11" hidden="1" x14ac:dyDescent="0.45">
      <c r="A401">
        <v>84.04</v>
      </c>
      <c r="B401">
        <v>63.88</v>
      </c>
      <c r="C401">
        <v>145.47</v>
      </c>
      <c r="D401">
        <f>MAX(gielda__35[[#This Row],[firma_A]], D400)</f>
        <v>130</v>
      </c>
      <c r="E401">
        <f>MAX(gielda__35[[#This Row],[firma_B]], E400)</f>
        <v>148.19</v>
      </c>
      <c r="F401">
        <f>MAX(gielda__35[[#This Row],[firma_C]], F400)</f>
        <v>157.47</v>
      </c>
      <c r="G401">
        <f>IF(NOT(gielda__35[[#This Row],[Max A]] = D400), 1, 0)</f>
        <v>0</v>
      </c>
      <c r="H401">
        <f>IF(NOT(gielda__35[[#This Row],[Max B]] = E400), 1, 0)</f>
        <v>0</v>
      </c>
      <c r="I401">
        <f>IF(NOT(gielda__35[[#This Row],[Max C]] = F400), 1, 0)</f>
        <v>0</v>
      </c>
      <c r="J401">
        <f>SUM(gielda__35[[#This Row],[Change A]:[Change C]])</f>
        <v>0</v>
      </c>
      <c r="K401">
        <f t="shared" si="6"/>
        <v>400</v>
      </c>
    </row>
    <row r="402" spans="1:11" hidden="1" x14ac:dyDescent="0.45">
      <c r="A402">
        <v>82.65</v>
      </c>
      <c r="B402">
        <v>63.09</v>
      </c>
      <c r="C402">
        <v>146.12</v>
      </c>
      <c r="D402">
        <f>MAX(gielda__35[[#This Row],[firma_A]], D401)</f>
        <v>130</v>
      </c>
      <c r="E402">
        <f>MAX(gielda__35[[#This Row],[firma_B]], E401)</f>
        <v>148.19</v>
      </c>
      <c r="F402">
        <f>MAX(gielda__35[[#This Row],[firma_C]], F401)</f>
        <v>157.47</v>
      </c>
      <c r="G402">
        <f>IF(NOT(gielda__35[[#This Row],[Max A]] = D401), 1, 0)</f>
        <v>0</v>
      </c>
      <c r="H402">
        <f>IF(NOT(gielda__35[[#This Row],[Max B]] = E401), 1, 0)</f>
        <v>0</v>
      </c>
      <c r="I402">
        <f>IF(NOT(gielda__35[[#This Row],[Max C]] = F401), 1, 0)</f>
        <v>0</v>
      </c>
      <c r="J402">
        <f>SUM(gielda__35[[#This Row],[Change A]:[Change C]])</f>
        <v>0</v>
      </c>
      <c r="K402">
        <f t="shared" si="6"/>
        <v>401</v>
      </c>
    </row>
    <row r="403" spans="1:11" hidden="1" x14ac:dyDescent="0.45">
      <c r="A403">
        <v>83.94</v>
      </c>
      <c r="B403">
        <v>61.68</v>
      </c>
      <c r="C403">
        <v>147.22</v>
      </c>
      <c r="D403">
        <f>MAX(gielda__35[[#This Row],[firma_A]], D402)</f>
        <v>130</v>
      </c>
      <c r="E403">
        <f>MAX(gielda__35[[#This Row],[firma_B]], E402)</f>
        <v>148.19</v>
      </c>
      <c r="F403">
        <f>MAX(gielda__35[[#This Row],[firma_C]], F402)</f>
        <v>157.47</v>
      </c>
      <c r="G403">
        <f>IF(NOT(gielda__35[[#This Row],[Max A]] = D402), 1, 0)</f>
        <v>0</v>
      </c>
      <c r="H403">
        <f>IF(NOT(gielda__35[[#This Row],[Max B]] = E402), 1, 0)</f>
        <v>0</v>
      </c>
      <c r="I403">
        <f>IF(NOT(gielda__35[[#This Row],[Max C]] = F402), 1, 0)</f>
        <v>0</v>
      </c>
      <c r="J403">
        <f>SUM(gielda__35[[#This Row],[Change A]:[Change C]])</f>
        <v>0</v>
      </c>
      <c r="K403">
        <f t="shared" si="6"/>
        <v>402</v>
      </c>
    </row>
    <row r="404" spans="1:11" hidden="1" x14ac:dyDescent="0.45">
      <c r="A404">
        <v>82.19</v>
      </c>
      <c r="B404">
        <v>60.11</v>
      </c>
      <c r="C404">
        <v>148.13</v>
      </c>
      <c r="D404">
        <f>MAX(gielda__35[[#This Row],[firma_A]], D403)</f>
        <v>130</v>
      </c>
      <c r="E404">
        <f>MAX(gielda__35[[#This Row],[firma_B]], E403)</f>
        <v>148.19</v>
      </c>
      <c r="F404">
        <f>MAX(gielda__35[[#This Row],[firma_C]], F403)</f>
        <v>157.47</v>
      </c>
      <c r="G404">
        <f>IF(NOT(gielda__35[[#This Row],[Max A]] = D403), 1, 0)</f>
        <v>0</v>
      </c>
      <c r="H404">
        <f>IF(NOT(gielda__35[[#This Row],[Max B]] = E403), 1, 0)</f>
        <v>0</v>
      </c>
      <c r="I404">
        <f>IF(NOT(gielda__35[[#This Row],[Max C]] = F403), 1, 0)</f>
        <v>0</v>
      </c>
      <c r="J404">
        <f>SUM(gielda__35[[#This Row],[Change A]:[Change C]])</f>
        <v>0</v>
      </c>
      <c r="K404">
        <f t="shared" si="6"/>
        <v>403</v>
      </c>
    </row>
    <row r="405" spans="1:11" hidden="1" x14ac:dyDescent="0.45">
      <c r="A405">
        <v>84.44</v>
      </c>
      <c r="B405">
        <v>63.04</v>
      </c>
      <c r="C405">
        <v>149.9</v>
      </c>
      <c r="D405">
        <f>MAX(gielda__35[[#This Row],[firma_A]], D404)</f>
        <v>130</v>
      </c>
      <c r="E405">
        <f>MAX(gielda__35[[#This Row],[firma_B]], E404)</f>
        <v>148.19</v>
      </c>
      <c r="F405">
        <f>MAX(gielda__35[[#This Row],[firma_C]], F404)</f>
        <v>157.47</v>
      </c>
      <c r="G405">
        <f>IF(NOT(gielda__35[[#This Row],[Max A]] = D404), 1, 0)</f>
        <v>0</v>
      </c>
      <c r="H405">
        <f>IF(NOT(gielda__35[[#This Row],[Max B]] = E404), 1, 0)</f>
        <v>0</v>
      </c>
      <c r="I405">
        <f>IF(NOT(gielda__35[[#This Row],[Max C]] = F404), 1, 0)</f>
        <v>0</v>
      </c>
      <c r="J405">
        <f>SUM(gielda__35[[#This Row],[Change A]:[Change C]])</f>
        <v>0</v>
      </c>
      <c r="K405">
        <f t="shared" si="6"/>
        <v>404</v>
      </c>
    </row>
    <row r="406" spans="1:11" hidden="1" x14ac:dyDescent="0.45">
      <c r="A406">
        <v>82.85</v>
      </c>
      <c r="B406">
        <v>65.81</v>
      </c>
      <c r="C406">
        <v>147.96</v>
      </c>
      <c r="D406">
        <f>MAX(gielda__35[[#This Row],[firma_A]], D405)</f>
        <v>130</v>
      </c>
      <c r="E406">
        <f>MAX(gielda__35[[#This Row],[firma_B]], E405)</f>
        <v>148.19</v>
      </c>
      <c r="F406">
        <f>MAX(gielda__35[[#This Row],[firma_C]], F405)</f>
        <v>157.47</v>
      </c>
      <c r="G406">
        <f>IF(NOT(gielda__35[[#This Row],[Max A]] = D405), 1, 0)</f>
        <v>0</v>
      </c>
      <c r="H406">
        <f>IF(NOT(gielda__35[[#This Row],[Max B]] = E405), 1, 0)</f>
        <v>0</v>
      </c>
      <c r="I406">
        <f>IF(NOT(gielda__35[[#This Row],[Max C]] = F405), 1, 0)</f>
        <v>0</v>
      </c>
      <c r="J406">
        <f>SUM(gielda__35[[#This Row],[Change A]:[Change C]])</f>
        <v>0</v>
      </c>
      <c r="K406">
        <f t="shared" si="6"/>
        <v>405</v>
      </c>
    </row>
    <row r="407" spans="1:11" hidden="1" x14ac:dyDescent="0.45">
      <c r="A407">
        <v>84.73</v>
      </c>
      <c r="B407">
        <v>64.260000000000005</v>
      </c>
      <c r="C407">
        <v>146.51</v>
      </c>
      <c r="D407">
        <f>MAX(gielda__35[[#This Row],[firma_A]], D406)</f>
        <v>130</v>
      </c>
      <c r="E407">
        <f>MAX(gielda__35[[#This Row],[firma_B]], E406)</f>
        <v>148.19</v>
      </c>
      <c r="F407">
        <f>MAX(gielda__35[[#This Row],[firma_C]], F406)</f>
        <v>157.47</v>
      </c>
      <c r="G407">
        <f>IF(NOT(gielda__35[[#This Row],[Max A]] = D406), 1, 0)</f>
        <v>0</v>
      </c>
      <c r="H407">
        <f>IF(NOT(gielda__35[[#This Row],[Max B]] = E406), 1, 0)</f>
        <v>0</v>
      </c>
      <c r="I407">
        <f>IF(NOT(gielda__35[[#This Row],[Max C]] = F406), 1, 0)</f>
        <v>0</v>
      </c>
      <c r="J407">
        <f>SUM(gielda__35[[#This Row],[Change A]:[Change C]])</f>
        <v>0</v>
      </c>
      <c r="K407">
        <f t="shared" si="6"/>
        <v>406</v>
      </c>
    </row>
    <row r="408" spans="1:11" hidden="1" x14ac:dyDescent="0.45">
      <c r="A408">
        <v>84.93</v>
      </c>
      <c r="B408">
        <v>63.08</v>
      </c>
      <c r="C408">
        <v>147.87</v>
      </c>
      <c r="D408">
        <f>MAX(gielda__35[[#This Row],[firma_A]], D407)</f>
        <v>130</v>
      </c>
      <c r="E408">
        <f>MAX(gielda__35[[#This Row],[firma_B]], E407)</f>
        <v>148.19</v>
      </c>
      <c r="F408">
        <f>MAX(gielda__35[[#This Row],[firma_C]], F407)</f>
        <v>157.47</v>
      </c>
      <c r="G408">
        <f>IF(NOT(gielda__35[[#This Row],[Max A]] = D407), 1, 0)</f>
        <v>0</v>
      </c>
      <c r="H408">
        <f>IF(NOT(gielda__35[[#This Row],[Max B]] = E407), 1, 0)</f>
        <v>0</v>
      </c>
      <c r="I408">
        <f>IF(NOT(gielda__35[[#This Row],[Max C]] = F407), 1, 0)</f>
        <v>0</v>
      </c>
      <c r="J408">
        <f>SUM(gielda__35[[#This Row],[Change A]:[Change C]])</f>
        <v>0</v>
      </c>
      <c r="K408">
        <f t="shared" si="6"/>
        <v>407</v>
      </c>
    </row>
    <row r="409" spans="1:11" hidden="1" x14ac:dyDescent="0.45">
      <c r="A409">
        <v>83.87</v>
      </c>
      <c r="B409">
        <v>62.49</v>
      </c>
      <c r="C409">
        <v>149.41</v>
      </c>
      <c r="D409">
        <f>MAX(gielda__35[[#This Row],[firma_A]], D408)</f>
        <v>130</v>
      </c>
      <c r="E409">
        <f>MAX(gielda__35[[#This Row],[firma_B]], E408)</f>
        <v>148.19</v>
      </c>
      <c r="F409">
        <f>MAX(gielda__35[[#This Row],[firma_C]], F408)</f>
        <v>157.47</v>
      </c>
      <c r="G409">
        <f>IF(NOT(gielda__35[[#This Row],[Max A]] = D408), 1, 0)</f>
        <v>0</v>
      </c>
      <c r="H409">
        <f>IF(NOT(gielda__35[[#This Row],[Max B]] = E408), 1, 0)</f>
        <v>0</v>
      </c>
      <c r="I409">
        <f>IF(NOT(gielda__35[[#This Row],[Max C]] = F408), 1, 0)</f>
        <v>0</v>
      </c>
      <c r="J409">
        <f>SUM(gielda__35[[#This Row],[Change A]:[Change C]])</f>
        <v>0</v>
      </c>
      <c r="K409">
        <f t="shared" si="6"/>
        <v>408</v>
      </c>
    </row>
    <row r="410" spans="1:11" hidden="1" x14ac:dyDescent="0.45">
      <c r="A410">
        <v>82.71</v>
      </c>
      <c r="B410">
        <v>61.45</v>
      </c>
      <c r="C410">
        <v>150.38999999999999</v>
      </c>
      <c r="D410">
        <f>MAX(gielda__35[[#This Row],[firma_A]], D409)</f>
        <v>130</v>
      </c>
      <c r="E410">
        <f>MAX(gielda__35[[#This Row],[firma_B]], E409)</f>
        <v>148.19</v>
      </c>
      <c r="F410">
        <f>MAX(gielda__35[[#This Row],[firma_C]], F409)</f>
        <v>157.47</v>
      </c>
      <c r="G410">
        <f>IF(NOT(gielda__35[[#This Row],[Max A]] = D409), 1, 0)</f>
        <v>0</v>
      </c>
      <c r="H410">
        <f>IF(NOT(gielda__35[[#This Row],[Max B]] = E409), 1, 0)</f>
        <v>0</v>
      </c>
      <c r="I410">
        <f>IF(NOT(gielda__35[[#This Row],[Max C]] = F409), 1, 0)</f>
        <v>0</v>
      </c>
      <c r="J410">
        <f>SUM(gielda__35[[#This Row],[Change A]:[Change C]])</f>
        <v>0</v>
      </c>
      <c r="K410">
        <f t="shared" si="6"/>
        <v>409</v>
      </c>
    </row>
    <row r="411" spans="1:11" hidden="1" x14ac:dyDescent="0.45">
      <c r="A411">
        <v>81.37</v>
      </c>
      <c r="B411">
        <v>60.3</v>
      </c>
      <c r="C411">
        <v>149.35</v>
      </c>
      <c r="D411">
        <f>MAX(gielda__35[[#This Row],[firma_A]], D410)</f>
        <v>130</v>
      </c>
      <c r="E411">
        <f>MAX(gielda__35[[#This Row],[firma_B]], E410)</f>
        <v>148.19</v>
      </c>
      <c r="F411">
        <f>MAX(gielda__35[[#This Row],[firma_C]], F410)</f>
        <v>157.47</v>
      </c>
      <c r="G411">
        <f>IF(NOT(gielda__35[[#This Row],[Max A]] = D410), 1, 0)</f>
        <v>0</v>
      </c>
      <c r="H411">
        <f>IF(NOT(gielda__35[[#This Row],[Max B]] = E410), 1, 0)</f>
        <v>0</v>
      </c>
      <c r="I411">
        <f>IF(NOT(gielda__35[[#This Row],[Max C]] = F410), 1, 0)</f>
        <v>0</v>
      </c>
      <c r="J411">
        <f>SUM(gielda__35[[#This Row],[Change A]:[Change C]])</f>
        <v>0</v>
      </c>
      <c r="K411">
        <f t="shared" si="6"/>
        <v>410</v>
      </c>
    </row>
    <row r="412" spans="1:11" hidden="1" x14ac:dyDescent="0.45">
      <c r="A412">
        <v>80.040000000000006</v>
      </c>
      <c r="B412">
        <v>62.81</v>
      </c>
      <c r="C412">
        <v>147.81</v>
      </c>
      <c r="D412">
        <f>MAX(gielda__35[[#This Row],[firma_A]], D411)</f>
        <v>130</v>
      </c>
      <c r="E412">
        <f>MAX(gielda__35[[#This Row],[firma_B]], E411)</f>
        <v>148.19</v>
      </c>
      <c r="F412">
        <f>MAX(gielda__35[[#This Row],[firma_C]], F411)</f>
        <v>157.47</v>
      </c>
      <c r="G412">
        <f>IF(NOT(gielda__35[[#This Row],[Max A]] = D411), 1, 0)</f>
        <v>0</v>
      </c>
      <c r="H412">
        <f>IF(NOT(gielda__35[[#This Row],[Max B]] = E411), 1, 0)</f>
        <v>0</v>
      </c>
      <c r="I412">
        <f>IF(NOT(gielda__35[[#This Row],[Max C]] = F411), 1, 0)</f>
        <v>0</v>
      </c>
      <c r="J412">
        <f>SUM(gielda__35[[#This Row],[Change A]:[Change C]])</f>
        <v>0</v>
      </c>
      <c r="K412">
        <f t="shared" si="6"/>
        <v>411</v>
      </c>
    </row>
    <row r="413" spans="1:11" hidden="1" x14ac:dyDescent="0.45">
      <c r="A413">
        <v>81.96</v>
      </c>
      <c r="B413">
        <v>62.35</v>
      </c>
      <c r="C413">
        <v>145.85</v>
      </c>
      <c r="D413">
        <f>MAX(gielda__35[[#This Row],[firma_A]], D412)</f>
        <v>130</v>
      </c>
      <c r="E413">
        <f>MAX(gielda__35[[#This Row],[firma_B]], E412)</f>
        <v>148.19</v>
      </c>
      <c r="F413">
        <f>MAX(gielda__35[[#This Row],[firma_C]], F412)</f>
        <v>157.47</v>
      </c>
      <c r="G413">
        <f>IF(NOT(gielda__35[[#This Row],[Max A]] = D412), 1, 0)</f>
        <v>0</v>
      </c>
      <c r="H413">
        <f>IF(NOT(gielda__35[[#This Row],[Max B]] = E412), 1, 0)</f>
        <v>0</v>
      </c>
      <c r="I413">
        <f>IF(NOT(gielda__35[[#This Row],[Max C]] = F412), 1, 0)</f>
        <v>0</v>
      </c>
      <c r="J413">
        <f>SUM(gielda__35[[#This Row],[Change A]:[Change C]])</f>
        <v>0</v>
      </c>
      <c r="K413">
        <f t="shared" si="6"/>
        <v>412</v>
      </c>
    </row>
    <row r="414" spans="1:11" hidden="1" x14ac:dyDescent="0.45">
      <c r="A414">
        <v>82.73</v>
      </c>
      <c r="B414">
        <v>61.53</v>
      </c>
      <c r="C414">
        <v>147.65</v>
      </c>
      <c r="D414">
        <f>MAX(gielda__35[[#This Row],[firma_A]], D413)</f>
        <v>130</v>
      </c>
      <c r="E414">
        <f>MAX(gielda__35[[#This Row],[firma_B]], E413)</f>
        <v>148.19</v>
      </c>
      <c r="F414">
        <f>MAX(gielda__35[[#This Row],[firma_C]], F413)</f>
        <v>157.47</v>
      </c>
      <c r="G414">
        <f>IF(NOT(gielda__35[[#This Row],[Max A]] = D413), 1, 0)</f>
        <v>0</v>
      </c>
      <c r="H414">
        <f>IF(NOT(gielda__35[[#This Row],[Max B]] = E413), 1, 0)</f>
        <v>0</v>
      </c>
      <c r="I414">
        <f>IF(NOT(gielda__35[[#This Row],[Max C]] = F413), 1, 0)</f>
        <v>0</v>
      </c>
      <c r="J414">
        <f>SUM(gielda__35[[#This Row],[Change A]:[Change C]])</f>
        <v>0</v>
      </c>
      <c r="K414">
        <f t="shared" si="6"/>
        <v>413</v>
      </c>
    </row>
    <row r="415" spans="1:11" hidden="1" x14ac:dyDescent="0.45">
      <c r="A415">
        <v>81.599999999999994</v>
      </c>
      <c r="B415">
        <v>61.16</v>
      </c>
      <c r="C415">
        <v>148</v>
      </c>
      <c r="D415">
        <f>MAX(gielda__35[[#This Row],[firma_A]], D414)</f>
        <v>130</v>
      </c>
      <c r="E415">
        <f>MAX(gielda__35[[#This Row],[firma_B]], E414)</f>
        <v>148.19</v>
      </c>
      <c r="F415">
        <f>MAX(gielda__35[[#This Row],[firma_C]], F414)</f>
        <v>157.47</v>
      </c>
      <c r="G415">
        <f>IF(NOT(gielda__35[[#This Row],[Max A]] = D414), 1, 0)</f>
        <v>0</v>
      </c>
      <c r="H415">
        <f>IF(NOT(gielda__35[[#This Row],[Max B]] = E414), 1, 0)</f>
        <v>0</v>
      </c>
      <c r="I415">
        <f>IF(NOT(gielda__35[[#This Row],[Max C]] = F414), 1, 0)</f>
        <v>0</v>
      </c>
      <c r="J415">
        <f>SUM(gielda__35[[#This Row],[Change A]:[Change C]])</f>
        <v>0</v>
      </c>
      <c r="K415">
        <f t="shared" si="6"/>
        <v>414</v>
      </c>
    </row>
    <row r="416" spans="1:11" hidden="1" x14ac:dyDescent="0.45">
      <c r="A416">
        <v>80.37</v>
      </c>
      <c r="B416">
        <v>60.65</v>
      </c>
      <c r="C416">
        <v>149.16</v>
      </c>
      <c r="D416">
        <f>MAX(gielda__35[[#This Row],[firma_A]], D415)</f>
        <v>130</v>
      </c>
      <c r="E416">
        <f>MAX(gielda__35[[#This Row],[firma_B]], E415)</f>
        <v>148.19</v>
      </c>
      <c r="F416">
        <f>MAX(gielda__35[[#This Row],[firma_C]], F415)</f>
        <v>157.47</v>
      </c>
      <c r="G416">
        <f>IF(NOT(gielda__35[[#This Row],[Max A]] = D415), 1, 0)</f>
        <v>0</v>
      </c>
      <c r="H416">
        <f>IF(NOT(gielda__35[[#This Row],[Max B]] = E415), 1, 0)</f>
        <v>0</v>
      </c>
      <c r="I416">
        <f>IF(NOT(gielda__35[[#This Row],[Max C]] = F415), 1, 0)</f>
        <v>0</v>
      </c>
      <c r="J416">
        <f>SUM(gielda__35[[#This Row],[Change A]:[Change C]])</f>
        <v>0</v>
      </c>
      <c r="K416">
        <f t="shared" si="6"/>
        <v>415</v>
      </c>
    </row>
    <row r="417" spans="1:11" hidden="1" x14ac:dyDescent="0.45">
      <c r="A417">
        <v>82.29</v>
      </c>
      <c r="B417">
        <v>59.06</v>
      </c>
      <c r="C417">
        <v>148.12</v>
      </c>
      <c r="D417">
        <f>MAX(gielda__35[[#This Row],[firma_A]], D416)</f>
        <v>130</v>
      </c>
      <c r="E417">
        <f>MAX(gielda__35[[#This Row],[firma_B]], E416)</f>
        <v>148.19</v>
      </c>
      <c r="F417">
        <f>MAX(gielda__35[[#This Row],[firma_C]], F416)</f>
        <v>157.47</v>
      </c>
      <c r="G417">
        <f>IF(NOT(gielda__35[[#This Row],[Max A]] = D416), 1, 0)</f>
        <v>0</v>
      </c>
      <c r="H417">
        <f>IF(NOT(gielda__35[[#This Row],[Max B]] = E416), 1, 0)</f>
        <v>0</v>
      </c>
      <c r="I417">
        <f>IF(NOT(gielda__35[[#This Row],[Max C]] = F416), 1, 0)</f>
        <v>0</v>
      </c>
      <c r="J417">
        <f>SUM(gielda__35[[#This Row],[Change A]:[Change C]])</f>
        <v>0</v>
      </c>
      <c r="K417">
        <f t="shared" si="6"/>
        <v>416</v>
      </c>
    </row>
    <row r="418" spans="1:11" hidden="1" x14ac:dyDescent="0.45">
      <c r="A418">
        <v>83.24</v>
      </c>
      <c r="B418">
        <v>61.49</v>
      </c>
      <c r="C418">
        <v>146.75</v>
      </c>
      <c r="D418">
        <f>MAX(gielda__35[[#This Row],[firma_A]], D417)</f>
        <v>130</v>
      </c>
      <c r="E418">
        <f>MAX(gielda__35[[#This Row],[firma_B]], E417)</f>
        <v>148.19</v>
      </c>
      <c r="F418">
        <f>MAX(gielda__35[[#This Row],[firma_C]], F417)</f>
        <v>157.47</v>
      </c>
      <c r="G418">
        <f>IF(NOT(gielda__35[[#This Row],[Max A]] = D417), 1, 0)</f>
        <v>0</v>
      </c>
      <c r="H418">
        <f>IF(NOT(gielda__35[[#This Row],[Max B]] = E417), 1, 0)</f>
        <v>0</v>
      </c>
      <c r="I418">
        <f>IF(NOT(gielda__35[[#This Row],[Max C]] = F417), 1, 0)</f>
        <v>0</v>
      </c>
      <c r="J418">
        <f>SUM(gielda__35[[#This Row],[Change A]:[Change C]])</f>
        <v>0</v>
      </c>
      <c r="K418">
        <f t="shared" si="6"/>
        <v>417</v>
      </c>
    </row>
    <row r="419" spans="1:11" hidden="1" x14ac:dyDescent="0.45">
      <c r="A419">
        <v>85.09</v>
      </c>
      <c r="B419">
        <v>64.209999999999994</v>
      </c>
      <c r="C419">
        <v>148.88</v>
      </c>
      <c r="D419">
        <f>MAX(gielda__35[[#This Row],[firma_A]], D418)</f>
        <v>130</v>
      </c>
      <c r="E419">
        <f>MAX(gielda__35[[#This Row],[firma_B]], E418)</f>
        <v>148.19</v>
      </c>
      <c r="F419">
        <f>MAX(gielda__35[[#This Row],[firma_C]], F418)</f>
        <v>157.47</v>
      </c>
      <c r="G419">
        <f>IF(NOT(gielda__35[[#This Row],[Max A]] = D418), 1, 0)</f>
        <v>0</v>
      </c>
      <c r="H419">
        <f>IF(NOT(gielda__35[[#This Row],[Max B]] = E418), 1, 0)</f>
        <v>0</v>
      </c>
      <c r="I419">
        <f>IF(NOT(gielda__35[[#This Row],[Max C]] = F418), 1, 0)</f>
        <v>0</v>
      </c>
      <c r="J419">
        <f>SUM(gielda__35[[#This Row],[Change A]:[Change C]])</f>
        <v>0</v>
      </c>
      <c r="K419">
        <f t="shared" si="6"/>
        <v>418</v>
      </c>
    </row>
    <row r="420" spans="1:11" hidden="1" x14ac:dyDescent="0.45">
      <c r="A420">
        <v>85.26</v>
      </c>
      <c r="B420">
        <v>64.11</v>
      </c>
      <c r="C420">
        <v>150.13999999999999</v>
      </c>
      <c r="D420">
        <f>MAX(gielda__35[[#This Row],[firma_A]], D419)</f>
        <v>130</v>
      </c>
      <c r="E420">
        <f>MAX(gielda__35[[#This Row],[firma_B]], E419)</f>
        <v>148.19</v>
      </c>
      <c r="F420">
        <f>MAX(gielda__35[[#This Row],[firma_C]], F419)</f>
        <v>157.47</v>
      </c>
      <c r="G420">
        <f>IF(NOT(gielda__35[[#This Row],[Max A]] = D419), 1, 0)</f>
        <v>0</v>
      </c>
      <c r="H420">
        <f>IF(NOT(gielda__35[[#This Row],[Max B]] = E419), 1, 0)</f>
        <v>0</v>
      </c>
      <c r="I420">
        <f>IF(NOT(gielda__35[[#This Row],[Max C]] = F419), 1, 0)</f>
        <v>0</v>
      </c>
      <c r="J420">
        <f>SUM(gielda__35[[#This Row],[Change A]:[Change C]])</f>
        <v>0</v>
      </c>
      <c r="K420">
        <f t="shared" si="6"/>
        <v>419</v>
      </c>
    </row>
    <row r="421" spans="1:11" hidden="1" x14ac:dyDescent="0.45">
      <c r="A421">
        <v>87.45</v>
      </c>
      <c r="B421">
        <v>63.4</v>
      </c>
      <c r="C421">
        <v>149.12</v>
      </c>
      <c r="D421">
        <f>MAX(gielda__35[[#This Row],[firma_A]], D420)</f>
        <v>130</v>
      </c>
      <c r="E421">
        <f>MAX(gielda__35[[#This Row],[firma_B]], E420)</f>
        <v>148.19</v>
      </c>
      <c r="F421">
        <f>MAX(gielda__35[[#This Row],[firma_C]], F420)</f>
        <v>157.47</v>
      </c>
      <c r="G421">
        <f>IF(NOT(gielda__35[[#This Row],[Max A]] = D420), 1, 0)</f>
        <v>0</v>
      </c>
      <c r="H421">
        <f>IF(NOT(gielda__35[[#This Row],[Max B]] = E420), 1, 0)</f>
        <v>0</v>
      </c>
      <c r="I421">
        <f>IF(NOT(gielda__35[[#This Row],[Max C]] = F420), 1, 0)</f>
        <v>0</v>
      </c>
      <c r="J421">
        <f>SUM(gielda__35[[#This Row],[Change A]:[Change C]])</f>
        <v>0</v>
      </c>
      <c r="K421">
        <f t="shared" si="6"/>
        <v>420</v>
      </c>
    </row>
    <row r="422" spans="1:11" hidden="1" x14ac:dyDescent="0.45">
      <c r="A422">
        <v>89.82</v>
      </c>
      <c r="B422">
        <v>61.83</v>
      </c>
      <c r="C422">
        <v>147.93</v>
      </c>
      <c r="D422">
        <f>MAX(gielda__35[[#This Row],[firma_A]], D421)</f>
        <v>130</v>
      </c>
      <c r="E422">
        <f>MAX(gielda__35[[#This Row],[firma_B]], E421)</f>
        <v>148.19</v>
      </c>
      <c r="F422">
        <f>MAX(gielda__35[[#This Row],[firma_C]], F421)</f>
        <v>157.47</v>
      </c>
      <c r="G422">
        <f>IF(NOT(gielda__35[[#This Row],[Max A]] = D421), 1, 0)</f>
        <v>0</v>
      </c>
      <c r="H422">
        <f>IF(NOT(gielda__35[[#This Row],[Max B]] = E421), 1, 0)</f>
        <v>0</v>
      </c>
      <c r="I422">
        <f>IF(NOT(gielda__35[[#This Row],[Max C]] = F421), 1, 0)</f>
        <v>0</v>
      </c>
      <c r="J422">
        <f>SUM(gielda__35[[#This Row],[Change A]:[Change C]])</f>
        <v>0</v>
      </c>
      <c r="K422">
        <f t="shared" si="6"/>
        <v>421</v>
      </c>
    </row>
    <row r="423" spans="1:11" hidden="1" x14ac:dyDescent="0.45">
      <c r="A423">
        <v>91.95</v>
      </c>
      <c r="B423">
        <v>59.96</v>
      </c>
      <c r="C423">
        <v>145.99</v>
      </c>
      <c r="D423">
        <f>MAX(gielda__35[[#This Row],[firma_A]], D422)</f>
        <v>130</v>
      </c>
      <c r="E423">
        <f>MAX(gielda__35[[#This Row],[firma_B]], E422)</f>
        <v>148.19</v>
      </c>
      <c r="F423">
        <f>MAX(gielda__35[[#This Row],[firma_C]], F422)</f>
        <v>157.47</v>
      </c>
      <c r="G423">
        <f>IF(NOT(gielda__35[[#This Row],[Max A]] = D422), 1, 0)</f>
        <v>0</v>
      </c>
      <c r="H423">
        <f>IF(NOT(gielda__35[[#This Row],[Max B]] = E422), 1, 0)</f>
        <v>0</v>
      </c>
      <c r="I423">
        <f>IF(NOT(gielda__35[[#This Row],[Max C]] = F422), 1, 0)</f>
        <v>0</v>
      </c>
      <c r="J423">
        <f>SUM(gielda__35[[#This Row],[Change A]:[Change C]])</f>
        <v>0</v>
      </c>
      <c r="K423">
        <f t="shared" si="6"/>
        <v>422</v>
      </c>
    </row>
    <row r="424" spans="1:11" hidden="1" x14ac:dyDescent="0.45">
      <c r="A424">
        <v>94.23</v>
      </c>
      <c r="B424">
        <v>59.02</v>
      </c>
      <c r="C424">
        <v>144.71</v>
      </c>
      <c r="D424">
        <f>MAX(gielda__35[[#This Row],[firma_A]], D423)</f>
        <v>130</v>
      </c>
      <c r="E424">
        <f>MAX(gielda__35[[#This Row],[firma_B]], E423)</f>
        <v>148.19</v>
      </c>
      <c r="F424">
        <f>MAX(gielda__35[[#This Row],[firma_C]], F423)</f>
        <v>157.47</v>
      </c>
      <c r="G424">
        <f>IF(NOT(gielda__35[[#This Row],[Max A]] = D423), 1, 0)</f>
        <v>0</v>
      </c>
      <c r="H424">
        <f>IF(NOT(gielda__35[[#This Row],[Max B]] = E423), 1, 0)</f>
        <v>0</v>
      </c>
      <c r="I424">
        <f>IF(NOT(gielda__35[[#This Row],[Max C]] = F423), 1, 0)</f>
        <v>0</v>
      </c>
      <c r="J424">
        <f>SUM(gielda__35[[#This Row],[Change A]:[Change C]])</f>
        <v>0</v>
      </c>
      <c r="K424">
        <f t="shared" si="6"/>
        <v>423</v>
      </c>
    </row>
    <row r="425" spans="1:11" hidden="1" x14ac:dyDescent="0.45">
      <c r="A425">
        <v>93.11</v>
      </c>
      <c r="B425">
        <v>57.84</v>
      </c>
      <c r="C425">
        <v>145.03</v>
      </c>
      <c r="D425">
        <f>MAX(gielda__35[[#This Row],[firma_A]], D424)</f>
        <v>130</v>
      </c>
      <c r="E425">
        <f>MAX(gielda__35[[#This Row],[firma_B]], E424)</f>
        <v>148.19</v>
      </c>
      <c r="F425">
        <f>MAX(gielda__35[[#This Row],[firma_C]], F424)</f>
        <v>157.47</v>
      </c>
      <c r="G425">
        <f>IF(NOT(gielda__35[[#This Row],[Max A]] = D424), 1, 0)</f>
        <v>0</v>
      </c>
      <c r="H425">
        <f>IF(NOT(gielda__35[[#This Row],[Max B]] = E424), 1, 0)</f>
        <v>0</v>
      </c>
      <c r="I425">
        <f>IF(NOT(gielda__35[[#This Row],[Max C]] = F424), 1, 0)</f>
        <v>0</v>
      </c>
      <c r="J425">
        <f>SUM(gielda__35[[#This Row],[Change A]:[Change C]])</f>
        <v>0</v>
      </c>
      <c r="K425">
        <f t="shared" si="6"/>
        <v>424</v>
      </c>
    </row>
    <row r="426" spans="1:11" hidden="1" x14ac:dyDescent="0.45">
      <c r="A426">
        <v>93.73</v>
      </c>
      <c r="B426">
        <v>60.76</v>
      </c>
      <c r="C426">
        <v>146.52000000000001</v>
      </c>
      <c r="D426">
        <f>MAX(gielda__35[[#This Row],[firma_A]], D425)</f>
        <v>130</v>
      </c>
      <c r="E426">
        <f>MAX(gielda__35[[#This Row],[firma_B]], E425)</f>
        <v>148.19</v>
      </c>
      <c r="F426">
        <f>MAX(gielda__35[[#This Row],[firma_C]], F425)</f>
        <v>157.47</v>
      </c>
      <c r="G426">
        <f>IF(NOT(gielda__35[[#This Row],[Max A]] = D425), 1, 0)</f>
        <v>0</v>
      </c>
      <c r="H426">
        <f>IF(NOT(gielda__35[[#This Row],[Max B]] = E425), 1, 0)</f>
        <v>0</v>
      </c>
      <c r="I426">
        <f>IF(NOT(gielda__35[[#This Row],[Max C]] = F425), 1, 0)</f>
        <v>0</v>
      </c>
      <c r="J426">
        <f>SUM(gielda__35[[#This Row],[Change A]:[Change C]])</f>
        <v>0</v>
      </c>
      <c r="K426">
        <f t="shared" si="6"/>
        <v>425</v>
      </c>
    </row>
    <row r="427" spans="1:11" hidden="1" x14ac:dyDescent="0.45">
      <c r="A427">
        <v>95.75</v>
      </c>
      <c r="B427">
        <v>60.53</v>
      </c>
      <c r="C427">
        <v>146.65</v>
      </c>
      <c r="D427">
        <f>MAX(gielda__35[[#This Row],[firma_A]], D426)</f>
        <v>130</v>
      </c>
      <c r="E427">
        <f>MAX(gielda__35[[#This Row],[firma_B]], E426)</f>
        <v>148.19</v>
      </c>
      <c r="F427">
        <f>MAX(gielda__35[[#This Row],[firma_C]], F426)</f>
        <v>157.47</v>
      </c>
      <c r="G427">
        <f>IF(NOT(gielda__35[[#This Row],[Max A]] = D426), 1, 0)</f>
        <v>0</v>
      </c>
      <c r="H427">
        <f>IF(NOT(gielda__35[[#This Row],[Max B]] = E426), 1, 0)</f>
        <v>0</v>
      </c>
      <c r="I427">
        <f>IF(NOT(gielda__35[[#This Row],[Max C]] = F426), 1, 0)</f>
        <v>0</v>
      </c>
      <c r="J427">
        <f>SUM(gielda__35[[#This Row],[Change A]:[Change C]])</f>
        <v>0</v>
      </c>
      <c r="K427">
        <f t="shared" si="6"/>
        <v>426</v>
      </c>
    </row>
    <row r="428" spans="1:11" hidden="1" x14ac:dyDescent="0.45">
      <c r="A428">
        <v>97.38</v>
      </c>
      <c r="B428">
        <v>62.95</v>
      </c>
      <c r="C428">
        <v>148.26</v>
      </c>
      <c r="D428">
        <f>MAX(gielda__35[[#This Row],[firma_A]], D427)</f>
        <v>130</v>
      </c>
      <c r="E428">
        <f>MAX(gielda__35[[#This Row],[firma_B]], E427)</f>
        <v>148.19</v>
      </c>
      <c r="F428">
        <f>MAX(gielda__35[[#This Row],[firma_C]], F427)</f>
        <v>157.47</v>
      </c>
      <c r="G428">
        <f>IF(NOT(gielda__35[[#This Row],[Max A]] = D427), 1, 0)</f>
        <v>0</v>
      </c>
      <c r="H428">
        <f>IF(NOT(gielda__35[[#This Row],[Max B]] = E427), 1, 0)</f>
        <v>0</v>
      </c>
      <c r="I428">
        <f>IF(NOT(gielda__35[[#This Row],[Max C]] = F427), 1, 0)</f>
        <v>0</v>
      </c>
      <c r="J428">
        <f>SUM(gielda__35[[#This Row],[Change A]:[Change C]])</f>
        <v>0</v>
      </c>
      <c r="K428">
        <f t="shared" si="6"/>
        <v>427</v>
      </c>
    </row>
    <row r="429" spans="1:11" hidden="1" x14ac:dyDescent="0.45">
      <c r="A429">
        <v>99.66</v>
      </c>
      <c r="B429">
        <v>62.42</v>
      </c>
      <c r="C429">
        <v>146.6</v>
      </c>
      <c r="D429">
        <f>MAX(gielda__35[[#This Row],[firma_A]], D428)</f>
        <v>130</v>
      </c>
      <c r="E429">
        <f>MAX(gielda__35[[#This Row],[firma_B]], E428)</f>
        <v>148.19</v>
      </c>
      <c r="F429">
        <f>MAX(gielda__35[[#This Row],[firma_C]], F428)</f>
        <v>157.47</v>
      </c>
      <c r="G429">
        <f>IF(NOT(gielda__35[[#This Row],[Max A]] = D428), 1, 0)</f>
        <v>0</v>
      </c>
      <c r="H429">
        <f>IF(NOT(gielda__35[[#This Row],[Max B]] = E428), 1, 0)</f>
        <v>0</v>
      </c>
      <c r="I429">
        <f>IF(NOT(gielda__35[[#This Row],[Max C]] = F428), 1, 0)</f>
        <v>0</v>
      </c>
      <c r="J429">
        <f>SUM(gielda__35[[#This Row],[Change A]:[Change C]])</f>
        <v>0</v>
      </c>
      <c r="K429">
        <f t="shared" si="6"/>
        <v>428</v>
      </c>
    </row>
    <row r="430" spans="1:11" hidden="1" x14ac:dyDescent="0.45">
      <c r="A430">
        <v>98.06</v>
      </c>
      <c r="B430">
        <v>64.86</v>
      </c>
      <c r="C430">
        <v>147.83000000000001</v>
      </c>
      <c r="D430">
        <f>MAX(gielda__35[[#This Row],[firma_A]], D429)</f>
        <v>130</v>
      </c>
      <c r="E430">
        <f>MAX(gielda__35[[#This Row],[firma_B]], E429)</f>
        <v>148.19</v>
      </c>
      <c r="F430">
        <f>MAX(gielda__35[[#This Row],[firma_C]], F429)</f>
        <v>157.47</v>
      </c>
      <c r="G430">
        <f>IF(NOT(gielda__35[[#This Row],[Max A]] = D429), 1, 0)</f>
        <v>0</v>
      </c>
      <c r="H430">
        <f>IF(NOT(gielda__35[[#This Row],[Max B]] = E429), 1, 0)</f>
        <v>0</v>
      </c>
      <c r="I430">
        <f>IF(NOT(gielda__35[[#This Row],[Max C]] = F429), 1, 0)</f>
        <v>0</v>
      </c>
      <c r="J430">
        <f>SUM(gielda__35[[#This Row],[Change A]:[Change C]])</f>
        <v>0</v>
      </c>
      <c r="K430">
        <f t="shared" si="6"/>
        <v>429</v>
      </c>
    </row>
    <row r="431" spans="1:11" hidden="1" x14ac:dyDescent="0.45">
      <c r="A431">
        <v>99.61</v>
      </c>
      <c r="B431">
        <v>63.25</v>
      </c>
      <c r="C431">
        <v>150.03</v>
      </c>
      <c r="D431">
        <f>MAX(gielda__35[[#This Row],[firma_A]], D430)</f>
        <v>130</v>
      </c>
      <c r="E431">
        <f>MAX(gielda__35[[#This Row],[firma_B]], E430)</f>
        <v>148.19</v>
      </c>
      <c r="F431">
        <f>MAX(gielda__35[[#This Row],[firma_C]], F430)</f>
        <v>157.47</v>
      </c>
      <c r="G431">
        <f>IF(NOT(gielda__35[[#This Row],[Max A]] = D430), 1, 0)</f>
        <v>0</v>
      </c>
      <c r="H431">
        <f>IF(NOT(gielda__35[[#This Row],[Max B]] = E430), 1, 0)</f>
        <v>0</v>
      </c>
      <c r="I431">
        <f>IF(NOT(gielda__35[[#This Row],[Max C]] = F430), 1, 0)</f>
        <v>0</v>
      </c>
      <c r="J431">
        <f>SUM(gielda__35[[#This Row],[Change A]:[Change C]])</f>
        <v>0</v>
      </c>
      <c r="K431">
        <f t="shared" si="6"/>
        <v>430</v>
      </c>
    </row>
    <row r="432" spans="1:11" hidden="1" x14ac:dyDescent="0.45">
      <c r="A432">
        <v>97.68</v>
      </c>
      <c r="B432">
        <v>62.83</v>
      </c>
      <c r="C432">
        <v>151.15</v>
      </c>
      <c r="D432">
        <f>MAX(gielda__35[[#This Row],[firma_A]], D431)</f>
        <v>130</v>
      </c>
      <c r="E432">
        <f>MAX(gielda__35[[#This Row],[firma_B]], E431)</f>
        <v>148.19</v>
      </c>
      <c r="F432">
        <f>MAX(gielda__35[[#This Row],[firma_C]], F431)</f>
        <v>157.47</v>
      </c>
      <c r="G432">
        <f>IF(NOT(gielda__35[[#This Row],[Max A]] = D431), 1, 0)</f>
        <v>0</v>
      </c>
      <c r="H432">
        <f>IF(NOT(gielda__35[[#This Row],[Max B]] = E431), 1, 0)</f>
        <v>0</v>
      </c>
      <c r="I432">
        <f>IF(NOT(gielda__35[[#This Row],[Max C]] = F431), 1, 0)</f>
        <v>0</v>
      </c>
      <c r="J432">
        <f>SUM(gielda__35[[#This Row],[Change A]:[Change C]])</f>
        <v>0</v>
      </c>
      <c r="K432">
        <f t="shared" si="6"/>
        <v>431</v>
      </c>
    </row>
    <row r="433" spans="1:11" hidden="1" x14ac:dyDescent="0.45">
      <c r="A433">
        <v>96.12</v>
      </c>
      <c r="B433">
        <v>61.62</v>
      </c>
      <c r="C433">
        <v>149.94999999999999</v>
      </c>
      <c r="D433">
        <f>MAX(gielda__35[[#This Row],[firma_A]], D432)</f>
        <v>130</v>
      </c>
      <c r="E433">
        <f>MAX(gielda__35[[#This Row],[firma_B]], E432)</f>
        <v>148.19</v>
      </c>
      <c r="F433">
        <f>MAX(gielda__35[[#This Row],[firma_C]], F432)</f>
        <v>157.47</v>
      </c>
      <c r="G433">
        <f>IF(NOT(gielda__35[[#This Row],[Max A]] = D432), 1, 0)</f>
        <v>0</v>
      </c>
      <c r="H433">
        <f>IF(NOT(gielda__35[[#This Row],[Max B]] = E432), 1, 0)</f>
        <v>0</v>
      </c>
      <c r="I433">
        <f>IF(NOT(gielda__35[[#This Row],[Max C]] = F432), 1, 0)</f>
        <v>0</v>
      </c>
      <c r="J433">
        <f>SUM(gielda__35[[#This Row],[Change A]:[Change C]])</f>
        <v>0</v>
      </c>
      <c r="K433">
        <f t="shared" si="6"/>
        <v>432</v>
      </c>
    </row>
    <row r="434" spans="1:11" hidden="1" x14ac:dyDescent="0.45">
      <c r="A434">
        <v>94.84</v>
      </c>
      <c r="B434">
        <v>60.02</v>
      </c>
      <c r="C434">
        <v>150.97999999999999</v>
      </c>
      <c r="D434">
        <f>MAX(gielda__35[[#This Row],[firma_A]], D433)</f>
        <v>130</v>
      </c>
      <c r="E434">
        <f>MAX(gielda__35[[#This Row],[firma_B]], E433)</f>
        <v>148.19</v>
      </c>
      <c r="F434">
        <f>MAX(gielda__35[[#This Row],[firma_C]], F433)</f>
        <v>157.47</v>
      </c>
      <c r="G434">
        <f>IF(NOT(gielda__35[[#This Row],[Max A]] = D433), 1, 0)</f>
        <v>0</v>
      </c>
      <c r="H434">
        <f>IF(NOT(gielda__35[[#This Row],[Max B]] = E433), 1, 0)</f>
        <v>0</v>
      </c>
      <c r="I434">
        <f>IF(NOT(gielda__35[[#This Row],[Max C]] = F433), 1, 0)</f>
        <v>0</v>
      </c>
      <c r="J434">
        <f>SUM(gielda__35[[#This Row],[Change A]:[Change C]])</f>
        <v>0</v>
      </c>
      <c r="K434">
        <f t="shared" si="6"/>
        <v>433</v>
      </c>
    </row>
    <row r="435" spans="1:11" hidden="1" x14ac:dyDescent="0.45">
      <c r="A435">
        <v>95.23</v>
      </c>
      <c r="B435">
        <v>59.25</v>
      </c>
      <c r="C435">
        <v>149.25</v>
      </c>
      <c r="D435">
        <f>MAX(gielda__35[[#This Row],[firma_A]], D434)</f>
        <v>130</v>
      </c>
      <c r="E435">
        <f>MAX(gielda__35[[#This Row],[firma_B]], E434)</f>
        <v>148.19</v>
      </c>
      <c r="F435">
        <f>MAX(gielda__35[[#This Row],[firma_C]], F434)</f>
        <v>157.47</v>
      </c>
      <c r="G435">
        <f>IF(NOT(gielda__35[[#This Row],[Max A]] = D434), 1, 0)</f>
        <v>0</v>
      </c>
      <c r="H435">
        <f>IF(NOT(gielda__35[[#This Row],[Max B]] = E434), 1, 0)</f>
        <v>0</v>
      </c>
      <c r="I435">
        <f>IF(NOT(gielda__35[[#This Row],[Max C]] = F434), 1, 0)</f>
        <v>0</v>
      </c>
      <c r="J435">
        <f>SUM(gielda__35[[#This Row],[Change A]:[Change C]])</f>
        <v>0</v>
      </c>
      <c r="K435">
        <f t="shared" si="6"/>
        <v>434</v>
      </c>
    </row>
    <row r="436" spans="1:11" hidden="1" x14ac:dyDescent="0.45">
      <c r="A436">
        <v>96.12</v>
      </c>
      <c r="B436">
        <v>62.11</v>
      </c>
      <c r="C436">
        <v>151.06</v>
      </c>
      <c r="D436">
        <f>MAX(gielda__35[[#This Row],[firma_A]], D435)</f>
        <v>130</v>
      </c>
      <c r="E436">
        <f>MAX(gielda__35[[#This Row],[firma_B]], E435)</f>
        <v>148.19</v>
      </c>
      <c r="F436">
        <f>MAX(gielda__35[[#This Row],[firma_C]], F435)</f>
        <v>157.47</v>
      </c>
      <c r="G436">
        <f>IF(NOT(gielda__35[[#This Row],[Max A]] = D435), 1, 0)</f>
        <v>0</v>
      </c>
      <c r="H436">
        <f>IF(NOT(gielda__35[[#This Row],[Max B]] = E435), 1, 0)</f>
        <v>0</v>
      </c>
      <c r="I436">
        <f>IF(NOT(gielda__35[[#This Row],[Max C]] = F435), 1, 0)</f>
        <v>0</v>
      </c>
      <c r="J436">
        <f>SUM(gielda__35[[#This Row],[Change A]:[Change C]])</f>
        <v>0</v>
      </c>
      <c r="K436">
        <f t="shared" si="6"/>
        <v>435</v>
      </c>
    </row>
    <row r="437" spans="1:11" hidden="1" x14ac:dyDescent="0.45">
      <c r="A437">
        <v>94.84</v>
      </c>
      <c r="B437">
        <v>60.56</v>
      </c>
      <c r="C437">
        <v>149.65</v>
      </c>
      <c r="D437">
        <f>MAX(gielda__35[[#This Row],[firma_A]], D436)</f>
        <v>130</v>
      </c>
      <c r="E437">
        <f>MAX(gielda__35[[#This Row],[firma_B]], E436)</f>
        <v>148.19</v>
      </c>
      <c r="F437">
        <f>MAX(gielda__35[[#This Row],[firma_C]], F436)</f>
        <v>157.47</v>
      </c>
      <c r="G437">
        <f>IF(NOT(gielda__35[[#This Row],[Max A]] = D436), 1, 0)</f>
        <v>0</v>
      </c>
      <c r="H437">
        <f>IF(NOT(gielda__35[[#This Row],[Max B]] = E436), 1, 0)</f>
        <v>0</v>
      </c>
      <c r="I437">
        <f>IF(NOT(gielda__35[[#This Row],[Max C]] = F436), 1, 0)</f>
        <v>0</v>
      </c>
      <c r="J437">
        <f>SUM(gielda__35[[#This Row],[Change A]:[Change C]])</f>
        <v>0</v>
      </c>
      <c r="K437">
        <f t="shared" si="6"/>
        <v>436</v>
      </c>
    </row>
    <row r="438" spans="1:11" hidden="1" x14ac:dyDescent="0.45">
      <c r="A438">
        <v>93.28</v>
      </c>
      <c r="B438">
        <v>60.46</v>
      </c>
      <c r="C438">
        <v>148.22</v>
      </c>
      <c r="D438">
        <f>MAX(gielda__35[[#This Row],[firma_A]], D437)</f>
        <v>130</v>
      </c>
      <c r="E438">
        <f>MAX(gielda__35[[#This Row],[firma_B]], E437)</f>
        <v>148.19</v>
      </c>
      <c r="F438">
        <f>MAX(gielda__35[[#This Row],[firma_C]], F437)</f>
        <v>157.47</v>
      </c>
      <c r="G438">
        <f>IF(NOT(gielda__35[[#This Row],[Max A]] = D437), 1, 0)</f>
        <v>0</v>
      </c>
      <c r="H438">
        <f>IF(NOT(gielda__35[[#This Row],[Max B]] = E437), 1, 0)</f>
        <v>0</v>
      </c>
      <c r="I438">
        <f>IF(NOT(gielda__35[[#This Row],[Max C]] = F437), 1, 0)</f>
        <v>0</v>
      </c>
      <c r="J438">
        <f>SUM(gielda__35[[#This Row],[Change A]:[Change C]])</f>
        <v>0</v>
      </c>
      <c r="K438">
        <f t="shared" si="6"/>
        <v>437</v>
      </c>
    </row>
    <row r="439" spans="1:11" hidden="1" x14ac:dyDescent="0.45">
      <c r="A439">
        <v>91.44</v>
      </c>
      <c r="B439">
        <v>63.27</v>
      </c>
      <c r="C439">
        <v>146.25</v>
      </c>
      <c r="D439">
        <f>MAX(gielda__35[[#This Row],[firma_A]], D438)</f>
        <v>130</v>
      </c>
      <c r="E439">
        <f>MAX(gielda__35[[#This Row],[firma_B]], E438)</f>
        <v>148.19</v>
      </c>
      <c r="F439">
        <f>MAX(gielda__35[[#This Row],[firma_C]], F438)</f>
        <v>157.47</v>
      </c>
      <c r="G439">
        <f>IF(NOT(gielda__35[[#This Row],[Max A]] = D438), 1, 0)</f>
        <v>0</v>
      </c>
      <c r="H439">
        <f>IF(NOT(gielda__35[[#This Row],[Max B]] = E438), 1, 0)</f>
        <v>0</v>
      </c>
      <c r="I439">
        <f>IF(NOT(gielda__35[[#This Row],[Max C]] = F438), 1, 0)</f>
        <v>0</v>
      </c>
      <c r="J439">
        <f>SUM(gielda__35[[#This Row],[Change A]:[Change C]])</f>
        <v>0</v>
      </c>
      <c r="K439">
        <f t="shared" si="6"/>
        <v>438</v>
      </c>
    </row>
    <row r="440" spans="1:11" hidden="1" x14ac:dyDescent="0.45">
      <c r="A440">
        <v>93.22</v>
      </c>
      <c r="B440">
        <v>62.21</v>
      </c>
      <c r="C440">
        <v>146.91</v>
      </c>
      <c r="D440">
        <f>MAX(gielda__35[[#This Row],[firma_A]], D439)</f>
        <v>130</v>
      </c>
      <c r="E440">
        <f>MAX(gielda__35[[#This Row],[firma_B]], E439)</f>
        <v>148.19</v>
      </c>
      <c r="F440">
        <f>MAX(gielda__35[[#This Row],[firma_C]], F439)</f>
        <v>157.47</v>
      </c>
      <c r="G440">
        <f>IF(NOT(gielda__35[[#This Row],[Max A]] = D439), 1, 0)</f>
        <v>0</v>
      </c>
      <c r="H440">
        <f>IF(NOT(gielda__35[[#This Row],[Max B]] = E439), 1, 0)</f>
        <v>0</v>
      </c>
      <c r="I440">
        <f>IF(NOT(gielda__35[[#This Row],[Max C]] = F439), 1, 0)</f>
        <v>0</v>
      </c>
      <c r="J440">
        <f>SUM(gielda__35[[#This Row],[Change A]:[Change C]])</f>
        <v>0</v>
      </c>
      <c r="K440">
        <f t="shared" si="6"/>
        <v>439</v>
      </c>
    </row>
    <row r="441" spans="1:11" hidden="1" x14ac:dyDescent="0.45">
      <c r="A441">
        <v>95.34</v>
      </c>
      <c r="B441">
        <v>65.209999999999994</v>
      </c>
      <c r="C441">
        <v>145.85</v>
      </c>
      <c r="D441">
        <f>MAX(gielda__35[[#This Row],[firma_A]], D440)</f>
        <v>130</v>
      </c>
      <c r="E441">
        <f>MAX(gielda__35[[#This Row],[firma_B]], E440)</f>
        <v>148.19</v>
      </c>
      <c r="F441">
        <f>MAX(gielda__35[[#This Row],[firma_C]], F440)</f>
        <v>157.47</v>
      </c>
      <c r="G441">
        <f>IF(NOT(gielda__35[[#This Row],[Max A]] = D440), 1, 0)</f>
        <v>0</v>
      </c>
      <c r="H441">
        <f>IF(NOT(gielda__35[[#This Row],[Max B]] = E440), 1, 0)</f>
        <v>0</v>
      </c>
      <c r="I441">
        <f>IF(NOT(gielda__35[[#This Row],[Max C]] = F440), 1, 0)</f>
        <v>0</v>
      </c>
      <c r="J441">
        <f>SUM(gielda__35[[#This Row],[Change A]:[Change C]])</f>
        <v>0</v>
      </c>
      <c r="K441">
        <f t="shared" si="6"/>
        <v>440</v>
      </c>
    </row>
    <row r="442" spans="1:11" hidden="1" x14ac:dyDescent="0.45">
      <c r="A442">
        <v>97.18</v>
      </c>
      <c r="B442">
        <v>64.72</v>
      </c>
      <c r="C442">
        <v>146.31</v>
      </c>
      <c r="D442">
        <f>MAX(gielda__35[[#This Row],[firma_A]], D441)</f>
        <v>130</v>
      </c>
      <c r="E442">
        <f>MAX(gielda__35[[#This Row],[firma_B]], E441)</f>
        <v>148.19</v>
      </c>
      <c r="F442">
        <f>MAX(gielda__35[[#This Row],[firma_C]], F441)</f>
        <v>157.47</v>
      </c>
      <c r="G442">
        <f>IF(NOT(gielda__35[[#This Row],[Max A]] = D441), 1, 0)</f>
        <v>0</v>
      </c>
      <c r="H442">
        <f>IF(NOT(gielda__35[[#This Row],[Max B]] = E441), 1, 0)</f>
        <v>0</v>
      </c>
      <c r="I442">
        <f>IF(NOT(gielda__35[[#This Row],[Max C]] = F441), 1, 0)</f>
        <v>0</v>
      </c>
      <c r="J442">
        <f>SUM(gielda__35[[#This Row],[Change A]:[Change C]])</f>
        <v>0</v>
      </c>
      <c r="K442">
        <f t="shared" si="6"/>
        <v>441</v>
      </c>
    </row>
    <row r="443" spans="1:11" hidden="1" x14ac:dyDescent="0.45">
      <c r="A443">
        <v>95.89</v>
      </c>
      <c r="B443">
        <v>64.510000000000005</v>
      </c>
      <c r="C443">
        <v>144.6</v>
      </c>
      <c r="D443">
        <f>MAX(gielda__35[[#This Row],[firma_A]], D442)</f>
        <v>130</v>
      </c>
      <c r="E443">
        <f>MAX(gielda__35[[#This Row],[firma_B]], E442)</f>
        <v>148.19</v>
      </c>
      <c r="F443">
        <f>MAX(gielda__35[[#This Row],[firma_C]], F442)</f>
        <v>157.47</v>
      </c>
      <c r="G443">
        <f>IF(NOT(gielda__35[[#This Row],[Max A]] = D442), 1, 0)</f>
        <v>0</v>
      </c>
      <c r="H443">
        <f>IF(NOT(gielda__35[[#This Row],[Max B]] = E442), 1, 0)</f>
        <v>0</v>
      </c>
      <c r="I443">
        <f>IF(NOT(gielda__35[[#This Row],[Max C]] = F442), 1, 0)</f>
        <v>0</v>
      </c>
      <c r="J443">
        <f>SUM(gielda__35[[#This Row],[Change A]:[Change C]])</f>
        <v>0</v>
      </c>
      <c r="K443">
        <f t="shared" si="6"/>
        <v>442</v>
      </c>
    </row>
    <row r="444" spans="1:11" hidden="1" x14ac:dyDescent="0.45">
      <c r="A444">
        <v>94.4</v>
      </c>
      <c r="B444">
        <v>63.15</v>
      </c>
      <c r="C444">
        <v>143.56</v>
      </c>
      <c r="D444">
        <f>MAX(gielda__35[[#This Row],[firma_A]], D443)</f>
        <v>130</v>
      </c>
      <c r="E444">
        <f>MAX(gielda__35[[#This Row],[firma_B]], E443)</f>
        <v>148.19</v>
      </c>
      <c r="F444">
        <f>MAX(gielda__35[[#This Row],[firma_C]], F443)</f>
        <v>157.47</v>
      </c>
      <c r="G444">
        <f>IF(NOT(gielda__35[[#This Row],[Max A]] = D443), 1, 0)</f>
        <v>0</v>
      </c>
      <c r="H444">
        <f>IF(NOT(gielda__35[[#This Row],[Max B]] = E443), 1, 0)</f>
        <v>0</v>
      </c>
      <c r="I444">
        <f>IF(NOT(gielda__35[[#This Row],[Max C]] = F443), 1, 0)</f>
        <v>0</v>
      </c>
      <c r="J444">
        <f>SUM(gielda__35[[#This Row],[Change A]:[Change C]])</f>
        <v>0</v>
      </c>
      <c r="K444">
        <f t="shared" si="6"/>
        <v>443</v>
      </c>
    </row>
    <row r="445" spans="1:11" hidden="1" x14ac:dyDescent="0.45">
      <c r="A445">
        <v>93.07</v>
      </c>
      <c r="B445">
        <v>65.959999999999994</v>
      </c>
      <c r="C445">
        <v>143.61000000000001</v>
      </c>
      <c r="D445">
        <f>MAX(gielda__35[[#This Row],[firma_A]], D444)</f>
        <v>130</v>
      </c>
      <c r="E445">
        <f>MAX(gielda__35[[#This Row],[firma_B]], E444)</f>
        <v>148.19</v>
      </c>
      <c r="F445">
        <f>MAX(gielda__35[[#This Row],[firma_C]], F444)</f>
        <v>157.47</v>
      </c>
      <c r="G445">
        <f>IF(NOT(gielda__35[[#This Row],[Max A]] = D444), 1, 0)</f>
        <v>0</v>
      </c>
      <c r="H445">
        <f>IF(NOT(gielda__35[[#This Row],[Max B]] = E444), 1, 0)</f>
        <v>0</v>
      </c>
      <c r="I445">
        <f>IF(NOT(gielda__35[[#This Row],[Max C]] = F444), 1, 0)</f>
        <v>0</v>
      </c>
      <c r="J445">
        <f>SUM(gielda__35[[#This Row],[Change A]:[Change C]])</f>
        <v>0</v>
      </c>
      <c r="K445">
        <f t="shared" si="6"/>
        <v>444</v>
      </c>
    </row>
    <row r="446" spans="1:11" hidden="1" x14ac:dyDescent="0.45">
      <c r="A446">
        <v>93.84</v>
      </c>
      <c r="B446">
        <v>64.819999999999993</v>
      </c>
      <c r="C446">
        <v>143.97999999999999</v>
      </c>
      <c r="D446">
        <f>MAX(gielda__35[[#This Row],[firma_A]], D445)</f>
        <v>130</v>
      </c>
      <c r="E446">
        <f>MAX(gielda__35[[#This Row],[firma_B]], E445)</f>
        <v>148.19</v>
      </c>
      <c r="F446">
        <f>MAX(gielda__35[[#This Row],[firma_C]], F445)</f>
        <v>157.47</v>
      </c>
      <c r="G446">
        <f>IF(NOT(gielda__35[[#This Row],[Max A]] = D445), 1, 0)</f>
        <v>0</v>
      </c>
      <c r="H446">
        <f>IF(NOT(gielda__35[[#This Row],[Max B]] = E445), 1, 0)</f>
        <v>0</v>
      </c>
      <c r="I446">
        <f>IF(NOT(gielda__35[[#This Row],[Max C]] = F445), 1, 0)</f>
        <v>0</v>
      </c>
      <c r="J446">
        <f>SUM(gielda__35[[#This Row],[Change A]:[Change C]])</f>
        <v>0</v>
      </c>
      <c r="K446">
        <f t="shared" si="6"/>
        <v>445</v>
      </c>
    </row>
    <row r="447" spans="1:11" hidden="1" x14ac:dyDescent="0.45">
      <c r="A447">
        <v>92.78</v>
      </c>
      <c r="B447">
        <v>63.49</v>
      </c>
      <c r="C447">
        <v>142.51</v>
      </c>
      <c r="D447">
        <f>MAX(gielda__35[[#This Row],[firma_A]], D446)</f>
        <v>130</v>
      </c>
      <c r="E447">
        <f>MAX(gielda__35[[#This Row],[firma_B]], E446)</f>
        <v>148.19</v>
      </c>
      <c r="F447">
        <f>MAX(gielda__35[[#This Row],[firma_C]], F446)</f>
        <v>157.47</v>
      </c>
      <c r="G447">
        <f>IF(NOT(gielda__35[[#This Row],[Max A]] = D446), 1, 0)</f>
        <v>0</v>
      </c>
      <c r="H447">
        <f>IF(NOT(gielda__35[[#This Row],[Max B]] = E446), 1, 0)</f>
        <v>0</v>
      </c>
      <c r="I447">
        <f>IF(NOT(gielda__35[[#This Row],[Max C]] = F446), 1, 0)</f>
        <v>0</v>
      </c>
      <c r="J447">
        <f>SUM(gielda__35[[#This Row],[Change A]:[Change C]])</f>
        <v>0</v>
      </c>
      <c r="K447">
        <f t="shared" si="6"/>
        <v>446</v>
      </c>
    </row>
    <row r="448" spans="1:11" hidden="1" x14ac:dyDescent="0.45">
      <c r="A448">
        <v>94.02</v>
      </c>
      <c r="B448">
        <v>62.41</v>
      </c>
      <c r="C448">
        <v>144.03</v>
      </c>
      <c r="D448">
        <f>MAX(gielda__35[[#This Row],[firma_A]], D447)</f>
        <v>130</v>
      </c>
      <c r="E448">
        <f>MAX(gielda__35[[#This Row],[firma_B]], E447)</f>
        <v>148.19</v>
      </c>
      <c r="F448">
        <f>MAX(gielda__35[[#This Row],[firma_C]], F447)</f>
        <v>157.47</v>
      </c>
      <c r="G448">
        <f>IF(NOT(gielda__35[[#This Row],[Max A]] = D447), 1, 0)</f>
        <v>0</v>
      </c>
      <c r="H448">
        <f>IF(NOT(gielda__35[[#This Row],[Max B]] = E447), 1, 0)</f>
        <v>0</v>
      </c>
      <c r="I448">
        <f>IF(NOT(gielda__35[[#This Row],[Max C]] = F447), 1, 0)</f>
        <v>0</v>
      </c>
      <c r="J448">
        <f>SUM(gielda__35[[#This Row],[Change A]:[Change C]])</f>
        <v>0</v>
      </c>
      <c r="K448">
        <f t="shared" si="6"/>
        <v>447</v>
      </c>
    </row>
    <row r="449" spans="1:11" hidden="1" x14ac:dyDescent="0.45">
      <c r="A449">
        <v>95.27</v>
      </c>
      <c r="B449">
        <v>65.36</v>
      </c>
      <c r="C449">
        <v>142.49</v>
      </c>
      <c r="D449">
        <f>MAX(gielda__35[[#This Row],[firma_A]], D448)</f>
        <v>130</v>
      </c>
      <c r="E449">
        <f>MAX(gielda__35[[#This Row],[firma_B]], E448)</f>
        <v>148.19</v>
      </c>
      <c r="F449">
        <f>MAX(gielda__35[[#This Row],[firma_C]], F448)</f>
        <v>157.47</v>
      </c>
      <c r="G449">
        <f>IF(NOT(gielda__35[[#This Row],[Max A]] = D448), 1, 0)</f>
        <v>0</v>
      </c>
      <c r="H449">
        <f>IF(NOT(gielda__35[[#This Row],[Max B]] = E448), 1, 0)</f>
        <v>0</v>
      </c>
      <c r="I449">
        <f>IF(NOT(gielda__35[[#This Row],[Max C]] = F448), 1, 0)</f>
        <v>0</v>
      </c>
      <c r="J449">
        <f>SUM(gielda__35[[#This Row],[Change A]:[Change C]])</f>
        <v>0</v>
      </c>
      <c r="K449">
        <f t="shared" si="6"/>
        <v>448</v>
      </c>
    </row>
    <row r="450" spans="1:11" hidden="1" x14ac:dyDescent="0.45">
      <c r="A450">
        <v>93.67</v>
      </c>
      <c r="B450">
        <v>64.400000000000006</v>
      </c>
      <c r="C450">
        <v>140.54</v>
      </c>
      <c r="D450">
        <f>MAX(gielda__35[[#This Row],[firma_A]], D449)</f>
        <v>130</v>
      </c>
      <c r="E450">
        <f>MAX(gielda__35[[#This Row],[firma_B]], E449)</f>
        <v>148.19</v>
      </c>
      <c r="F450">
        <f>MAX(gielda__35[[#This Row],[firma_C]], F449)</f>
        <v>157.47</v>
      </c>
      <c r="G450">
        <f>IF(NOT(gielda__35[[#This Row],[Max A]] = D449), 1, 0)</f>
        <v>0</v>
      </c>
      <c r="H450">
        <f>IF(NOT(gielda__35[[#This Row],[Max B]] = E449), 1, 0)</f>
        <v>0</v>
      </c>
      <c r="I450">
        <f>IF(NOT(gielda__35[[#This Row],[Max C]] = F449), 1, 0)</f>
        <v>0</v>
      </c>
      <c r="J450">
        <f>SUM(gielda__35[[#This Row],[Change A]:[Change C]])</f>
        <v>0</v>
      </c>
      <c r="K450">
        <f t="shared" si="6"/>
        <v>449</v>
      </c>
    </row>
    <row r="451" spans="1:11" hidden="1" x14ac:dyDescent="0.45">
      <c r="A451">
        <v>95.35</v>
      </c>
      <c r="B451">
        <v>63.79</v>
      </c>
      <c r="C451">
        <v>138.88999999999999</v>
      </c>
      <c r="D451">
        <f>MAX(gielda__35[[#This Row],[firma_A]], D450)</f>
        <v>130</v>
      </c>
      <c r="E451">
        <f>MAX(gielda__35[[#This Row],[firma_B]], E450)</f>
        <v>148.19</v>
      </c>
      <c r="F451">
        <f>MAX(gielda__35[[#This Row],[firma_C]], F450)</f>
        <v>157.47</v>
      </c>
      <c r="G451">
        <f>IF(NOT(gielda__35[[#This Row],[Max A]] = D450), 1, 0)</f>
        <v>0</v>
      </c>
      <c r="H451">
        <f>IF(NOT(gielda__35[[#This Row],[Max B]] = E450), 1, 0)</f>
        <v>0</v>
      </c>
      <c r="I451">
        <f>IF(NOT(gielda__35[[#This Row],[Max C]] = F450), 1, 0)</f>
        <v>0</v>
      </c>
      <c r="J451">
        <f>SUM(gielda__35[[#This Row],[Change A]:[Change C]])</f>
        <v>0</v>
      </c>
      <c r="K451">
        <f t="shared" si="6"/>
        <v>450</v>
      </c>
    </row>
    <row r="452" spans="1:11" hidden="1" x14ac:dyDescent="0.45">
      <c r="A452">
        <v>96.14</v>
      </c>
      <c r="B452">
        <v>62.37</v>
      </c>
      <c r="C452">
        <v>137.61000000000001</v>
      </c>
      <c r="D452">
        <f>MAX(gielda__35[[#This Row],[firma_A]], D451)</f>
        <v>130</v>
      </c>
      <c r="E452">
        <f>MAX(gielda__35[[#This Row],[firma_B]], E451)</f>
        <v>148.19</v>
      </c>
      <c r="F452">
        <f>MAX(gielda__35[[#This Row],[firma_C]], F451)</f>
        <v>157.47</v>
      </c>
      <c r="G452">
        <f>IF(NOT(gielda__35[[#This Row],[Max A]] = D451), 1, 0)</f>
        <v>0</v>
      </c>
      <c r="H452">
        <f>IF(NOT(gielda__35[[#This Row],[Max B]] = E451), 1, 0)</f>
        <v>0</v>
      </c>
      <c r="I452">
        <f>IF(NOT(gielda__35[[#This Row],[Max C]] = F451), 1, 0)</f>
        <v>0</v>
      </c>
      <c r="J452">
        <f>SUM(gielda__35[[#This Row],[Change A]:[Change C]])</f>
        <v>0</v>
      </c>
      <c r="K452">
        <f t="shared" ref="K452:K501" si="7">K451+1</f>
        <v>451</v>
      </c>
    </row>
    <row r="453" spans="1:11" hidden="1" x14ac:dyDescent="0.45">
      <c r="A453">
        <v>94.99</v>
      </c>
      <c r="B453">
        <v>65.239999999999995</v>
      </c>
      <c r="C453">
        <v>138.30000000000001</v>
      </c>
      <c r="D453">
        <f>MAX(gielda__35[[#This Row],[firma_A]], D452)</f>
        <v>130</v>
      </c>
      <c r="E453">
        <f>MAX(gielda__35[[#This Row],[firma_B]], E452)</f>
        <v>148.19</v>
      </c>
      <c r="F453">
        <f>MAX(gielda__35[[#This Row],[firma_C]], F452)</f>
        <v>157.47</v>
      </c>
      <c r="G453">
        <f>IF(NOT(gielda__35[[#This Row],[Max A]] = D452), 1, 0)</f>
        <v>0</v>
      </c>
      <c r="H453">
        <f>IF(NOT(gielda__35[[#This Row],[Max B]] = E452), 1, 0)</f>
        <v>0</v>
      </c>
      <c r="I453">
        <f>IF(NOT(gielda__35[[#This Row],[Max C]] = F452), 1, 0)</f>
        <v>0</v>
      </c>
      <c r="J453">
        <f>SUM(gielda__35[[#This Row],[Change A]:[Change C]])</f>
        <v>0</v>
      </c>
      <c r="K453">
        <f t="shared" si="7"/>
        <v>452</v>
      </c>
    </row>
    <row r="454" spans="1:11" hidden="1" x14ac:dyDescent="0.45">
      <c r="A454">
        <v>95.7</v>
      </c>
      <c r="B454">
        <v>64.81</v>
      </c>
      <c r="C454">
        <v>136.81</v>
      </c>
      <c r="D454">
        <f>MAX(gielda__35[[#This Row],[firma_A]], D453)</f>
        <v>130</v>
      </c>
      <c r="E454">
        <f>MAX(gielda__35[[#This Row],[firma_B]], E453)</f>
        <v>148.19</v>
      </c>
      <c r="F454">
        <f>MAX(gielda__35[[#This Row],[firma_C]], F453)</f>
        <v>157.47</v>
      </c>
      <c r="G454">
        <f>IF(NOT(gielda__35[[#This Row],[Max A]] = D453), 1, 0)</f>
        <v>0</v>
      </c>
      <c r="H454">
        <f>IF(NOT(gielda__35[[#This Row],[Max B]] = E453), 1, 0)</f>
        <v>0</v>
      </c>
      <c r="I454">
        <f>IF(NOT(gielda__35[[#This Row],[Max C]] = F453), 1, 0)</f>
        <v>0</v>
      </c>
      <c r="J454">
        <f>SUM(gielda__35[[#This Row],[Change A]:[Change C]])</f>
        <v>0</v>
      </c>
      <c r="K454">
        <f t="shared" si="7"/>
        <v>453</v>
      </c>
    </row>
    <row r="455" spans="1:11" hidden="1" x14ac:dyDescent="0.45">
      <c r="A455">
        <v>95.72</v>
      </c>
      <c r="B455">
        <v>63.89</v>
      </c>
      <c r="C455">
        <v>135.43</v>
      </c>
      <c r="D455">
        <f>MAX(gielda__35[[#This Row],[firma_A]], D454)</f>
        <v>130</v>
      </c>
      <c r="E455">
        <f>MAX(gielda__35[[#This Row],[firma_B]], E454)</f>
        <v>148.19</v>
      </c>
      <c r="F455">
        <f>MAX(gielda__35[[#This Row],[firma_C]], F454)</f>
        <v>157.47</v>
      </c>
      <c r="G455">
        <f>IF(NOT(gielda__35[[#This Row],[Max A]] = D454), 1, 0)</f>
        <v>0</v>
      </c>
      <c r="H455">
        <f>IF(NOT(gielda__35[[#This Row],[Max B]] = E454), 1, 0)</f>
        <v>0</v>
      </c>
      <c r="I455">
        <f>IF(NOT(gielda__35[[#This Row],[Max C]] = F454), 1, 0)</f>
        <v>0</v>
      </c>
      <c r="J455">
        <f>SUM(gielda__35[[#This Row],[Change A]:[Change C]])</f>
        <v>0</v>
      </c>
      <c r="K455">
        <f t="shared" si="7"/>
        <v>454</v>
      </c>
    </row>
    <row r="456" spans="1:11" hidden="1" x14ac:dyDescent="0.45">
      <c r="A456">
        <v>96.62</v>
      </c>
      <c r="B456">
        <v>66.790000000000006</v>
      </c>
      <c r="C456">
        <v>134</v>
      </c>
      <c r="D456">
        <f>MAX(gielda__35[[#This Row],[firma_A]], D455)</f>
        <v>130</v>
      </c>
      <c r="E456">
        <f>MAX(gielda__35[[#This Row],[firma_B]], E455)</f>
        <v>148.19</v>
      </c>
      <c r="F456">
        <f>MAX(gielda__35[[#This Row],[firma_C]], F455)</f>
        <v>157.47</v>
      </c>
      <c r="G456">
        <f>IF(NOT(gielda__35[[#This Row],[Max A]] = D455), 1, 0)</f>
        <v>0</v>
      </c>
      <c r="H456">
        <f>IF(NOT(gielda__35[[#This Row],[Max B]] = E455), 1, 0)</f>
        <v>0</v>
      </c>
      <c r="I456">
        <f>IF(NOT(gielda__35[[#This Row],[Max C]] = F455), 1, 0)</f>
        <v>0</v>
      </c>
      <c r="J456">
        <f>SUM(gielda__35[[#This Row],[Change A]:[Change C]])</f>
        <v>0</v>
      </c>
      <c r="K456">
        <f t="shared" si="7"/>
        <v>455</v>
      </c>
    </row>
    <row r="457" spans="1:11" hidden="1" x14ac:dyDescent="0.45">
      <c r="A457">
        <v>98.19</v>
      </c>
      <c r="B457">
        <v>65.16</v>
      </c>
      <c r="C457">
        <v>134.07</v>
      </c>
      <c r="D457">
        <f>MAX(gielda__35[[#This Row],[firma_A]], D456)</f>
        <v>130</v>
      </c>
      <c r="E457">
        <f>MAX(gielda__35[[#This Row],[firma_B]], E456)</f>
        <v>148.19</v>
      </c>
      <c r="F457">
        <f>MAX(gielda__35[[#This Row],[firma_C]], F456)</f>
        <v>157.47</v>
      </c>
      <c r="G457">
        <f>IF(NOT(gielda__35[[#This Row],[Max A]] = D456), 1, 0)</f>
        <v>0</v>
      </c>
      <c r="H457">
        <f>IF(NOT(gielda__35[[#This Row],[Max B]] = E456), 1, 0)</f>
        <v>0</v>
      </c>
      <c r="I457">
        <f>IF(NOT(gielda__35[[#This Row],[Max C]] = F456), 1, 0)</f>
        <v>0</v>
      </c>
      <c r="J457">
        <f>SUM(gielda__35[[#This Row],[Change A]:[Change C]])</f>
        <v>0</v>
      </c>
      <c r="K457">
        <f t="shared" si="7"/>
        <v>456</v>
      </c>
    </row>
    <row r="458" spans="1:11" hidden="1" x14ac:dyDescent="0.45">
      <c r="A458">
        <v>97.19</v>
      </c>
      <c r="B458">
        <v>67.81</v>
      </c>
      <c r="C458">
        <v>135.07</v>
      </c>
      <c r="D458">
        <f>MAX(gielda__35[[#This Row],[firma_A]], D457)</f>
        <v>130</v>
      </c>
      <c r="E458">
        <f>MAX(gielda__35[[#This Row],[firma_B]], E457)</f>
        <v>148.19</v>
      </c>
      <c r="F458">
        <f>MAX(gielda__35[[#This Row],[firma_C]], F457)</f>
        <v>157.47</v>
      </c>
      <c r="G458">
        <f>IF(NOT(gielda__35[[#This Row],[Max A]] = D457), 1, 0)</f>
        <v>0</v>
      </c>
      <c r="H458">
        <f>IF(NOT(gielda__35[[#This Row],[Max B]] = E457), 1, 0)</f>
        <v>0</v>
      </c>
      <c r="I458">
        <f>IF(NOT(gielda__35[[#This Row],[Max C]] = F457), 1, 0)</f>
        <v>0</v>
      </c>
      <c r="J458">
        <f>SUM(gielda__35[[#This Row],[Change A]:[Change C]])</f>
        <v>0</v>
      </c>
      <c r="K458">
        <f t="shared" si="7"/>
        <v>457</v>
      </c>
    </row>
    <row r="459" spans="1:11" hidden="1" x14ac:dyDescent="0.45">
      <c r="A459">
        <v>97.88</v>
      </c>
      <c r="B459">
        <v>70.23</v>
      </c>
      <c r="C459">
        <v>133.69999999999999</v>
      </c>
      <c r="D459">
        <f>MAX(gielda__35[[#This Row],[firma_A]], D458)</f>
        <v>130</v>
      </c>
      <c r="E459">
        <f>MAX(gielda__35[[#This Row],[firma_B]], E458)</f>
        <v>148.19</v>
      </c>
      <c r="F459">
        <f>MAX(gielda__35[[#This Row],[firma_C]], F458)</f>
        <v>157.47</v>
      </c>
      <c r="G459">
        <f>IF(NOT(gielda__35[[#This Row],[Max A]] = D458), 1, 0)</f>
        <v>0</v>
      </c>
      <c r="H459">
        <f>IF(NOT(gielda__35[[#This Row],[Max B]] = E458), 1, 0)</f>
        <v>0</v>
      </c>
      <c r="I459">
        <f>IF(NOT(gielda__35[[#This Row],[Max C]] = F458), 1, 0)</f>
        <v>0</v>
      </c>
      <c r="J459">
        <f>SUM(gielda__35[[#This Row],[Change A]:[Change C]])</f>
        <v>0</v>
      </c>
      <c r="K459">
        <f t="shared" si="7"/>
        <v>458</v>
      </c>
    </row>
    <row r="460" spans="1:11" hidden="1" x14ac:dyDescent="0.45">
      <c r="A460">
        <v>96.5</v>
      </c>
      <c r="B460">
        <v>69.88</v>
      </c>
      <c r="C460">
        <v>132.12</v>
      </c>
      <c r="D460">
        <f>MAX(gielda__35[[#This Row],[firma_A]], D459)</f>
        <v>130</v>
      </c>
      <c r="E460">
        <f>MAX(gielda__35[[#This Row],[firma_B]], E459)</f>
        <v>148.19</v>
      </c>
      <c r="F460">
        <f>MAX(gielda__35[[#This Row],[firma_C]], F459)</f>
        <v>157.47</v>
      </c>
      <c r="G460">
        <f>IF(NOT(gielda__35[[#This Row],[Max A]] = D459), 1, 0)</f>
        <v>0</v>
      </c>
      <c r="H460">
        <f>IF(NOT(gielda__35[[#This Row],[Max B]] = E459), 1, 0)</f>
        <v>0</v>
      </c>
      <c r="I460">
        <f>IF(NOT(gielda__35[[#This Row],[Max C]] = F459), 1, 0)</f>
        <v>0</v>
      </c>
      <c r="J460">
        <f>SUM(gielda__35[[#This Row],[Change A]:[Change C]])</f>
        <v>0</v>
      </c>
      <c r="K460">
        <f t="shared" si="7"/>
        <v>459</v>
      </c>
    </row>
    <row r="461" spans="1:11" hidden="1" x14ac:dyDescent="0.45">
      <c r="A461">
        <v>98.32</v>
      </c>
      <c r="B461">
        <v>69.650000000000006</v>
      </c>
      <c r="C461">
        <v>132.19999999999999</v>
      </c>
      <c r="D461">
        <f>MAX(gielda__35[[#This Row],[firma_A]], D460)</f>
        <v>130</v>
      </c>
      <c r="E461">
        <f>MAX(gielda__35[[#This Row],[firma_B]], E460)</f>
        <v>148.19</v>
      </c>
      <c r="F461">
        <f>MAX(gielda__35[[#This Row],[firma_C]], F460)</f>
        <v>157.47</v>
      </c>
      <c r="G461">
        <f>IF(NOT(gielda__35[[#This Row],[Max A]] = D460), 1, 0)</f>
        <v>0</v>
      </c>
      <c r="H461">
        <f>IF(NOT(gielda__35[[#This Row],[Max B]] = E460), 1, 0)</f>
        <v>0</v>
      </c>
      <c r="I461">
        <f>IF(NOT(gielda__35[[#This Row],[Max C]] = F460), 1, 0)</f>
        <v>0</v>
      </c>
      <c r="J461">
        <f>SUM(gielda__35[[#This Row],[Change A]:[Change C]])</f>
        <v>0</v>
      </c>
      <c r="K461">
        <f t="shared" si="7"/>
        <v>460</v>
      </c>
    </row>
    <row r="462" spans="1:11" hidden="1" x14ac:dyDescent="0.45">
      <c r="A462">
        <v>100.41</v>
      </c>
      <c r="B462">
        <v>67.95</v>
      </c>
      <c r="C462">
        <v>134.63</v>
      </c>
      <c r="D462">
        <f>MAX(gielda__35[[#This Row],[firma_A]], D461)</f>
        <v>130</v>
      </c>
      <c r="E462">
        <f>MAX(gielda__35[[#This Row],[firma_B]], E461)</f>
        <v>148.19</v>
      </c>
      <c r="F462">
        <f>MAX(gielda__35[[#This Row],[firma_C]], F461)</f>
        <v>157.47</v>
      </c>
      <c r="G462">
        <f>IF(NOT(gielda__35[[#This Row],[Max A]] = D461), 1, 0)</f>
        <v>0</v>
      </c>
      <c r="H462">
        <f>IF(NOT(gielda__35[[#This Row],[Max B]] = E461), 1, 0)</f>
        <v>0</v>
      </c>
      <c r="I462">
        <f>IF(NOT(gielda__35[[#This Row],[Max C]] = F461), 1, 0)</f>
        <v>0</v>
      </c>
      <c r="J462">
        <f>SUM(gielda__35[[#This Row],[Change A]:[Change C]])</f>
        <v>0</v>
      </c>
      <c r="K462">
        <f t="shared" si="7"/>
        <v>461</v>
      </c>
    </row>
    <row r="463" spans="1:11" hidden="1" x14ac:dyDescent="0.45">
      <c r="A463">
        <v>98.63</v>
      </c>
      <c r="B463">
        <v>66.98</v>
      </c>
      <c r="C463">
        <v>136.87</v>
      </c>
      <c r="D463">
        <f>MAX(gielda__35[[#This Row],[firma_A]], D462)</f>
        <v>130</v>
      </c>
      <c r="E463">
        <f>MAX(gielda__35[[#This Row],[firma_B]], E462)</f>
        <v>148.19</v>
      </c>
      <c r="F463">
        <f>MAX(gielda__35[[#This Row],[firma_C]], F462)</f>
        <v>157.47</v>
      </c>
      <c r="G463">
        <f>IF(NOT(gielda__35[[#This Row],[Max A]] = D462), 1, 0)</f>
        <v>0</v>
      </c>
      <c r="H463">
        <f>IF(NOT(gielda__35[[#This Row],[Max B]] = E462), 1, 0)</f>
        <v>0</v>
      </c>
      <c r="I463">
        <f>IF(NOT(gielda__35[[#This Row],[Max C]] = F462), 1, 0)</f>
        <v>0</v>
      </c>
      <c r="J463">
        <f>SUM(gielda__35[[#This Row],[Change A]:[Change C]])</f>
        <v>0</v>
      </c>
      <c r="K463">
        <f t="shared" si="7"/>
        <v>462</v>
      </c>
    </row>
    <row r="464" spans="1:11" hidden="1" x14ac:dyDescent="0.45">
      <c r="A464">
        <v>96.81</v>
      </c>
      <c r="B464">
        <v>65.760000000000005</v>
      </c>
      <c r="C464">
        <v>138.55000000000001</v>
      </c>
      <c r="D464">
        <f>MAX(gielda__35[[#This Row],[firma_A]], D463)</f>
        <v>130</v>
      </c>
      <c r="E464">
        <f>MAX(gielda__35[[#This Row],[firma_B]], E463)</f>
        <v>148.19</v>
      </c>
      <c r="F464">
        <f>MAX(gielda__35[[#This Row],[firma_C]], F463)</f>
        <v>157.47</v>
      </c>
      <c r="G464">
        <f>IF(NOT(gielda__35[[#This Row],[Max A]] = D463), 1, 0)</f>
        <v>0</v>
      </c>
      <c r="H464">
        <f>IF(NOT(gielda__35[[#This Row],[Max B]] = E463), 1, 0)</f>
        <v>0</v>
      </c>
      <c r="I464">
        <f>IF(NOT(gielda__35[[#This Row],[Max C]] = F463), 1, 0)</f>
        <v>0</v>
      </c>
      <c r="J464">
        <f>SUM(gielda__35[[#This Row],[Change A]:[Change C]])</f>
        <v>0</v>
      </c>
      <c r="K464">
        <f t="shared" si="7"/>
        <v>463</v>
      </c>
    </row>
    <row r="465" spans="1:11" hidden="1" x14ac:dyDescent="0.45">
      <c r="A465">
        <v>98.88</v>
      </c>
      <c r="B465">
        <v>65.53</v>
      </c>
      <c r="C465">
        <v>137.22999999999999</v>
      </c>
      <c r="D465">
        <f>MAX(gielda__35[[#This Row],[firma_A]], D464)</f>
        <v>130</v>
      </c>
      <c r="E465">
        <f>MAX(gielda__35[[#This Row],[firma_B]], E464)</f>
        <v>148.19</v>
      </c>
      <c r="F465">
        <f>MAX(gielda__35[[#This Row],[firma_C]], F464)</f>
        <v>157.47</v>
      </c>
      <c r="G465">
        <f>IF(NOT(gielda__35[[#This Row],[Max A]] = D464), 1, 0)</f>
        <v>0</v>
      </c>
      <c r="H465">
        <f>IF(NOT(gielda__35[[#This Row],[Max B]] = E464), 1, 0)</f>
        <v>0</v>
      </c>
      <c r="I465">
        <f>IF(NOT(gielda__35[[#This Row],[Max C]] = F464), 1, 0)</f>
        <v>0</v>
      </c>
      <c r="J465">
        <f>SUM(gielda__35[[#This Row],[Change A]:[Change C]])</f>
        <v>0</v>
      </c>
      <c r="K465">
        <f t="shared" si="7"/>
        <v>464</v>
      </c>
    </row>
    <row r="466" spans="1:11" hidden="1" x14ac:dyDescent="0.45">
      <c r="A466">
        <v>100.54</v>
      </c>
      <c r="B466">
        <v>68.27</v>
      </c>
      <c r="C466">
        <v>135.35</v>
      </c>
      <c r="D466">
        <f>MAX(gielda__35[[#This Row],[firma_A]], D465)</f>
        <v>130</v>
      </c>
      <c r="E466">
        <f>MAX(gielda__35[[#This Row],[firma_B]], E465)</f>
        <v>148.19</v>
      </c>
      <c r="F466">
        <f>MAX(gielda__35[[#This Row],[firma_C]], F465)</f>
        <v>157.47</v>
      </c>
      <c r="G466">
        <f>IF(NOT(gielda__35[[#This Row],[Max A]] = D465), 1, 0)</f>
        <v>0</v>
      </c>
      <c r="H466">
        <f>IF(NOT(gielda__35[[#This Row],[Max B]] = E465), 1, 0)</f>
        <v>0</v>
      </c>
      <c r="I466">
        <f>IF(NOT(gielda__35[[#This Row],[Max C]] = F465), 1, 0)</f>
        <v>0</v>
      </c>
      <c r="J466">
        <f>SUM(gielda__35[[#This Row],[Change A]:[Change C]])</f>
        <v>0</v>
      </c>
      <c r="K466">
        <f t="shared" si="7"/>
        <v>465</v>
      </c>
    </row>
    <row r="467" spans="1:11" hidden="1" x14ac:dyDescent="0.45">
      <c r="A467">
        <v>102.5</v>
      </c>
      <c r="B467">
        <v>66.36</v>
      </c>
      <c r="C467">
        <v>133.85</v>
      </c>
      <c r="D467">
        <f>MAX(gielda__35[[#This Row],[firma_A]], D466)</f>
        <v>130</v>
      </c>
      <c r="E467">
        <f>MAX(gielda__35[[#This Row],[firma_B]], E466)</f>
        <v>148.19</v>
      </c>
      <c r="F467">
        <f>MAX(gielda__35[[#This Row],[firma_C]], F466)</f>
        <v>157.47</v>
      </c>
      <c r="G467">
        <f>IF(NOT(gielda__35[[#This Row],[Max A]] = D466), 1, 0)</f>
        <v>0</v>
      </c>
      <c r="H467">
        <f>IF(NOT(gielda__35[[#This Row],[Max B]] = E466), 1, 0)</f>
        <v>0</v>
      </c>
      <c r="I467">
        <f>IF(NOT(gielda__35[[#This Row],[Max C]] = F466), 1, 0)</f>
        <v>0</v>
      </c>
      <c r="J467">
        <f>SUM(gielda__35[[#This Row],[Change A]:[Change C]])</f>
        <v>0</v>
      </c>
      <c r="K467">
        <f t="shared" si="7"/>
        <v>466</v>
      </c>
    </row>
    <row r="468" spans="1:11" hidden="1" x14ac:dyDescent="0.45">
      <c r="A468">
        <v>103.73</v>
      </c>
      <c r="B468">
        <v>65</v>
      </c>
      <c r="C468">
        <v>134.44999999999999</v>
      </c>
      <c r="D468">
        <f>MAX(gielda__35[[#This Row],[firma_A]], D467)</f>
        <v>130</v>
      </c>
      <c r="E468">
        <f>MAX(gielda__35[[#This Row],[firma_B]], E467)</f>
        <v>148.19</v>
      </c>
      <c r="F468">
        <f>MAX(gielda__35[[#This Row],[firma_C]], F467)</f>
        <v>157.47</v>
      </c>
      <c r="G468">
        <f>IF(NOT(gielda__35[[#This Row],[Max A]] = D467), 1, 0)</f>
        <v>0</v>
      </c>
      <c r="H468">
        <f>IF(NOT(gielda__35[[#This Row],[Max B]] = E467), 1, 0)</f>
        <v>0</v>
      </c>
      <c r="I468">
        <f>IF(NOT(gielda__35[[#This Row],[Max C]] = F467), 1, 0)</f>
        <v>0</v>
      </c>
      <c r="J468">
        <f>SUM(gielda__35[[#This Row],[Change A]:[Change C]])</f>
        <v>0</v>
      </c>
      <c r="K468">
        <f t="shared" si="7"/>
        <v>467</v>
      </c>
    </row>
    <row r="469" spans="1:11" hidden="1" x14ac:dyDescent="0.45">
      <c r="A469">
        <v>101.95</v>
      </c>
      <c r="B469">
        <v>67.900000000000006</v>
      </c>
      <c r="C469">
        <v>136.01</v>
      </c>
      <c r="D469">
        <f>MAX(gielda__35[[#This Row],[firma_A]], D468)</f>
        <v>130</v>
      </c>
      <c r="E469">
        <f>MAX(gielda__35[[#This Row],[firma_B]], E468)</f>
        <v>148.19</v>
      </c>
      <c r="F469">
        <f>MAX(gielda__35[[#This Row],[firma_C]], F468)</f>
        <v>157.47</v>
      </c>
      <c r="G469">
        <f>IF(NOT(gielda__35[[#This Row],[Max A]] = D468), 1, 0)</f>
        <v>0</v>
      </c>
      <c r="H469">
        <f>IF(NOT(gielda__35[[#This Row],[Max B]] = E468), 1, 0)</f>
        <v>0</v>
      </c>
      <c r="I469">
        <f>IF(NOT(gielda__35[[#This Row],[Max C]] = F468), 1, 0)</f>
        <v>0</v>
      </c>
      <c r="J469">
        <f>SUM(gielda__35[[#This Row],[Change A]:[Change C]])</f>
        <v>0</v>
      </c>
      <c r="K469">
        <f t="shared" si="7"/>
        <v>468</v>
      </c>
    </row>
    <row r="470" spans="1:11" hidden="1" x14ac:dyDescent="0.45">
      <c r="A470">
        <v>100.28</v>
      </c>
      <c r="B470">
        <v>67.61</v>
      </c>
      <c r="C470">
        <v>134.69</v>
      </c>
      <c r="D470">
        <f>MAX(gielda__35[[#This Row],[firma_A]], D469)</f>
        <v>130</v>
      </c>
      <c r="E470">
        <f>MAX(gielda__35[[#This Row],[firma_B]], E469)</f>
        <v>148.19</v>
      </c>
      <c r="F470">
        <f>MAX(gielda__35[[#This Row],[firma_C]], F469)</f>
        <v>157.47</v>
      </c>
      <c r="G470">
        <f>IF(NOT(gielda__35[[#This Row],[Max A]] = D469), 1, 0)</f>
        <v>0</v>
      </c>
      <c r="H470">
        <f>IF(NOT(gielda__35[[#This Row],[Max B]] = E469), 1, 0)</f>
        <v>0</v>
      </c>
      <c r="I470">
        <f>IF(NOT(gielda__35[[#This Row],[Max C]] = F469), 1, 0)</f>
        <v>0</v>
      </c>
      <c r="J470">
        <f>SUM(gielda__35[[#This Row],[Change A]:[Change C]])</f>
        <v>0</v>
      </c>
      <c r="K470">
        <f t="shared" si="7"/>
        <v>469</v>
      </c>
    </row>
    <row r="471" spans="1:11" hidden="1" x14ac:dyDescent="0.45">
      <c r="A471">
        <v>101.15</v>
      </c>
      <c r="B471">
        <v>66.87</v>
      </c>
      <c r="C471">
        <v>136.71</v>
      </c>
      <c r="D471">
        <f>MAX(gielda__35[[#This Row],[firma_A]], D470)</f>
        <v>130</v>
      </c>
      <c r="E471">
        <f>MAX(gielda__35[[#This Row],[firma_B]], E470)</f>
        <v>148.19</v>
      </c>
      <c r="F471">
        <f>MAX(gielda__35[[#This Row],[firma_C]], F470)</f>
        <v>157.47</v>
      </c>
      <c r="G471">
        <f>IF(NOT(gielda__35[[#This Row],[Max A]] = D470), 1, 0)</f>
        <v>0</v>
      </c>
      <c r="H471">
        <f>IF(NOT(gielda__35[[#This Row],[Max B]] = E470), 1, 0)</f>
        <v>0</v>
      </c>
      <c r="I471">
        <f>IF(NOT(gielda__35[[#This Row],[Max C]] = F470), 1, 0)</f>
        <v>0</v>
      </c>
      <c r="J471">
        <f>SUM(gielda__35[[#This Row],[Change A]:[Change C]])</f>
        <v>0</v>
      </c>
      <c r="K471">
        <f t="shared" si="7"/>
        <v>470</v>
      </c>
    </row>
    <row r="472" spans="1:11" hidden="1" x14ac:dyDescent="0.45">
      <c r="A472">
        <v>101.53</v>
      </c>
      <c r="B472">
        <v>69.790000000000006</v>
      </c>
      <c r="C472">
        <v>135.55000000000001</v>
      </c>
      <c r="D472">
        <f>MAX(gielda__35[[#This Row],[firma_A]], D471)</f>
        <v>130</v>
      </c>
      <c r="E472">
        <f>MAX(gielda__35[[#This Row],[firma_B]], E471)</f>
        <v>148.19</v>
      </c>
      <c r="F472">
        <f>MAX(gielda__35[[#This Row],[firma_C]], F471)</f>
        <v>157.47</v>
      </c>
      <c r="G472">
        <f>IF(NOT(gielda__35[[#This Row],[Max A]] = D471), 1, 0)</f>
        <v>0</v>
      </c>
      <c r="H472">
        <f>IF(NOT(gielda__35[[#This Row],[Max B]] = E471), 1, 0)</f>
        <v>0</v>
      </c>
      <c r="I472">
        <f>IF(NOT(gielda__35[[#This Row],[Max C]] = F471), 1, 0)</f>
        <v>0</v>
      </c>
      <c r="J472">
        <f>SUM(gielda__35[[#This Row],[Change A]:[Change C]])</f>
        <v>0</v>
      </c>
      <c r="K472">
        <f t="shared" si="7"/>
        <v>471</v>
      </c>
    </row>
    <row r="473" spans="1:11" hidden="1" x14ac:dyDescent="0.45">
      <c r="A473">
        <v>103.27</v>
      </c>
      <c r="B473">
        <v>72.55</v>
      </c>
      <c r="C473">
        <v>138.04</v>
      </c>
      <c r="D473">
        <f>MAX(gielda__35[[#This Row],[firma_A]], D472)</f>
        <v>130</v>
      </c>
      <c r="E473">
        <f>MAX(gielda__35[[#This Row],[firma_B]], E472)</f>
        <v>148.19</v>
      </c>
      <c r="F473">
        <f>MAX(gielda__35[[#This Row],[firma_C]], F472)</f>
        <v>157.47</v>
      </c>
      <c r="G473">
        <f>IF(NOT(gielda__35[[#This Row],[Max A]] = D472), 1, 0)</f>
        <v>0</v>
      </c>
      <c r="H473">
        <f>IF(NOT(gielda__35[[#This Row],[Max B]] = E472), 1, 0)</f>
        <v>0</v>
      </c>
      <c r="I473">
        <f>IF(NOT(gielda__35[[#This Row],[Max C]] = F472), 1, 0)</f>
        <v>0</v>
      </c>
      <c r="J473">
        <f>SUM(gielda__35[[#This Row],[Change A]:[Change C]])</f>
        <v>0</v>
      </c>
      <c r="K473">
        <f t="shared" si="7"/>
        <v>472</v>
      </c>
    </row>
    <row r="474" spans="1:11" hidden="1" x14ac:dyDescent="0.45">
      <c r="A474">
        <v>102.2</v>
      </c>
      <c r="B474">
        <v>70.64</v>
      </c>
      <c r="C474">
        <v>136.30000000000001</v>
      </c>
      <c r="D474">
        <f>MAX(gielda__35[[#This Row],[firma_A]], D473)</f>
        <v>130</v>
      </c>
      <c r="E474">
        <f>MAX(gielda__35[[#This Row],[firma_B]], E473)</f>
        <v>148.19</v>
      </c>
      <c r="F474">
        <f>MAX(gielda__35[[#This Row],[firma_C]], F473)</f>
        <v>157.47</v>
      </c>
      <c r="G474">
        <f>IF(NOT(gielda__35[[#This Row],[Max A]] = D473), 1, 0)</f>
        <v>0</v>
      </c>
      <c r="H474">
        <f>IF(NOT(gielda__35[[#This Row],[Max B]] = E473), 1, 0)</f>
        <v>0</v>
      </c>
      <c r="I474">
        <f>IF(NOT(gielda__35[[#This Row],[Max C]] = F473), 1, 0)</f>
        <v>0</v>
      </c>
      <c r="J474">
        <f>SUM(gielda__35[[#This Row],[Change A]:[Change C]])</f>
        <v>0</v>
      </c>
      <c r="K474">
        <f t="shared" si="7"/>
        <v>473</v>
      </c>
    </row>
    <row r="475" spans="1:11" hidden="1" x14ac:dyDescent="0.45">
      <c r="A475">
        <v>100.83</v>
      </c>
      <c r="B475">
        <v>69.989999999999995</v>
      </c>
      <c r="C475">
        <v>136.91</v>
      </c>
      <c r="D475">
        <f>MAX(gielda__35[[#This Row],[firma_A]], D474)</f>
        <v>130</v>
      </c>
      <c r="E475">
        <f>MAX(gielda__35[[#This Row],[firma_B]], E474)</f>
        <v>148.19</v>
      </c>
      <c r="F475">
        <f>MAX(gielda__35[[#This Row],[firma_C]], F474)</f>
        <v>157.47</v>
      </c>
      <c r="G475">
        <f>IF(NOT(gielda__35[[#This Row],[Max A]] = D474), 1, 0)</f>
        <v>0</v>
      </c>
      <c r="H475">
        <f>IF(NOT(gielda__35[[#This Row],[Max B]] = E474), 1, 0)</f>
        <v>0</v>
      </c>
      <c r="I475">
        <f>IF(NOT(gielda__35[[#This Row],[Max C]] = F474), 1, 0)</f>
        <v>0</v>
      </c>
      <c r="J475">
        <f>SUM(gielda__35[[#This Row],[Change A]:[Change C]])</f>
        <v>0</v>
      </c>
      <c r="K475">
        <f t="shared" si="7"/>
        <v>474</v>
      </c>
    </row>
    <row r="476" spans="1:11" hidden="1" x14ac:dyDescent="0.45">
      <c r="A476">
        <v>101.6</v>
      </c>
      <c r="B476">
        <v>68.069999999999993</v>
      </c>
      <c r="C476">
        <v>137.52000000000001</v>
      </c>
      <c r="D476">
        <f>MAX(gielda__35[[#This Row],[firma_A]], D475)</f>
        <v>130</v>
      </c>
      <c r="E476">
        <f>MAX(gielda__35[[#This Row],[firma_B]], E475)</f>
        <v>148.19</v>
      </c>
      <c r="F476">
        <f>MAX(gielda__35[[#This Row],[firma_C]], F475)</f>
        <v>157.47</v>
      </c>
      <c r="G476">
        <f>IF(NOT(gielda__35[[#This Row],[Max A]] = D475), 1, 0)</f>
        <v>0</v>
      </c>
      <c r="H476">
        <f>IF(NOT(gielda__35[[#This Row],[Max B]] = E475), 1, 0)</f>
        <v>0</v>
      </c>
      <c r="I476">
        <f>IF(NOT(gielda__35[[#This Row],[Max C]] = F475), 1, 0)</f>
        <v>0</v>
      </c>
      <c r="J476">
        <f>SUM(gielda__35[[#This Row],[Change A]:[Change C]])</f>
        <v>0</v>
      </c>
      <c r="K476">
        <f t="shared" si="7"/>
        <v>475</v>
      </c>
    </row>
    <row r="477" spans="1:11" hidden="1" x14ac:dyDescent="0.45">
      <c r="A477">
        <v>99.94</v>
      </c>
      <c r="B477">
        <v>66.72</v>
      </c>
      <c r="C477">
        <v>136.02000000000001</v>
      </c>
      <c r="D477">
        <f>MAX(gielda__35[[#This Row],[firma_A]], D476)</f>
        <v>130</v>
      </c>
      <c r="E477">
        <f>MAX(gielda__35[[#This Row],[firma_B]], E476)</f>
        <v>148.19</v>
      </c>
      <c r="F477">
        <f>MAX(gielda__35[[#This Row],[firma_C]], F476)</f>
        <v>157.47</v>
      </c>
      <c r="G477">
        <f>IF(NOT(gielda__35[[#This Row],[Max A]] = D476), 1, 0)</f>
        <v>0</v>
      </c>
      <c r="H477">
        <f>IF(NOT(gielda__35[[#This Row],[Max B]] = E476), 1, 0)</f>
        <v>0</v>
      </c>
      <c r="I477">
        <f>IF(NOT(gielda__35[[#This Row],[Max C]] = F476), 1, 0)</f>
        <v>0</v>
      </c>
      <c r="J477">
        <f>SUM(gielda__35[[#This Row],[Change A]:[Change C]])</f>
        <v>0</v>
      </c>
      <c r="K477">
        <f t="shared" si="7"/>
        <v>476</v>
      </c>
    </row>
    <row r="478" spans="1:11" hidden="1" x14ac:dyDescent="0.45">
      <c r="A478">
        <v>98.46</v>
      </c>
      <c r="B478">
        <v>69.349999999999994</v>
      </c>
      <c r="C478">
        <v>134.65</v>
      </c>
      <c r="D478">
        <f>MAX(gielda__35[[#This Row],[firma_A]], D477)</f>
        <v>130</v>
      </c>
      <c r="E478">
        <f>MAX(gielda__35[[#This Row],[firma_B]], E477)</f>
        <v>148.19</v>
      </c>
      <c r="F478">
        <f>MAX(gielda__35[[#This Row],[firma_C]], F477)</f>
        <v>157.47</v>
      </c>
      <c r="G478">
        <f>IF(NOT(gielda__35[[#This Row],[Max A]] = D477), 1, 0)</f>
        <v>0</v>
      </c>
      <c r="H478">
        <f>IF(NOT(gielda__35[[#This Row],[Max B]] = E477), 1, 0)</f>
        <v>0</v>
      </c>
      <c r="I478">
        <f>IF(NOT(gielda__35[[#This Row],[Max C]] = F477), 1, 0)</f>
        <v>0</v>
      </c>
      <c r="J478">
        <f>SUM(gielda__35[[#This Row],[Change A]:[Change C]])</f>
        <v>0</v>
      </c>
      <c r="K478">
        <f t="shared" si="7"/>
        <v>477</v>
      </c>
    </row>
    <row r="479" spans="1:11" hidden="1" x14ac:dyDescent="0.45">
      <c r="A479">
        <v>97.24</v>
      </c>
      <c r="B479">
        <v>68.8</v>
      </c>
      <c r="C479">
        <v>133.62</v>
      </c>
      <c r="D479">
        <f>MAX(gielda__35[[#This Row],[firma_A]], D478)</f>
        <v>130</v>
      </c>
      <c r="E479">
        <f>MAX(gielda__35[[#This Row],[firma_B]], E478)</f>
        <v>148.19</v>
      </c>
      <c r="F479">
        <f>MAX(gielda__35[[#This Row],[firma_C]], F478)</f>
        <v>157.47</v>
      </c>
      <c r="G479">
        <f>IF(NOT(gielda__35[[#This Row],[Max A]] = D478), 1, 0)</f>
        <v>0</v>
      </c>
      <c r="H479">
        <f>IF(NOT(gielda__35[[#This Row],[Max B]] = E478), 1, 0)</f>
        <v>0</v>
      </c>
      <c r="I479">
        <f>IF(NOT(gielda__35[[#This Row],[Max C]] = F478), 1, 0)</f>
        <v>0</v>
      </c>
      <c r="J479">
        <f>SUM(gielda__35[[#This Row],[Change A]:[Change C]])</f>
        <v>0</v>
      </c>
      <c r="K479">
        <f t="shared" si="7"/>
        <v>478</v>
      </c>
    </row>
    <row r="480" spans="1:11" hidden="1" x14ac:dyDescent="0.45">
      <c r="A480">
        <v>97.6</v>
      </c>
      <c r="B480">
        <v>66.97</v>
      </c>
      <c r="C480">
        <v>134.27000000000001</v>
      </c>
      <c r="D480">
        <f>MAX(gielda__35[[#This Row],[firma_A]], D479)</f>
        <v>130</v>
      </c>
      <c r="E480">
        <f>MAX(gielda__35[[#This Row],[firma_B]], E479)</f>
        <v>148.19</v>
      </c>
      <c r="F480">
        <f>MAX(gielda__35[[#This Row],[firma_C]], F479)</f>
        <v>157.47</v>
      </c>
      <c r="G480">
        <f>IF(NOT(gielda__35[[#This Row],[Max A]] = D479), 1, 0)</f>
        <v>0</v>
      </c>
      <c r="H480">
        <f>IF(NOT(gielda__35[[#This Row],[Max B]] = E479), 1, 0)</f>
        <v>0</v>
      </c>
      <c r="I480">
        <f>IF(NOT(gielda__35[[#This Row],[Max C]] = F479), 1, 0)</f>
        <v>0</v>
      </c>
      <c r="J480">
        <f>SUM(gielda__35[[#This Row],[Change A]:[Change C]])</f>
        <v>0</v>
      </c>
      <c r="K480">
        <f t="shared" si="7"/>
        <v>479</v>
      </c>
    </row>
    <row r="481" spans="1:11" hidden="1" x14ac:dyDescent="0.45">
      <c r="A481">
        <v>98.91</v>
      </c>
      <c r="B481">
        <v>66.28</v>
      </c>
      <c r="C481">
        <v>134.35</v>
      </c>
      <c r="D481">
        <f>MAX(gielda__35[[#This Row],[firma_A]], D480)</f>
        <v>130</v>
      </c>
      <c r="E481">
        <f>MAX(gielda__35[[#This Row],[firma_B]], E480)</f>
        <v>148.19</v>
      </c>
      <c r="F481">
        <f>MAX(gielda__35[[#This Row],[firma_C]], F480)</f>
        <v>157.47</v>
      </c>
      <c r="G481">
        <f>IF(NOT(gielda__35[[#This Row],[Max A]] = D480), 1, 0)</f>
        <v>0</v>
      </c>
      <c r="H481">
        <f>IF(NOT(gielda__35[[#This Row],[Max B]] = E480), 1, 0)</f>
        <v>0</v>
      </c>
      <c r="I481">
        <f>IF(NOT(gielda__35[[#This Row],[Max C]] = F480), 1, 0)</f>
        <v>0</v>
      </c>
      <c r="J481">
        <f>SUM(gielda__35[[#This Row],[Change A]:[Change C]])</f>
        <v>0</v>
      </c>
      <c r="K481">
        <f t="shared" si="7"/>
        <v>480</v>
      </c>
    </row>
    <row r="482" spans="1:11" hidden="1" x14ac:dyDescent="0.45">
      <c r="A482">
        <v>101.11</v>
      </c>
      <c r="B482">
        <v>64.41</v>
      </c>
      <c r="C482">
        <v>133.19</v>
      </c>
      <c r="D482">
        <f>MAX(gielda__35[[#This Row],[firma_A]], D481)</f>
        <v>130</v>
      </c>
      <c r="E482">
        <f>MAX(gielda__35[[#This Row],[firma_B]], E481)</f>
        <v>148.19</v>
      </c>
      <c r="F482">
        <f>MAX(gielda__35[[#This Row],[firma_C]], F481)</f>
        <v>157.47</v>
      </c>
      <c r="G482">
        <f>IF(NOT(gielda__35[[#This Row],[Max A]] = D481), 1, 0)</f>
        <v>0</v>
      </c>
      <c r="H482">
        <f>IF(NOT(gielda__35[[#This Row],[Max B]] = E481), 1, 0)</f>
        <v>0</v>
      </c>
      <c r="I482">
        <f>IF(NOT(gielda__35[[#This Row],[Max C]] = F481), 1, 0)</f>
        <v>0</v>
      </c>
      <c r="J482">
        <f>SUM(gielda__35[[#This Row],[Change A]:[Change C]])</f>
        <v>0</v>
      </c>
      <c r="K482">
        <f t="shared" si="7"/>
        <v>481</v>
      </c>
    </row>
    <row r="483" spans="1:11" hidden="1" x14ac:dyDescent="0.45">
      <c r="A483">
        <v>102.79</v>
      </c>
      <c r="B483">
        <v>66.86</v>
      </c>
      <c r="C483">
        <v>132.1</v>
      </c>
      <c r="D483">
        <f>MAX(gielda__35[[#This Row],[firma_A]], D482)</f>
        <v>130</v>
      </c>
      <c r="E483">
        <f>MAX(gielda__35[[#This Row],[firma_B]], E482)</f>
        <v>148.19</v>
      </c>
      <c r="F483">
        <f>MAX(gielda__35[[#This Row],[firma_C]], F482)</f>
        <v>157.47</v>
      </c>
      <c r="G483">
        <f>IF(NOT(gielda__35[[#This Row],[Max A]] = D482), 1, 0)</f>
        <v>0</v>
      </c>
      <c r="H483">
        <f>IF(NOT(gielda__35[[#This Row],[Max B]] = E482), 1, 0)</f>
        <v>0</v>
      </c>
      <c r="I483">
        <f>IF(NOT(gielda__35[[#This Row],[Max C]] = F482), 1, 0)</f>
        <v>0</v>
      </c>
      <c r="J483">
        <f>SUM(gielda__35[[#This Row],[Change A]:[Change C]])</f>
        <v>0</v>
      </c>
      <c r="K483">
        <f t="shared" si="7"/>
        <v>482</v>
      </c>
    </row>
    <row r="484" spans="1:11" hidden="1" x14ac:dyDescent="0.45">
      <c r="A484">
        <v>103.54</v>
      </c>
      <c r="B484">
        <v>66.22</v>
      </c>
      <c r="C484">
        <v>132.30000000000001</v>
      </c>
      <c r="D484">
        <f>MAX(gielda__35[[#This Row],[firma_A]], D483)</f>
        <v>130</v>
      </c>
      <c r="E484">
        <f>MAX(gielda__35[[#This Row],[firma_B]], E483)</f>
        <v>148.19</v>
      </c>
      <c r="F484">
        <f>MAX(gielda__35[[#This Row],[firma_C]], F483)</f>
        <v>157.47</v>
      </c>
      <c r="G484">
        <f>IF(NOT(gielda__35[[#This Row],[Max A]] = D483), 1, 0)</f>
        <v>0</v>
      </c>
      <c r="H484">
        <f>IF(NOT(gielda__35[[#This Row],[Max B]] = E483), 1, 0)</f>
        <v>0</v>
      </c>
      <c r="I484">
        <f>IF(NOT(gielda__35[[#This Row],[Max C]] = F483), 1, 0)</f>
        <v>0</v>
      </c>
      <c r="J484">
        <f>SUM(gielda__35[[#This Row],[Change A]:[Change C]])</f>
        <v>0</v>
      </c>
      <c r="K484">
        <f t="shared" si="7"/>
        <v>483</v>
      </c>
    </row>
    <row r="485" spans="1:11" hidden="1" x14ac:dyDescent="0.45">
      <c r="A485">
        <v>102.54</v>
      </c>
      <c r="B485">
        <v>64.239999999999995</v>
      </c>
      <c r="C485">
        <v>131.22999999999999</v>
      </c>
      <c r="D485">
        <f>MAX(gielda__35[[#This Row],[firma_A]], D484)</f>
        <v>130</v>
      </c>
      <c r="E485">
        <f>MAX(gielda__35[[#This Row],[firma_B]], E484)</f>
        <v>148.19</v>
      </c>
      <c r="F485">
        <f>MAX(gielda__35[[#This Row],[firma_C]], F484)</f>
        <v>157.47</v>
      </c>
      <c r="G485">
        <f>IF(NOT(gielda__35[[#This Row],[Max A]] = D484), 1, 0)</f>
        <v>0</v>
      </c>
      <c r="H485">
        <f>IF(NOT(gielda__35[[#This Row],[Max B]] = E484), 1, 0)</f>
        <v>0</v>
      </c>
      <c r="I485">
        <f>IF(NOT(gielda__35[[#This Row],[Max C]] = F484), 1, 0)</f>
        <v>0</v>
      </c>
      <c r="J485">
        <f>SUM(gielda__35[[#This Row],[Change A]:[Change C]])</f>
        <v>0</v>
      </c>
      <c r="K485">
        <f t="shared" si="7"/>
        <v>484</v>
      </c>
    </row>
    <row r="486" spans="1:11" hidden="1" x14ac:dyDescent="0.45">
      <c r="A486">
        <v>100.72</v>
      </c>
      <c r="B486">
        <v>62.97</v>
      </c>
      <c r="C486">
        <v>130.09</v>
      </c>
      <c r="D486">
        <f>MAX(gielda__35[[#This Row],[firma_A]], D485)</f>
        <v>130</v>
      </c>
      <c r="E486">
        <f>MAX(gielda__35[[#This Row],[firma_B]], E485)</f>
        <v>148.19</v>
      </c>
      <c r="F486">
        <f>MAX(gielda__35[[#This Row],[firma_C]], F485)</f>
        <v>157.47</v>
      </c>
      <c r="G486">
        <f>IF(NOT(gielda__35[[#This Row],[Max A]] = D485), 1, 0)</f>
        <v>0</v>
      </c>
      <c r="H486">
        <f>IF(NOT(gielda__35[[#This Row],[Max B]] = E485), 1, 0)</f>
        <v>0</v>
      </c>
      <c r="I486">
        <f>IF(NOT(gielda__35[[#This Row],[Max C]] = F485), 1, 0)</f>
        <v>0</v>
      </c>
      <c r="J486">
        <f>SUM(gielda__35[[#This Row],[Change A]:[Change C]])</f>
        <v>0</v>
      </c>
      <c r="K486">
        <f t="shared" si="7"/>
        <v>485</v>
      </c>
    </row>
    <row r="487" spans="1:11" hidden="1" x14ac:dyDescent="0.45">
      <c r="A487">
        <v>99.66</v>
      </c>
      <c r="B487">
        <v>61.28</v>
      </c>
      <c r="C487">
        <v>131.72999999999999</v>
      </c>
      <c r="D487">
        <f>MAX(gielda__35[[#This Row],[firma_A]], D486)</f>
        <v>130</v>
      </c>
      <c r="E487">
        <f>MAX(gielda__35[[#This Row],[firma_B]], E486)</f>
        <v>148.19</v>
      </c>
      <c r="F487">
        <f>MAX(gielda__35[[#This Row],[firma_C]], F486)</f>
        <v>157.47</v>
      </c>
      <c r="G487">
        <f>IF(NOT(gielda__35[[#This Row],[Max A]] = D486), 1, 0)</f>
        <v>0</v>
      </c>
      <c r="H487">
        <f>IF(NOT(gielda__35[[#This Row],[Max B]] = E486), 1, 0)</f>
        <v>0</v>
      </c>
      <c r="I487">
        <f>IF(NOT(gielda__35[[#This Row],[Max C]] = F486), 1, 0)</f>
        <v>0</v>
      </c>
      <c r="J487">
        <f>SUM(gielda__35[[#This Row],[Change A]:[Change C]])</f>
        <v>0</v>
      </c>
      <c r="K487">
        <f t="shared" si="7"/>
        <v>486</v>
      </c>
    </row>
    <row r="488" spans="1:11" hidden="1" x14ac:dyDescent="0.45">
      <c r="A488">
        <v>101.44</v>
      </c>
      <c r="B488">
        <v>63.76</v>
      </c>
      <c r="C488">
        <v>130.03</v>
      </c>
      <c r="D488">
        <f>MAX(gielda__35[[#This Row],[firma_A]], D487)</f>
        <v>130</v>
      </c>
      <c r="E488">
        <f>MAX(gielda__35[[#This Row],[firma_B]], E487)</f>
        <v>148.19</v>
      </c>
      <c r="F488">
        <f>MAX(gielda__35[[#This Row],[firma_C]], F487)</f>
        <v>157.47</v>
      </c>
      <c r="G488">
        <f>IF(NOT(gielda__35[[#This Row],[Max A]] = D487), 1, 0)</f>
        <v>0</v>
      </c>
      <c r="H488">
        <f>IF(NOT(gielda__35[[#This Row],[Max B]] = E487), 1, 0)</f>
        <v>0</v>
      </c>
      <c r="I488">
        <f>IF(NOT(gielda__35[[#This Row],[Max C]] = F487), 1, 0)</f>
        <v>0</v>
      </c>
      <c r="J488">
        <f>SUM(gielda__35[[#This Row],[Change A]:[Change C]])</f>
        <v>0</v>
      </c>
      <c r="K488">
        <f t="shared" si="7"/>
        <v>487</v>
      </c>
    </row>
    <row r="489" spans="1:11" hidden="1" x14ac:dyDescent="0.45">
      <c r="A489">
        <v>99.81</v>
      </c>
      <c r="B489">
        <v>63.15</v>
      </c>
      <c r="C489">
        <v>128.21</v>
      </c>
      <c r="D489">
        <f>MAX(gielda__35[[#This Row],[firma_A]], D488)</f>
        <v>130</v>
      </c>
      <c r="E489">
        <f>MAX(gielda__35[[#This Row],[firma_B]], E488)</f>
        <v>148.19</v>
      </c>
      <c r="F489">
        <f>MAX(gielda__35[[#This Row],[firma_C]], F488)</f>
        <v>157.47</v>
      </c>
      <c r="G489">
        <f>IF(NOT(gielda__35[[#This Row],[Max A]] = D488), 1, 0)</f>
        <v>0</v>
      </c>
      <c r="H489">
        <f>IF(NOT(gielda__35[[#This Row],[Max B]] = E488), 1, 0)</f>
        <v>0</v>
      </c>
      <c r="I489">
        <f>IF(NOT(gielda__35[[#This Row],[Max C]] = F488), 1, 0)</f>
        <v>0</v>
      </c>
      <c r="J489">
        <f>SUM(gielda__35[[#This Row],[Change A]:[Change C]])</f>
        <v>0</v>
      </c>
      <c r="K489">
        <f t="shared" si="7"/>
        <v>488</v>
      </c>
    </row>
    <row r="490" spans="1:11" hidden="1" x14ac:dyDescent="0.45">
      <c r="A490">
        <v>101.7</v>
      </c>
      <c r="B490">
        <v>62.62</v>
      </c>
      <c r="C490">
        <v>128.51</v>
      </c>
      <c r="D490">
        <f>MAX(gielda__35[[#This Row],[firma_A]], D489)</f>
        <v>130</v>
      </c>
      <c r="E490">
        <f>MAX(gielda__35[[#This Row],[firma_B]], E489)</f>
        <v>148.19</v>
      </c>
      <c r="F490">
        <f>MAX(gielda__35[[#This Row],[firma_C]], F489)</f>
        <v>157.47</v>
      </c>
      <c r="G490">
        <f>IF(NOT(gielda__35[[#This Row],[Max A]] = D489), 1, 0)</f>
        <v>0</v>
      </c>
      <c r="H490">
        <f>IF(NOT(gielda__35[[#This Row],[Max B]] = E489), 1, 0)</f>
        <v>0</v>
      </c>
      <c r="I490">
        <f>IF(NOT(gielda__35[[#This Row],[Max C]] = F489), 1, 0)</f>
        <v>0</v>
      </c>
      <c r="J490">
        <f>SUM(gielda__35[[#This Row],[Change A]:[Change C]])</f>
        <v>0</v>
      </c>
      <c r="K490">
        <f t="shared" si="7"/>
        <v>489</v>
      </c>
    </row>
    <row r="491" spans="1:11" hidden="1" x14ac:dyDescent="0.45">
      <c r="A491">
        <v>99.88</v>
      </c>
      <c r="B491">
        <v>65.52</v>
      </c>
      <c r="C491">
        <v>127.47</v>
      </c>
      <c r="D491">
        <f>MAX(gielda__35[[#This Row],[firma_A]], D490)</f>
        <v>130</v>
      </c>
      <c r="E491">
        <f>MAX(gielda__35[[#This Row],[firma_B]], E490)</f>
        <v>148.19</v>
      </c>
      <c r="F491">
        <f>MAX(gielda__35[[#This Row],[firma_C]], F490)</f>
        <v>157.47</v>
      </c>
      <c r="G491">
        <f>IF(NOT(gielda__35[[#This Row],[Max A]] = D490), 1, 0)</f>
        <v>0</v>
      </c>
      <c r="H491">
        <f>IF(NOT(gielda__35[[#This Row],[Max B]] = E490), 1, 0)</f>
        <v>0</v>
      </c>
      <c r="I491">
        <f>IF(NOT(gielda__35[[#This Row],[Max C]] = F490), 1, 0)</f>
        <v>0</v>
      </c>
      <c r="J491">
        <f>SUM(gielda__35[[#This Row],[Change A]:[Change C]])</f>
        <v>0</v>
      </c>
      <c r="K491">
        <f t="shared" si="7"/>
        <v>490</v>
      </c>
    </row>
    <row r="492" spans="1:11" hidden="1" x14ac:dyDescent="0.45">
      <c r="A492">
        <v>102.11</v>
      </c>
      <c r="B492">
        <v>65.180000000000007</v>
      </c>
      <c r="C492">
        <v>126.24</v>
      </c>
      <c r="D492">
        <f>MAX(gielda__35[[#This Row],[firma_A]], D491)</f>
        <v>130</v>
      </c>
      <c r="E492">
        <f>MAX(gielda__35[[#This Row],[firma_B]], E491)</f>
        <v>148.19</v>
      </c>
      <c r="F492">
        <f>MAX(gielda__35[[#This Row],[firma_C]], F491)</f>
        <v>157.47</v>
      </c>
      <c r="G492">
        <f>IF(NOT(gielda__35[[#This Row],[Max A]] = D491), 1, 0)</f>
        <v>0</v>
      </c>
      <c r="H492">
        <f>IF(NOT(gielda__35[[#This Row],[Max B]] = E491), 1, 0)</f>
        <v>0</v>
      </c>
      <c r="I492">
        <f>IF(NOT(gielda__35[[#This Row],[Max C]] = F491), 1, 0)</f>
        <v>0</v>
      </c>
      <c r="J492">
        <f>SUM(gielda__35[[#This Row],[Change A]:[Change C]])</f>
        <v>0</v>
      </c>
      <c r="K492">
        <f t="shared" si="7"/>
        <v>491</v>
      </c>
    </row>
    <row r="493" spans="1:11" hidden="1" x14ac:dyDescent="0.45">
      <c r="A493">
        <v>104.42</v>
      </c>
      <c r="B493">
        <v>64.34</v>
      </c>
      <c r="C493">
        <v>128.41</v>
      </c>
      <c r="D493">
        <f>MAX(gielda__35[[#This Row],[firma_A]], D492)</f>
        <v>130</v>
      </c>
      <c r="E493">
        <f>MAX(gielda__35[[#This Row],[firma_B]], E492)</f>
        <v>148.19</v>
      </c>
      <c r="F493">
        <f>MAX(gielda__35[[#This Row],[firma_C]], F492)</f>
        <v>157.47</v>
      </c>
      <c r="G493">
        <f>IF(NOT(gielda__35[[#This Row],[Max A]] = D492), 1, 0)</f>
        <v>0</v>
      </c>
      <c r="H493">
        <f>IF(NOT(gielda__35[[#This Row],[Max B]] = E492), 1, 0)</f>
        <v>0</v>
      </c>
      <c r="I493">
        <f>IF(NOT(gielda__35[[#This Row],[Max C]] = F492), 1, 0)</f>
        <v>0</v>
      </c>
      <c r="J493">
        <f>SUM(gielda__35[[#This Row],[Change A]:[Change C]])</f>
        <v>0</v>
      </c>
      <c r="K493">
        <f t="shared" si="7"/>
        <v>492</v>
      </c>
    </row>
    <row r="494" spans="1:11" hidden="1" x14ac:dyDescent="0.45">
      <c r="A494">
        <v>105.45</v>
      </c>
      <c r="B494">
        <v>64.28</v>
      </c>
      <c r="C494">
        <v>128.56</v>
      </c>
      <c r="D494">
        <f>MAX(gielda__35[[#This Row],[firma_A]], D493)</f>
        <v>130</v>
      </c>
      <c r="E494">
        <f>MAX(gielda__35[[#This Row],[firma_B]], E493)</f>
        <v>148.19</v>
      </c>
      <c r="F494">
        <f>MAX(gielda__35[[#This Row],[firma_C]], F493)</f>
        <v>157.47</v>
      </c>
      <c r="G494">
        <f>IF(NOT(gielda__35[[#This Row],[Max A]] = D493), 1, 0)</f>
        <v>0</v>
      </c>
      <c r="H494">
        <f>IF(NOT(gielda__35[[#This Row],[Max B]] = E493), 1, 0)</f>
        <v>0</v>
      </c>
      <c r="I494">
        <f>IF(NOT(gielda__35[[#This Row],[Max C]] = F493), 1, 0)</f>
        <v>0</v>
      </c>
      <c r="J494">
        <f>SUM(gielda__35[[#This Row],[Change A]:[Change C]])</f>
        <v>0</v>
      </c>
      <c r="K494">
        <f t="shared" si="7"/>
        <v>493</v>
      </c>
    </row>
    <row r="495" spans="1:11" hidden="1" x14ac:dyDescent="0.45">
      <c r="A495">
        <v>104.12</v>
      </c>
      <c r="B495">
        <v>67.06</v>
      </c>
      <c r="C495">
        <v>128.58000000000001</v>
      </c>
      <c r="D495">
        <f>MAX(gielda__35[[#This Row],[firma_A]], D494)</f>
        <v>130</v>
      </c>
      <c r="E495">
        <f>MAX(gielda__35[[#This Row],[firma_B]], E494)</f>
        <v>148.19</v>
      </c>
      <c r="F495">
        <f>MAX(gielda__35[[#This Row],[firma_C]], F494)</f>
        <v>157.47</v>
      </c>
      <c r="G495">
        <f>IF(NOT(gielda__35[[#This Row],[Max A]] = D494), 1, 0)</f>
        <v>0</v>
      </c>
      <c r="H495">
        <f>IF(NOT(gielda__35[[#This Row],[Max B]] = E494), 1, 0)</f>
        <v>0</v>
      </c>
      <c r="I495">
        <f>IF(NOT(gielda__35[[#This Row],[Max C]] = F494), 1, 0)</f>
        <v>0</v>
      </c>
      <c r="J495">
        <f>SUM(gielda__35[[#This Row],[Change A]:[Change C]])</f>
        <v>0</v>
      </c>
      <c r="K495">
        <f t="shared" si="7"/>
        <v>494</v>
      </c>
    </row>
    <row r="496" spans="1:11" hidden="1" x14ac:dyDescent="0.45">
      <c r="A496">
        <v>102.55</v>
      </c>
      <c r="B496">
        <v>66.61</v>
      </c>
      <c r="C496">
        <v>127.41</v>
      </c>
      <c r="D496">
        <f>MAX(gielda__35[[#This Row],[firma_A]], D495)</f>
        <v>130</v>
      </c>
      <c r="E496">
        <f>MAX(gielda__35[[#This Row],[firma_B]], E495)</f>
        <v>148.19</v>
      </c>
      <c r="F496">
        <f>MAX(gielda__35[[#This Row],[firma_C]], F495)</f>
        <v>157.47</v>
      </c>
      <c r="G496">
        <f>IF(NOT(gielda__35[[#This Row],[Max A]] = D495), 1, 0)</f>
        <v>0</v>
      </c>
      <c r="H496">
        <f>IF(NOT(gielda__35[[#This Row],[Max B]] = E495), 1, 0)</f>
        <v>0</v>
      </c>
      <c r="I496">
        <f>IF(NOT(gielda__35[[#This Row],[Max C]] = F495), 1, 0)</f>
        <v>0</v>
      </c>
      <c r="J496">
        <f>SUM(gielda__35[[#This Row],[Change A]:[Change C]])</f>
        <v>0</v>
      </c>
      <c r="K496">
        <f t="shared" si="7"/>
        <v>495</v>
      </c>
    </row>
    <row r="497" spans="1:11" hidden="1" x14ac:dyDescent="0.45">
      <c r="A497">
        <v>100.83</v>
      </c>
      <c r="B497">
        <v>65.150000000000006</v>
      </c>
      <c r="C497">
        <v>129.69</v>
      </c>
      <c r="D497">
        <f>MAX(gielda__35[[#This Row],[firma_A]], D496)</f>
        <v>130</v>
      </c>
      <c r="E497">
        <f>MAX(gielda__35[[#This Row],[firma_B]], E496)</f>
        <v>148.19</v>
      </c>
      <c r="F497">
        <f>MAX(gielda__35[[#This Row],[firma_C]], F496)</f>
        <v>157.47</v>
      </c>
      <c r="G497">
        <f>IF(NOT(gielda__35[[#This Row],[Max A]] = D496), 1, 0)</f>
        <v>0</v>
      </c>
      <c r="H497">
        <f>IF(NOT(gielda__35[[#This Row],[Max B]] = E496), 1, 0)</f>
        <v>0</v>
      </c>
      <c r="I497">
        <f>IF(NOT(gielda__35[[#This Row],[Max C]] = F496), 1, 0)</f>
        <v>0</v>
      </c>
      <c r="J497">
        <f>SUM(gielda__35[[#This Row],[Change A]:[Change C]])</f>
        <v>0</v>
      </c>
      <c r="K497">
        <f t="shared" si="7"/>
        <v>496</v>
      </c>
    </row>
    <row r="498" spans="1:11" hidden="1" x14ac:dyDescent="0.45">
      <c r="A498">
        <v>102.59</v>
      </c>
      <c r="B498">
        <v>63.19</v>
      </c>
      <c r="C498">
        <v>128.27000000000001</v>
      </c>
      <c r="D498">
        <f>MAX(gielda__35[[#This Row],[firma_A]], D497)</f>
        <v>130</v>
      </c>
      <c r="E498">
        <f>MAX(gielda__35[[#This Row],[firma_B]], E497)</f>
        <v>148.19</v>
      </c>
      <c r="F498">
        <f>MAX(gielda__35[[#This Row],[firma_C]], F497)</f>
        <v>157.47</v>
      </c>
      <c r="G498">
        <f>IF(NOT(gielda__35[[#This Row],[Max A]] = D497), 1, 0)</f>
        <v>0</v>
      </c>
      <c r="H498">
        <f>IF(NOT(gielda__35[[#This Row],[Max B]] = E497), 1, 0)</f>
        <v>0</v>
      </c>
      <c r="I498">
        <f>IF(NOT(gielda__35[[#This Row],[Max C]] = F497), 1, 0)</f>
        <v>0</v>
      </c>
      <c r="J498">
        <f>SUM(gielda__35[[#This Row],[Change A]:[Change C]])</f>
        <v>0</v>
      </c>
      <c r="K498">
        <f t="shared" si="7"/>
        <v>497</v>
      </c>
    </row>
    <row r="499" spans="1:11" hidden="1" x14ac:dyDescent="0.45">
      <c r="A499">
        <v>101.01</v>
      </c>
      <c r="B499">
        <v>62.21</v>
      </c>
      <c r="C499">
        <v>126.99</v>
      </c>
      <c r="D499">
        <f>MAX(gielda__35[[#This Row],[firma_A]], D498)</f>
        <v>130</v>
      </c>
      <c r="E499">
        <f>MAX(gielda__35[[#This Row],[firma_B]], E498)</f>
        <v>148.19</v>
      </c>
      <c r="F499">
        <f>MAX(gielda__35[[#This Row],[firma_C]], F498)</f>
        <v>157.47</v>
      </c>
      <c r="G499">
        <f>IF(NOT(gielda__35[[#This Row],[Max A]] = D498), 1, 0)</f>
        <v>0</v>
      </c>
      <c r="H499">
        <f>IF(NOT(gielda__35[[#This Row],[Max B]] = E498), 1, 0)</f>
        <v>0</v>
      </c>
      <c r="I499">
        <f>IF(NOT(gielda__35[[#This Row],[Max C]] = F498), 1, 0)</f>
        <v>0</v>
      </c>
      <c r="J499">
        <f>SUM(gielda__35[[#This Row],[Change A]:[Change C]])</f>
        <v>0</v>
      </c>
      <c r="K499">
        <f t="shared" si="7"/>
        <v>498</v>
      </c>
    </row>
    <row r="500" spans="1:11" hidden="1" x14ac:dyDescent="0.45">
      <c r="A500">
        <v>102.11</v>
      </c>
      <c r="B500">
        <v>61.89</v>
      </c>
      <c r="C500">
        <v>127.03</v>
      </c>
      <c r="D500">
        <f>MAX(gielda__35[[#This Row],[firma_A]], D499)</f>
        <v>130</v>
      </c>
      <c r="E500">
        <f>MAX(gielda__35[[#This Row],[firma_B]], E499)</f>
        <v>148.19</v>
      </c>
      <c r="F500">
        <f>MAX(gielda__35[[#This Row],[firma_C]], F499)</f>
        <v>157.47</v>
      </c>
      <c r="G500">
        <f>IF(NOT(gielda__35[[#This Row],[Max A]] = D499), 1, 0)</f>
        <v>0</v>
      </c>
      <c r="H500">
        <f>IF(NOT(gielda__35[[#This Row],[Max B]] = E499), 1, 0)</f>
        <v>0</v>
      </c>
      <c r="I500">
        <f>IF(NOT(gielda__35[[#This Row],[Max C]] = F499), 1, 0)</f>
        <v>0</v>
      </c>
      <c r="J500">
        <f>SUM(gielda__35[[#This Row],[Change A]:[Change C]])</f>
        <v>0</v>
      </c>
      <c r="K500">
        <f t="shared" si="7"/>
        <v>499</v>
      </c>
    </row>
    <row r="501" spans="1:11" hidden="1" x14ac:dyDescent="0.45">
      <c r="A501">
        <v>100.38</v>
      </c>
      <c r="B501">
        <v>59.94</v>
      </c>
      <c r="C501">
        <v>127.11</v>
      </c>
      <c r="D501">
        <f>MAX(gielda__35[[#This Row],[firma_A]], D500)</f>
        <v>130</v>
      </c>
      <c r="E501">
        <f>MAX(gielda__35[[#This Row],[firma_B]], E500)</f>
        <v>148.19</v>
      </c>
      <c r="F501">
        <f>MAX(gielda__35[[#This Row],[firma_C]], F500)</f>
        <v>157.47</v>
      </c>
      <c r="G501">
        <f>IF(NOT(gielda__35[[#This Row],[Max A]] = D500), 1, 0)</f>
        <v>0</v>
      </c>
      <c r="H501">
        <f>IF(NOT(gielda__35[[#This Row],[Max B]] = E500), 1, 0)</f>
        <v>0</v>
      </c>
      <c r="I501">
        <f>IF(NOT(gielda__35[[#This Row],[Max C]] = F500), 1, 0)</f>
        <v>0</v>
      </c>
      <c r="J501">
        <f>SUM(gielda__35[[#This Row],[Change A]:[Change C]])</f>
        <v>0</v>
      </c>
      <c r="K501">
        <f t="shared" si="7"/>
        <v>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037C-081B-4349-940B-3DB6D7CFAB21}">
  <dimension ref="A1:T501"/>
  <sheetViews>
    <sheetView tabSelected="1" topLeftCell="B1" workbookViewId="0">
      <selection activeCell="H3" sqref="H3"/>
    </sheetView>
  </sheetViews>
  <sheetFormatPr defaultRowHeight="14.25" x14ac:dyDescent="0.45"/>
  <cols>
    <col min="1" max="2" width="9" bestFit="1" customWidth="1"/>
    <col min="3" max="3" width="9.132812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10</v>
      </c>
      <c r="E1" t="s">
        <v>15</v>
      </c>
      <c r="F1" t="s">
        <v>16</v>
      </c>
      <c r="G1" t="s">
        <v>23</v>
      </c>
      <c r="H1" t="s">
        <v>26</v>
      </c>
      <c r="I1" t="s">
        <v>24</v>
      </c>
      <c r="J1" t="s">
        <v>17</v>
      </c>
      <c r="K1" t="s">
        <v>18</v>
      </c>
      <c r="L1" t="s">
        <v>19</v>
      </c>
      <c r="M1" t="s">
        <v>22</v>
      </c>
      <c r="N1" t="s">
        <v>20</v>
      </c>
      <c r="O1" t="s">
        <v>25</v>
      </c>
      <c r="P1" t="s">
        <v>21</v>
      </c>
      <c r="Q1" t="s">
        <v>27</v>
      </c>
      <c r="S1" t="s">
        <v>28</v>
      </c>
      <c r="T1" t="s">
        <v>29</v>
      </c>
    </row>
    <row r="2" spans="1:20" x14ac:dyDescent="0.45">
      <c r="A2">
        <v>126</v>
      </c>
      <c r="B2">
        <v>135.43</v>
      </c>
      <c r="C2">
        <v>65.430000000000007</v>
      </c>
      <c r="D2">
        <v>65.430000000000007</v>
      </c>
      <c r="E2">
        <v>0</v>
      </c>
      <c r="F2">
        <v>5000</v>
      </c>
      <c r="G2">
        <v>1</v>
      </c>
      <c r="H2" t="str">
        <f>IF(gielda__36[[#This Row],[Maleje]] &gt;= 3, "TAK", "NIE")</f>
        <v>NIE</v>
      </c>
      <c r="I2">
        <v>0</v>
      </c>
      <c r="J2">
        <f>ROUNDDOWN(1000/gielda__36[[#This Row],[firma_C]],0)</f>
        <v>15</v>
      </c>
      <c r="K2">
        <f>gielda__36[[#This Row],[ile kupic]]*gielda__36[[#This Row],[firma_C]]</f>
        <v>981.45</v>
      </c>
      <c r="L2">
        <f>IF(gielda__36[[#This Row],[Chagne]] = 1, gielda__36[[#This Row],[Akcje przed]], 0)</f>
        <v>0</v>
      </c>
      <c r="M2">
        <f>gielda__36[[#This Row],[firma_C]]*gielda__36[[#This Row],[Ilośc sprzedaż]]</f>
        <v>0</v>
      </c>
      <c r="N2">
        <f>gielda__36[[#This Row],[Koszta sprzedaży]]-gielda__36[[#This Row],[Kosta kupienia]]</f>
        <v>-981.45</v>
      </c>
      <c r="O2">
        <f>gielda__36[[#This Row],[Akcje przed]]+gielda__36[[#This Row],[ile kupic]]-gielda__36[[#This Row],[Ilośc sprzedaż]]</f>
        <v>15</v>
      </c>
      <c r="P2">
        <f>gielda__36[[#This Row],[hajs przed]]+gielda__36[[#This Row],[Zmaina]]</f>
        <v>4018.55</v>
      </c>
      <c r="Q2" s="1">
        <v>1</v>
      </c>
      <c r="S2">
        <f>MAX(gielda__36[Akcje przed])</f>
        <v>64</v>
      </c>
      <c r="T2">
        <f>COUNTIF(gielda__36[ile kupic], "&gt;0")</f>
        <v>31</v>
      </c>
    </row>
    <row r="3" spans="1:20" x14ac:dyDescent="0.45">
      <c r="A3">
        <v>119</v>
      </c>
      <c r="B3">
        <v>134.99</v>
      </c>
      <c r="C3">
        <v>67.06</v>
      </c>
      <c r="D3">
        <f>MAX(gielda__36[[#This Row],[firma_C]], D2)</f>
        <v>67.06</v>
      </c>
      <c r="E3">
        <f>IF(NOT(gielda__36[[#This Row],[Max C]] = D2), 1, 0)</f>
        <v>1</v>
      </c>
      <c r="F3">
        <f>P2</f>
        <v>4018.55</v>
      </c>
      <c r="G3">
        <f>IF(C2&gt;gielda__36[[#This Row],[firma_C]], G2+1, 1)</f>
        <v>1</v>
      </c>
      <c r="H3" t="str">
        <f>IF(gielda__36[[#This Row],[Maleje]] &gt;= 3, "TAK", "NIE")</f>
        <v>NIE</v>
      </c>
      <c r="I3">
        <f>O2</f>
        <v>15</v>
      </c>
      <c r="J3">
        <f>IF(AND(H2 = "TAK", gielda__36[[#This Row],[hajs przed]] &gt;= 1000),  ROUNDDOWN(1000/gielda__36[[#This Row],[firma_C]], 0), 0)</f>
        <v>0</v>
      </c>
      <c r="K3">
        <f>gielda__36[[#This Row],[ile kupic]]*gielda__36[[#This Row],[firma_C]]</f>
        <v>0</v>
      </c>
      <c r="L3">
        <v>0</v>
      </c>
      <c r="M3">
        <f>gielda__36[[#This Row],[firma_C]]*gielda__36[[#This Row],[Ilośc sprzedaż]]</f>
        <v>0</v>
      </c>
      <c r="N3">
        <f>gielda__36[[#This Row],[Koszta sprzedaży]]-gielda__36[[#This Row],[Kosta kupienia]]</f>
        <v>0</v>
      </c>
      <c r="O3">
        <f>gielda__36[[#This Row],[Akcje przed]]+gielda__36[[#This Row],[ile kupic]]-gielda__36[[#This Row],[Ilośc sprzedaż]]</f>
        <v>15</v>
      </c>
      <c r="P3">
        <f>gielda__36[[#This Row],[hajs przed]]+gielda__36[[#This Row],[Zmaina]]</f>
        <v>4018.55</v>
      </c>
      <c r="Q3" s="1">
        <f>Q2+1</f>
        <v>2</v>
      </c>
    </row>
    <row r="4" spans="1:20" x14ac:dyDescent="0.45">
      <c r="A4">
        <v>127</v>
      </c>
      <c r="B4">
        <v>134.04</v>
      </c>
      <c r="C4">
        <v>68.91</v>
      </c>
      <c r="D4">
        <f>MAX(gielda__36[[#This Row],[firma_C]], D3)</f>
        <v>68.91</v>
      </c>
      <c r="E4">
        <f>IF(NOT(gielda__36[[#This Row],[Max C]] = D3), 1, 0)</f>
        <v>1</v>
      </c>
      <c r="F4">
        <f t="shared" ref="F4:F67" si="0">P3</f>
        <v>4018.55</v>
      </c>
      <c r="G4">
        <f>IF(C3&gt;gielda__36[[#This Row],[firma_C]], G3+1, 1)</f>
        <v>1</v>
      </c>
      <c r="H4" t="str">
        <f>IF(gielda__36[[#This Row],[Maleje]] &gt;= 3, "TAK", "NIE")</f>
        <v>NIE</v>
      </c>
      <c r="I4">
        <f t="shared" ref="I4:I67" si="1">O3</f>
        <v>15</v>
      </c>
      <c r="J4">
        <f>IF(AND(H3 = "TAK", gielda__36[[#This Row],[hajs przed]] &gt;= 1000),  ROUNDDOWN(1000/gielda__36[[#This Row],[firma_C]], 0), 0)</f>
        <v>0</v>
      </c>
      <c r="K4">
        <f>gielda__36[[#This Row],[ile kupic]]*gielda__36[[#This Row],[firma_C]]</f>
        <v>0</v>
      </c>
      <c r="L4">
        <f>IF(E3 = 1, gielda__36[[#This Row],[Akcje przed]], 0)</f>
        <v>15</v>
      </c>
      <c r="M4">
        <f>gielda__36[[#This Row],[firma_C]]*gielda__36[[#This Row],[Ilośc sprzedaż]]</f>
        <v>1033.6499999999999</v>
      </c>
      <c r="N4">
        <f>gielda__36[[#This Row],[Koszta sprzedaży]]-gielda__36[[#This Row],[Kosta kupienia]]</f>
        <v>1033.6499999999999</v>
      </c>
      <c r="O4">
        <f>gielda__36[[#This Row],[Akcje przed]]+gielda__36[[#This Row],[ile kupic]]-gielda__36[[#This Row],[Ilośc sprzedaż]]</f>
        <v>0</v>
      </c>
      <c r="P4">
        <f>gielda__36[[#This Row],[hajs przed]]+gielda__36[[#This Row],[Zmaina]]</f>
        <v>5052.2</v>
      </c>
      <c r="Q4" s="1">
        <f t="shared" ref="Q4:Q67" si="2">Q3+1</f>
        <v>3</v>
      </c>
    </row>
    <row r="5" spans="1:20" x14ac:dyDescent="0.45">
      <c r="A5">
        <v>130</v>
      </c>
      <c r="B5">
        <v>133.76</v>
      </c>
      <c r="C5">
        <v>70.8</v>
      </c>
      <c r="D5">
        <f>MAX(gielda__36[[#This Row],[firma_C]], D4)</f>
        <v>70.8</v>
      </c>
      <c r="E5">
        <f>IF(NOT(gielda__36[[#This Row],[Max C]] = D4), 1, 0)</f>
        <v>1</v>
      </c>
      <c r="F5">
        <f t="shared" si="0"/>
        <v>5052.2</v>
      </c>
      <c r="G5">
        <f>IF(C4&gt;gielda__36[[#This Row],[firma_C]], G4+1, 1)</f>
        <v>1</v>
      </c>
      <c r="H5" t="str">
        <f>IF(gielda__36[[#This Row],[Maleje]] &gt;= 3, "TAK", "NIE")</f>
        <v>NIE</v>
      </c>
      <c r="I5">
        <f t="shared" si="1"/>
        <v>0</v>
      </c>
      <c r="J5">
        <f>IF(AND(H4 = "TAK", gielda__36[[#This Row],[hajs przed]] &gt;= 1000),  ROUNDDOWN(1000/gielda__36[[#This Row],[firma_C]], 0), 0)</f>
        <v>0</v>
      </c>
      <c r="K5">
        <f>gielda__36[[#This Row],[ile kupic]]*gielda__36[[#This Row],[firma_C]]</f>
        <v>0</v>
      </c>
      <c r="L5">
        <f>IF(E4 = 1, gielda__36[[#This Row],[Akcje przed]], 0)</f>
        <v>0</v>
      </c>
      <c r="M5">
        <f>gielda__36[[#This Row],[firma_C]]*gielda__36[[#This Row],[Ilośc sprzedaż]]</f>
        <v>0</v>
      </c>
      <c r="N5">
        <f>gielda__36[[#This Row],[Koszta sprzedaży]]-gielda__36[[#This Row],[Kosta kupienia]]</f>
        <v>0</v>
      </c>
      <c r="O5">
        <f>gielda__36[[#This Row],[Akcje przed]]+gielda__36[[#This Row],[ile kupic]]-gielda__36[[#This Row],[Ilośc sprzedaż]]</f>
        <v>0</v>
      </c>
      <c r="P5">
        <f>gielda__36[[#This Row],[hajs przed]]+gielda__36[[#This Row],[Zmaina]]</f>
        <v>5052.2</v>
      </c>
      <c r="Q5" s="1">
        <f t="shared" si="2"/>
        <v>4</v>
      </c>
    </row>
    <row r="6" spans="1:20" x14ac:dyDescent="0.45">
      <c r="A6">
        <v>110</v>
      </c>
      <c r="B6">
        <v>136.72999999999999</v>
      </c>
      <c r="C6">
        <v>72.260000000000005</v>
      </c>
      <c r="D6">
        <f>MAX(gielda__36[[#This Row],[firma_C]], D5)</f>
        <v>72.260000000000005</v>
      </c>
      <c r="E6">
        <f>IF(NOT(gielda__36[[#This Row],[Max C]] = D5), 1, 0)</f>
        <v>1</v>
      </c>
      <c r="F6">
        <f t="shared" si="0"/>
        <v>5052.2</v>
      </c>
      <c r="G6">
        <f>IF(C5&gt;gielda__36[[#This Row],[firma_C]], G5+1, 1)</f>
        <v>1</v>
      </c>
      <c r="H6" t="str">
        <f>IF(gielda__36[[#This Row],[Maleje]] &gt;= 3, "TAK", "NIE")</f>
        <v>NIE</v>
      </c>
      <c r="I6">
        <f t="shared" si="1"/>
        <v>0</v>
      </c>
      <c r="J6">
        <f>IF(AND(H5 = "TAK", gielda__36[[#This Row],[hajs przed]] &gt;= 1000),  ROUNDDOWN(1000/gielda__36[[#This Row],[firma_C]], 0), 0)</f>
        <v>0</v>
      </c>
      <c r="K6">
        <f>gielda__36[[#This Row],[ile kupic]]*gielda__36[[#This Row],[firma_C]]</f>
        <v>0</v>
      </c>
      <c r="L6">
        <f>IF(E5 = 1, gielda__36[[#This Row],[Akcje przed]], 0)</f>
        <v>0</v>
      </c>
      <c r="M6">
        <f>gielda__36[[#This Row],[firma_C]]*gielda__36[[#This Row],[Ilośc sprzedaż]]</f>
        <v>0</v>
      </c>
      <c r="N6">
        <f>gielda__36[[#This Row],[Koszta sprzedaży]]-gielda__36[[#This Row],[Kosta kupienia]]</f>
        <v>0</v>
      </c>
      <c r="O6">
        <f>gielda__36[[#This Row],[Akcje przed]]+gielda__36[[#This Row],[ile kupic]]-gielda__36[[#This Row],[Ilośc sprzedaż]]</f>
        <v>0</v>
      </c>
      <c r="P6">
        <f>gielda__36[[#This Row],[hajs przed]]+gielda__36[[#This Row],[Zmaina]]</f>
        <v>5052.2</v>
      </c>
      <c r="Q6" s="1">
        <f t="shared" si="2"/>
        <v>5</v>
      </c>
    </row>
    <row r="7" spans="1:20" x14ac:dyDescent="0.45">
      <c r="A7">
        <v>108.71</v>
      </c>
      <c r="B7">
        <v>136.49</v>
      </c>
      <c r="C7">
        <v>73.63</v>
      </c>
      <c r="D7">
        <f>MAX(gielda__36[[#This Row],[firma_C]], D6)</f>
        <v>73.63</v>
      </c>
      <c r="E7">
        <f>IF(NOT(gielda__36[[#This Row],[Max C]] = D6), 1, 0)</f>
        <v>1</v>
      </c>
      <c r="F7">
        <f t="shared" si="0"/>
        <v>5052.2</v>
      </c>
      <c r="G7">
        <f>IF(C6&gt;gielda__36[[#This Row],[firma_C]], G6+1, 1)</f>
        <v>1</v>
      </c>
      <c r="H7" t="str">
        <f>IF(gielda__36[[#This Row],[Maleje]] &gt;= 3, "TAK", "NIE")</f>
        <v>NIE</v>
      </c>
      <c r="I7">
        <f t="shared" si="1"/>
        <v>0</v>
      </c>
      <c r="J7">
        <f>IF(AND(H6 = "TAK", gielda__36[[#This Row],[hajs przed]] &gt;= 1000),  ROUNDDOWN(1000/gielda__36[[#This Row],[firma_C]], 0), 0)</f>
        <v>0</v>
      </c>
      <c r="K7">
        <f>gielda__36[[#This Row],[ile kupic]]*gielda__36[[#This Row],[firma_C]]</f>
        <v>0</v>
      </c>
      <c r="L7">
        <f>IF(E6 = 1, gielda__36[[#This Row],[Akcje przed]], 0)</f>
        <v>0</v>
      </c>
      <c r="M7">
        <f>gielda__36[[#This Row],[firma_C]]*gielda__36[[#This Row],[Ilośc sprzedaż]]</f>
        <v>0</v>
      </c>
      <c r="N7">
        <f>gielda__36[[#This Row],[Koszta sprzedaży]]-gielda__36[[#This Row],[Kosta kupienia]]</f>
        <v>0</v>
      </c>
      <c r="O7">
        <f>gielda__36[[#This Row],[Akcje przed]]+gielda__36[[#This Row],[ile kupic]]-gielda__36[[#This Row],[Ilośc sprzedaż]]</f>
        <v>0</v>
      </c>
      <c r="P7">
        <f>gielda__36[[#This Row],[hajs przed]]+gielda__36[[#This Row],[Zmaina]]</f>
        <v>5052.2</v>
      </c>
      <c r="Q7" s="1">
        <f t="shared" si="2"/>
        <v>6</v>
      </c>
    </row>
    <row r="8" spans="1:20" x14ac:dyDescent="0.45">
      <c r="A8">
        <v>109.82</v>
      </c>
      <c r="B8">
        <v>139.22</v>
      </c>
      <c r="C8">
        <v>73.64</v>
      </c>
      <c r="D8">
        <f>MAX(gielda__36[[#This Row],[firma_C]], D7)</f>
        <v>73.64</v>
      </c>
      <c r="E8">
        <f>IF(NOT(gielda__36[[#This Row],[Max C]] = D7), 1, 0)</f>
        <v>1</v>
      </c>
      <c r="F8">
        <f t="shared" si="0"/>
        <v>5052.2</v>
      </c>
      <c r="G8">
        <f>IF(C7&gt;gielda__36[[#This Row],[firma_C]], G7+1, 1)</f>
        <v>1</v>
      </c>
      <c r="H8" t="str">
        <f>IF(gielda__36[[#This Row],[Maleje]] &gt;= 3, "TAK", "NIE")</f>
        <v>NIE</v>
      </c>
      <c r="I8">
        <f t="shared" si="1"/>
        <v>0</v>
      </c>
      <c r="J8">
        <f>IF(AND(H7 = "TAK", gielda__36[[#This Row],[hajs przed]] &gt;= 1000),  ROUNDDOWN(1000/gielda__36[[#This Row],[firma_C]], 0), 0)</f>
        <v>0</v>
      </c>
      <c r="K8">
        <f>gielda__36[[#This Row],[ile kupic]]*gielda__36[[#This Row],[firma_C]]</f>
        <v>0</v>
      </c>
      <c r="L8">
        <f>IF(E7 = 1, gielda__36[[#This Row],[Akcje przed]], 0)</f>
        <v>0</v>
      </c>
      <c r="M8">
        <f>gielda__36[[#This Row],[firma_C]]*gielda__36[[#This Row],[Ilośc sprzedaż]]</f>
        <v>0</v>
      </c>
      <c r="N8">
        <f>gielda__36[[#This Row],[Koszta sprzedaży]]-gielda__36[[#This Row],[Kosta kupienia]]</f>
        <v>0</v>
      </c>
      <c r="O8">
        <f>gielda__36[[#This Row],[Akcje przed]]+gielda__36[[#This Row],[ile kupic]]-gielda__36[[#This Row],[Ilośc sprzedaż]]</f>
        <v>0</v>
      </c>
      <c r="P8">
        <f>gielda__36[[#This Row],[hajs przed]]+gielda__36[[#This Row],[Zmaina]]</f>
        <v>5052.2</v>
      </c>
      <c r="Q8" s="1">
        <f t="shared" si="2"/>
        <v>7</v>
      </c>
    </row>
    <row r="9" spans="1:20" x14ac:dyDescent="0.45">
      <c r="A9">
        <v>108.34</v>
      </c>
      <c r="B9">
        <v>138.41</v>
      </c>
      <c r="C9">
        <v>71.739999999999995</v>
      </c>
      <c r="D9">
        <f>MAX(gielda__36[[#This Row],[firma_C]], D8)</f>
        <v>73.64</v>
      </c>
      <c r="E9">
        <f>IF(NOT(gielda__36[[#This Row],[Max C]] = D8), 1, 0)</f>
        <v>0</v>
      </c>
      <c r="F9">
        <f t="shared" si="0"/>
        <v>5052.2</v>
      </c>
      <c r="G9">
        <f>IF(C8&gt;gielda__36[[#This Row],[firma_C]], G8+1, 1)</f>
        <v>2</v>
      </c>
      <c r="H9" t="str">
        <f>IF(gielda__36[[#This Row],[Maleje]] &gt;= 3, "TAK", "NIE")</f>
        <v>NIE</v>
      </c>
      <c r="I9">
        <f t="shared" si="1"/>
        <v>0</v>
      </c>
      <c r="J9">
        <f>IF(AND(H8 = "TAK", gielda__36[[#This Row],[hajs przed]] &gt;= 1000),  ROUNDDOWN(1000/gielda__36[[#This Row],[firma_C]], 0), 0)</f>
        <v>0</v>
      </c>
      <c r="K9">
        <f>gielda__36[[#This Row],[ile kupic]]*gielda__36[[#This Row],[firma_C]]</f>
        <v>0</v>
      </c>
      <c r="L9">
        <f>IF(E8 = 1, gielda__36[[#This Row],[Akcje przed]], 0)</f>
        <v>0</v>
      </c>
      <c r="M9">
        <f>gielda__36[[#This Row],[firma_C]]*gielda__36[[#This Row],[Ilośc sprzedaż]]</f>
        <v>0</v>
      </c>
      <c r="N9">
        <f>gielda__36[[#This Row],[Koszta sprzedaży]]-gielda__36[[#This Row],[Kosta kupienia]]</f>
        <v>0</v>
      </c>
      <c r="O9">
        <f>gielda__36[[#This Row],[Akcje przed]]+gielda__36[[#This Row],[ile kupic]]-gielda__36[[#This Row],[Ilośc sprzedaż]]</f>
        <v>0</v>
      </c>
      <c r="P9">
        <f>gielda__36[[#This Row],[hajs przed]]+gielda__36[[#This Row],[Zmaina]]</f>
        <v>5052.2</v>
      </c>
      <c r="Q9" s="1">
        <f t="shared" si="2"/>
        <v>8</v>
      </c>
    </row>
    <row r="10" spans="1:20" x14ac:dyDescent="0.45">
      <c r="A10">
        <v>108.98</v>
      </c>
      <c r="B10">
        <v>137.68</v>
      </c>
      <c r="C10">
        <v>72.89</v>
      </c>
      <c r="D10">
        <f>MAX(gielda__36[[#This Row],[firma_C]], D9)</f>
        <v>73.64</v>
      </c>
      <c r="E10">
        <f>IF(NOT(gielda__36[[#This Row],[Max C]] = D9), 1, 0)</f>
        <v>0</v>
      </c>
      <c r="F10">
        <f t="shared" si="0"/>
        <v>5052.2</v>
      </c>
      <c r="G10">
        <f>IF(C9&gt;gielda__36[[#This Row],[firma_C]], G9+1, 1)</f>
        <v>1</v>
      </c>
      <c r="H10" t="str">
        <f>IF(gielda__36[[#This Row],[Maleje]] &gt;= 3, "TAK", "NIE")</f>
        <v>NIE</v>
      </c>
      <c r="I10">
        <f t="shared" si="1"/>
        <v>0</v>
      </c>
      <c r="J10">
        <f>IF(AND(H9 = "TAK", gielda__36[[#This Row],[hajs przed]] &gt;= 1000),  ROUNDDOWN(1000/gielda__36[[#This Row],[firma_C]], 0), 0)</f>
        <v>0</v>
      </c>
      <c r="K10">
        <f>gielda__36[[#This Row],[ile kupic]]*gielda__36[[#This Row],[firma_C]]</f>
        <v>0</v>
      </c>
      <c r="L10">
        <f>IF(E9 = 1, gielda__36[[#This Row],[Akcje przed]], 0)</f>
        <v>0</v>
      </c>
      <c r="M10">
        <f>gielda__36[[#This Row],[firma_C]]*gielda__36[[#This Row],[Ilośc sprzedaż]]</f>
        <v>0</v>
      </c>
      <c r="N10">
        <f>gielda__36[[#This Row],[Koszta sprzedaży]]-gielda__36[[#This Row],[Kosta kupienia]]</f>
        <v>0</v>
      </c>
      <c r="O10">
        <f>gielda__36[[#This Row],[Akcje przed]]+gielda__36[[#This Row],[ile kupic]]-gielda__36[[#This Row],[Ilośc sprzedaż]]</f>
        <v>0</v>
      </c>
      <c r="P10">
        <f>gielda__36[[#This Row],[hajs przed]]+gielda__36[[#This Row],[Zmaina]]</f>
        <v>5052.2</v>
      </c>
      <c r="Q10" s="1">
        <f t="shared" si="2"/>
        <v>9</v>
      </c>
    </row>
    <row r="11" spans="1:20" x14ac:dyDescent="0.45">
      <c r="A11">
        <v>107.72</v>
      </c>
      <c r="B11">
        <v>140.59</v>
      </c>
      <c r="C11">
        <v>74.319999999999993</v>
      </c>
      <c r="D11">
        <f>MAX(gielda__36[[#This Row],[firma_C]], D10)</f>
        <v>74.319999999999993</v>
      </c>
      <c r="E11">
        <f>IF(NOT(gielda__36[[#This Row],[Max C]] = D10), 1, 0)</f>
        <v>1</v>
      </c>
      <c r="F11">
        <f t="shared" si="0"/>
        <v>5052.2</v>
      </c>
      <c r="G11">
        <f>IF(C10&gt;gielda__36[[#This Row],[firma_C]], G10+1, 1)</f>
        <v>1</v>
      </c>
      <c r="H11" t="str">
        <f>IF(gielda__36[[#This Row],[Maleje]] &gt;= 3, "TAK", "NIE")</f>
        <v>NIE</v>
      </c>
      <c r="I11">
        <f t="shared" si="1"/>
        <v>0</v>
      </c>
      <c r="J11">
        <f>IF(AND(H10 = "TAK", gielda__36[[#This Row],[hajs przed]] &gt;= 1000),  ROUNDDOWN(1000/gielda__36[[#This Row],[firma_C]], 0), 0)</f>
        <v>0</v>
      </c>
      <c r="K11">
        <f>gielda__36[[#This Row],[ile kupic]]*gielda__36[[#This Row],[firma_C]]</f>
        <v>0</v>
      </c>
      <c r="L11">
        <f>IF(E10 = 1, gielda__36[[#This Row],[Akcje przed]], 0)</f>
        <v>0</v>
      </c>
      <c r="M11">
        <f>gielda__36[[#This Row],[firma_C]]*gielda__36[[#This Row],[Ilośc sprzedaż]]</f>
        <v>0</v>
      </c>
      <c r="N11">
        <f>gielda__36[[#This Row],[Koszta sprzedaży]]-gielda__36[[#This Row],[Kosta kupienia]]</f>
        <v>0</v>
      </c>
      <c r="O11">
        <f>gielda__36[[#This Row],[Akcje przed]]+gielda__36[[#This Row],[ile kupic]]-gielda__36[[#This Row],[Ilośc sprzedaż]]</f>
        <v>0</v>
      </c>
      <c r="P11">
        <f>gielda__36[[#This Row],[hajs przed]]+gielda__36[[#This Row],[Zmaina]]</f>
        <v>5052.2</v>
      </c>
      <c r="Q11" s="1">
        <f t="shared" si="2"/>
        <v>10</v>
      </c>
    </row>
    <row r="12" spans="1:20" x14ac:dyDescent="0.45">
      <c r="A12">
        <v>109.1</v>
      </c>
      <c r="B12">
        <v>143.21</v>
      </c>
      <c r="C12">
        <v>75.569999999999993</v>
      </c>
      <c r="D12">
        <f>MAX(gielda__36[[#This Row],[firma_C]], D11)</f>
        <v>75.569999999999993</v>
      </c>
      <c r="E12">
        <f>IF(NOT(gielda__36[[#This Row],[Max C]] = D11), 1, 0)</f>
        <v>1</v>
      </c>
      <c r="F12">
        <f t="shared" si="0"/>
        <v>5052.2</v>
      </c>
      <c r="G12">
        <f>IF(C11&gt;gielda__36[[#This Row],[firma_C]], G11+1, 1)</f>
        <v>1</v>
      </c>
      <c r="H12" t="str">
        <f>IF(gielda__36[[#This Row],[Maleje]] &gt;= 3, "TAK", "NIE")</f>
        <v>NIE</v>
      </c>
      <c r="I12">
        <f t="shared" si="1"/>
        <v>0</v>
      </c>
      <c r="J12">
        <f>IF(AND(H11 = "TAK", gielda__36[[#This Row],[hajs przed]] &gt;= 1000),  ROUNDDOWN(1000/gielda__36[[#This Row],[firma_C]], 0), 0)</f>
        <v>0</v>
      </c>
      <c r="K12">
        <f>gielda__36[[#This Row],[ile kupic]]*gielda__36[[#This Row],[firma_C]]</f>
        <v>0</v>
      </c>
      <c r="L12">
        <f>IF(E11 = 1, gielda__36[[#This Row],[Akcje przed]], 0)</f>
        <v>0</v>
      </c>
      <c r="M12">
        <f>gielda__36[[#This Row],[firma_C]]*gielda__36[[#This Row],[Ilośc sprzedaż]]</f>
        <v>0</v>
      </c>
      <c r="N12">
        <f>gielda__36[[#This Row],[Koszta sprzedaży]]-gielda__36[[#This Row],[Kosta kupienia]]</f>
        <v>0</v>
      </c>
      <c r="O12">
        <f>gielda__36[[#This Row],[Akcje przed]]+gielda__36[[#This Row],[ile kupic]]-gielda__36[[#This Row],[Ilośc sprzedaż]]</f>
        <v>0</v>
      </c>
      <c r="P12">
        <f>gielda__36[[#This Row],[hajs przed]]+gielda__36[[#This Row],[Zmaina]]</f>
        <v>5052.2</v>
      </c>
      <c r="Q12" s="1">
        <f t="shared" si="2"/>
        <v>11</v>
      </c>
    </row>
    <row r="13" spans="1:20" x14ac:dyDescent="0.45">
      <c r="A13">
        <v>107.73</v>
      </c>
      <c r="B13">
        <v>145.94999999999999</v>
      </c>
      <c r="C13">
        <v>77.37</v>
      </c>
      <c r="D13">
        <f>MAX(gielda__36[[#This Row],[firma_C]], D12)</f>
        <v>77.37</v>
      </c>
      <c r="E13">
        <f>IF(NOT(gielda__36[[#This Row],[Max C]] = D12), 1, 0)</f>
        <v>1</v>
      </c>
      <c r="F13">
        <f t="shared" si="0"/>
        <v>5052.2</v>
      </c>
      <c r="G13">
        <f>IF(C12&gt;gielda__36[[#This Row],[firma_C]], G12+1, 1)</f>
        <v>1</v>
      </c>
      <c r="H13" t="str">
        <f>IF(gielda__36[[#This Row],[Maleje]] &gt;= 3, "TAK", "NIE")</f>
        <v>NIE</v>
      </c>
      <c r="I13">
        <f t="shared" si="1"/>
        <v>0</v>
      </c>
      <c r="J13">
        <f>IF(AND(H12 = "TAK", gielda__36[[#This Row],[hajs przed]] &gt;= 1000),  ROUNDDOWN(1000/gielda__36[[#This Row],[firma_C]], 0), 0)</f>
        <v>0</v>
      </c>
      <c r="K13">
        <f>gielda__36[[#This Row],[ile kupic]]*gielda__36[[#This Row],[firma_C]]</f>
        <v>0</v>
      </c>
      <c r="L13">
        <f>IF(E12 = 1, gielda__36[[#This Row],[Akcje przed]], 0)</f>
        <v>0</v>
      </c>
      <c r="M13">
        <f>gielda__36[[#This Row],[firma_C]]*gielda__36[[#This Row],[Ilośc sprzedaż]]</f>
        <v>0</v>
      </c>
      <c r="N13">
        <f>gielda__36[[#This Row],[Koszta sprzedaży]]-gielda__36[[#This Row],[Kosta kupienia]]</f>
        <v>0</v>
      </c>
      <c r="O13">
        <f>gielda__36[[#This Row],[Akcje przed]]+gielda__36[[#This Row],[ile kupic]]-gielda__36[[#This Row],[Ilośc sprzedaż]]</f>
        <v>0</v>
      </c>
      <c r="P13">
        <f>gielda__36[[#This Row],[hajs przed]]+gielda__36[[#This Row],[Zmaina]]</f>
        <v>5052.2</v>
      </c>
      <c r="Q13" s="1">
        <f t="shared" si="2"/>
        <v>12</v>
      </c>
    </row>
    <row r="14" spans="1:20" x14ac:dyDescent="0.45">
      <c r="A14">
        <v>107.75</v>
      </c>
      <c r="B14">
        <v>145.35</v>
      </c>
      <c r="C14">
        <v>75.7</v>
      </c>
      <c r="D14">
        <f>MAX(gielda__36[[#This Row],[firma_C]], D13)</f>
        <v>77.37</v>
      </c>
      <c r="E14">
        <f>IF(NOT(gielda__36[[#This Row],[Max C]] = D13), 1, 0)</f>
        <v>0</v>
      </c>
      <c r="F14">
        <f t="shared" si="0"/>
        <v>5052.2</v>
      </c>
      <c r="G14">
        <f>IF(C13&gt;gielda__36[[#This Row],[firma_C]], G13+1, 1)</f>
        <v>2</v>
      </c>
      <c r="H14" t="str">
        <f>IF(gielda__36[[#This Row],[Maleje]] &gt;= 3, "TAK", "NIE")</f>
        <v>NIE</v>
      </c>
      <c r="I14">
        <f t="shared" si="1"/>
        <v>0</v>
      </c>
      <c r="J14">
        <f>IF(AND(H13 = "TAK", gielda__36[[#This Row],[hajs przed]] &gt;= 1000),  ROUNDDOWN(1000/gielda__36[[#This Row],[firma_C]], 0), 0)</f>
        <v>0</v>
      </c>
      <c r="K14">
        <f>gielda__36[[#This Row],[ile kupic]]*gielda__36[[#This Row],[firma_C]]</f>
        <v>0</v>
      </c>
      <c r="L14">
        <f>IF(E13 = 1, gielda__36[[#This Row],[Akcje przed]], 0)</f>
        <v>0</v>
      </c>
      <c r="M14">
        <f>gielda__36[[#This Row],[firma_C]]*gielda__36[[#This Row],[Ilośc sprzedaż]]</f>
        <v>0</v>
      </c>
      <c r="N14">
        <f>gielda__36[[#This Row],[Koszta sprzedaży]]-gielda__36[[#This Row],[Kosta kupienia]]</f>
        <v>0</v>
      </c>
      <c r="O14">
        <f>gielda__36[[#This Row],[Akcje przed]]+gielda__36[[#This Row],[ile kupic]]-gielda__36[[#This Row],[Ilośc sprzedaż]]</f>
        <v>0</v>
      </c>
      <c r="P14">
        <f>gielda__36[[#This Row],[hajs przed]]+gielda__36[[#This Row],[Zmaina]]</f>
        <v>5052.2</v>
      </c>
      <c r="Q14" s="1">
        <f t="shared" si="2"/>
        <v>13</v>
      </c>
    </row>
    <row r="15" spans="1:20" x14ac:dyDescent="0.45">
      <c r="A15">
        <v>110.02</v>
      </c>
      <c r="B15">
        <v>145.35</v>
      </c>
      <c r="C15">
        <v>75.959999999999994</v>
      </c>
      <c r="D15">
        <f>MAX(gielda__36[[#This Row],[firma_C]], D14)</f>
        <v>77.37</v>
      </c>
      <c r="E15">
        <f>IF(NOT(gielda__36[[#This Row],[Max C]] = D14), 1, 0)</f>
        <v>0</v>
      </c>
      <c r="F15">
        <f t="shared" si="0"/>
        <v>5052.2</v>
      </c>
      <c r="G15">
        <f>IF(C14&gt;gielda__36[[#This Row],[firma_C]], G14+1, 1)</f>
        <v>1</v>
      </c>
      <c r="H15" t="str">
        <f>IF(gielda__36[[#This Row],[Maleje]] &gt;= 3, "TAK", "NIE")</f>
        <v>NIE</v>
      </c>
      <c r="I15">
        <f t="shared" si="1"/>
        <v>0</v>
      </c>
      <c r="J15">
        <f>IF(AND(H14 = "TAK", gielda__36[[#This Row],[hajs przed]] &gt;= 1000),  ROUNDDOWN(1000/gielda__36[[#This Row],[firma_C]], 0), 0)</f>
        <v>0</v>
      </c>
      <c r="K15">
        <f>gielda__36[[#This Row],[ile kupic]]*gielda__36[[#This Row],[firma_C]]</f>
        <v>0</v>
      </c>
      <c r="L15">
        <f>IF(E14 = 1, gielda__36[[#This Row],[Akcje przed]], 0)</f>
        <v>0</v>
      </c>
      <c r="M15">
        <f>gielda__36[[#This Row],[firma_C]]*gielda__36[[#This Row],[Ilośc sprzedaż]]</f>
        <v>0</v>
      </c>
      <c r="N15">
        <f>gielda__36[[#This Row],[Koszta sprzedaży]]-gielda__36[[#This Row],[Kosta kupienia]]</f>
        <v>0</v>
      </c>
      <c r="O15">
        <f>gielda__36[[#This Row],[Akcje przed]]+gielda__36[[#This Row],[ile kupic]]-gielda__36[[#This Row],[Ilośc sprzedaż]]</f>
        <v>0</v>
      </c>
      <c r="P15">
        <f>gielda__36[[#This Row],[hajs przed]]+gielda__36[[#This Row],[Zmaina]]</f>
        <v>5052.2</v>
      </c>
      <c r="Q15" s="1">
        <f t="shared" si="2"/>
        <v>14</v>
      </c>
    </row>
    <row r="16" spans="1:20" x14ac:dyDescent="0.45">
      <c r="A16">
        <v>112.45</v>
      </c>
      <c r="B16">
        <v>145.24</v>
      </c>
      <c r="C16">
        <v>78.040000000000006</v>
      </c>
      <c r="D16">
        <f>MAX(gielda__36[[#This Row],[firma_C]], D15)</f>
        <v>78.040000000000006</v>
      </c>
      <c r="E16">
        <f>IF(NOT(gielda__36[[#This Row],[Max C]] = D15), 1, 0)</f>
        <v>1</v>
      </c>
      <c r="F16">
        <f t="shared" si="0"/>
        <v>5052.2</v>
      </c>
      <c r="G16">
        <f>IF(C15&gt;gielda__36[[#This Row],[firma_C]], G15+1, 1)</f>
        <v>1</v>
      </c>
      <c r="H16" t="str">
        <f>IF(gielda__36[[#This Row],[Maleje]] &gt;= 3, "TAK", "NIE")</f>
        <v>NIE</v>
      </c>
      <c r="I16">
        <f t="shared" si="1"/>
        <v>0</v>
      </c>
      <c r="J16">
        <f>IF(AND(H15 = "TAK", gielda__36[[#This Row],[hajs przed]] &gt;= 1000),  ROUNDDOWN(1000/gielda__36[[#This Row],[firma_C]], 0), 0)</f>
        <v>0</v>
      </c>
      <c r="K16">
        <f>gielda__36[[#This Row],[ile kupic]]*gielda__36[[#This Row],[firma_C]]</f>
        <v>0</v>
      </c>
      <c r="L16">
        <f>IF(E15 = 1, gielda__36[[#This Row],[Akcje przed]], 0)</f>
        <v>0</v>
      </c>
      <c r="M16">
        <f>gielda__36[[#This Row],[firma_C]]*gielda__36[[#This Row],[Ilośc sprzedaż]]</f>
        <v>0</v>
      </c>
      <c r="N16">
        <f>gielda__36[[#This Row],[Koszta sprzedaży]]-gielda__36[[#This Row],[Kosta kupienia]]</f>
        <v>0</v>
      </c>
      <c r="O16">
        <f>gielda__36[[#This Row],[Akcje przed]]+gielda__36[[#This Row],[ile kupic]]-gielda__36[[#This Row],[Ilośc sprzedaż]]</f>
        <v>0</v>
      </c>
      <c r="P16">
        <f>gielda__36[[#This Row],[hajs przed]]+gielda__36[[#This Row],[Zmaina]]</f>
        <v>5052.2</v>
      </c>
      <c r="Q16" s="1">
        <f t="shared" si="2"/>
        <v>15</v>
      </c>
    </row>
    <row r="17" spans="1:17" x14ac:dyDescent="0.45">
      <c r="A17">
        <v>110.84</v>
      </c>
      <c r="B17">
        <v>148.19</v>
      </c>
      <c r="C17">
        <v>78.28</v>
      </c>
      <c r="D17">
        <f>MAX(gielda__36[[#This Row],[firma_C]], D16)</f>
        <v>78.28</v>
      </c>
      <c r="E17">
        <f>IF(NOT(gielda__36[[#This Row],[Max C]] = D16), 1, 0)</f>
        <v>1</v>
      </c>
      <c r="F17">
        <f t="shared" si="0"/>
        <v>5052.2</v>
      </c>
      <c r="G17">
        <f>IF(C16&gt;gielda__36[[#This Row],[firma_C]], G16+1, 1)</f>
        <v>1</v>
      </c>
      <c r="H17" t="str">
        <f>IF(gielda__36[[#This Row],[Maleje]] &gt;= 3, "TAK", "NIE")</f>
        <v>NIE</v>
      </c>
      <c r="I17">
        <f t="shared" si="1"/>
        <v>0</v>
      </c>
      <c r="J17">
        <f>IF(AND(H16 = "TAK", gielda__36[[#This Row],[hajs przed]] &gt;= 1000),  ROUNDDOWN(1000/gielda__36[[#This Row],[firma_C]], 0), 0)</f>
        <v>0</v>
      </c>
      <c r="K17">
        <f>gielda__36[[#This Row],[ile kupic]]*gielda__36[[#This Row],[firma_C]]</f>
        <v>0</v>
      </c>
      <c r="L17">
        <f>IF(E16 = 1, gielda__36[[#This Row],[Akcje przed]], 0)</f>
        <v>0</v>
      </c>
      <c r="M17">
        <f>gielda__36[[#This Row],[firma_C]]*gielda__36[[#This Row],[Ilośc sprzedaż]]</f>
        <v>0</v>
      </c>
      <c r="N17">
        <f>gielda__36[[#This Row],[Koszta sprzedaży]]-gielda__36[[#This Row],[Kosta kupienia]]</f>
        <v>0</v>
      </c>
      <c r="O17">
        <f>gielda__36[[#This Row],[Akcje przed]]+gielda__36[[#This Row],[ile kupic]]-gielda__36[[#This Row],[Ilośc sprzedaż]]</f>
        <v>0</v>
      </c>
      <c r="P17">
        <f>gielda__36[[#This Row],[hajs przed]]+gielda__36[[#This Row],[Zmaina]]</f>
        <v>5052.2</v>
      </c>
      <c r="Q17" s="1">
        <f t="shared" si="2"/>
        <v>16</v>
      </c>
    </row>
    <row r="18" spans="1:17" x14ac:dyDescent="0.45">
      <c r="A18">
        <v>109.06</v>
      </c>
      <c r="B18">
        <v>146.26</v>
      </c>
      <c r="C18">
        <v>79.41</v>
      </c>
      <c r="D18">
        <f>MAX(gielda__36[[#This Row],[firma_C]], D17)</f>
        <v>79.41</v>
      </c>
      <c r="E18">
        <f>IF(NOT(gielda__36[[#This Row],[Max C]] = D17), 1, 0)</f>
        <v>1</v>
      </c>
      <c r="F18">
        <f t="shared" si="0"/>
        <v>5052.2</v>
      </c>
      <c r="G18">
        <f>IF(C17&gt;gielda__36[[#This Row],[firma_C]], G17+1, 1)</f>
        <v>1</v>
      </c>
      <c r="H18" t="str">
        <f>IF(gielda__36[[#This Row],[Maleje]] &gt;= 3, "TAK", "NIE")</f>
        <v>NIE</v>
      </c>
      <c r="I18">
        <f t="shared" si="1"/>
        <v>0</v>
      </c>
      <c r="J18">
        <f>IF(AND(H17 = "TAK", gielda__36[[#This Row],[hajs przed]] &gt;= 1000),  ROUNDDOWN(1000/gielda__36[[#This Row],[firma_C]], 0), 0)</f>
        <v>0</v>
      </c>
      <c r="K18">
        <f>gielda__36[[#This Row],[ile kupic]]*gielda__36[[#This Row],[firma_C]]</f>
        <v>0</v>
      </c>
      <c r="L18">
        <f>IF(E17 = 1, gielda__36[[#This Row],[Akcje przed]], 0)</f>
        <v>0</v>
      </c>
      <c r="M18">
        <f>gielda__36[[#This Row],[firma_C]]*gielda__36[[#This Row],[Ilośc sprzedaż]]</f>
        <v>0</v>
      </c>
      <c r="N18">
        <f>gielda__36[[#This Row],[Koszta sprzedaży]]-gielda__36[[#This Row],[Kosta kupienia]]</f>
        <v>0</v>
      </c>
      <c r="O18">
        <f>gielda__36[[#This Row],[Akcje przed]]+gielda__36[[#This Row],[ile kupic]]-gielda__36[[#This Row],[Ilośc sprzedaż]]</f>
        <v>0</v>
      </c>
      <c r="P18">
        <f>gielda__36[[#This Row],[hajs przed]]+gielda__36[[#This Row],[Zmaina]]</f>
        <v>5052.2</v>
      </c>
      <c r="Q18" s="1">
        <f t="shared" si="2"/>
        <v>17</v>
      </c>
    </row>
    <row r="19" spans="1:17" x14ac:dyDescent="0.45">
      <c r="A19">
        <v>107.28</v>
      </c>
      <c r="B19">
        <v>144.43</v>
      </c>
      <c r="C19">
        <v>77.45</v>
      </c>
      <c r="D19">
        <f>MAX(gielda__36[[#This Row],[firma_C]], D18)</f>
        <v>79.41</v>
      </c>
      <c r="E19">
        <f>IF(NOT(gielda__36[[#This Row],[Max C]] = D18), 1, 0)</f>
        <v>0</v>
      </c>
      <c r="F19">
        <f t="shared" si="0"/>
        <v>5052.2</v>
      </c>
      <c r="G19">
        <f>IF(C18&gt;gielda__36[[#This Row],[firma_C]], G18+1, 1)</f>
        <v>2</v>
      </c>
      <c r="H19" t="str">
        <f>IF(gielda__36[[#This Row],[Maleje]] &gt;= 3, "TAK", "NIE")</f>
        <v>NIE</v>
      </c>
      <c r="I19">
        <f t="shared" si="1"/>
        <v>0</v>
      </c>
      <c r="J19">
        <f>IF(AND(H18 = "TAK", gielda__36[[#This Row],[hajs przed]] &gt;= 1000),  ROUNDDOWN(1000/gielda__36[[#This Row],[firma_C]], 0), 0)</f>
        <v>0</v>
      </c>
      <c r="K19">
        <f>gielda__36[[#This Row],[ile kupic]]*gielda__36[[#This Row],[firma_C]]</f>
        <v>0</v>
      </c>
      <c r="L19">
        <f>IF(E18 = 1, gielda__36[[#This Row],[Akcje przed]], 0)</f>
        <v>0</v>
      </c>
      <c r="M19">
        <f>gielda__36[[#This Row],[firma_C]]*gielda__36[[#This Row],[Ilośc sprzedaż]]</f>
        <v>0</v>
      </c>
      <c r="N19">
        <f>gielda__36[[#This Row],[Koszta sprzedaży]]-gielda__36[[#This Row],[Kosta kupienia]]</f>
        <v>0</v>
      </c>
      <c r="O19">
        <f>gielda__36[[#This Row],[Akcje przed]]+gielda__36[[#This Row],[ile kupic]]-gielda__36[[#This Row],[Ilośc sprzedaż]]</f>
        <v>0</v>
      </c>
      <c r="P19">
        <f>gielda__36[[#This Row],[hajs przed]]+gielda__36[[#This Row],[Zmaina]]</f>
        <v>5052.2</v>
      </c>
      <c r="Q19" s="1">
        <f t="shared" si="2"/>
        <v>18</v>
      </c>
    </row>
    <row r="20" spans="1:17" x14ac:dyDescent="0.45">
      <c r="A20">
        <v>108.88</v>
      </c>
      <c r="B20">
        <v>144.19</v>
      </c>
      <c r="C20">
        <v>76.040000000000006</v>
      </c>
      <c r="D20">
        <f>MAX(gielda__36[[#This Row],[firma_C]], D19)</f>
        <v>79.41</v>
      </c>
      <c r="E20">
        <f>IF(NOT(gielda__36[[#This Row],[Max C]] = D19), 1, 0)</f>
        <v>0</v>
      </c>
      <c r="F20">
        <f t="shared" si="0"/>
        <v>5052.2</v>
      </c>
      <c r="G20">
        <f>IF(C19&gt;gielda__36[[#This Row],[firma_C]], G19+1, 1)</f>
        <v>3</v>
      </c>
      <c r="H20" t="str">
        <f>IF(gielda__36[[#This Row],[Maleje]] &gt;= 3, "TAK", "NIE")</f>
        <v>TAK</v>
      </c>
      <c r="I20">
        <f t="shared" si="1"/>
        <v>0</v>
      </c>
      <c r="J20">
        <f>IF(AND(H19 = "TAK", gielda__36[[#This Row],[hajs przed]] &gt;= 1000),  ROUNDDOWN(1000/gielda__36[[#This Row],[firma_C]], 0), 0)</f>
        <v>0</v>
      </c>
      <c r="K20">
        <f>gielda__36[[#This Row],[ile kupic]]*gielda__36[[#This Row],[firma_C]]</f>
        <v>0</v>
      </c>
      <c r="L20">
        <f>IF(E19 = 1, gielda__36[[#This Row],[Akcje przed]], 0)</f>
        <v>0</v>
      </c>
      <c r="M20">
        <f>gielda__36[[#This Row],[firma_C]]*gielda__36[[#This Row],[Ilośc sprzedaż]]</f>
        <v>0</v>
      </c>
      <c r="N20">
        <f>gielda__36[[#This Row],[Koszta sprzedaży]]-gielda__36[[#This Row],[Kosta kupienia]]</f>
        <v>0</v>
      </c>
      <c r="O20">
        <f>gielda__36[[#This Row],[Akcje przed]]+gielda__36[[#This Row],[ile kupic]]-gielda__36[[#This Row],[Ilośc sprzedaż]]</f>
        <v>0</v>
      </c>
      <c r="P20">
        <f>gielda__36[[#This Row],[hajs przed]]+gielda__36[[#This Row],[Zmaina]]</f>
        <v>5052.2</v>
      </c>
      <c r="Q20" s="1">
        <f t="shared" si="2"/>
        <v>19</v>
      </c>
    </row>
    <row r="21" spans="1:17" x14ac:dyDescent="0.45">
      <c r="A21">
        <v>111.35</v>
      </c>
      <c r="B21">
        <v>142.59</v>
      </c>
      <c r="C21">
        <v>77.11</v>
      </c>
      <c r="D21">
        <f>MAX(gielda__36[[#This Row],[firma_C]], D20)</f>
        <v>79.41</v>
      </c>
      <c r="E21">
        <f>IF(NOT(gielda__36[[#This Row],[Max C]] = D20), 1, 0)</f>
        <v>0</v>
      </c>
      <c r="F21">
        <f t="shared" si="0"/>
        <v>5052.2</v>
      </c>
      <c r="G21">
        <f>IF(C20&gt;gielda__36[[#This Row],[firma_C]], G20+1, 1)</f>
        <v>1</v>
      </c>
      <c r="H21" t="str">
        <f>IF(gielda__36[[#This Row],[Maleje]] &gt;= 3, "TAK", "NIE")</f>
        <v>NIE</v>
      </c>
      <c r="I21">
        <f t="shared" si="1"/>
        <v>0</v>
      </c>
      <c r="J21">
        <f>IF(AND(H20 = "TAK", gielda__36[[#This Row],[hajs przed]] &gt;= 1000),  ROUNDDOWN(1000/gielda__36[[#This Row],[firma_C]], 0), 0)</f>
        <v>12</v>
      </c>
      <c r="K21">
        <f>gielda__36[[#This Row],[ile kupic]]*gielda__36[[#This Row],[firma_C]]</f>
        <v>925.31999999999994</v>
      </c>
      <c r="L21">
        <f>IF(E20 = 1, gielda__36[[#This Row],[Akcje przed]], 0)</f>
        <v>0</v>
      </c>
      <c r="M21">
        <f>gielda__36[[#This Row],[firma_C]]*gielda__36[[#This Row],[Ilośc sprzedaż]]</f>
        <v>0</v>
      </c>
      <c r="N21">
        <f>gielda__36[[#This Row],[Koszta sprzedaży]]-gielda__36[[#This Row],[Kosta kupienia]]</f>
        <v>-925.31999999999994</v>
      </c>
      <c r="O21">
        <f>gielda__36[[#This Row],[Akcje przed]]+gielda__36[[#This Row],[ile kupic]]-gielda__36[[#This Row],[Ilośc sprzedaż]]</f>
        <v>12</v>
      </c>
      <c r="P21">
        <f>gielda__36[[#This Row],[hajs przed]]+gielda__36[[#This Row],[Zmaina]]</f>
        <v>4126.88</v>
      </c>
      <c r="Q21" s="1">
        <f t="shared" si="2"/>
        <v>20</v>
      </c>
    </row>
    <row r="22" spans="1:17" x14ac:dyDescent="0.45">
      <c r="A22">
        <v>112.72</v>
      </c>
      <c r="B22">
        <v>142.33000000000001</v>
      </c>
      <c r="C22">
        <v>78.72</v>
      </c>
      <c r="D22">
        <f>MAX(gielda__36[[#This Row],[firma_C]], D21)</f>
        <v>79.41</v>
      </c>
      <c r="E22">
        <f>IF(NOT(gielda__36[[#This Row],[Max C]] = D21), 1, 0)</f>
        <v>0</v>
      </c>
      <c r="F22">
        <f t="shared" si="0"/>
        <v>4126.88</v>
      </c>
      <c r="G22">
        <f>IF(C21&gt;gielda__36[[#This Row],[firma_C]], G21+1, 1)</f>
        <v>1</v>
      </c>
      <c r="H22" t="str">
        <f>IF(gielda__36[[#This Row],[Maleje]] &gt;= 3, "TAK", "NIE")</f>
        <v>NIE</v>
      </c>
      <c r="I22">
        <f t="shared" si="1"/>
        <v>12</v>
      </c>
      <c r="J22">
        <f>IF(AND(H21 = "TAK", gielda__36[[#This Row],[hajs przed]] &gt;= 1000),  ROUNDDOWN(1000/gielda__36[[#This Row],[firma_C]], 0), 0)</f>
        <v>0</v>
      </c>
      <c r="K22">
        <f>gielda__36[[#This Row],[ile kupic]]*gielda__36[[#This Row],[firma_C]]</f>
        <v>0</v>
      </c>
      <c r="L22">
        <f>IF(E21 = 1, gielda__36[[#This Row],[Akcje przed]], 0)</f>
        <v>0</v>
      </c>
      <c r="M22">
        <f>gielda__36[[#This Row],[firma_C]]*gielda__36[[#This Row],[Ilośc sprzedaż]]</f>
        <v>0</v>
      </c>
      <c r="N22">
        <f>gielda__36[[#This Row],[Koszta sprzedaży]]-gielda__36[[#This Row],[Kosta kupienia]]</f>
        <v>0</v>
      </c>
      <c r="O22">
        <f>gielda__36[[#This Row],[Akcje przed]]+gielda__36[[#This Row],[ile kupic]]-gielda__36[[#This Row],[Ilośc sprzedaż]]</f>
        <v>12</v>
      </c>
      <c r="P22">
        <f>gielda__36[[#This Row],[hajs przed]]+gielda__36[[#This Row],[Zmaina]]</f>
        <v>4126.88</v>
      </c>
      <c r="Q22" s="1">
        <f t="shared" si="2"/>
        <v>21</v>
      </c>
    </row>
    <row r="23" spans="1:17" x14ac:dyDescent="0.45">
      <c r="A23">
        <v>113.08</v>
      </c>
      <c r="B23">
        <v>141.56</v>
      </c>
      <c r="C23">
        <v>77</v>
      </c>
      <c r="D23">
        <f>MAX(gielda__36[[#This Row],[firma_C]], D22)</f>
        <v>79.41</v>
      </c>
      <c r="E23">
        <f>IF(NOT(gielda__36[[#This Row],[Max C]] = D22), 1, 0)</f>
        <v>0</v>
      </c>
      <c r="F23">
        <f t="shared" si="0"/>
        <v>4126.88</v>
      </c>
      <c r="G23">
        <f>IF(C22&gt;gielda__36[[#This Row],[firma_C]], G22+1, 1)</f>
        <v>2</v>
      </c>
      <c r="H23" t="str">
        <f>IF(gielda__36[[#This Row],[Maleje]] &gt;= 3, "TAK", "NIE")</f>
        <v>NIE</v>
      </c>
      <c r="I23">
        <f t="shared" si="1"/>
        <v>12</v>
      </c>
      <c r="J23">
        <f>IF(AND(H22 = "TAK", gielda__36[[#This Row],[hajs przed]] &gt;= 1000),  ROUNDDOWN(1000/gielda__36[[#This Row],[firma_C]], 0), 0)</f>
        <v>0</v>
      </c>
      <c r="K23">
        <f>gielda__36[[#This Row],[ile kupic]]*gielda__36[[#This Row],[firma_C]]</f>
        <v>0</v>
      </c>
      <c r="L23">
        <f>IF(E22 = 1, gielda__36[[#This Row],[Akcje przed]], 0)</f>
        <v>0</v>
      </c>
      <c r="M23">
        <f>gielda__36[[#This Row],[firma_C]]*gielda__36[[#This Row],[Ilośc sprzedaż]]</f>
        <v>0</v>
      </c>
      <c r="N23">
        <f>gielda__36[[#This Row],[Koszta sprzedaży]]-gielda__36[[#This Row],[Kosta kupienia]]</f>
        <v>0</v>
      </c>
      <c r="O23">
        <f>gielda__36[[#This Row],[Akcje przed]]+gielda__36[[#This Row],[ile kupic]]-gielda__36[[#This Row],[Ilośc sprzedaż]]</f>
        <v>12</v>
      </c>
      <c r="P23">
        <f>gielda__36[[#This Row],[hajs przed]]+gielda__36[[#This Row],[Zmaina]]</f>
        <v>4126.88</v>
      </c>
      <c r="Q23" s="1">
        <f t="shared" si="2"/>
        <v>22</v>
      </c>
    </row>
    <row r="24" spans="1:17" x14ac:dyDescent="0.45">
      <c r="A24">
        <v>115.28</v>
      </c>
      <c r="B24">
        <v>139.78</v>
      </c>
      <c r="C24">
        <v>79.03</v>
      </c>
      <c r="D24">
        <f>MAX(gielda__36[[#This Row],[firma_C]], D23)</f>
        <v>79.41</v>
      </c>
      <c r="E24">
        <f>IF(NOT(gielda__36[[#This Row],[Max C]] = D23), 1, 0)</f>
        <v>0</v>
      </c>
      <c r="F24">
        <f t="shared" si="0"/>
        <v>4126.88</v>
      </c>
      <c r="G24">
        <f>IF(C23&gt;gielda__36[[#This Row],[firma_C]], G23+1, 1)</f>
        <v>1</v>
      </c>
      <c r="H24" t="str">
        <f>IF(gielda__36[[#This Row],[Maleje]] &gt;= 3, "TAK", "NIE")</f>
        <v>NIE</v>
      </c>
      <c r="I24">
        <f t="shared" si="1"/>
        <v>12</v>
      </c>
      <c r="J24">
        <f>IF(AND(H23 = "TAK", gielda__36[[#This Row],[hajs przed]] &gt;= 1000),  ROUNDDOWN(1000/gielda__36[[#This Row],[firma_C]], 0), 0)</f>
        <v>0</v>
      </c>
      <c r="K24">
        <f>gielda__36[[#This Row],[ile kupic]]*gielda__36[[#This Row],[firma_C]]</f>
        <v>0</v>
      </c>
      <c r="L24">
        <f>IF(E23 = 1, gielda__36[[#This Row],[Akcje przed]], 0)</f>
        <v>0</v>
      </c>
      <c r="M24">
        <f>gielda__36[[#This Row],[firma_C]]*gielda__36[[#This Row],[Ilośc sprzedaż]]</f>
        <v>0</v>
      </c>
      <c r="N24">
        <f>gielda__36[[#This Row],[Koszta sprzedaży]]-gielda__36[[#This Row],[Kosta kupienia]]</f>
        <v>0</v>
      </c>
      <c r="O24">
        <f>gielda__36[[#This Row],[Akcje przed]]+gielda__36[[#This Row],[ile kupic]]-gielda__36[[#This Row],[Ilośc sprzedaż]]</f>
        <v>12</v>
      </c>
      <c r="P24">
        <f>gielda__36[[#This Row],[hajs przed]]+gielda__36[[#This Row],[Zmaina]]</f>
        <v>4126.88</v>
      </c>
      <c r="Q24" s="1">
        <f t="shared" si="2"/>
        <v>23</v>
      </c>
    </row>
    <row r="25" spans="1:17" x14ac:dyDescent="0.45">
      <c r="A25">
        <v>114.25</v>
      </c>
      <c r="B25">
        <v>142.72</v>
      </c>
      <c r="C25">
        <v>77.540000000000006</v>
      </c>
      <c r="D25">
        <f>MAX(gielda__36[[#This Row],[firma_C]], D24)</f>
        <v>79.41</v>
      </c>
      <c r="E25">
        <f>IF(NOT(gielda__36[[#This Row],[Max C]] = D24), 1, 0)</f>
        <v>0</v>
      </c>
      <c r="F25">
        <f t="shared" si="0"/>
        <v>4126.88</v>
      </c>
      <c r="G25">
        <f>IF(C24&gt;gielda__36[[#This Row],[firma_C]], G24+1, 1)</f>
        <v>2</v>
      </c>
      <c r="H25" t="str">
        <f>IF(gielda__36[[#This Row],[Maleje]] &gt;= 3, "TAK", "NIE")</f>
        <v>NIE</v>
      </c>
      <c r="I25">
        <f t="shared" si="1"/>
        <v>12</v>
      </c>
      <c r="J25">
        <f>IF(AND(H24 = "TAK", gielda__36[[#This Row],[hajs przed]] &gt;= 1000),  ROUNDDOWN(1000/gielda__36[[#This Row],[firma_C]], 0), 0)</f>
        <v>0</v>
      </c>
      <c r="K25">
        <f>gielda__36[[#This Row],[ile kupic]]*gielda__36[[#This Row],[firma_C]]</f>
        <v>0</v>
      </c>
      <c r="L25">
        <f>IF(E24 = 1, gielda__36[[#This Row],[Akcje przed]], 0)</f>
        <v>0</v>
      </c>
      <c r="M25">
        <f>gielda__36[[#This Row],[firma_C]]*gielda__36[[#This Row],[Ilośc sprzedaż]]</f>
        <v>0</v>
      </c>
      <c r="N25">
        <f>gielda__36[[#This Row],[Koszta sprzedaży]]-gielda__36[[#This Row],[Kosta kupienia]]</f>
        <v>0</v>
      </c>
      <c r="O25">
        <f>gielda__36[[#This Row],[Akcje przed]]+gielda__36[[#This Row],[ile kupic]]-gielda__36[[#This Row],[Ilośc sprzedaż]]</f>
        <v>12</v>
      </c>
      <c r="P25">
        <f>gielda__36[[#This Row],[hajs przed]]+gielda__36[[#This Row],[Zmaina]]</f>
        <v>4126.88</v>
      </c>
      <c r="Q25" s="1">
        <f t="shared" si="2"/>
        <v>24</v>
      </c>
    </row>
    <row r="26" spans="1:17" x14ac:dyDescent="0.45">
      <c r="A26">
        <v>112.65</v>
      </c>
      <c r="B26">
        <v>141.38</v>
      </c>
      <c r="C26">
        <v>76.08</v>
      </c>
      <c r="D26">
        <f>MAX(gielda__36[[#This Row],[firma_C]], D25)</f>
        <v>79.41</v>
      </c>
      <c r="E26">
        <f>IF(NOT(gielda__36[[#This Row],[Max C]] = D25), 1, 0)</f>
        <v>0</v>
      </c>
      <c r="F26">
        <f t="shared" si="0"/>
        <v>4126.88</v>
      </c>
      <c r="G26">
        <f>IF(C25&gt;gielda__36[[#This Row],[firma_C]], G25+1, 1)</f>
        <v>3</v>
      </c>
      <c r="H26" t="str">
        <f>IF(gielda__36[[#This Row],[Maleje]] &gt;= 3, "TAK", "NIE")</f>
        <v>TAK</v>
      </c>
      <c r="I26">
        <f t="shared" si="1"/>
        <v>12</v>
      </c>
      <c r="J26">
        <f>IF(AND(H25 = "TAK", gielda__36[[#This Row],[hajs przed]] &gt;= 1000),  ROUNDDOWN(1000/gielda__36[[#This Row],[firma_C]], 0), 0)</f>
        <v>0</v>
      </c>
      <c r="K26">
        <f>gielda__36[[#This Row],[ile kupic]]*gielda__36[[#This Row],[firma_C]]</f>
        <v>0</v>
      </c>
      <c r="L26">
        <f>IF(E25 = 1, gielda__36[[#This Row],[Akcje przed]], 0)</f>
        <v>0</v>
      </c>
      <c r="M26">
        <f>gielda__36[[#This Row],[firma_C]]*gielda__36[[#This Row],[Ilośc sprzedaż]]</f>
        <v>0</v>
      </c>
      <c r="N26">
        <f>gielda__36[[#This Row],[Koszta sprzedaży]]-gielda__36[[#This Row],[Kosta kupienia]]</f>
        <v>0</v>
      </c>
      <c r="O26">
        <f>gielda__36[[#This Row],[Akcje przed]]+gielda__36[[#This Row],[ile kupic]]-gielda__36[[#This Row],[Ilośc sprzedaż]]</f>
        <v>12</v>
      </c>
      <c r="P26">
        <f>gielda__36[[#This Row],[hajs przed]]+gielda__36[[#This Row],[Zmaina]]</f>
        <v>4126.88</v>
      </c>
      <c r="Q26" s="1">
        <f t="shared" si="2"/>
        <v>25</v>
      </c>
    </row>
    <row r="27" spans="1:17" x14ac:dyDescent="0.45">
      <c r="A27">
        <v>115.1</v>
      </c>
      <c r="B27">
        <v>141.34</v>
      </c>
      <c r="C27">
        <v>74.11</v>
      </c>
      <c r="D27">
        <f>MAX(gielda__36[[#This Row],[firma_C]], D26)</f>
        <v>79.41</v>
      </c>
      <c r="E27">
        <f>IF(NOT(gielda__36[[#This Row],[Max C]] = D26), 1, 0)</f>
        <v>0</v>
      </c>
      <c r="F27">
        <f t="shared" si="0"/>
        <v>4126.88</v>
      </c>
      <c r="G27">
        <f>IF(C26&gt;gielda__36[[#This Row],[firma_C]], G26+1, 1)</f>
        <v>4</v>
      </c>
      <c r="H27" t="str">
        <f>IF(gielda__36[[#This Row],[Maleje]] &gt;= 3, "TAK", "NIE")</f>
        <v>TAK</v>
      </c>
      <c r="I27">
        <f t="shared" si="1"/>
        <v>12</v>
      </c>
      <c r="J27">
        <f>IF(AND(H26 = "TAK", gielda__36[[#This Row],[hajs przed]] &gt;= 1000),  ROUNDDOWN(1000/gielda__36[[#This Row],[firma_C]], 0), 0)</f>
        <v>13</v>
      </c>
      <c r="K27">
        <f>gielda__36[[#This Row],[ile kupic]]*gielda__36[[#This Row],[firma_C]]</f>
        <v>963.43</v>
      </c>
      <c r="L27">
        <f>IF(E26 = 1, gielda__36[[#This Row],[Akcje przed]], 0)</f>
        <v>0</v>
      </c>
      <c r="M27">
        <f>gielda__36[[#This Row],[firma_C]]*gielda__36[[#This Row],[Ilośc sprzedaż]]</f>
        <v>0</v>
      </c>
      <c r="N27">
        <f>gielda__36[[#This Row],[Koszta sprzedaży]]-gielda__36[[#This Row],[Kosta kupienia]]</f>
        <v>-963.43</v>
      </c>
      <c r="O27">
        <f>gielda__36[[#This Row],[Akcje przed]]+gielda__36[[#This Row],[ile kupic]]-gielda__36[[#This Row],[Ilośc sprzedaż]]</f>
        <v>25</v>
      </c>
      <c r="P27">
        <f>gielda__36[[#This Row],[hajs przed]]+gielda__36[[#This Row],[Zmaina]]</f>
        <v>3163.4500000000003</v>
      </c>
      <c r="Q27" s="1">
        <f t="shared" si="2"/>
        <v>26</v>
      </c>
    </row>
    <row r="28" spans="1:17" x14ac:dyDescent="0.45">
      <c r="A28">
        <v>116.76</v>
      </c>
      <c r="B28">
        <v>140.87</v>
      </c>
      <c r="C28">
        <v>72.23</v>
      </c>
      <c r="D28">
        <f>MAX(gielda__36[[#This Row],[firma_C]], D27)</f>
        <v>79.41</v>
      </c>
      <c r="E28">
        <f>IF(NOT(gielda__36[[#This Row],[Max C]] = D27), 1, 0)</f>
        <v>0</v>
      </c>
      <c r="F28">
        <f t="shared" si="0"/>
        <v>3163.4500000000003</v>
      </c>
      <c r="G28">
        <f>IF(C27&gt;gielda__36[[#This Row],[firma_C]], G27+1, 1)</f>
        <v>5</v>
      </c>
      <c r="H28" t="str">
        <f>IF(gielda__36[[#This Row],[Maleje]] &gt;= 3, "TAK", "NIE")</f>
        <v>TAK</v>
      </c>
      <c r="I28">
        <f t="shared" si="1"/>
        <v>25</v>
      </c>
      <c r="J28">
        <f>IF(AND(H27 = "TAK", gielda__36[[#This Row],[hajs przed]] &gt;= 1000),  ROUNDDOWN(1000/gielda__36[[#This Row],[firma_C]], 0), 0)</f>
        <v>13</v>
      </c>
      <c r="K28">
        <f>gielda__36[[#This Row],[ile kupic]]*gielda__36[[#This Row],[firma_C]]</f>
        <v>938.99</v>
      </c>
      <c r="L28">
        <f>IF(E27 = 1, gielda__36[[#This Row],[Akcje przed]], 0)</f>
        <v>0</v>
      </c>
      <c r="M28">
        <f>gielda__36[[#This Row],[firma_C]]*gielda__36[[#This Row],[Ilośc sprzedaż]]</f>
        <v>0</v>
      </c>
      <c r="N28">
        <f>gielda__36[[#This Row],[Koszta sprzedaży]]-gielda__36[[#This Row],[Kosta kupienia]]</f>
        <v>-938.99</v>
      </c>
      <c r="O28">
        <f>gielda__36[[#This Row],[Akcje przed]]+gielda__36[[#This Row],[ile kupic]]-gielda__36[[#This Row],[Ilośc sprzedaż]]</f>
        <v>38</v>
      </c>
      <c r="P28">
        <f>gielda__36[[#This Row],[hajs przed]]+gielda__36[[#This Row],[Zmaina]]</f>
        <v>2224.46</v>
      </c>
      <c r="Q28" s="1">
        <f t="shared" si="2"/>
        <v>27</v>
      </c>
    </row>
    <row r="29" spans="1:17" x14ac:dyDescent="0.45">
      <c r="A29">
        <v>114.96</v>
      </c>
      <c r="B29">
        <v>139.35</v>
      </c>
      <c r="C29">
        <v>72.239999999999995</v>
      </c>
      <c r="D29">
        <f>MAX(gielda__36[[#This Row],[firma_C]], D28)</f>
        <v>79.41</v>
      </c>
      <c r="E29">
        <f>IF(NOT(gielda__36[[#This Row],[Max C]] = D28), 1, 0)</f>
        <v>0</v>
      </c>
      <c r="F29">
        <f t="shared" si="0"/>
        <v>2224.46</v>
      </c>
      <c r="G29">
        <f>IF(C28&gt;gielda__36[[#This Row],[firma_C]], G28+1, 1)</f>
        <v>1</v>
      </c>
      <c r="H29" t="str">
        <f>IF(gielda__36[[#This Row],[Maleje]] &gt;= 3, "TAK", "NIE")</f>
        <v>NIE</v>
      </c>
      <c r="I29">
        <f t="shared" si="1"/>
        <v>38</v>
      </c>
      <c r="J29">
        <f>IF(AND(H28 = "TAK", gielda__36[[#This Row],[hajs przed]] &gt;= 1000),  ROUNDDOWN(1000/gielda__36[[#This Row],[firma_C]], 0), 0)</f>
        <v>13</v>
      </c>
      <c r="K29">
        <f>gielda__36[[#This Row],[ile kupic]]*gielda__36[[#This Row],[firma_C]]</f>
        <v>939.11999999999989</v>
      </c>
      <c r="L29">
        <f>IF(E28 = 1, gielda__36[[#This Row],[Akcje przed]], 0)</f>
        <v>0</v>
      </c>
      <c r="M29">
        <f>gielda__36[[#This Row],[firma_C]]*gielda__36[[#This Row],[Ilośc sprzedaż]]</f>
        <v>0</v>
      </c>
      <c r="N29">
        <f>gielda__36[[#This Row],[Koszta sprzedaży]]-gielda__36[[#This Row],[Kosta kupienia]]</f>
        <v>-939.11999999999989</v>
      </c>
      <c r="O29">
        <f>gielda__36[[#This Row],[Akcje przed]]+gielda__36[[#This Row],[ile kupic]]-gielda__36[[#This Row],[Ilośc sprzedaż]]</f>
        <v>51</v>
      </c>
      <c r="P29">
        <f>gielda__36[[#This Row],[hajs przed]]+gielda__36[[#This Row],[Zmaina]]</f>
        <v>1285.3400000000001</v>
      </c>
      <c r="Q29" s="1">
        <f t="shared" si="2"/>
        <v>28</v>
      </c>
    </row>
    <row r="30" spans="1:17" x14ac:dyDescent="0.45">
      <c r="A30">
        <v>113.89</v>
      </c>
      <c r="B30">
        <v>141.87</v>
      </c>
      <c r="C30">
        <v>74.19</v>
      </c>
      <c r="D30">
        <f>MAX(gielda__36[[#This Row],[firma_C]], D29)</f>
        <v>79.41</v>
      </c>
      <c r="E30">
        <f>IF(NOT(gielda__36[[#This Row],[Max C]] = D29), 1, 0)</f>
        <v>0</v>
      </c>
      <c r="F30">
        <f t="shared" si="0"/>
        <v>1285.3400000000001</v>
      </c>
      <c r="G30">
        <f>IF(C29&gt;gielda__36[[#This Row],[firma_C]], G29+1, 1)</f>
        <v>1</v>
      </c>
      <c r="H30" t="str">
        <f>IF(gielda__36[[#This Row],[Maleje]] &gt;= 3, "TAK", "NIE")</f>
        <v>NIE</v>
      </c>
      <c r="I30">
        <f t="shared" si="1"/>
        <v>51</v>
      </c>
      <c r="J30">
        <f>IF(AND(H29 = "TAK", gielda__36[[#This Row],[hajs przed]] &gt;= 1000),  ROUNDDOWN(1000/gielda__36[[#This Row],[firma_C]], 0), 0)</f>
        <v>0</v>
      </c>
      <c r="K30">
        <f>gielda__36[[#This Row],[ile kupic]]*gielda__36[[#This Row],[firma_C]]</f>
        <v>0</v>
      </c>
      <c r="L30">
        <f>IF(E29 = 1, gielda__36[[#This Row],[Akcje przed]], 0)</f>
        <v>0</v>
      </c>
      <c r="M30">
        <f>gielda__36[[#This Row],[firma_C]]*gielda__36[[#This Row],[Ilośc sprzedaż]]</f>
        <v>0</v>
      </c>
      <c r="N30">
        <f>gielda__36[[#This Row],[Koszta sprzedaży]]-gielda__36[[#This Row],[Kosta kupienia]]</f>
        <v>0</v>
      </c>
      <c r="O30">
        <f>gielda__36[[#This Row],[Akcje przed]]+gielda__36[[#This Row],[ile kupic]]-gielda__36[[#This Row],[Ilośc sprzedaż]]</f>
        <v>51</v>
      </c>
      <c r="P30">
        <f>gielda__36[[#This Row],[hajs przed]]+gielda__36[[#This Row],[Zmaina]]</f>
        <v>1285.3400000000001</v>
      </c>
      <c r="Q30" s="1">
        <f t="shared" si="2"/>
        <v>29</v>
      </c>
    </row>
    <row r="31" spans="1:17" x14ac:dyDescent="0.45">
      <c r="A31">
        <v>112.77</v>
      </c>
      <c r="B31">
        <v>140.41</v>
      </c>
      <c r="C31">
        <v>75.75</v>
      </c>
      <c r="D31">
        <f>MAX(gielda__36[[#This Row],[firma_C]], D30)</f>
        <v>79.41</v>
      </c>
      <c r="E31">
        <f>IF(NOT(gielda__36[[#This Row],[Max C]] = D30), 1, 0)</f>
        <v>0</v>
      </c>
      <c r="F31">
        <f t="shared" si="0"/>
        <v>1285.3400000000001</v>
      </c>
      <c r="G31">
        <f>IF(C30&gt;gielda__36[[#This Row],[firma_C]], G30+1, 1)</f>
        <v>1</v>
      </c>
      <c r="H31" t="str">
        <f>IF(gielda__36[[#This Row],[Maleje]] &gt;= 3, "TAK", "NIE")</f>
        <v>NIE</v>
      </c>
      <c r="I31">
        <f t="shared" si="1"/>
        <v>51</v>
      </c>
      <c r="J31">
        <f>IF(AND(H30 = "TAK", gielda__36[[#This Row],[hajs przed]] &gt;= 1000),  ROUNDDOWN(1000/gielda__36[[#This Row],[firma_C]], 0), 0)</f>
        <v>0</v>
      </c>
      <c r="K31">
        <f>gielda__36[[#This Row],[ile kupic]]*gielda__36[[#This Row],[firma_C]]</f>
        <v>0</v>
      </c>
      <c r="L31">
        <f>IF(E30 = 1, gielda__36[[#This Row],[Akcje przed]], 0)</f>
        <v>0</v>
      </c>
      <c r="M31">
        <f>gielda__36[[#This Row],[firma_C]]*gielda__36[[#This Row],[Ilośc sprzedaż]]</f>
        <v>0</v>
      </c>
      <c r="N31">
        <f>gielda__36[[#This Row],[Koszta sprzedaży]]-gielda__36[[#This Row],[Kosta kupienia]]</f>
        <v>0</v>
      </c>
      <c r="O31">
        <f>gielda__36[[#This Row],[Akcje przed]]+gielda__36[[#This Row],[ile kupic]]-gielda__36[[#This Row],[Ilośc sprzedaż]]</f>
        <v>51</v>
      </c>
      <c r="P31">
        <f>gielda__36[[#This Row],[hajs przed]]+gielda__36[[#This Row],[Zmaina]]</f>
        <v>1285.3400000000001</v>
      </c>
      <c r="Q31" s="1">
        <f t="shared" si="2"/>
        <v>30</v>
      </c>
    </row>
    <row r="32" spans="1:17" x14ac:dyDescent="0.45">
      <c r="A32">
        <v>113.51</v>
      </c>
      <c r="B32">
        <v>138.97999999999999</v>
      </c>
      <c r="C32">
        <v>74.11</v>
      </c>
      <c r="D32">
        <f>MAX(gielda__36[[#This Row],[firma_C]], D31)</f>
        <v>79.41</v>
      </c>
      <c r="E32">
        <f>IF(NOT(gielda__36[[#This Row],[Max C]] = D31), 1, 0)</f>
        <v>0</v>
      </c>
      <c r="F32">
        <f t="shared" si="0"/>
        <v>1285.3400000000001</v>
      </c>
      <c r="G32">
        <f>IF(C31&gt;gielda__36[[#This Row],[firma_C]], G31+1, 1)</f>
        <v>2</v>
      </c>
      <c r="H32" t="str">
        <f>IF(gielda__36[[#This Row],[Maleje]] &gt;= 3, "TAK", "NIE")</f>
        <v>NIE</v>
      </c>
      <c r="I32">
        <f t="shared" si="1"/>
        <v>51</v>
      </c>
      <c r="J32">
        <f>IF(AND(H31 = "TAK", gielda__36[[#This Row],[hajs przed]] &gt;= 1000),  ROUNDDOWN(1000/gielda__36[[#This Row],[firma_C]], 0), 0)</f>
        <v>0</v>
      </c>
      <c r="K32">
        <f>gielda__36[[#This Row],[ile kupic]]*gielda__36[[#This Row],[firma_C]]</f>
        <v>0</v>
      </c>
      <c r="L32">
        <f>IF(E31 = 1, gielda__36[[#This Row],[Akcje przed]], 0)</f>
        <v>0</v>
      </c>
      <c r="M32">
        <f>gielda__36[[#This Row],[firma_C]]*gielda__36[[#This Row],[Ilośc sprzedaż]]</f>
        <v>0</v>
      </c>
      <c r="N32">
        <f>gielda__36[[#This Row],[Koszta sprzedaży]]-gielda__36[[#This Row],[Kosta kupienia]]</f>
        <v>0</v>
      </c>
      <c r="O32">
        <f>gielda__36[[#This Row],[Akcje przed]]+gielda__36[[#This Row],[ile kupic]]-gielda__36[[#This Row],[Ilośc sprzedaż]]</f>
        <v>51</v>
      </c>
      <c r="P32">
        <f>gielda__36[[#This Row],[hajs przed]]+gielda__36[[#This Row],[Zmaina]]</f>
        <v>1285.3400000000001</v>
      </c>
      <c r="Q32" s="1">
        <f t="shared" si="2"/>
        <v>31</v>
      </c>
    </row>
    <row r="33" spans="1:17" x14ac:dyDescent="0.45">
      <c r="A33">
        <v>112.2</v>
      </c>
      <c r="B33">
        <v>137.32</v>
      </c>
      <c r="C33">
        <v>74.75</v>
      </c>
      <c r="D33">
        <f>MAX(gielda__36[[#This Row],[firma_C]], D32)</f>
        <v>79.41</v>
      </c>
      <c r="E33">
        <f>IF(NOT(gielda__36[[#This Row],[Max C]] = D32), 1, 0)</f>
        <v>0</v>
      </c>
      <c r="F33">
        <f t="shared" si="0"/>
        <v>1285.3400000000001</v>
      </c>
      <c r="G33">
        <f>IF(C32&gt;gielda__36[[#This Row],[firma_C]], G32+1, 1)</f>
        <v>1</v>
      </c>
      <c r="H33" t="str">
        <f>IF(gielda__36[[#This Row],[Maleje]] &gt;= 3, "TAK", "NIE")</f>
        <v>NIE</v>
      </c>
      <c r="I33">
        <f t="shared" si="1"/>
        <v>51</v>
      </c>
      <c r="J33">
        <f>IF(AND(H32 = "TAK", gielda__36[[#This Row],[hajs przed]] &gt;= 1000),  ROUNDDOWN(1000/gielda__36[[#This Row],[firma_C]], 0), 0)</f>
        <v>0</v>
      </c>
      <c r="K33">
        <f>gielda__36[[#This Row],[ile kupic]]*gielda__36[[#This Row],[firma_C]]</f>
        <v>0</v>
      </c>
      <c r="L33">
        <f>IF(E32 = 1, gielda__36[[#This Row],[Akcje przed]], 0)</f>
        <v>0</v>
      </c>
      <c r="M33">
        <f>gielda__36[[#This Row],[firma_C]]*gielda__36[[#This Row],[Ilośc sprzedaż]]</f>
        <v>0</v>
      </c>
      <c r="N33">
        <f>gielda__36[[#This Row],[Koszta sprzedaży]]-gielda__36[[#This Row],[Kosta kupienia]]</f>
        <v>0</v>
      </c>
      <c r="O33">
        <f>gielda__36[[#This Row],[Akcje przed]]+gielda__36[[#This Row],[ile kupic]]-gielda__36[[#This Row],[Ilośc sprzedaż]]</f>
        <v>51</v>
      </c>
      <c r="P33">
        <f>gielda__36[[#This Row],[hajs przed]]+gielda__36[[#This Row],[Zmaina]]</f>
        <v>1285.3400000000001</v>
      </c>
      <c r="Q33" s="1">
        <f t="shared" si="2"/>
        <v>32</v>
      </c>
    </row>
    <row r="34" spans="1:17" x14ac:dyDescent="0.45">
      <c r="A34">
        <v>110.36</v>
      </c>
      <c r="B34">
        <v>136.93</v>
      </c>
      <c r="C34">
        <v>72.89</v>
      </c>
      <c r="D34">
        <f>MAX(gielda__36[[#This Row],[firma_C]], D33)</f>
        <v>79.41</v>
      </c>
      <c r="E34">
        <f>IF(NOT(gielda__36[[#This Row],[Max C]] = D33), 1, 0)</f>
        <v>0</v>
      </c>
      <c r="F34">
        <f t="shared" si="0"/>
        <v>1285.3400000000001</v>
      </c>
      <c r="G34">
        <f>IF(C33&gt;gielda__36[[#This Row],[firma_C]], G33+1, 1)</f>
        <v>2</v>
      </c>
      <c r="H34" t="str">
        <f>IF(gielda__36[[#This Row],[Maleje]] &gt;= 3, "TAK", "NIE")</f>
        <v>NIE</v>
      </c>
      <c r="I34">
        <f t="shared" si="1"/>
        <v>51</v>
      </c>
      <c r="J34">
        <f>IF(AND(H33 = "TAK", gielda__36[[#This Row],[hajs przed]] &gt;= 1000),  ROUNDDOWN(1000/gielda__36[[#This Row],[firma_C]], 0), 0)</f>
        <v>0</v>
      </c>
      <c r="K34">
        <f>gielda__36[[#This Row],[ile kupic]]*gielda__36[[#This Row],[firma_C]]</f>
        <v>0</v>
      </c>
      <c r="L34">
        <f>IF(E33 = 1, gielda__36[[#This Row],[Akcje przed]], 0)</f>
        <v>0</v>
      </c>
      <c r="M34">
        <f>gielda__36[[#This Row],[firma_C]]*gielda__36[[#This Row],[Ilośc sprzedaż]]</f>
        <v>0</v>
      </c>
      <c r="N34">
        <f>gielda__36[[#This Row],[Koszta sprzedaży]]-gielda__36[[#This Row],[Kosta kupienia]]</f>
        <v>0</v>
      </c>
      <c r="O34">
        <f>gielda__36[[#This Row],[Akcje przed]]+gielda__36[[#This Row],[ile kupic]]-gielda__36[[#This Row],[Ilośc sprzedaż]]</f>
        <v>51</v>
      </c>
      <c r="P34">
        <f>gielda__36[[#This Row],[hajs przed]]+gielda__36[[#This Row],[Zmaina]]</f>
        <v>1285.3400000000001</v>
      </c>
      <c r="Q34" s="1">
        <f t="shared" si="2"/>
        <v>33</v>
      </c>
    </row>
    <row r="35" spans="1:17" x14ac:dyDescent="0.45">
      <c r="A35">
        <v>112.47</v>
      </c>
      <c r="B35">
        <v>136.37</v>
      </c>
      <c r="C35">
        <v>71.260000000000005</v>
      </c>
      <c r="D35">
        <f>MAX(gielda__36[[#This Row],[firma_C]], D34)</f>
        <v>79.41</v>
      </c>
      <c r="E35">
        <f>IF(NOT(gielda__36[[#This Row],[Max C]] = D34), 1, 0)</f>
        <v>0</v>
      </c>
      <c r="F35">
        <f t="shared" si="0"/>
        <v>1285.3400000000001</v>
      </c>
      <c r="G35">
        <f>IF(C34&gt;gielda__36[[#This Row],[firma_C]], G34+1, 1)</f>
        <v>3</v>
      </c>
      <c r="H35" t="str">
        <f>IF(gielda__36[[#This Row],[Maleje]] &gt;= 3, "TAK", "NIE")</f>
        <v>TAK</v>
      </c>
      <c r="I35">
        <f t="shared" si="1"/>
        <v>51</v>
      </c>
      <c r="J35">
        <f>IF(AND(H34 = "TAK", gielda__36[[#This Row],[hajs przed]] &gt;= 1000),  ROUNDDOWN(1000/gielda__36[[#This Row],[firma_C]], 0), 0)</f>
        <v>0</v>
      </c>
      <c r="K35">
        <f>gielda__36[[#This Row],[ile kupic]]*gielda__36[[#This Row],[firma_C]]</f>
        <v>0</v>
      </c>
      <c r="L35">
        <f>IF(E34 = 1, gielda__36[[#This Row],[Akcje przed]], 0)</f>
        <v>0</v>
      </c>
      <c r="M35">
        <f>gielda__36[[#This Row],[firma_C]]*gielda__36[[#This Row],[Ilośc sprzedaż]]</f>
        <v>0</v>
      </c>
      <c r="N35">
        <f>gielda__36[[#This Row],[Koszta sprzedaży]]-gielda__36[[#This Row],[Kosta kupienia]]</f>
        <v>0</v>
      </c>
      <c r="O35">
        <f>gielda__36[[#This Row],[Akcje przed]]+gielda__36[[#This Row],[ile kupic]]-gielda__36[[#This Row],[Ilośc sprzedaż]]</f>
        <v>51</v>
      </c>
      <c r="P35">
        <f>gielda__36[[#This Row],[hajs przed]]+gielda__36[[#This Row],[Zmaina]]</f>
        <v>1285.3400000000001</v>
      </c>
      <c r="Q35" s="1">
        <f t="shared" si="2"/>
        <v>34</v>
      </c>
    </row>
    <row r="36" spans="1:17" x14ac:dyDescent="0.45">
      <c r="A36">
        <v>112.67</v>
      </c>
      <c r="B36">
        <v>136.24</v>
      </c>
      <c r="C36">
        <v>72.92</v>
      </c>
      <c r="D36">
        <f>MAX(gielda__36[[#This Row],[firma_C]], D35)</f>
        <v>79.41</v>
      </c>
      <c r="E36">
        <f>IF(NOT(gielda__36[[#This Row],[Max C]] = D35), 1, 0)</f>
        <v>0</v>
      </c>
      <c r="F36">
        <f t="shared" si="0"/>
        <v>1285.3400000000001</v>
      </c>
      <c r="G36">
        <f>IF(C35&gt;gielda__36[[#This Row],[firma_C]], G35+1, 1)</f>
        <v>1</v>
      </c>
      <c r="H36" t="str">
        <f>IF(gielda__36[[#This Row],[Maleje]] &gt;= 3, "TAK", "NIE")</f>
        <v>NIE</v>
      </c>
      <c r="I36">
        <f t="shared" si="1"/>
        <v>51</v>
      </c>
      <c r="J36">
        <f>IF(AND(H35 = "TAK", gielda__36[[#This Row],[hajs przed]] &gt;= 1000),  ROUNDDOWN(1000/gielda__36[[#This Row],[firma_C]], 0), 0)</f>
        <v>13</v>
      </c>
      <c r="K36">
        <f>gielda__36[[#This Row],[ile kupic]]*gielda__36[[#This Row],[firma_C]]</f>
        <v>947.96</v>
      </c>
      <c r="L36">
        <f>IF(E35 = 1, gielda__36[[#This Row],[Akcje przed]], 0)</f>
        <v>0</v>
      </c>
      <c r="M36">
        <f>gielda__36[[#This Row],[firma_C]]*gielda__36[[#This Row],[Ilośc sprzedaż]]</f>
        <v>0</v>
      </c>
      <c r="N36">
        <f>gielda__36[[#This Row],[Koszta sprzedaży]]-gielda__36[[#This Row],[Kosta kupienia]]</f>
        <v>-947.96</v>
      </c>
      <c r="O36">
        <f>gielda__36[[#This Row],[Akcje przed]]+gielda__36[[#This Row],[ile kupic]]-gielda__36[[#This Row],[Ilośc sprzedaż]]</f>
        <v>64</v>
      </c>
      <c r="P36">
        <f>gielda__36[[#This Row],[hajs przed]]+gielda__36[[#This Row],[Zmaina]]</f>
        <v>337.38000000000011</v>
      </c>
      <c r="Q36" s="1">
        <f t="shared" si="2"/>
        <v>35</v>
      </c>
    </row>
    <row r="37" spans="1:17" x14ac:dyDescent="0.45">
      <c r="A37">
        <v>111.09</v>
      </c>
      <c r="B37">
        <v>134.69</v>
      </c>
      <c r="C37">
        <v>73.63</v>
      </c>
      <c r="D37">
        <f>MAX(gielda__36[[#This Row],[firma_C]], D36)</f>
        <v>79.41</v>
      </c>
      <c r="E37">
        <f>IF(NOT(gielda__36[[#This Row],[Max C]] = D36), 1, 0)</f>
        <v>0</v>
      </c>
      <c r="F37">
        <f t="shared" si="0"/>
        <v>337.38000000000011</v>
      </c>
      <c r="G37">
        <f>IF(C36&gt;gielda__36[[#This Row],[firma_C]], G36+1, 1)</f>
        <v>1</v>
      </c>
      <c r="H37" t="str">
        <f>IF(gielda__36[[#This Row],[Maleje]] &gt;= 3, "TAK", "NIE")</f>
        <v>NIE</v>
      </c>
      <c r="I37">
        <f t="shared" si="1"/>
        <v>64</v>
      </c>
      <c r="J37">
        <f>IF(AND(H36 = "TAK", gielda__36[[#This Row],[hajs przed]] &gt;= 1000),  ROUNDDOWN(1000/gielda__36[[#This Row],[firma_C]], 0), 0)</f>
        <v>0</v>
      </c>
      <c r="K37">
        <f>gielda__36[[#This Row],[ile kupic]]*gielda__36[[#This Row],[firma_C]]</f>
        <v>0</v>
      </c>
      <c r="L37">
        <f>IF(E36 = 1, gielda__36[[#This Row],[Akcje przed]], 0)</f>
        <v>0</v>
      </c>
      <c r="M37">
        <f>gielda__36[[#This Row],[firma_C]]*gielda__36[[#This Row],[Ilośc sprzedaż]]</f>
        <v>0</v>
      </c>
      <c r="N37">
        <f>gielda__36[[#This Row],[Koszta sprzedaży]]-gielda__36[[#This Row],[Kosta kupienia]]</f>
        <v>0</v>
      </c>
      <c r="O37">
        <f>gielda__36[[#This Row],[Akcje przed]]+gielda__36[[#This Row],[ile kupic]]-gielda__36[[#This Row],[Ilośc sprzedaż]]</f>
        <v>64</v>
      </c>
      <c r="P37">
        <f>gielda__36[[#This Row],[hajs przed]]+gielda__36[[#This Row],[Zmaina]]</f>
        <v>337.38000000000011</v>
      </c>
      <c r="Q37" s="1">
        <f t="shared" si="2"/>
        <v>36</v>
      </c>
    </row>
    <row r="38" spans="1:17" x14ac:dyDescent="0.45">
      <c r="A38">
        <v>110.06</v>
      </c>
      <c r="B38">
        <v>137.49</v>
      </c>
      <c r="C38">
        <v>72.040000000000006</v>
      </c>
      <c r="D38">
        <f>MAX(gielda__36[[#This Row],[firma_C]], D37)</f>
        <v>79.41</v>
      </c>
      <c r="E38">
        <f>IF(NOT(gielda__36[[#This Row],[Max C]] = D37), 1, 0)</f>
        <v>0</v>
      </c>
      <c r="F38">
        <f t="shared" si="0"/>
        <v>337.38000000000011</v>
      </c>
      <c r="G38">
        <f>IF(C37&gt;gielda__36[[#This Row],[firma_C]], G37+1, 1)</f>
        <v>2</v>
      </c>
      <c r="H38" t="str">
        <f>IF(gielda__36[[#This Row],[Maleje]] &gt;= 3, "TAK", "NIE")</f>
        <v>NIE</v>
      </c>
      <c r="I38">
        <f t="shared" si="1"/>
        <v>64</v>
      </c>
      <c r="J38">
        <f>IF(AND(H37 = "TAK", gielda__36[[#This Row],[hajs przed]] &gt;= 1000),  ROUNDDOWN(1000/gielda__36[[#This Row],[firma_C]], 0), 0)</f>
        <v>0</v>
      </c>
      <c r="K38">
        <f>gielda__36[[#This Row],[ile kupic]]*gielda__36[[#This Row],[firma_C]]</f>
        <v>0</v>
      </c>
      <c r="L38">
        <f>IF(E37 = 1, gielda__36[[#This Row],[Akcje przed]], 0)</f>
        <v>0</v>
      </c>
      <c r="M38">
        <f>gielda__36[[#This Row],[firma_C]]*gielda__36[[#This Row],[Ilośc sprzedaż]]</f>
        <v>0</v>
      </c>
      <c r="N38">
        <f>gielda__36[[#This Row],[Koszta sprzedaży]]-gielda__36[[#This Row],[Kosta kupienia]]</f>
        <v>0</v>
      </c>
      <c r="O38">
        <f>gielda__36[[#This Row],[Akcje przed]]+gielda__36[[#This Row],[ile kupic]]-gielda__36[[#This Row],[Ilośc sprzedaż]]</f>
        <v>64</v>
      </c>
      <c r="P38">
        <f>gielda__36[[#This Row],[hajs przed]]+gielda__36[[#This Row],[Zmaina]]</f>
        <v>337.38000000000011</v>
      </c>
      <c r="Q38" s="1">
        <f t="shared" si="2"/>
        <v>37</v>
      </c>
    </row>
    <row r="39" spans="1:17" x14ac:dyDescent="0.45">
      <c r="A39">
        <v>111.55</v>
      </c>
      <c r="B39">
        <v>135.69999999999999</v>
      </c>
      <c r="C39">
        <v>70.16</v>
      </c>
      <c r="D39">
        <f>MAX(gielda__36[[#This Row],[firma_C]], D38)</f>
        <v>79.41</v>
      </c>
      <c r="E39">
        <f>IF(NOT(gielda__36[[#This Row],[Max C]] = D38), 1, 0)</f>
        <v>0</v>
      </c>
      <c r="F39">
        <f t="shared" si="0"/>
        <v>337.38000000000011</v>
      </c>
      <c r="G39">
        <f>IF(C38&gt;gielda__36[[#This Row],[firma_C]], G38+1, 1)</f>
        <v>3</v>
      </c>
      <c r="H39" t="str">
        <f>IF(gielda__36[[#This Row],[Maleje]] &gt;= 3, "TAK", "NIE")</f>
        <v>TAK</v>
      </c>
      <c r="I39">
        <f t="shared" si="1"/>
        <v>64</v>
      </c>
      <c r="J39">
        <f>IF(AND(H38 = "TAK", gielda__36[[#This Row],[hajs przed]] &gt;= 1000),  ROUNDDOWN(1000/gielda__36[[#This Row],[firma_C]], 0), 0)</f>
        <v>0</v>
      </c>
      <c r="K39">
        <f>gielda__36[[#This Row],[ile kupic]]*gielda__36[[#This Row],[firma_C]]</f>
        <v>0</v>
      </c>
      <c r="L39">
        <f>IF(E38 = 1, gielda__36[[#This Row],[Akcje przed]], 0)</f>
        <v>0</v>
      </c>
      <c r="M39">
        <f>gielda__36[[#This Row],[firma_C]]*gielda__36[[#This Row],[Ilośc sprzedaż]]</f>
        <v>0</v>
      </c>
      <c r="N39">
        <f>gielda__36[[#This Row],[Koszta sprzedaży]]-gielda__36[[#This Row],[Kosta kupienia]]</f>
        <v>0</v>
      </c>
      <c r="O39">
        <f>gielda__36[[#This Row],[Akcje przed]]+gielda__36[[#This Row],[ile kupic]]-gielda__36[[#This Row],[Ilośc sprzedaż]]</f>
        <v>64</v>
      </c>
      <c r="P39">
        <f>gielda__36[[#This Row],[hajs przed]]+gielda__36[[#This Row],[Zmaina]]</f>
        <v>337.38000000000011</v>
      </c>
      <c r="Q39" s="1">
        <f t="shared" si="2"/>
        <v>38</v>
      </c>
    </row>
    <row r="40" spans="1:17" x14ac:dyDescent="0.45">
      <c r="A40">
        <v>112.25</v>
      </c>
      <c r="B40">
        <v>134.69</v>
      </c>
      <c r="C40">
        <v>72.239999999999995</v>
      </c>
      <c r="D40">
        <f>MAX(gielda__36[[#This Row],[firma_C]], D39)</f>
        <v>79.41</v>
      </c>
      <c r="E40">
        <f>IF(NOT(gielda__36[[#This Row],[Max C]] = D39), 1, 0)</f>
        <v>0</v>
      </c>
      <c r="F40">
        <f t="shared" si="0"/>
        <v>337.38000000000011</v>
      </c>
      <c r="G40">
        <f>IF(C39&gt;gielda__36[[#This Row],[firma_C]], G39+1, 1)</f>
        <v>1</v>
      </c>
      <c r="H40" t="str">
        <f>IF(gielda__36[[#This Row],[Maleje]] &gt;= 3, "TAK", "NIE")</f>
        <v>NIE</v>
      </c>
      <c r="I40">
        <f t="shared" si="1"/>
        <v>64</v>
      </c>
      <c r="J40">
        <f>IF(AND(H39 = "TAK", gielda__36[[#This Row],[hajs przed]] &gt;= 1000),  ROUNDDOWN(1000/gielda__36[[#This Row],[firma_C]], 0), 0)</f>
        <v>0</v>
      </c>
      <c r="K40">
        <f>gielda__36[[#This Row],[ile kupic]]*gielda__36[[#This Row],[firma_C]]</f>
        <v>0</v>
      </c>
      <c r="L40">
        <f>IF(E39 = 1, gielda__36[[#This Row],[Akcje przed]], 0)</f>
        <v>0</v>
      </c>
      <c r="M40">
        <f>gielda__36[[#This Row],[firma_C]]*gielda__36[[#This Row],[Ilośc sprzedaż]]</f>
        <v>0</v>
      </c>
      <c r="N40">
        <f>gielda__36[[#This Row],[Koszta sprzedaży]]-gielda__36[[#This Row],[Kosta kupienia]]</f>
        <v>0</v>
      </c>
      <c r="O40">
        <f>gielda__36[[#This Row],[Akcje przed]]+gielda__36[[#This Row],[ile kupic]]-gielda__36[[#This Row],[Ilośc sprzedaż]]</f>
        <v>64</v>
      </c>
      <c r="P40">
        <f>gielda__36[[#This Row],[hajs przed]]+gielda__36[[#This Row],[Zmaina]]</f>
        <v>337.38000000000011</v>
      </c>
      <c r="Q40" s="1">
        <f t="shared" si="2"/>
        <v>39</v>
      </c>
    </row>
    <row r="41" spans="1:17" x14ac:dyDescent="0.45">
      <c r="A41">
        <v>110.59</v>
      </c>
      <c r="B41">
        <v>133.41</v>
      </c>
      <c r="C41">
        <v>70.25</v>
      </c>
      <c r="D41">
        <f>MAX(gielda__36[[#This Row],[firma_C]], D40)</f>
        <v>79.41</v>
      </c>
      <c r="E41">
        <f>IF(NOT(gielda__36[[#This Row],[Max C]] = D40), 1, 0)</f>
        <v>0</v>
      </c>
      <c r="F41">
        <f t="shared" si="0"/>
        <v>337.38000000000011</v>
      </c>
      <c r="G41">
        <f>IF(C40&gt;gielda__36[[#This Row],[firma_C]], G40+1, 1)</f>
        <v>2</v>
      </c>
      <c r="H41" t="str">
        <f>IF(gielda__36[[#This Row],[Maleje]] &gt;= 3, "TAK", "NIE")</f>
        <v>NIE</v>
      </c>
      <c r="I41">
        <f t="shared" si="1"/>
        <v>64</v>
      </c>
      <c r="J41">
        <f>IF(AND(H40 = "TAK", gielda__36[[#This Row],[hajs przed]] &gt;= 1000),  ROUNDDOWN(1000/gielda__36[[#This Row],[firma_C]], 0), 0)</f>
        <v>0</v>
      </c>
      <c r="K41">
        <f>gielda__36[[#This Row],[ile kupic]]*gielda__36[[#This Row],[firma_C]]</f>
        <v>0</v>
      </c>
      <c r="L41">
        <f>IF(E40 = 1, gielda__36[[#This Row],[Akcje przed]], 0)</f>
        <v>0</v>
      </c>
      <c r="M41">
        <f>gielda__36[[#This Row],[firma_C]]*gielda__36[[#This Row],[Ilośc sprzedaż]]</f>
        <v>0</v>
      </c>
      <c r="N41">
        <f>gielda__36[[#This Row],[Koszta sprzedaży]]-gielda__36[[#This Row],[Kosta kupienia]]</f>
        <v>0</v>
      </c>
      <c r="O41">
        <f>gielda__36[[#This Row],[Akcje przed]]+gielda__36[[#This Row],[ile kupic]]-gielda__36[[#This Row],[Ilośc sprzedaż]]</f>
        <v>64</v>
      </c>
      <c r="P41">
        <f>gielda__36[[#This Row],[hajs przed]]+gielda__36[[#This Row],[Zmaina]]</f>
        <v>337.38000000000011</v>
      </c>
      <c r="Q41" s="1">
        <f t="shared" si="2"/>
        <v>40</v>
      </c>
    </row>
    <row r="42" spans="1:17" x14ac:dyDescent="0.45">
      <c r="A42">
        <v>109.24</v>
      </c>
      <c r="B42">
        <v>136.24</v>
      </c>
      <c r="C42">
        <v>71.67</v>
      </c>
      <c r="D42">
        <f>MAX(gielda__36[[#This Row],[firma_C]], D41)</f>
        <v>79.41</v>
      </c>
      <c r="E42">
        <f>IF(NOT(gielda__36[[#This Row],[Max C]] = D41), 1, 0)</f>
        <v>0</v>
      </c>
      <c r="F42">
        <f t="shared" si="0"/>
        <v>337.38000000000011</v>
      </c>
      <c r="G42">
        <f>IF(C41&gt;gielda__36[[#This Row],[firma_C]], G41+1, 1)</f>
        <v>1</v>
      </c>
      <c r="H42" t="str">
        <f>IF(gielda__36[[#This Row],[Maleje]] &gt;= 3, "TAK", "NIE")</f>
        <v>NIE</v>
      </c>
      <c r="I42">
        <f t="shared" si="1"/>
        <v>64</v>
      </c>
      <c r="J42">
        <f>IF(AND(H41 = "TAK", gielda__36[[#This Row],[hajs przed]] &gt;= 1000),  ROUNDDOWN(1000/gielda__36[[#This Row],[firma_C]], 0), 0)</f>
        <v>0</v>
      </c>
      <c r="K42">
        <f>gielda__36[[#This Row],[ile kupic]]*gielda__36[[#This Row],[firma_C]]</f>
        <v>0</v>
      </c>
      <c r="L42">
        <f>IF(E41 = 1, gielda__36[[#This Row],[Akcje przed]], 0)</f>
        <v>0</v>
      </c>
      <c r="M42">
        <f>gielda__36[[#This Row],[firma_C]]*gielda__36[[#This Row],[Ilośc sprzedaż]]</f>
        <v>0</v>
      </c>
      <c r="N42">
        <f>gielda__36[[#This Row],[Koszta sprzedaży]]-gielda__36[[#This Row],[Kosta kupienia]]</f>
        <v>0</v>
      </c>
      <c r="O42">
        <f>gielda__36[[#This Row],[Akcje przed]]+gielda__36[[#This Row],[ile kupic]]-gielda__36[[#This Row],[Ilośc sprzedaż]]</f>
        <v>64</v>
      </c>
      <c r="P42">
        <f>gielda__36[[#This Row],[hajs przed]]+gielda__36[[#This Row],[Zmaina]]</f>
        <v>337.38000000000011</v>
      </c>
      <c r="Q42" s="1">
        <f t="shared" si="2"/>
        <v>41</v>
      </c>
    </row>
    <row r="43" spans="1:17" x14ac:dyDescent="0.45">
      <c r="A43">
        <v>107.52</v>
      </c>
      <c r="B43">
        <v>136.22</v>
      </c>
      <c r="C43">
        <v>73.099999999999994</v>
      </c>
      <c r="D43">
        <f>MAX(gielda__36[[#This Row],[firma_C]], D42)</f>
        <v>79.41</v>
      </c>
      <c r="E43">
        <f>IF(NOT(gielda__36[[#This Row],[Max C]] = D42), 1, 0)</f>
        <v>0</v>
      </c>
      <c r="F43">
        <f t="shared" si="0"/>
        <v>337.38000000000011</v>
      </c>
      <c r="G43">
        <f>IF(C42&gt;gielda__36[[#This Row],[firma_C]], G42+1, 1)</f>
        <v>1</v>
      </c>
      <c r="H43" t="str">
        <f>IF(gielda__36[[#This Row],[Maleje]] &gt;= 3, "TAK", "NIE")</f>
        <v>NIE</v>
      </c>
      <c r="I43">
        <f t="shared" si="1"/>
        <v>64</v>
      </c>
      <c r="J43">
        <f>IF(AND(H42 = "TAK", gielda__36[[#This Row],[hajs przed]] &gt;= 1000),  ROUNDDOWN(1000/gielda__36[[#This Row],[firma_C]], 0), 0)</f>
        <v>0</v>
      </c>
      <c r="K43">
        <f>gielda__36[[#This Row],[ile kupic]]*gielda__36[[#This Row],[firma_C]]</f>
        <v>0</v>
      </c>
      <c r="L43">
        <f>IF(E42 = 1, gielda__36[[#This Row],[Akcje przed]], 0)</f>
        <v>0</v>
      </c>
      <c r="M43">
        <f>gielda__36[[#This Row],[firma_C]]*gielda__36[[#This Row],[Ilośc sprzedaż]]</f>
        <v>0</v>
      </c>
      <c r="N43">
        <f>gielda__36[[#This Row],[Koszta sprzedaży]]-gielda__36[[#This Row],[Kosta kupienia]]</f>
        <v>0</v>
      </c>
      <c r="O43">
        <f>gielda__36[[#This Row],[Akcje przed]]+gielda__36[[#This Row],[ile kupic]]-gielda__36[[#This Row],[Ilośc sprzedaż]]</f>
        <v>64</v>
      </c>
      <c r="P43">
        <f>gielda__36[[#This Row],[hajs przed]]+gielda__36[[#This Row],[Zmaina]]</f>
        <v>337.38000000000011</v>
      </c>
      <c r="Q43" s="1">
        <f t="shared" si="2"/>
        <v>42</v>
      </c>
    </row>
    <row r="44" spans="1:17" x14ac:dyDescent="0.45">
      <c r="A44">
        <v>107.97</v>
      </c>
      <c r="B44">
        <v>135.69999999999999</v>
      </c>
      <c r="C44">
        <v>74.36</v>
      </c>
      <c r="D44">
        <f>MAX(gielda__36[[#This Row],[firma_C]], D43)</f>
        <v>79.41</v>
      </c>
      <c r="E44">
        <f>IF(NOT(gielda__36[[#This Row],[Max C]] = D43), 1, 0)</f>
        <v>0</v>
      </c>
      <c r="F44">
        <f t="shared" si="0"/>
        <v>337.38000000000011</v>
      </c>
      <c r="G44">
        <f>IF(C43&gt;gielda__36[[#This Row],[firma_C]], G43+1, 1)</f>
        <v>1</v>
      </c>
      <c r="H44" t="str">
        <f>IF(gielda__36[[#This Row],[Maleje]] &gt;= 3, "TAK", "NIE")</f>
        <v>NIE</v>
      </c>
      <c r="I44">
        <f t="shared" si="1"/>
        <v>64</v>
      </c>
      <c r="J44">
        <f>IF(AND(H43 = "TAK", gielda__36[[#This Row],[hajs przed]] &gt;= 1000),  ROUNDDOWN(1000/gielda__36[[#This Row],[firma_C]], 0), 0)</f>
        <v>0</v>
      </c>
      <c r="K44">
        <f>gielda__36[[#This Row],[ile kupic]]*gielda__36[[#This Row],[firma_C]]</f>
        <v>0</v>
      </c>
      <c r="L44">
        <f>IF(E43 = 1, gielda__36[[#This Row],[Akcje przed]], 0)</f>
        <v>0</v>
      </c>
      <c r="M44">
        <f>gielda__36[[#This Row],[firma_C]]*gielda__36[[#This Row],[Ilośc sprzedaż]]</f>
        <v>0</v>
      </c>
      <c r="N44">
        <f>gielda__36[[#This Row],[Koszta sprzedaży]]-gielda__36[[#This Row],[Kosta kupienia]]</f>
        <v>0</v>
      </c>
      <c r="O44">
        <f>gielda__36[[#This Row],[Akcje przed]]+gielda__36[[#This Row],[ile kupic]]-gielda__36[[#This Row],[Ilośc sprzedaż]]</f>
        <v>64</v>
      </c>
      <c r="P44">
        <f>gielda__36[[#This Row],[hajs przed]]+gielda__36[[#This Row],[Zmaina]]</f>
        <v>337.38000000000011</v>
      </c>
      <c r="Q44" s="1">
        <f t="shared" si="2"/>
        <v>43</v>
      </c>
    </row>
    <row r="45" spans="1:17" x14ac:dyDescent="0.45">
      <c r="A45">
        <v>106.54</v>
      </c>
      <c r="B45">
        <v>134.72</v>
      </c>
      <c r="C45">
        <v>72.81</v>
      </c>
      <c r="D45">
        <f>MAX(gielda__36[[#This Row],[firma_C]], D44)</f>
        <v>79.41</v>
      </c>
      <c r="E45">
        <f>IF(NOT(gielda__36[[#This Row],[Max C]] = D44), 1, 0)</f>
        <v>0</v>
      </c>
      <c r="F45">
        <f t="shared" si="0"/>
        <v>337.38000000000011</v>
      </c>
      <c r="G45">
        <f>IF(C44&gt;gielda__36[[#This Row],[firma_C]], G44+1, 1)</f>
        <v>2</v>
      </c>
      <c r="H45" t="str">
        <f>IF(gielda__36[[#This Row],[Maleje]] &gt;= 3, "TAK", "NIE")</f>
        <v>NIE</v>
      </c>
      <c r="I45">
        <f t="shared" si="1"/>
        <v>64</v>
      </c>
      <c r="J45">
        <f>IF(AND(H44 = "TAK", gielda__36[[#This Row],[hajs przed]] &gt;= 1000),  ROUNDDOWN(1000/gielda__36[[#This Row],[firma_C]], 0), 0)</f>
        <v>0</v>
      </c>
      <c r="K45">
        <f>gielda__36[[#This Row],[ile kupic]]*gielda__36[[#This Row],[firma_C]]</f>
        <v>0</v>
      </c>
      <c r="L45">
        <f>IF(E44 = 1, gielda__36[[#This Row],[Akcje przed]], 0)</f>
        <v>0</v>
      </c>
      <c r="M45">
        <f>gielda__36[[#This Row],[firma_C]]*gielda__36[[#This Row],[Ilośc sprzedaż]]</f>
        <v>0</v>
      </c>
      <c r="N45">
        <f>gielda__36[[#This Row],[Koszta sprzedaży]]-gielda__36[[#This Row],[Kosta kupienia]]</f>
        <v>0</v>
      </c>
      <c r="O45">
        <f>gielda__36[[#This Row],[Akcje przed]]+gielda__36[[#This Row],[ile kupic]]-gielda__36[[#This Row],[Ilośc sprzedaż]]</f>
        <v>64</v>
      </c>
      <c r="P45">
        <f>gielda__36[[#This Row],[hajs przed]]+gielda__36[[#This Row],[Zmaina]]</f>
        <v>337.38000000000011</v>
      </c>
      <c r="Q45" s="1">
        <f t="shared" si="2"/>
        <v>44</v>
      </c>
    </row>
    <row r="46" spans="1:17" x14ac:dyDescent="0.45">
      <c r="A46">
        <v>105.18</v>
      </c>
      <c r="B46">
        <v>133.13</v>
      </c>
      <c r="C46">
        <v>71.02</v>
      </c>
      <c r="D46">
        <f>MAX(gielda__36[[#This Row],[firma_C]], D45)</f>
        <v>79.41</v>
      </c>
      <c r="E46">
        <f>IF(NOT(gielda__36[[#This Row],[Max C]] = D45), 1, 0)</f>
        <v>0</v>
      </c>
      <c r="F46">
        <f t="shared" si="0"/>
        <v>337.38000000000011</v>
      </c>
      <c r="G46">
        <f>IF(C45&gt;gielda__36[[#This Row],[firma_C]], G45+1, 1)</f>
        <v>3</v>
      </c>
      <c r="H46" t="str">
        <f>IF(gielda__36[[#This Row],[Maleje]] &gt;= 3, "TAK", "NIE")</f>
        <v>TAK</v>
      </c>
      <c r="I46">
        <f t="shared" si="1"/>
        <v>64</v>
      </c>
      <c r="J46">
        <f>IF(AND(H45 = "TAK", gielda__36[[#This Row],[hajs przed]] &gt;= 1000),  ROUNDDOWN(1000/gielda__36[[#This Row],[firma_C]], 0), 0)</f>
        <v>0</v>
      </c>
      <c r="K46">
        <f>gielda__36[[#This Row],[ile kupic]]*gielda__36[[#This Row],[firma_C]]</f>
        <v>0</v>
      </c>
      <c r="L46">
        <f>IF(E45 = 1, gielda__36[[#This Row],[Akcje przed]], 0)</f>
        <v>0</v>
      </c>
      <c r="M46">
        <f>gielda__36[[#This Row],[firma_C]]*gielda__36[[#This Row],[Ilośc sprzedaż]]</f>
        <v>0</v>
      </c>
      <c r="N46">
        <f>gielda__36[[#This Row],[Koszta sprzedaży]]-gielda__36[[#This Row],[Kosta kupienia]]</f>
        <v>0</v>
      </c>
      <c r="O46">
        <f>gielda__36[[#This Row],[Akcje przed]]+gielda__36[[#This Row],[ile kupic]]-gielda__36[[#This Row],[Ilośc sprzedaż]]</f>
        <v>64</v>
      </c>
      <c r="P46">
        <f>gielda__36[[#This Row],[hajs przed]]+gielda__36[[#This Row],[Zmaina]]</f>
        <v>337.38000000000011</v>
      </c>
      <c r="Q46" s="1">
        <f t="shared" si="2"/>
        <v>45</v>
      </c>
    </row>
    <row r="47" spans="1:17" x14ac:dyDescent="0.45">
      <c r="A47">
        <v>103.97</v>
      </c>
      <c r="B47">
        <v>131.47999999999999</v>
      </c>
      <c r="C47">
        <v>72.37</v>
      </c>
      <c r="D47">
        <f>MAX(gielda__36[[#This Row],[firma_C]], D46)</f>
        <v>79.41</v>
      </c>
      <c r="E47">
        <f>IF(NOT(gielda__36[[#This Row],[Max C]] = D46), 1, 0)</f>
        <v>0</v>
      </c>
      <c r="F47">
        <f t="shared" si="0"/>
        <v>337.38000000000011</v>
      </c>
      <c r="G47">
        <f>IF(C46&gt;gielda__36[[#This Row],[firma_C]], G46+1, 1)</f>
        <v>1</v>
      </c>
      <c r="H47" t="str">
        <f>IF(gielda__36[[#This Row],[Maleje]] &gt;= 3, "TAK", "NIE")</f>
        <v>NIE</v>
      </c>
      <c r="I47">
        <f t="shared" si="1"/>
        <v>64</v>
      </c>
      <c r="J47">
        <f>IF(AND(H46 = "TAK", gielda__36[[#This Row],[hajs przed]] &gt;= 1000),  ROUNDDOWN(1000/gielda__36[[#This Row],[firma_C]], 0), 0)</f>
        <v>0</v>
      </c>
      <c r="K47">
        <f>gielda__36[[#This Row],[ile kupic]]*gielda__36[[#This Row],[firma_C]]</f>
        <v>0</v>
      </c>
      <c r="L47">
        <f>IF(E46 = 1, gielda__36[[#This Row],[Akcje przed]], 0)</f>
        <v>0</v>
      </c>
      <c r="M47">
        <f>gielda__36[[#This Row],[firma_C]]*gielda__36[[#This Row],[Ilośc sprzedaż]]</f>
        <v>0</v>
      </c>
      <c r="N47">
        <f>gielda__36[[#This Row],[Koszta sprzedaży]]-gielda__36[[#This Row],[Kosta kupienia]]</f>
        <v>0</v>
      </c>
      <c r="O47">
        <f>gielda__36[[#This Row],[Akcje przed]]+gielda__36[[#This Row],[ile kupic]]-gielda__36[[#This Row],[Ilośc sprzedaż]]</f>
        <v>64</v>
      </c>
      <c r="P47">
        <f>gielda__36[[#This Row],[hajs przed]]+gielda__36[[#This Row],[Zmaina]]</f>
        <v>337.38000000000011</v>
      </c>
      <c r="Q47" s="1">
        <f t="shared" si="2"/>
        <v>46</v>
      </c>
    </row>
    <row r="48" spans="1:17" x14ac:dyDescent="0.45">
      <c r="A48">
        <v>105.17</v>
      </c>
      <c r="B48">
        <v>131.35</v>
      </c>
      <c r="C48">
        <v>72.58</v>
      </c>
      <c r="D48">
        <f>MAX(gielda__36[[#This Row],[firma_C]], D47)</f>
        <v>79.41</v>
      </c>
      <c r="E48">
        <f>IF(NOT(gielda__36[[#This Row],[Max C]] = D47), 1, 0)</f>
        <v>0</v>
      </c>
      <c r="F48">
        <f t="shared" si="0"/>
        <v>337.38000000000011</v>
      </c>
      <c r="G48">
        <f>IF(C47&gt;gielda__36[[#This Row],[firma_C]], G47+1, 1)</f>
        <v>1</v>
      </c>
      <c r="H48" t="str">
        <f>IF(gielda__36[[#This Row],[Maleje]] &gt;= 3, "TAK", "NIE")</f>
        <v>NIE</v>
      </c>
      <c r="I48">
        <f t="shared" si="1"/>
        <v>64</v>
      </c>
      <c r="J48">
        <f>IF(AND(H47 = "TAK", gielda__36[[#This Row],[hajs przed]] &gt;= 1000),  ROUNDDOWN(1000/gielda__36[[#This Row],[firma_C]], 0), 0)</f>
        <v>0</v>
      </c>
      <c r="K48">
        <f>gielda__36[[#This Row],[ile kupic]]*gielda__36[[#This Row],[firma_C]]</f>
        <v>0</v>
      </c>
      <c r="L48">
        <f>IF(E47 = 1, gielda__36[[#This Row],[Akcje przed]], 0)</f>
        <v>0</v>
      </c>
      <c r="M48">
        <f>gielda__36[[#This Row],[firma_C]]*gielda__36[[#This Row],[Ilośc sprzedaż]]</f>
        <v>0</v>
      </c>
      <c r="N48">
        <f>gielda__36[[#This Row],[Koszta sprzedaży]]-gielda__36[[#This Row],[Kosta kupienia]]</f>
        <v>0</v>
      </c>
      <c r="O48">
        <f>gielda__36[[#This Row],[Akcje przed]]+gielda__36[[#This Row],[ile kupic]]-gielda__36[[#This Row],[Ilośc sprzedaż]]</f>
        <v>64</v>
      </c>
      <c r="P48">
        <f>gielda__36[[#This Row],[hajs przed]]+gielda__36[[#This Row],[Zmaina]]</f>
        <v>337.38000000000011</v>
      </c>
      <c r="Q48" s="1">
        <f t="shared" si="2"/>
        <v>47</v>
      </c>
    </row>
    <row r="49" spans="1:17" x14ac:dyDescent="0.45">
      <c r="A49">
        <v>106.1</v>
      </c>
      <c r="B49">
        <v>131.19999999999999</v>
      </c>
      <c r="C49">
        <v>70.73</v>
      </c>
      <c r="D49">
        <f>MAX(gielda__36[[#This Row],[firma_C]], D48)</f>
        <v>79.41</v>
      </c>
      <c r="E49">
        <f>IF(NOT(gielda__36[[#This Row],[Max C]] = D48), 1, 0)</f>
        <v>0</v>
      </c>
      <c r="F49">
        <f t="shared" si="0"/>
        <v>337.38000000000011</v>
      </c>
      <c r="G49">
        <f>IF(C48&gt;gielda__36[[#This Row],[firma_C]], G48+1, 1)</f>
        <v>2</v>
      </c>
      <c r="H49" t="str">
        <f>IF(gielda__36[[#This Row],[Maleje]] &gt;= 3, "TAK", "NIE")</f>
        <v>NIE</v>
      </c>
      <c r="I49">
        <f t="shared" si="1"/>
        <v>64</v>
      </c>
      <c r="J49">
        <f>IF(AND(H48 = "TAK", gielda__36[[#This Row],[hajs przed]] &gt;= 1000),  ROUNDDOWN(1000/gielda__36[[#This Row],[firma_C]], 0), 0)</f>
        <v>0</v>
      </c>
      <c r="K49">
        <f>gielda__36[[#This Row],[ile kupic]]*gielda__36[[#This Row],[firma_C]]</f>
        <v>0</v>
      </c>
      <c r="L49">
        <f>IF(E48 = 1, gielda__36[[#This Row],[Akcje przed]], 0)</f>
        <v>0</v>
      </c>
      <c r="M49">
        <f>gielda__36[[#This Row],[firma_C]]*gielda__36[[#This Row],[Ilośc sprzedaż]]</f>
        <v>0</v>
      </c>
      <c r="N49">
        <f>gielda__36[[#This Row],[Koszta sprzedaży]]-gielda__36[[#This Row],[Kosta kupienia]]</f>
        <v>0</v>
      </c>
      <c r="O49">
        <f>gielda__36[[#This Row],[Akcje przed]]+gielda__36[[#This Row],[ile kupic]]-gielda__36[[#This Row],[Ilośc sprzedaż]]</f>
        <v>64</v>
      </c>
      <c r="P49">
        <f>gielda__36[[#This Row],[hajs przed]]+gielda__36[[#This Row],[Zmaina]]</f>
        <v>337.38000000000011</v>
      </c>
      <c r="Q49" s="1">
        <f t="shared" si="2"/>
        <v>48</v>
      </c>
    </row>
    <row r="50" spans="1:17" x14ac:dyDescent="0.45">
      <c r="A50">
        <v>107.77</v>
      </c>
      <c r="B50">
        <v>130.01</v>
      </c>
      <c r="C50">
        <v>69.03</v>
      </c>
      <c r="D50">
        <f>MAX(gielda__36[[#This Row],[firma_C]], D49)</f>
        <v>79.41</v>
      </c>
      <c r="E50">
        <f>IF(NOT(gielda__36[[#This Row],[Max C]] = D49), 1, 0)</f>
        <v>0</v>
      </c>
      <c r="F50">
        <f t="shared" si="0"/>
        <v>337.38000000000011</v>
      </c>
      <c r="G50">
        <f>IF(C49&gt;gielda__36[[#This Row],[firma_C]], G49+1, 1)</f>
        <v>3</v>
      </c>
      <c r="H50" t="str">
        <f>IF(gielda__36[[#This Row],[Maleje]] &gt;= 3, "TAK", "NIE")</f>
        <v>TAK</v>
      </c>
      <c r="I50">
        <f t="shared" si="1"/>
        <v>64</v>
      </c>
      <c r="J50">
        <f>IF(AND(H49 = "TAK", gielda__36[[#This Row],[hajs przed]] &gt;= 1000),  ROUNDDOWN(1000/gielda__36[[#This Row],[firma_C]], 0), 0)</f>
        <v>0</v>
      </c>
      <c r="K50">
        <f>gielda__36[[#This Row],[ile kupic]]*gielda__36[[#This Row],[firma_C]]</f>
        <v>0</v>
      </c>
      <c r="L50">
        <f>IF(E49 = 1, gielda__36[[#This Row],[Akcje przed]], 0)</f>
        <v>0</v>
      </c>
      <c r="M50">
        <f>gielda__36[[#This Row],[firma_C]]*gielda__36[[#This Row],[Ilośc sprzedaż]]</f>
        <v>0</v>
      </c>
      <c r="N50">
        <f>gielda__36[[#This Row],[Koszta sprzedaży]]-gielda__36[[#This Row],[Kosta kupienia]]</f>
        <v>0</v>
      </c>
      <c r="O50">
        <f>gielda__36[[#This Row],[Akcje przed]]+gielda__36[[#This Row],[ile kupic]]-gielda__36[[#This Row],[Ilośc sprzedaż]]</f>
        <v>64</v>
      </c>
      <c r="P50">
        <f>gielda__36[[#This Row],[hajs przed]]+gielda__36[[#This Row],[Zmaina]]</f>
        <v>337.38000000000011</v>
      </c>
      <c r="Q50" s="1">
        <f t="shared" si="2"/>
        <v>49</v>
      </c>
    </row>
    <row r="51" spans="1:17" x14ac:dyDescent="0.45">
      <c r="A51">
        <v>108.02</v>
      </c>
      <c r="B51">
        <v>129.72</v>
      </c>
      <c r="C51">
        <v>70</v>
      </c>
      <c r="D51">
        <f>MAX(gielda__36[[#This Row],[firma_C]], D50)</f>
        <v>79.41</v>
      </c>
      <c r="E51">
        <f>IF(NOT(gielda__36[[#This Row],[Max C]] = D50), 1, 0)</f>
        <v>0</v>
      </c>
      <c r="F51">
        <f t="shared" si="0"/>
        <v>337.38000000000011</v>
      </c>
      <c r="G51">
        <f>IF(C50&gt;gielda__36[[#This Row],[firma_C]], G50+1, 1)</f>
        <v>1</v>
      </c>
      <c r="H51" t="str">
        <f>IF(gielda__36[[#This Row],[Maleje]] &gt;= 3, "TAK", "NIE")</f>
        <v>NIE</v>
      </c>
      <c r="I51">
        <f t="shared" si="1"/>
        <v>64</v>
      </c>
      <c r="J51">
        <f>IF(AND(H50 = "TAK", gielda__36[[#This Row],[hajs przed]] &gt;= 1000),  ROUNDDOWN(1000/gielda__36[[#This Row],[firma_C]], 0), 0)</f>
        <v>0</v>
      </c>
      <c r="K51">
        <f>gielda__36[[#This Row],[ile kupic]]*gielda__36[[#This Row],[firma_C]]</f>
        <v>0</v>
      </c>
      <c r="L51">
        <f>IF(E50 = 1, gielda__36[[#This Row],[Akcje przed]], 0)</f>
        <v>0</v>
      </c>
      <c r="M51">
        <f>gielda__36[[#This Row],[firma_C]]*gielda__36[[#This Row],[Ilośc sprzedaż]]</f>
        <v>0</v>
      </c>
      <c r="N51">
        <f>gielda__36[[#This Row],[Koszta sprzedaży]]-gielda__36[[#This Row],[Kosta kupienia]]</f>
        <v>0</v>
      </c>
      <c r="O51">
        <f>gielda__36[[#This Row],[Akcje przed]]+gielda__36[[#This Row],[ile kupic]]-gielda__36[[#This Row],[Ilośc sprzedaż]]</f>
        <v>64</v>
      </c>
      <c r="P51">
        <f>gielda__36[[#This Row],[hajs przed]]+gielda__36[[#This Row],[Zmaina]]</f>
        <v>337.38000000000011</v>
      </c>
      <c r="Q51" s="1">
        <f t="shared" si="2"/>
        <v>50</v>
      </c>
    </row>
    <row r="52" spans="1:17" x14ac:dyDescent="0.45">
      <c r="A52">
        <v>108.88</v>
      </c>
      <c r="B52">
        <v>128.44999999999999</v>
      </c>
      <c r="C52">
        <v>68.27</v>
      </c>
      <c r="D52">
        <f>MAX(gielda__36[[#This Row],[firma_C]], D51)</f>
        <v>79.41</v>
      </c>
      <c r="E52">
        <f>IF(NOT(gielda__36[[#This Row],[Max C]] = D51), 1, 0)</f>
        <v>0</v>
      </c>
      <c r="F52">
        <f t="shared" si="0"/>
        <v>337.38000000000011</v>
      </c>
      <c r="G52">
        <f>IF(C51&gt;gielda__36[[#This Row],[firma_C]], G51+1, 1)</f>
        <v>2</v>
      </c>
      <c r="H52" t="str">
        <f>IF(gielda__36[[#This Row],[Maleje]] &gt;= 3, "TAK", "NIE")</f>
        <v>NIE</v>
      </c>
      <c r="I52">
        <f t="shared" si="1"/>
        <v>64</v>
      </c>
      <c r="J52">
        <f>IF(AND(H51 = "TAK", gielda__36[[#This Row],[hajs przed]] &gt;= 1000),  ROUNDDOWN(1000/gielda__36[[#This Row],[firma_C]], 0), 0)</f>
        <v>0</v>
      </c>
      <c r="K52">
        <f>gielda__36[[#This Row],[ile kupic]]*gielda__36[[#This Row],[firma_C]]</f>
        <v>0</v>
      </c>
      <c r="L52">
        <f>IF(E51 = 1, gielda__36[[#This Row],[Akcje przed]], 0)</f>
        <v>0</v>
      </c>
      <c r="M52">
        <f>gielda__36[[#This Row],[firma_C]]*gielda__36[[#This Row],[Ilośc sprzedaż]]</f>
        <v>0</v>
      </c>
      <c r="N52">
        <f>gielda__36[[#This Row],[Koszta sprzedaży]]-gielda__36[[#This Row],[Kosta kupienia]]</f>
        <v>0</v>
      </c>
      <c r="O52">
        <f>gielda__36[[#This Row],[Akcje przed]]+gielda__36[[#This Row],[ile kupic]]-gielda__36[[#This Row],[Ilośc sprzedaż]]</f>
        <v>64</v>
      </c>
      <c r="P52">
        <f>gielda__36[[#This Row],[hajs przed]]+gielda__36[[#This Row],[Zmaina]]</f>
        <v>337.38000000000011</v>
      </c>
      <c r="Q52" s="1">
        <f t="shared" si="2"/>
        <v>51</v>
      </c>
    </row>
    <row r="53" spans="1:17" x14ac:dyDescent="0.45">
      <c r="A53">
        <v>107.26</v>
      </c>
      <c r="B53">
        <v>128.38999999999999</v>
      </c>
      <c r="C53">
        <v>68.97</v>
      </c>
      <c r="D53">
        <f>MAX(gielda__36[[#This Row],[firma_C]], D52)</f>
        <v>79.41</v>
      </c>
      <c r="E53">
        <f>IF(NOT(gielda__36[[#This Row],[Max C]] = D52), 1, 0)</f>
        <v>0</v>
      </c>
      <c r="F53">
        <f t="shared" si="0"/>
        <v>337.38000000000011</v>
      </c>
      <c r="G53">
        <f>IF(C52&gt;gielda__36[[#This Row],[firma_C]], G52+1, 1)</f>
        <v>1</v>
      </c>
      <c r="H53" t="str">
        <f>IF(gielda__36[[#This Row],[Maleje]] &gt;= 3, "TAK", "NIE")</f>
        <v>NIE</v>
      </c>
      <c r="I53">
        <f t="shared" si="1"/>
        <v>64</v>
      </c>
      <c r="J53">
        <f>IF(AND(H52 = "TAK", gielda__36[[#This Row],[hajs przed]] &gt;= 1000),  ROUNDDOWN(1000/gielda__36[[#This Row],[firma_C]], 0), 0)</f>
        <v>0</v>
      </c>
      <c r="K53">
        <f>gielda__36[[#This Row],[ile kupic]]*gielda__36[[#This Row],[firma_C]]</f>
        <v>0</v>
      </c>
      <c r="L53">
        <f>IF(E52 = 1, gielda__36[[#This Row],[Akcje przed]], 0)</f>
        <v>0</v>
      </c>
      <c r="M53">
        <f>gielda__36[[#This Row],[firma_C]]*gielda__36[[#This Row],[Ilośc sprzedaż]]</f>
        <v>0</v>
      </c>
      <c r="N53">
        <f>gielda__36[[#This Row],[Koszta sprzedaży]]-gielda__36[[#This Row],[Kosta kupienia]]</f>
        <v>0</v>
      </c>
      <c r="O53">
        <f>gielda__36[[#This Row],[Akcje przed]]+gielda__36[[#This Row],[ile kupic]]-gielda__36[[#This Row],[Ilośc sprzedaż]]</f>
        <v>64</v>
      </c>
      <c r="P53">
        <f>gielda__36[[#This Row],[hajs przed]]+gielda__36[[#This Row],[Zmaina]]</f>
        <v>337.38000000000011</v>
      </c>
      <c r="Q53" s="1">
        <f t="shared" si="2"/>
        <v>52</v>
      </c>
    </row>
    <row r="54" spans="1:17" x14ac:dyDescent="0.45">
      <c r="A54">
        <v>106.11</v>
      </c>
      <c r="B54">
        <v>127.62</v>
      </c>
      <c r="C54">
        <v>67.489999999999995</v>
      </c>
      <c r="D54">
        <f>MAX(gielda__36[[#This Row],[firma_C]], D53)</f>
        <v>79.41</v>
      </c>
      <c r="E54">
        <f>IF(NOT(gielda__36[[#This Row],[Max C]] = D53), 1, 0)</f>
        <v>0</v>
      </c>
      <c r="F54">
        <f t="shared" si="0"/>
        <v>337.38000000000011</v>
      </c>
      <c r="G54">
        <f>IF(C53&gt;gielda__36[[#This Row],[firma_C]], G53+1, 1)</f>
        <v>2</v>
      </c>
      <c r="H54" t="str">
        <f>IF(gielda__36[[#This Row],[Maleje]] &gt;= 3, "TAK", "NIE")</f>
        <v>NIE</v>
      </c>
      <c r="I54">
        <f t="shared" si="1"/>
        <v>64</v>
      </c>
      <c r="J54">
        <f>IF(AND(H53 = "TAK", gielda__36[[#This Row],[hajs przed]] &gt;= 1000),  ROUNDDOWN(1000/gielda__36[[#This Row],[firma_C]], 0), 0)</f>
        <v>0</v>
      </c>
      <c r="K54">
        <f>gielda__36[[#This Row],[ile kupic]]*gielda__36[[#This Row],[firma_C]]</f>
        <v>0</v>
      </c>
      <c r="L54">
        <f>IF(E53 = 1, gielda__36[[#This Row],[Akcje przed]], 0)</f>
        <v>0</v>
      </c>
      <c r="M54">
        <f>gielda__36[[#This Row],[firma_C]]*gielda__36[[#This Row],[Ilośc sprzedaż]]</f>
        <v>0</v>
      </c>
      <c r="N54">
        <f>gielda__36[[#This Row],[Koszta sprzedaży]]-gielda__36[[#This Row],[Kosta kupienia]]</f>
        <v>0</v>
      </c>
      <c r="O54">
        <f>gielda__36[[#This Row],[Akcje przed]]+gielda__36[[#This Row],[ile kupic]]-gielda__36[[#This Row],[Ilośc sprzedaż]]</f>
        <v>64</v>
      </c>
      <c r="P54">
        <f>gielda__36[[#This Row],[hajs przed]]+gielda__36[[#This Row],[Zmaina]]</f>
        <v>337.38000000000011</v>
      </c>
      <c r="Q54" s="1">
        <f t="shared" si="2"/>
        <v>53</v>
      </c>
    </row>
    <row r="55" spans="1:17" x14ac:dyDescent="0.45">
      <c r="A55">
        <v>104.42</v>
      </c>
      <c r="B55">
        <v>127.12</v>
      </c>
      <c r="C55">
        <v>67.790000000000006</v>
      </c>
      <c r="D55">
        <f>MAX(gielda__36[[#This Row],[firma_C]], D54)</f>
        <v>79.41</v>
      </c>
      <c r="E55">
        <f>IF(NOT(gielda__36[[#This Row],[Max C]] = D54), 1, 0)</f>
        <v>0</v>
      </c>
      <c r="F55">
        <f t="shared" si="0"/>
        <v>337.38000000000011</v>
      </c>
      <c r="G55">
        <f>IF(C54&gt;gielda__36[[#This Row],[firma_C]], G54+1, 1)</f>
        <v>1</v>
      </c>
      <c r="H55" t="str">
        <f>IF(gielda__36[[#This Row],[Maleje]] &gt;= 3, "TAK", "NIE")</f>
        <v>NIE</v>
      </c>
      <c r="I55">
        <f t="shared" si="1"/>
        <v>64</v>
      </c>
      <c r="J55">
        <f>IF(AND(H54 = "TAK", gielda__36[[#This Row],[hajs przed]] &gt;= 1000),  ROUNDDOWN(1000/gielda__36[[#This Row],[firma_C]], 0), 0)</f>
        <v>0</v>
      </c>
      <c r="K55">
        <f>gielda__36[[#This Row],[ile kupic]]*gielda__36[[#This Row],[firma_C]]</f>
        <v>0</v>
      </c>
      <c r="L55">
        <f>IF(E54 = 1, gielda__36[[#This Row],[Akcje przed]], 0)</f>
        <v>0</v>
      </c>
      <c r="M55">
        <f>gielda__36[[#This Row],[firma_C]]*gielda__36[[#This Row],[Ilośc sprzedaż]]</f>
        <v>0</v>
      </c>
      <c r="N55">
        <f>gielda__36[[#This Row],[Koszta sprzedaży]]-gielda__36[[#This Row],[Kosta kupienia]]</f>
        <v>0</v>
      </c>
      <c r="O55">
        <f>gielda__36[[#This Row],[Akcje przed]]+gielda__36[[#This Row],[ile kupic]]-gielda__36[[#This Row],[Ilośc sprzedaż]]</f>
        <v>64</v>
      </c>
      <c r="P55">
        <f>gielda__36[[#This Row],[hajs przed]]+gielda__36[[#This Row],[Zmaina]]</f>
        <v>337.38000000000011</v>
      </c>
      <c r="Q55" s="1">
        <f t="shared" si="2"/>
        <v>54</v>
      </c>
    </row>
    <row r="56" spans="1:17" x14ac:dyDescent="0.45">
      <c r="A56">
        <v>106.04</v>
      </c>
      <c r="B56">
        <v>129.86000000000001</v>
      </c>
      <c r="C56">
        <v>68.91</v>
      </c>
      <c r="D56">
        <f>MAX(gielda__36[[#This Row],[firma_C]], D55)</f>
        <v>79.41</v>
      </c>
      <c r="E56">
        <f>IF(NOT(gielda__36[[#This Row],[Max C]] = D55), 1, 0)</f>
        <v>0</v>
      </c>
      <c r="F56">
        <f t="shared" si="0"/>
        <v>337.38000000000011</v>
      </c>
      <c r="G56">
        <f>IF(C55&gt;gielda__36[[#This Row],[firma_C]], G55+1, 1)</f>
        <v>1</v>
      </c>
      <c r="H56" t="str">
        <f>IF(gielda__36[[#This Row],[Maleje]] &gt;= 3, "TAK", "NIE")</f>
        <v>NIE</v>
      </c>
      <c r="I56">
        <f t="shared" si="1"/>
        <v>64</v>
      </c>
      <c r="J56">
        <f>IF(AND(H55 = "TAK", gielda__36[[#This Row],[hajs przed]] &gt;= 1000),  ROUNDDOWN(1000/gielda__36[[#This Row],[firma_C]], 0), 0)</f>
        <v>0</v>
      </c>
      <c r="K56">
        <f>gielda__36[[#This Row],[ile kupic]]*gielda__36[[#This Row],[firma_C]]</f>
        <v>0</v>
      </c>
      <c r="L56">
        <f>IF(E55 = 1, gielda__36[[#This Row],[Akcje przed]], 0)</f>
        <v>0</v>
      </c>
      <c r="M56">
        <f>gielda__36[[#This Row],[firma_C]]*gielda__36[[#This Row],[Ilośc sprzedaż]]</f>
        <v>0</v>
      </c>
      <c r="N56">
        <f>gielda__36[[#This Row],[Koszta sprzedaży]]-gielda__36[[#This Row],[Kosta kupienia]]</f>
        <v>0</v>
      </c>
      <c r="O56">
        <f>gielda__36[[#This Row],[Akcje przed]]+gielda__36[[#This Row],[ile kupic]]-gielda__36[[#This Row],[Ilośc sprzedaż]]</f>
        <v>64</v>
      </c>
      <c r="P56">
        <f>gielda__36[[#This Row],[hajs przed]]+gielda__36[[#This Row],[Zmaina]]</f>
        <v>337.38000000000011</v>
      </c>
      <c r="Q56" s="1">
        <f t="shared" si="2"/>
        <v>55</v>
      </c>
    </row>
    <row r="57" spans="1:17" x14ac:dyDescent="0.45">
      <c r="A57">
        <v>108.4</v>
      </c>
      <c r="B57">
        <v>128.13999999999999</v>
      </c>
      <c r="C57">
        <v>69.81</v>
      </c>
      <c r="D57">
        <f>MAX(gielda__36[[#This Row],[firma_C]], D56)</f>
        <v>79.41</v>
      </c>
      <c r="E57">
        <f>IF(NOT(gielda__36[[#This Row],[Max C]] = D56), 1, 0)</f>
        <v>0</v>
      </c>
      <c r="F57">
        <f t="shared" si="0"/>
        <v>337.38000000000011</v>
      </c>
      <c r="G57">
        <f>IF(C56&gt;gielda__36[[#This Row],[firma_C]], G56+1, 1)</f>
        <v>1</v>
      </c>
      <c r="H57" t="str">
        <f>IF(gielda__36[[#This Row],[Maleje]] &gt;= 3, "TAK", "NIE")</f>
        <v>NIE</v>
      </c>
      <c r="I57">
        <f t="shared" si="1"/>
        <v>64</v>
      </c>
      <c r="J57">
        <f>IF(AND(H56 = "TAK", gielda__36[[#This Row],[hajs przed]] &gt;= 1000),  ROUNDDOWN(1000/gielda__36[[#This Row],[firma_C]], 0), 0)</f>
        <v>0</v>
      </c>
      <c r="K57">
        <f>gielda__36[[#This Row],[ile kupic]]*gielda__36[[#This Row],[firma_C]]</f>
        <v>0</v>
      </c>
      <c r="L57">
        <f>IF(E56 = 1, gielda__36[[#This Row],[Akcje przed]], 0)</f>
        <v>0</v>
      </c>
      <c r="M57">
        <f>gielda__36[[#This Row],[firma_C]]*gielda__36[[#This Row],[Ilośc sprzedaż]]</f>
        <v>0</v>
      </c>
      <c r="N57">
        <f>gielda__36[[#This Row],[Koszta sprzedaży]]-gielda__36[[#This Row],[Kosta kupienia]]</f>
        <v>0</v>
      </c>
      <c r="O57">
        <f>gielda__36[[#This Row],[Akcje przed]]+gielda__36[[#This Row],[ile kupic]]-gielda__36[[#This Row],[Ilośc sprzedaż]]</f>
        <v>64</v>
      </c>
      <c r="P57">
        <f>gielda__36[[#This Row],[hajs przed]]+gielda__36[[#This Row],[Zmaina]]</f>
        <v>337.38000000000011</v>
      </c>
      <c r="Q57" s="1">
        <f t="shared" si="2"/>
        <v>56</v>
      </c>
    </row>
    <row r="58" spans="1:17" x14ac:dyDescent="0.45">
      <c r="A58">
        <v>108.53</v>
      </c>
      <c r="B58">
        <v>127.11</v>
      </c>
      <c r="C58">
        <v>67.84</v>
      </c>
      <c r="D58">
        <f>MAX(gielda__36[[#This Row],[firma_C]], D57)</f>
        <v>79.41</v>
      </c>
      <c r="E58">
        <f>IF(NOT(gielda__36[[#This Row],[Max C]] = D57), 1, 0)</f>
        <v>0</v>
      </c>
      <c r="F58">
        <f t="shared" si="0"/>
        <v>337.38000000000011</v>
      </c>
      <c r="G58">
        <f>IF(C57&gt;gielda__36[[#This Row],[firma_C]], G57+1, 1)</f>
        <v>2</v>
      </c>
      <c r="H58" t="str">
        <f>IF(gielda__36[[#This Row],[Maleje]] &gt;= 3, "TAK", "NIE")</f>
        <v>NIE</v>
      </c>
      <c r="I58">
        <f t="shared" si="1"/>
        <v>64</v>
      </c>
      <c r="J58">
        <f>IF(AND(H57 = "TAK", gielda__36[[#This Row],[hajs przed]] &gt;= 1000),  ROUNDDOWN(1000/gielda__36[[#This Row],[firma_C]], 0), 0)</f>
        <v>0</v>
      </c>
      <c r="K58">
        <f>gielda__36[[#This Row],[ile kupic]]*gielda__36[[#This Row],[firma_C]]</f>
        <v>0</v>
      </c>
      <c r="L58">
        <f>IF(E57 = 1, gielda__36[[#This Row],[Akcje przed]], 0)</f>
        <v>0</v>
      </c>
      <c r="M58">
        <f>gielda__36[[#This Row],[firma_C]]*gielda__36[[#This Row],[Ilośc sprzedaż]]</f>
        <v>0</v>
      </c>
      <c r="N58">
        <f>gielda__36[[#This Row],[Koszta sprzedaży]]-gielda__36[[#This Row],[Kosta kupienia]]</f>
        <v>0</v>
      </c>
      <c r="O58">
        <f>gielda__36[[#This Row],[Akcje przed]]+gielda__36[[#This Row],[ile kupic]]-gielda__36[[#This Row],[Ilośc sprzedaż]]</f>
        <v>64</v>
      </c>
      <c r="P58">
        <f>gielda__36[[#This Row],[hajs przed]]+gielda__36[[#This Row],[Zmaina]]</f>
        <v>337.38000000000011</v>
      </c>
      <c r="Q58" s="1">
        <f t="shared" si="2"/>
        <v>57</v>
      </c>
    </row>
    <row r="59" spans="1:17" x14ac:dyDescent="0.45">
      <c r="A59">
        <v>109.46</v>
      </c>
      <c r="B59">
        <v>125.12</v>
      </c>
      <c r="C59">
        <v>69.349999999999994</v>
      </c>
      <c r="D59">
        <f>MAX(gielda__36[[#This Row],[firma_C]], D58)</f>
        <v>79.41</v>
      </c>
      <c r="E59">
        <f>IF(NOT(gielda__36[[#This Row],[Max C]] = D58), 1, 0)</f>
        <v>0</v>
      </c>
      <c r="F59">
        <f t="shared" si="0"/>
        <v>337.38000000000011</v>
      </c>
      <c r="G59">
        <f>IF(C58&gt;gielda__36[[#This Row],[firma_C]], G58+1, 1)</f>
        <v>1</v>
      </c>
      <c r="H59" t="str">
        <f>IF(gielda__36[[#This Row],[Maleje]] &gt;= 3, "TAK", "NIE")</f>
        <v>NIE</v>
      </c>
      <c r="I59">
        <f t="shared" si="1"/>
        <v>64</v>
      </c>
      <c r="J59">
        <f>IF(AND(H58 = "TAK", gielda__36[[#This Row],[hajs przed]] &gt;= 1000),  ROUNDDOWN(1000/gielda__36[[#This Row],[firma_C]], 0), 0)</f>
        <v>0</v>
      </c>
      <c r="K59">
        <f>gielda__36[[#This Row],[ile kupic]]*gielda__36[[#This Row],[firma_C]]</f>
        <v>0</v>
      </c>
      <c r="L59">
        <f>IF(E58 = 1, gielda__36[[#This Row],[Akcje przed]], 0)</f>
        <v>0</v>
      </c>
      <c r="M59">
        <f>gielda__36[[#This Row],[firma_C]]*gielda__36[[#This Row],[Ilośc sprzedaż]]</f>
        <v>0</v>
      </c>
      <c r="N59">
        <f>gielda__36[[#This Row],[Koszta sprzedaży]]-gielda__36[[#This Row],[Kosta kupienia]]</f>
        <v>0</v>
      </c>
      <c r="O59">
        <f>gielda__36[[#This Row],[Akcje przed]]+gielda__36[[#This Row],[ile kupic]]-gielda__36[[#This Row],[Ilośc sprzedaż]]</f>
        <v>64</v>
      </c>
      <c r="P59">
        <f>gielda__36[[#This Row],[hajs przed]]+gielda__36[[#This Row],[Zmaina]]</f>
        <v>337.38000000000011</v>
      </c>
      <c r="Q59" s="1">
        <f t="shared" si="2"/>
        <v>58</v>
      </c>
    </row>
    <row r="60" spans="1:17" x14ac:dyDescent="0.45">
      <c r="A60">
        <v>108.32</v>
      </c>
      <c r="B60">
        <v>123.31</v>
      </c>
      <c r="C60">
        <v>69.709999999999994</v>
      </c>
      <c r="D60">
        <f>MAX(gielda__36[[#This Row],[firma_C]], D59)</f>
        <v>79.41</v>
      </c>
      <c r="E60">
        <f>IF(NOT(gielda__36[[#This Row],[Max C]] = D59), 1, 0)</f>
        <v>0</v>
      </c>
      <c r="F60">
        <f t="shared" si="0"/>
        <v>337.38000000000011</v>
      </c>
      <c r="G60">
        <f>IF(C59&gt;gielda__36[[#This Row],[firma_C]], G59+1, 1)</f>
        <v>1</v>
      </c>
      <c r="H60" t="str">
        <f>IF(gielda__36[[#This Row],[Maleje]] &gt;= 3, "TAK", "NIE")</f>
        <v>NIE</v>
      </c>
      <c r="I60">
        <f t="shared" si="1"/>
        <v>64</v>
      </c>
      <c r="J60">
        <f>IF(AND(H59 = "TAK", gielda__36[[#This Row],[hajs przed]] &gt;= 1000),  ROUNDDOWN(1000/gielda__36[[#This Row],[firma_C]], 0), 0)</f>
        <v>0</v>
      </c>
      <c r="K60">
        <f>gielda__36[[#This Row],[ile kupic]]*gielda__36[[#This Row],[firma_C]]</f>
        <v>0</v>
      </c>
      <c r="L60">
        <f>IF(E59 = 1, gielda__36[[#This Row],[Akcje przed]], 0)</f>
        <v>0</v>
      </c>
      <c r="M60">
        <f>gielda__36[[#This Row],[firma_C]]*gielda__36[[#This Row],[Ilośc sprzedaż]]</f>
        <v>0</v>
      </c>
      <c r="N60">
        <f>gielda__36[[#This Row],[Koszta sprzedaży]]-gielda__36[[#This Row],[Kosta kupienia]]</f>
        <v>0</v>
      </c>
      <c r="O60">
        <f>gielda__36[[#This Row],[Akcje przed]]+gielda__36[[#This Row],[ile kupic]]-gielda__36[[#This Row],[Ilośc sprzedaż]]</f>
        <v>64</v>
      </c>
      <c r="P60">
        <f>gielda__36[[#This Row],[hajs przed]]+gielda__36[[#This Row],[Zmaina]]</f>
        <v>337.38000000000011</v>
      </c>
      <c r="Q60" s="1">
        <f t="shared" si="2"/>
        <v>59</v>
      </c>
    </row>
    <row r="61" spans="1:17" x14ac:dyDescent="0.45">
      <c r="A61">
        <v>106.32</v>
      </c>
      <c r="B61">
        <v>123.23</v>
      </c>
      <c r="C61">
        <v>67.77</v>
      </c>
      <c r="D61">
        <f>MAX(gielda__36[[#This Row],[firma_C]], D60)</f>
        <v>79.41</v>
      </c>
      <c r="E61">
        <f>IF(NOT(gielda__36[[#This Row],[Max C]] = D60), 1, 0)</f>
        <v>0</v>
      </c>
      <c r="F61">
        <f t="shared" si="0"/>
        <v>337.38000000000011</v>
      </c>
      <c r="G61">
        <f>IF(C60&gt;gielda__36[[#This Row],[firma_C]], G60+1, 1)</f>
        <v>2</v>
      </c>
      <c r="H61" t="str">
        <f>IF(gielda__36[[#This Row],[Maleje]] &gt;= 3, "TAK", "NIE")</f>
        <v>NIE</v>
      </c>
      <c r="I61">
        <f t="shared" si="1"/>
        <v>64</v>
      </c>
      <c r="J61">
        <f>IF(AND(H60 = "TAK", gielda__36[[#This Row],[hajs przed]] &gt;= 1000),  ROUNDDOWN(1000/gielda__36[[#This Row],[firma_C]], 0), 0)</f>
        <v>0</v>
      </c>
      <c r="K61">
        <f>gielda__36[[#This Row],[ile kupic]]*gielda__36[[#This Row],[firma_C]]</f>
        <v>0</v>
      </c>
      <c r="L61">
        <f>IF(E60 = 1, gielda__36[[#This Row],[Akcje przed]], 0)</f>
        <v>0</v>
      </c>
      <c r="M61">
        <f>gielda__36[[#This Row],[firma_C]]*gielda__36[[#This Row],[Ilośc sprzedaż]]</f>
        <v>0</v>
      </c>
      <c r="N61">
        <f>gielda__36[[#This Row],[Koszta sprzedaży]]-gielda__36[[#This Row],[Kosta kupienia]]</f>
        <v>0</v>
      </c>
      <c r="O61">
        <f>gielda__36[[#This Row],[Akcje przed]]+gielda__36[[#This Row],[ile kupic]]-gielda__36[[#This Row],[Ilośc sprzedaż]]</f>
        <v>64</v>
      </c>
      <c r="P61">
        <f>gielda__36[[#This Row],[hajs przed]]+gielda__36[[#This Row],[Zmaina]]</f>
        <v>337.38000000000011</v>
      </c>
      <c r="Q61" s="1">
        <f t="shared" si="2"/>
        <v>60</v>
      </c>
    </row>
    <row r="62" spans="1:17" x14ac:dyDescent="0.45">
      <c r="A62">
        <v>111.11</v>
      </c>
      <c r="B62">
        <v>126.02</v>
      </c>
      <c r="C62">
        <v>69.61</v>
      </c>
      <c r="D62">
        <f>MAX(gielda__36[[#This Row],[firma_C]], D61)</f>
        <v>79.41</v>
      </c>
      <c r="E62">
        <f>IF(NOT(gielda__36[[#This Row],[Max C]] = D61), 1, 0)</f>
        <v>0</v>
      </c>
      <c r="F62">
        <f t="shared" si="0"/>
        <v>337.38000000000011</v>
      </c>
      <c r="G62">
        <f>IF(C61&gt;gielda__36[[#This Row],[firma_C]], G61+1, 1)</f>
        <v>1</v>
      </c>
      <c r="H62" t="str">
        <f>IF(gielda__36[[#This Row],[Maleje]] &gt;= 3, "TAK", "NIE")</f>
        <v>NIE</v>
      </c>
      <c r="I62">
        <f t="shared" si="1"/>
        <v>64</v>
      </c>
      <c r="J62">
        <f>IF(AND(H61 = "TAK", gielda__36[[#This Row],[hajs przed]] &gt;= 1000),  ROUNDDOWN(1000/gielda__36[[#This Row],[firma_C]], 0), 0)</f>
        <v>0</v>
      </c>
      <c r="K62">
        <f>gielda__36[[#This Row],[ile kupic]]*gielda__36[[#This Row],[firma_C]]</f>
        <v>0</v>
      </c>
      <c r="L62">
        <f>IF(E61 = 1, gielda__36[[#This Row],[Akcje przed]], 0)</f>
        <v>0</v>
      </c>
      <c r="M62">
        <f>gielda__36[[#This Row],[firma_C]]*gielda__36[[#This Row],[Ilośc sprzedaż]]</f>
        <v>0</v>
      </c>
      <c r="N62">
        <f>gielda__36[[#This Row],[Koszta sprzedaży]]-gielda__36[[#This Row],[Kosta kupienia]]</f>
        <v>0</v>
      </c>
      <c r="O62">
        <f>gielda__36[[#This Row],[Akcje przed]]+gielda__36[[#This Row],[ile kupic]]-gielda__36[[#This Row],[Ilośc sprzedaż]]</f>
        <v>64</v>
      </c>
      <c r="P62">
        <f>gielda__36[[#This Row],[hajs przed]]+gielda__36[[#This Row],[Zmaina]]</f>
        <v>337.38000000000011</v>
      </c>
      <c r="Q62" s="1">
        <f t="shared" si="2"/>
        <v>61</v>
      </c>
    </row>
    <row r="63" spans="1:17" x14ac:dyDescent="0.45">
      <c r="A63">
        <v>112.07</v>
      </c>
      <c r="B63">
        <v>124.34</v>
      </c>
      <c r="C63">
        <v>71.64</v>
      </c>
      <c r="D63">
        <f>MAX(gielda__36[[#This Row],[firma_C]], D62)</f>
        <v>79.41</v>
      </c>
      <c r="E63">
        <f>IF(NOT(gielda__36[[#This Row],[Max C]] = D62), 1, 0)</f>
        <v>0</v>
      </c>
      <c r="F63">
        <f t="shared" si="0"/>
        <v>337.38000000000011</v>
      </c>
      <c r="G63">
        <f>IF(C62&gt;gielda__36[[#This Row],[firma_C]], G62+1, 1)</f>
        <v>1</v>
      </c>
      <c r="H63" t="str">
        <f>IF(gielda__36[[#This Row],[Maleje]] &gt;= 3, "TAK", "NIE")</f>
        <v>NIE</v>
      </c>
      <c r="I63">
        <f t="shared" si="1"/>
        <v>64</v>
      </c>
      <c r="J63">
        <f>IF(AND(H62 = "TAK", gielda__36[[#This Row],[hajs przed]] &gt;= 1000),  ROUNDDOWN(1000/gielda__36[[#This Row],[firma_C]], 0), 0)</f>
        <v>0</v>
      </c>
      <c r="K63">
        <f>gielda__36[[#This Row],[ile kupic]]*gielda__36[[#This Row],[firma_C]]</f>
        <v>0</v>
      </c>
      <c r="L63">
        <f>IF(E62 = 1, gielda__36[[#This Row],[Akcje przed]], 0)</f>
        <v>0</v>
      </c>
      <c r="M63">
        <f>gielda__36[[#This Row],[firma_C]]*gielda__36[[#This Row],[Ilośc sprzedaż]]</f>
        <v>0</v>
      </c>
      <c r="N63">
        <f>gielda__36[[#This Row],[Koszta sprzedaży]]-gielda__36[[#This Row],[Kosta kupienia]]</f>
        <v>0</v>
      </c>
      <c r="O63">
        <f>gielda__36[[#This Row],[Akcje przed]]+gielda__36[[#This Row],[ile kupic]]-gielda__36[[#This Row],[Ilośc sprzedaż]]</f>
        <v>64</v>
      </c>
      <c r="P63">
        <f>gielda__36[[#This Row],[hajs przed]]+gielda__36[[#This Row],[Zmaina]]</f>
        <v>337.38000000000011</v>
      </c>
      <c r="Q63" s="1">
        <f t="shared" si="2"/>
        <v>62</v>
      </c>
    </row>
    <row r="64" spans="1:17" x14ac:dyDescent="0.45">
      <c r="A64">
        <v>110.42</v>
      </c>
      <c r="B64">
        <v>122.71</v>
      </c>
      <c r="C64">
        <v>73.260000000000005</v>
      </c>
      <c r="D64">
        <f>MAX(gielda__36[[#This Row],[firma_C]], D63)</f>
        <v>79.41</v>
      </c>
      <c r="E64">
        <f>IF(NOT(gielda__36[[#This Row],[Max C]] = D63), 1, 0)</f>
        <v>0</v>
      </c>
      <c r="F64">
        <f t="shared" si="0"/>
        <v>337.38000000000011</v>
      </c>
      <c r="G64">
        <f>IF(C63&gt;gielda__36[[#This Row],[firma_C]], G63+1, 1)</f>
        <v>1</v>
      </c>
      <c r="H64" t="str">
        <f>IF(gielda__36[[#This Row],[Maleje]] &gt;= 3, "TAK", "NIE")</f>
        <v>NIE</v>
      </c>
      <c r="I64">
        <f t="shared" si="1"/>
        <v>64</v>
      </c>
      <c r="J64">
        <f>IF(AND(H63 = "TAK", gielda__36[[#This Row],[hajs przed]] &gt;= 1000),  ROUNDDOWN(1000/gielda__36[[#This Row],[firma_C]], 0), 0)</f>
        <v>0</v>
      </c>
      <c r="K64">
        <f>gielda__36[[#This Row],[ile kupic]]*gielda__36[[#This Row],[firma_C]]</f>
        <v>0</v>
      </c>
      <c r="L64">
        <f>IF(E63 = 1, gielda__36[[#This Row],[Akcje przed]], 0)</f>
        <v>0</v>
      </c>
      <c r="M64">
        <f>gielda__36[[#This Row],[firma_C]]*gielda__36[[#This Row],[Ilośc sprzedaż]]</f>
        <v>0</v>
      </c>
      <c r="N64">
        <f>gielda__36[[#This Row],[Koszta sprzedaży]]-gielda__36[[#This Row],[Kosta kupienia]]</f>
        <v>0</v>
      </c>
      <c r="O64">
        <f>gielda__36[[#This Row],[Akcje przed]]+gielda__36[[#This Row],[ile kupic]]-gielda__36[[#This Row],[Ilośc sprzedaż]]</f>
        <v>64</v>
      </c>
      <c r="P64">
        <f>gielda__36[[#This Row],[hajs przed]]+gielda__36[[#This Row],[Zmaina]]</f>
        <v>337.38000000000011</v>
      </c>
      <c r="Q64" s="1">
        <f t="shared" si="2"/>
        <v>63</v>
      </c>
    </row>
    <row r="65" spans="1:17" x14ac:dyDescent="0.45">
      <c r="A65">
        <v>108.52</v>
      </c>
      <c r="B65">
        <v>122.53</v>
      </c>
      <c r="C65">
        <v>73.27</v>
      </c>
      <c r="D65">
        <f>MAX(gielda__36[[#This Row],[firma_C]], D64)</f>
        <v>79.41</v>
      </c>
      <c r="E65">
        <f>IF(NOT(gielda__36[[#This Row],[Max C]] = D64), 1, 0)</f>
        <v>0</v>
      </c>
      <c r="F65">
        <f t="shared" si="0"/>
        <v>337.38000000000011</v>
      </c>
      <c r="G65">
        <f>IF(C64&gt;gielda__36[[#This Row],[firma_C]], G64+1, 1)</f>
        <v>1</v>
      </c>
      <c r="H65" t="str">
        <f>IF(gielda__36[[#This Row],[Maleje]] &gt;= 3, "TAK", "NIE")</f>
        <v>NIE</v>
      </c>
      <c r="I65">
        <f t="shared" si="1"/>
        <v>64</v>
      </c>
      <c r="J65">
        <f>IF(AND(H64 = "TAK", gielda__36[[#This Row],[hajs przed]] &gt;= 1000),  ROUNDDOWN(1000/gielda__36[[#This Row],[firma_C]], 0), 0)</f>
        <v>0</v>
      </c>
      <c r="K65">
        <f>gielda__36[[#This Row],[ile kupic]]*gielda__36[[#This Row],[firma_C]]</f>
        <v>0</v>
      </c>
      <c r="L65">
        <f>IF(E64 = 1, gielda__36[[#This Row],[Akcje przed]], 0)</f>
        <v>0</v>
      </c>
      <c r="M65">
        <f>gielda__36[[#This Row],[firma_C]]*gielda__36[[#This Row],[Ilośc sprzedaż]]</f>
        <v>0</v>
      </c>
      <c r="N65">
        <f>gielda__36[[#This Row],[Koszta sprzedaży]]-gielda__36[[#This Row],[Kosta kupienia]]</f>
        <v>0</v>
      </c>
      <c r="O65">
        <f>gielda__36[[#This Row],[Akcje przed]]+gielda__36[[#This Row],[ile kupic]]-gielda__36[[#This Row],[Ilośc sprzedaż]]</f>
        <v>64</v>
      </c>
      <c r="P65">
        <f>gielda__36[[#This Row],[hajs przed]]+gielda__36[[#This Row],[Zmaina]]</f>
        <v>337.38000000000011</v>
      </c>
      <c r="Q65" s="1">
        <f t="shared" si="2"/>
        <v>64</v>
      </c>
    </row>
    <row r="66" spans="1:17" x14ac:dyDescent="0.45">
      <c r="A66">
        <v>106.63</v>
      </c>
      <c r="B66">
        <v>122.08</v>
      </c>
      <c r="C66">
        <v>74.290000000000006</v>
      </c>
      <c r="D66">
        <f>MAX(gielda__36[[#This Row],[firma_C]], D65)</f>
        <v>79.41</v>
      </c>
      <c r="E66">
        <f>IF(NOT(gielda__36[[#This Row],[Max C]] = D65), 1, 0)</f>
        <v>0</v>
      </c>
      <c r="F66">
        <f t="shared" si="0"/>
        <v>337.38000000000011</v>
      </c>
      <c r="G66">
        <f>IF(C65&gt;gielda__36[[#This Row],[firma_C]], G65+1, 1)</f>
        <v>1</v>
      </c>
      <c r="H66" t="str">
        <f>IF(gielda__36[[#This Row],[Maleje]] &gt;= 3, "TAK", "NIE")</f>
        <v>NIE</v>
      </c>
      <c r="I66">
        <f t="shared" si="1"/>
        <v>64</v>
      </c>
      <c r="J66">
        <f>IF(AND(H65 = "TAK", gielda__36[[#This Row],[hajs przed]] &gt;= 1000),  ROUNDDOWN(1000/gielda__36[[#This Row],[firma_C]], 0), 0)</f>
        <v>0</v>
      </c>
      <c r="K66">
        <f>gielda__36[[#This Row],[ile kupic]]*gielda__36[[#This Row],[firma_C]]</f>
        <v>0</v>
      </c>
      <c r="L66">
        <f>IF(E65 = 1, gielda__36[[#This Row],[Akcje przed]], 0)</f>
        <v>0</v>
      </c>
      <c r="M66">
        <f>gielda__36[[#This Row],[firma_C]]*gielda__36[[#This Row],[Ilośc sprzedaż]]</f>
        <v>0</v>
      </c>
      <c r="N66">
        <f>gielda__36[[#This Row],[Koszta sprzedaży]]-gielda__36[[#This Row],[Kosta kupienia]]</f>
        <v>0</v>
      </c>
      <c r="O66">
        <f>gielda__36[[#This Row],[Akcje przed]]+gielda__36[[#This Row],[ile kupic]]-gielda__36[[#This Row],[Ilośc sprzedaż]]</f>
        <v>64</v>
      </c>
      <c r="P66">
        <f>gielda__36[[#This Row],[hajs przed]]+gielda__36[[#This Row],[Zmaina]]</f>
        <v>337.38000000000011</v>
      </c>
      <c r="Q66" s="1">
        <f t="shared" si="2"/>
        <v>65</v>
      </c>
    </row>
    <row r="67" spans="1:17" x14ac:dyDescent="0.45">
      <c r="A67">
        <v>107.24</v>
      </c>
      <c r="B67">
        <v>124.82</v>
      </c>
      <c r="C67">
        <v>75.55</v>
      </c>
      <c r="D67">
        <f>MAX(gielda__36[[#This Row],[firma_C]], D66)</f>
        <v>79.41</v>
      </c>
      <c r="E67">
        <f>IF(NOT(gielda__36[[#This Row],[Max C]] = D66), 1, 0)</f>
        <v>0</v>
      </c>
      <c r="F67">
        <f t="shared" si="0"/>
        <v>337.38000000000011</v>
      </c>
      <c r="G67">
        <f>IF(C66&gt;gielda__36[[#This Row],[firma_C]], G66+1, 1)</f>
        <v>1</v>
      </c>
      <c r="H67" t="str">
        <f>IF(gielda__36[[#This Row],[Maleje]] &gt;= 3, "TAK", "NIE")</f>
        <v>NIE</v>
      </c>
      <c r="I67">
        <f t="shared" si="1"/>
        <v>64</v>
      </c>
      <c r="J67">
        <f>IF(AND(H66 = "TAK", gielda__36[[#This Row],[hajs przed]] &gt;= 1000),  ROUNDDOWN(1000/gielda__36[[#This Row],[firma_C]], 0), 0)</f>
        <v>0</v>
      </c>
      <c r="K67">
        <f>gielda__36[[#This Row],[ile kupic]]*gielda__36[[#This Row],[firma_C]]</f>
        <v>0</v>
      </c>
      <c r="L67">
        <f>IF(E66 = 1, gielda__36[[#This Row],[Akcje przed]], 0)</f>
        <v>0</v>
      </c>
      <c r="M67">
        <f>gielda__36[[#This Row],[firma_C]]*gielda__36[[#This Row],[Ilośc sprzedaż]]</f>
        <v>0</v>
      </c>
      <c r="N67">
        <f>gielda__36[[#This Row],[Koszta sprzedaży]]-gielda__36[[#This Row],[Kosta kupienia]]</f>
        <v>0</v>
      </c>
      <c r="O67">
        <f>gielda__36[[#This Row],[Akcje przed]]+gielda__36[[#This Row],[ile kupic]]-gielda__36[[#This Row],[Ilośc sprzedaż]]</f>
        <v>64</v>
      </c>
      <c r="P67">
        <f>gielda__36[[#This Row],[hajs przed]]+gielda__36[[#This Row],[Zmaina]]</f>
        <v>337.38000000000011</v>
      </c>
      <c r="Q67" s="1">
        <f t="shared" si="2"/>
        <v>66</v>
      </c>
    </row>
    <row r="68" spans="1:17" x14ac:dyDescent="0.45">
      <c r="A68">
        <v>109.24</v>
      </c>
      <c r="B68">
        <v>123.18</v>
      </c>
      <c r="C68">
        <v>76.38</v>
      </c>
      <c r="D68">
        <f>MAX(gielda__36[[#This Row],[firma_C]], D67)</f>
        <v>79.41</v>
      </c>
      <c r="E68">
        <f>IF(NOT(gielda__36[[#This Row],[Max C]] = D67), 1, 0)</f>
        <v>0</v>
      </c>
      <c r="F68">
        <f t="shared" ref="F68:F131" si="3">P67</f>
        <v>337.38000000000011</v>
      </c>
      <c r="G68">
        <f>IF(C67&gt;gielda__36[[#This Row],[firma_C]], G67+1, 1)</f>
        <v>1</v>
      </c>
      <c r="H68" t="str">
        <f>IF(gielda__36[[#This Row],[Maleje]] &gt;= 3, "TAK", "NIE")</f>
        <v>NIE</v>
      </c>
      <c r="I68">
        <f t="shared" ref="I68:I131" si="4">O67</f>
        <v>64</v>
      </c>
      <c r="J68">
        <f>IF(AND(H67 = "TAK", gielda__36[[#This Row],[hajs przed]] &gt;= 1000),  ROUNDDOWN(1000/gielda__36[[#This Row],[firma_C]], 0), 0)</f>
        <v>0</v>
      </c>
      <c r="K68">
        <f>gielda__36[[#This Row],[ile kupic]]*gielda__36[[#This Row],[firma_C]]</f>
        <v>0</v>
      </c>
      <c r="L68">
        <f>IF(E67 = 1, gielda__36[[#This Row],[Akcje przed]], 0)</f>
        <v>0</v>
      </c>
      <c r="M68">
        <f>gielda__36[[#This Row],[firma_C]]*gielda__36[[#This Row],[Ilośc sprzedaż]]</f>
        <v>0</v>
      </c>
      <c r="N68">
        <f>gielda__36[[#This Row],[Koszta sprzedaży]]-gielda__36[[#This Row],[Kosta kupienia]]</f>
        <v>0</v>
      </c>
      <c r="O68">
        <f>gielda__36[[#This Row],[Akcje przed]]+gielda__36[[#This Row],[ile kupic]]-gielda__36[[#This Row],[Ilośc sprzedaż]]</f>
        <v>64</v>
      </c>
      <c r="P68">
        <f>gielda__36[[#This Row],[hajs przed]]+gielda__36[[#This Row],[Zmaina]]</f>
        <v>337.38000000000011</v>
      </c>
      <c r="Q68" s="1">
        <f t="shared" ref="Q68:Q131" si="5">Q67+1</f>
        <v>67</v>
      </c>
    </row>
    <row r="69" spans="1:17" x14ac:dyDescent="0.45">
      <c r="A69">
        <v>108.19</v>
      </c>
      <c r="B69">
        <v>121.65</v>
      </c>
      <c r="C69">
        <v>76.709999999999994</v>
      </c>
      <c r="D69">
        <f>MAX(gielda__36[[#This Row],[firma_C]], D68)</f>
        <v>79.41</v>
      </c>
      <c r="E69">
        <f>IF(NOT(gielda__36[[#This Row],[Max C]] = D68), 1, 0)</f>
        <v>0</v>
      </c>
      <c r="F69">
        <f t="shared" si="3"/>
        <v>337.38000000000011</v>
      </c>
      <c r="G69">
        <f>IF(C68&gt;gielda__36[[#This Row],[firma_C]], G68+1, 1)</f>
        <v>1</v>
      </c>
      <c r="H69" t="str">
        <f>IF(gielda__36[[#This Row],[Maleje]] &gt;= 3, "TAK", "NIE")</f>
        <v>NIE</v>
      </c>
      <c r="I69">
        <f t="shared" si="4"/>
        <v>64</v>
      </c>
      <c r="J69">
        <f>IF(AND(H68 = "TAK", gielda__36[[#This Row],[hajs przed]] &gt;= 1000),  ROUNDDOWN(1000/gielda__36[[#This Row],[firma_C]], 0), 0)</f>
        <v>0</v>
      </c>
      <c r="K69">
        <f>gielda__36[[#This Row],[ile kupic]]*gielda__36[[#This Row],[firma_C]]</f>
        <v>0</v>
      </c>
      <c r="L69">
        <f>IF(E68 = 1, gielda__36[[#This Row],[Akcje przed]], 0)</f>
        <v>0</v>
      </c>
      <c r="M69">
        <f>gielda__36[[#This Row],[firma_C]]*gielda__36[[#This Row],[Ilośc sprzedaż]]</f>
        <v>0</v>
      </c>
      <c r="N69">
        <f>gielda__36[[#This Row],[Koszta sprzedaży]]-gielda__36[[#This Row],[Kosta kupienia]]</f>
        <v>0</v>
      </c>
      <c r="O69">
        <f>gielda__36[[#This Row],[Akcje przed]]+gielda__36[[#This Row],[ile kupic]]-gielda__36[[#This Row],[Ilośc sprzedaż]]</f>
        <v>64</v>
      </c>
      <c r="P69">
        <f>gielda__36[[#This Row],[hajs przed]]+gielda__36[[#This Row],[Zmaina]]</f>
        <v>337.38000000000011</v>
      </c>
      <c r="Q69" s="1">
        <f t="shared" si="5"/>
        <v>68</v>
      </c>
    </row>
    <row r="70" spans="1:17" x14ac:dyDescent="0.45">
      <c r="A70">
        <v>106.77</v>
      </c>
      <c r="B70">
        <v>120.46</v>
      </c>
      <c r="C70">
        <v>78.13</v>
      </c>
      <c r="D70">
        <f>MAX(gielda__36[[#This Row],[firma_C]], D69)</f>
        <v>79.41</v>
      </c>
      <c r="E70">
        <f>IF(NOT(gielda__36[[#This Row],[Max C]] = D69), 1, 0)</f>
        <v>0</v>
      </c>
      <c r="F70">
        <f t="shared" si="3"/>
        <v>337.38000000000011</v>
      </c>
      <c r="G70">
        <f>IF(C69&gt;gielda__36[[#This Row],[firma_C]], G69+1, 1)</f>
        <v>1</v>
      </c>
      <c r="H70" t="str">
        <f>IF(gielda__36[[#This Row],[Maleje]] &gt;= 3, "TAK", "NIE")</f>
        <v>NIE</v>
      </c>
      <c r="I70">
        <f t="shared" si="4"/>
        <v>64</v>
      </c>
      <c r="J70">
        <f>IF(AND(H69 = "TAK", gielda__36[[#This Row],[hajs przed]] &gt;= 1000),  ROUNDDOWN(1000/gielda__36[[#This Row],[firma_C]], 0), 0)</f>
        <v>0</v>
      </c>
      <c r="K70">
        <f>gielda__36[[#This Row],[ile kupic]]*gielda__36[[#This Row],[firma_C]]</f>
        <v>0</v>
      </c>
      <c r="L70">
        <f>IF(E69 = 1, gielda__36[[#This Row],[Akcje przed]], 0)</f>
        <v>0</v>
      </c>
      <c r="M70">
        <f>gielda__36[[#This Row],[firma_C]]*gielda__36[[#This Row],[Ilośc sprzedaż]]</f>
        <v>0</v>
      </c>
      <c r="N70">
        <f>gielda__36[[#This Row],[Koszta sprzedaży]]-gielda__36[[#This Row],[Kosta kupienia]]</f>
        <v>0</v>
      </c>
      <c r="O70">
        <f>gielda__36[[#This Row],[Akcje przed]]+gielda__36[[#This Row],[ile kupic]]-gielda__36[[#This Row],[Ilośc sprzedaż]]</f>
        <v>64</v>
      </c>
      <c r="P70">
        <f>gielda__36[[#This Row],[hajs przed]]+gielda__36[[#This Row],[Zmaina]]</f>
        <v>337.38000000000011</v>
      </c>
      <c r="Q70" s="1">
        <f t="shared" si="5"/>
        <v>69</v>
      </c>
    </row>
    <row r="71" spans="1:17" x14ac:dyDescent="0.45">
      <c r="A71">
        <v>107.03</v>
      </c>
      <c r="B71">
        <v>118.94</v>
      </c>
      <c r="C71">
        <v>79.709999999999994</v>
      </c>
      <c r="D71">
        <f>MAX(gielda__36[[#This Row],[firma_C]], D70)</f>
        <v>79.709999999999994</v>
      </c>
      <c r="E71">
        <f>IF(NOT(gielda__36[[#This Row],[Max C]] = D70), 1, 0)</f>
        <v>1</v>
      </c>
      <c r="F71">
        <f t="shared" si="3"/>
        <v>337.38000000000011</v>
      </c>
      <c r="G71">
        <f>IF(C70&gt;gielda__36[[#This Row],[firma_C]], G70+1, 1)</f>
        <v>1</v>
      </c>
      <c r="H71" t="str">
        <f>IF(gielda__36[[#This Row],[Maleje]] &gt;= 3, "TAK", "NIE")</f>
        <v>NIE</v>
      </c>
      <c r="I71">
        <f t="shared" si="4"/>
        <v>64</v>
      </c>
      <c r="J71">
        <f>IF(AND(H70 = "TAK", gielda__36[[#This Row],[hajs przed]] &gt;= 1000),  ROUNDDOWN(1000/gielda__36[[#This Row],[firma_C]], 0), 0)</f>
        <v>0</v>
      </c>
      <c r="K71">
        <f>gielda__36[[#This Row],[ile kupic]]*gielda__36[[#This Row],[firma_C]]</f>
        <v>0</v>
      </c>
      <c r="L71">
        <f>IF(E70 = 1, gielda__36[[#This Row],[Akcje przed]], 0)</f>
        <v>0</v>
      </c>
      <c r="M71">
        <f>gielda__36[[#This Row],[firma_C]]*gielda__36[[#This Row],[Ilośc sprzedaż]]</f>
        <v>0</v>
      </c>
      <c r="N71">
        <f>gielda__36[[#This Row],[Koszta sprzedaży]]-gielda__36[[#This Row],[Kosta kupienia]]</f>
        <v>0</v>
      </c>
      <c r="O71">
        <f>gielda__36[[#This Row],[Akcje przed]]+gielda__36[[#This Row],[ile kupic]]-gielda__36[[#This Row],[Ilośc sprzedaż]]</f>
        <v>64</v>
      </c>
      <c r="P71">
        <f>gielda__36[[#This Row],[hajs przed]]+gielda__36[[#This Row],[Zmaina]]</f>
        <v>337.38000000000011</v>
      </c>
      <c r="Q71" s="1">
        <f t="shared" si="5"/>
        <v>70</v>
      </c>
    </row>
    <row r="72" spans="1:17" x14ac:dyDescent="0.45">
      <c r="A72">
        <v>107.42</v>
      </c>
      <c r="B72">
        <v>121.35</v>
      </c>
      <c r="C72">
        <v>81.349999999999994</v>
      </c>
      <c r="D72">
        <f>MAX(gielda__36[[#This Row],[firma_C]], D71)</f>
        <v>81.349999999999994</v>
      </c>
      <c r="E72">
        <f>IF(NOT(gielda__36[[#This Row],[Max C]] = D71), 1, 0)</f>
        <v>1</v>
      </c>
      <c r="F72">
        <f t="shared" si="3"/>
        <v>337.38000000000011</v>
      </c>
      <c r="G72">
        <f>IF(C71&gt;gielda__36[[#This Row],[firma_C]], G71+1, 1)</f>
        <v>1</v>
      </c>
      <c r="H72" t="str">
        <f>IF(gielda__36[[#This Row],[Maleje]] &gt;= 3, "TAK", "NIE")</f>
        <v>NIE</v>
      </c>
      <c r="I72">
        <f t="shared" si="4"/>
        <v>64</v>
      </c>
      <c r="J72">
        <f>IF(AND(H71 = "TAK", gielda__36[[#This Row],[hajs przed]] &gt;= 1000),  ROUNDDOWN(1000/gielda__36[[#This Row],[firma_C]], 0), 0)</f>
        <v>0</v>
      </c>
      <c r="K72">
        <f>gielda__36[[#This Row],[ile kupic]]*gielda__36[[#This Row],[firma_C]]</f>
        <v>0</v>
      </c>
      <c r="L72">
        <f>IF(E71 = 1, gielda__36[[#This Row],[Akcje przed]], 0)</f>
        <v>64</v>
      </c>
      <c r="M72">
        <f>gielda__36[[#This Row],[firma_C]]*gielda__36[[#This Row],[Ilośc sprzedaż]]</f>
        <v>5206.3999999999996</v>
      </c>
      <c r="N72">
        <f>gielda__36[[#This Row],[Koszta sprzedaży]]-gielda__36[[#This Row],[Kosta kupienia]]</f>
        <v>5206.3999999999996</v>
      </c>
      <c r="O72">
        <f>gielda__36[[#This Row],[Akcje przed]]+gielda__36[[#This Row],[ile kupic]]-gielda__36[[#This Row],[Ilośc sprzedaż]]</f>
        <v>0</v>
      </c>
      <c r="P72">
        <f>gielda__36[[#This Row],[hajs przed]]+gielda__36[[#This Row],[Zmaina]]</f>
        <v>5543.78</v>
      </c>
      <c r="Q72" s="1">
        <f t="shared" si="5"/>
        <v>71</v>
      </c>
    </row>
    <row r="73" spans="1:17" x14ac:dyDescent="0.45">
      <c r="A73">
        <v>106.16</v>
      </c>
      <c r="B73">
        <v>119.53</v>
      </c>
      <c r="C73">
        <v>79.41</v>
      </c>
      <c r="D73">
        <f>MAX(gielda__36[[#This Row],[firma_C]], D72)</f>
        <v>81.349999999999994</v>
      </c>
      <c r="E73">
        <f>IF(NOT(gielda__36[[#This Row],[Max C]] = D72), 1, 0)</f>
        <v>0</v>
      </c>
      <c r="F73">
        <f t="shared" si="3"/>
        <v>5543.78</v>
      </c>
      <c r="G73">
        <f>IF(C72&gt;gielda__36[[#This Row],[firma_C]], G72+1, 1)</f>
        <v>2</v>
      </c>
      <c r="H73" t="str">
        <f>IF(gielda__36[[#This Row],[Maleje]] &gt;= 3, "TAK", "NIE")</f>
        <v>NIE</v>
      </c>
      <c r="I73">
        <f t="shared" si="4"/>
        <v>0</v>
      </c>
      <c r="J73">
        <f>IF(AND(H72 = "TAK", gielda__36[[#This Row],[hajs przed]] &gt;= 1000),  ROUNDDOWN(1000/gielda__36[[#This Row],[firma_C]], 0), 0)</f>
        <v>0</v>
      </c>
      <c r="K73">
        <f>gielda__36[[#This Row],[ile kupic]]*gielda__36[[#This Row],[firma_C]]</f>
        <v>0</v>
      </c>
      <c r="L73">
        <f>IF(E72 = 1, gielda__36[[#This Row],[Akcje przed]], 0)</f>
        <v>0</v>
      </c>
      <c r="M73">
        <f>gielda__36[[#This Row],[firma_C]]*gielda__36[[#This Row],[Ilośc sprzedaż]]</f>
        <v>0</v>
      </c>
      <c r="N73">
        <f>gielda__36[[#This Row],[Koszta sprzedaży]]-gielda__36[[#This Row],[Kosta kupienia]]</f>
        <v>0</v>
      </c>
      <c r="O73">
        <f>gielda__36[[#This Row],[Akcje przed]]+gielda__36[[#This Row],[ile kupic]]-gielda__36[[#This Row],[Ilośc sprzedaż]]</f>
        <v>0</v>
      </c>
      <c r="P73">
        <f>gielda__36[[#This Row],[hajs przed]]+gielda__36[[#This Row],[Zmaina]]</f>
        <v>5543.78</v>
      </c>
      <c r="Q73" s="1">
        <f t="shared" si="5"/>
        <v>72</v>
      </c>
    </row>
    <row r="74" spans="1:17" x14ac:dyDescent="0.45">
      <c r="A74">
        <v>108.3</v>
      </c>
      <c r="B74">
        <v>122.07</v>
      </c>
      <c r="C74">
        <v>77.7</v>
      </c>
      <c r="D74">
        <f>MAX(gielda__36[[#This Row],[firma_C]], D73)</f>
        <v>81.349999999999994</v>
      </c>
      <c r="E74">
        <f>IF(NOT(gielda__36[[#This Row],[Max C]] = D73), 1, 0)</f>
        <v>0</v>
      </c>
      <c r="F74">
        <f t="shared" si="3"/>
        <v>5543.78</v>
      </c>
      <c r="G74">
        <f>IF(C73&gt;gielda__36[[#This Row],[firma_C]], G73+1, 1)</f>
        <v>3</v>
      </c>
      <c r="H74" t="str">
        <f>IF(gielda__36[[#This Row],[Maleje]] &gt;= 3, "TAK", "NIE")</f>
        <v>TAK</v>
      </c>
      <c r="I74">
        <f t="shared" si="4"/>
        <v>0</v>
      </c>
      <c r="J74">
        <f>IF(AND(H73 = "TAK", gielda__36[[#This Row],[hajs przed]] &gt;= 1000),  ROUNDDOWN(1000/gielda__36[[#This Row],[firma_C]], 0), 0)</f>
        <v>0</v>
      </c>
      <c r="K74">
        <f>gielda__36[[#This Row],[ile kupic]]*gielda__36[[#This Row],[firma_C]]</f>
        <v>0</v>
      </c>
      <c r="L74">
        <f>IF(E73 = 1, gielda__36[[#This Row],[Akcje przed]], 0)</f>
        <v>0</v>
      </c>
      <c r="M74">
        <f>gielda__36[[#This Row],[firma_C]]*gielda__36[[#This Row],[Ilośc sprzedaż]]</f>
        <v>0</v>
      </c>
      <c r="N74">
        <f>gielda__36[[#This Row],[Koszta sprzedaży]]-gielda__36[[#This Row],[Kosta kupienia]]</f>
        <v>0</v>
      </c>
      <c r="O74">
        <f>gielda__36[[#This Row],[Akcje przed]]+gielda__36[[#This Row],[ile kupic]]-gielda__36[[#This Row],[Ilośc sprzedaż]]</f>
        <v>0</v>
      </c>
      <c r="P74">
        <f>gielda__36[[#This Row],[hajs przed]]+gielda__36[[#This Row],[Zmaina]]</f>
        <v>5543.78</v>
      </c>
      <c r="Q74" s="1">
        <f t="shared" si="5"/>
        <v>73</v>
      </c>
    </row>
    <row r="75" spans="1:17" x14ac:dyDescent="0.45">
      <c r="A75">
        <v>106.46</v>
      </c>
      <c r="B75">
        <v>121.46</v>
      </c>
      <c r="C75">
        <v>78.58</v>
      </c>
      <c r="D75">
        <f>MAX(gielda__36[[#This Row],[firma_C]], D74)</f>
        <v>81.349999999999994</v>
      </c>
      <c r="E75">
        <f>IF(NOT(gielda__36[[#This Row],[Max C]] = D74), 1, 0)</f>
        <v>0</v>
      </c>
      <c r="F75">
        <f t="shared" si="3"/>
        <v>5543.78</v>
      </c>
      <c r="G75">
        <f>IF(C74&gt;gielda__36[[#This Row],[firma_C]], G74+1, 1)</f>
        <v>1</v>
      </c>
      <c r="H75" t="str">
        <f>IF(gielda__36[[#This Row],[Maleje]] &gt;= 3, "TAK", "NIE")</f>
        <v>NIE</v>
      </c>
      <c r="I75">
        <f t="shared" si="4"/>
        <v>0</v>
      </c>
      <c r="J75">
        <f>IF(AND(H74 = "TAK", gielda__36[[#This Row],[hajs przed]] &gt;= 1000),  ROUNDDOWN(1000/gielda__36[[#This Row],[firma_C]], 0), 0)</f>
        <v>12</v>
      </c>
      <c r="K75">
        <f>gielda__36[[#This Row],[ile kupic]]*gielda__36[[#This Row],[firma_C]]</f>
        <v>942.96</v>
      </c>
      <c r="L75">
        <f>IF(E74 = 1, gielda__36[[#This Row],[Akcje przed]], 0)</f>
        <v>0</v>
      </c>
      <c r="M75">
        <f>gielda__36[[#This Row],[firma_C]]*gielda__36[[#This Row],[Ilośc sprzedaż]]</f>
        <v>0</v>
      </c>
      <c r="N75">
        <f>gielda__36[[#This Row],[Koszta sprzedaży]]-gielda__36[[#This Row],[Kosta kupienia]]</f>
        <v>-942.96</v>
      </c>
      <c r="O75">
        <f>gielda__36[[#This Row],[Akcje przed]]+gielda__36[[#This Row],[ile kupic]]-gielda__36[[#This Row],[Ilośc sprzedaż]]</f>
        <v>12</v>
      </c>
      <c r="P75">
        <f>gielda__36[[#This Row],[hajs przed]]+gielda__36[[#This Row],[Zmaina]]</f>
        <v>4600.82</v>
      </c>
      <c r="Q75" s="1">
        <f t="shared" si="5"/>
        <v>74</v>
      </c>
    </row>
    <row r="76" spans="1:17" x14ac:dyDescent="0.45">
      <c r="A76">
        <v>108.61</v>
      </c>
      <c r="B76">
        <v>121.05</v>
      </c>
      <c r="C76">
        <v>77.02</v>
      </c>
      <c r="D76">
        <f>MAX(gielda__36[[#This Row],[firma_C]], D75)</f>
        <v>81.349999999999994</v>
      </c>
      <c r="E76">
        <f>IF(NOT(gielda__36[[#This Row],[Max C]] = D75), 1, 0)</f>
        <v>0</v>
      </c>
      <c r="F76">
        <f t="shared" si="3"/>
        <v>4600.82</v>
      </c>
      <c r="G76">
        <f>IF(C75&gt;gielda__36[[#This Row],[firma_C]], G75+1, 1)</f>
        <v>2</v>
      </c>
      <c r="H76" t="str">
        <f>IF(gielda__36[[#This Row],[Maleje]] &gt;= 3, "TAK", "NIE")</f>
        <v>NIE</v>
      </c>
      <c r="I76">
        <f t="shared" si="4"/>
        <v>12</v>
      </c>
      <c r="J76">
        <f>IF(AND(H75 = "TAK", gielda__36[[#This Row],[hajs przed]] &gt;= 1000),  ROUNDDOWN(1000/gielda__36[[#This Row],[firma_C]], 0), 0)</f>
        <v>0</v>
      </c>
      <c r="K76">
        <f>gielda__36[[#This Row],[ile kupic]]*gielda__36[[#This Row],[firma_C]]</f>
        <v>0</v>
      </c>
      <c r="L76">
        <f>IF(E75 = 1, gielda__36[[#This Row],[Akcje przed]], 0)</f>
        <v>0</v>
      </c>
      <c r="M76">
        <f>gielda__36[[#This Row],[firma_C]]*gielda__36[[#This Row],[Ilośc sprzedaż]]</f>
        <v>0</v>
      </c>
      <c r="N76">
        <f>gielda__36[[#This Row],[Koszta sprzedaży]]-gielda__36[[#This Row],[Kosta kupienia]]</f>
        <v>0</v>
      </c>
      <c r="O76">
        <f>gielda__36[[#This Row],[Akcje przed]]+gielda__36[[#This Row],[ile kupic]]-gielda__36[[#This Row],[Ilośc sprzedaż]]</f>
        <v>12</v>
      </c>
      <c r="P76">
        <f>gielda__36[[#This Row],[hajs przed]]+gielda__36[[#This Row],[Zmaina]]</f>
        <v>4600.82</v>
      </c>
      <c r="Q76" s="1">
        <f t="shared" si="5"/>
        <v>75</v>
      </c>
    </row>
    <row r="77" spans="1:17" x14ac:dyDescent="0.45">
      <c r="A77">
        <v>107.56</v>
      </c>
      <c r="B77">
        <v>119.15</v>
      </c>
      <c r="C77">
        <v>75.13</v>
      </c>
      <c r="D77">
        <f>MAX(gielda__36[[#This Row],[firma_C]], D76)</f>
        <v>81.349999999999994</v>
      </c>
      <c r="E77">
        <f>IF(NOT(gielda__36[[#This Row],[Max C]] = D76), 1, 0)</f>
        <v>0</v>
      </c>
      <c r="F77">
        <f t="shared" si="3"/>
        <v>4600.82</v>
      </c>
      <c r="G77">
        <f>IF(C76&gt;gielda__36[[#This Row],[firma_C]], G76+1, 1)</f>
        <v>3</v>
      </c>
      <c r="H77" t="str">
        <f>IF(gielda__36[[#This Row],[Maleje]] &gt;= 3, "TAK", "NIE")</f>
        <v>TAK</v>
      </c>
      <c r="I77">
        <f t="shared" si="4"/>
        <v>12</v>
      </c>
      <c r="J77">
        <f>IF(AND(H76 = "TAK", gielda__36[[#This Row],[hajs przed]] &gt;= 1000),  ROUNDDOWN(1000/gielda__36[[#This Row],[firma_C]], 0), 0)</f>
        <v>0</v>
      </c>
      <c r="K77">
        <f>gielda__36[[#This Row],[ile kupic]]*gielda__36[[#This Row],[firma_C]]</f>
        <v>0</v>
      </c>
      <c r="L77">
        <f>IF(E76 = 1, gielda__36[[#This Row],[Akcje przed]], 0)</f>
        <v>0</v>
      </c>
      <c r="M77">
        <f>gielda__36[[#This Row],[firma_C]]*gielda__36[[#This Row],[Ilośc sprzedaż]]</f>
        <v>0</v>
      </c>
      <c r="N77">
        <f>gielda__36[[#This Row],[Koszta sprzedaży]]-gielda__36[[#This Row],[Kosta kupienia]]</f>
        <v>0</v>
      </c>
      <c r="O77">
        <f>gielda__36[[#This Row],[Akcje przed]]+gielda__36[[#This Row],[ile kupic]]-gielda__36[[#This Row],[Ilośc sprzedaż]]</f>
        <v>12</v>
      </c>
      <c r="P77">
        <f>gielda__36[[#This Row],[hajs przed]]+gielda__36[[#This Row],[Zmaina]]</f>
        <v>4600.82</v>
      </c>
      <c r="Q77" s="1">
        <f t="shared" si="5"/>
        <v>76</v>
      </c>
    </row>
    <row r="78" spans="1:17" x14ac:dyDescent="0.45">
      <c r="A78">
        <v>109.68</v>
      </c>
      <c r="B78">
        <v>117.48</v>
      </c>
      <c r="C78">
        <v>73.45</v>
      </c>
      <c r="D78">
        <f>MAX(gielda__36[[#This Row],[firma_C]], D77)</f>
        <v>81.349999999999994</v>
      </c>
      <c r="E78">
        <f>IF(NOT(gielda__36[[#This Row],[Max C]] = D77), 1, 0)</f>
        <v>0</v>
      </c>
      <c r="F78">
        <f t="shared" si="3"/>
        <v>4600.82</v>
      </c>
      <c r="G78">
        <f>IF(C77&gt;gielda__36[[#This Row],[firma_C]], G77+1, 1)</f>
        <v>4</v>
      </c>
      <c r="H78" t="str">
        <f>IF(gielda__36[[#This Row],[Maleje]] &gt;= 3, "TAK", "NIE")</f>
        <v>TAK</v>
      </c>
      <c r="I78">
        <f t="shared" si="4"/>
        <v>12</v>
      </c>
      <c r="J78">
        <f>IF(AND(H77 = "TAK", gielda__36[[#This Row],[hajs przed]] &gt;= 1000),  ROUNDDOWN(1000/gielda__36[[#This Row],[firma_C]], 0), 0)</f>
        <v>13</v>
      </c>
      <c r="K78">
        <f>gielda__36[[#This Row],[ile kupic]]*gielda__36[[#This Row],[firma_C]]</f>
        <v>954.85</v>
      </c>
      <c r="L78">
        <f>IF(E77 = 1, gielda__36[[#This Row],[Akcje przed]], 0)</f>
        <v>0</v>
      </c>
      <c r="M78">
        <f>gielda__36[[#This Row],[firma_C]]*gielda__36[[#This Row],[Ilośc sprzedaż]]</f>
        <v>0</v>
      </c>
      <c r="N78">
        <f>gielda__36[[#This Row],[Koszta sprzedaży]]-gielda__36[[#This Row],[Kosta kupienia]]</f>
        <v>-954.85</v>
      </c>
      <c r="O78">
        <f>gielda__36[[#This Row],[Akcje przed]]+gielda__36[[#This Row],[ile kupic]]-gielda__36[[#This Row],[Ilośc sprzedaż]]</f>
        <v>25</v>
      </c>
      <c r="P78">
        <f>gielda__36[[#This Row],[hajs przed]]+gielda__36[[#This Row],[Zmaina]]</f>
        <v>3645.97</v>
      </c>
      <c r="Q78" s="1">
        <f t="shared" si="5"/>
        <v>77</v>
      </c>
    </row>
    <row r="79" spans="1:17" x14ac:dyDescent="0.45">
      <c r="A79">
        <v>107.87</v>
      </c>
      <c r="B79">
        <v>120.35</v>
      </c>
      <c r="C79">
        <v>71.930000000000007</v>
      </c>
      <c r="D79">
        <f>MAX(gielda__36[[#This Row],[firma_C]], D78)</f>
        <v>81.349999999999994</v>
      </c>
      <c r="E79">
        <f>IF(NOT(gielda__36[[#This Row],[Max C]] = D78), 1, 0)</f>
        <v>0</v>
      </c>
      <c r="F79">
        <f t="shared" si="3"/>
        <v>3645.97</v>
      </c>
      <c r="G79">
        <f>IF(C78&gt;gielda__36[[#This Row],[firma_C]], G78+1, 1)</f>
        <v>5</v>
      </c>
      <c r="H79" t="str">
        <f>IF(gielda__36[[#This Row],[Maleje]] &gt;= 3, "TAK", "NIE")</f>
        <v>TAK</v>
      </c>
      <c r="I79">
        <f t="shared" si="4"/>
        <v>25</v>
      </c>
      <c r="J79">
        <f>IF(AND(H78 = "TAK", gielda__36[[#This Row],[hajs przed]] &gt;= 1000),  ROUNDDOWN(1000/gielda__36[[#This Row],[firma_C]], 0), 0)</f>
        <v>13</v>
      </c>
      <c r="K79">
        <f>gielda__36[[#This Row],[ile kupic]]*gielda__36[[#This Row],[firma_C]]</f>
        <v>935.09000000000015</v>
      </c>
      <c r="L79">
        <f>IF(E78 = 1, gielda__36[[#This Row],[Akcje przed]], 0)</f>
        <v>0</v>
      </c>
      <c r="M79">
        <f>gielda__36[[#This Row],[firma_C]]*gielda__36[[#This Row],[Ilośc sprzedaż]]</f>
        <v>0</v>
      </c>
      <c r="N79">
        <f>gielda__36[[#This Row],[Koszta sprzedaży]]-gielda__36[[#This Row],[Kosta kupienia]]</f>
        <v>-935.09000000000015</v>
      </c>
      <c r="O79">
        <f>gielda__36[[#This Row],[Akcje przed]]+gielda__36[[#This Row],[ile kupic]]-gielda__36[[#This Row],[Ilośc sprzedaż]]</f>
        <v>38</v>
      </c>
      <c r="P79">
        <f>gielda__36[[#This Row],[hajs przed]]+gielda__36[[#This Row],[Zmaina]]</f>
        <v>2710.8799999999997</v>
      </c>
      <c r="Q79" s="1">
        <f t="shared" si="5"/>
        <v>78</v>
      </c>
    </row>
    <row r="80" spans="1:17" x14ac:dyDescent="0.45">
      <c r="A80">
        <v>106.41</v>
      </c>
      <c r="B80">
        <v>119.66</v>
      </c>
      <c r="C80">
        <v>72.959999999999994</v>
      </c>
      <c r="D80">
        <f>MAX(gielda__36[[#This Row],[firma_C]], D79)</f>
        <v>81.349999999999994</v>
      </c>
      <c r="E80">
        <f>IF(NOT(gielda__36[[#This Row],[Max C]] = D79), 1, 0)</f>
        <v>0</v>
      </c>
      <c r="F80">
        <f t="shared" si="3"/>
        <v>2710.8799999999997</v>
      </c>
      <c r="G80">
        <f>IF(C79&gt;gielda__36[[#This Row],[firma_C]], G79+1, 1)</f>
        <v>1</v>
      </c>
      <c r="H80" t="str">
        <f>IF(gielda__36[[#This Row],[Maleje]] &gt;= 3, "TAK", "NIE")</f>
        <v>NIE</v>
      </c>
      <c r="I80">
        <f t="shared" si="4"/>
        <v>38</v>
      </c>
      <c r="J80">
        <f>IF(AND(H79 = "TAK", gielda__36[[#This Row],[hajs przed]] &gt;= 1000),  ROUNDDOWN(1000/gielda__36[[#This Row],[firma_C]], 0), 0)</f>
        <v>13</v>
      </c>
      <c r="K80">
        <f>gielda__36[[#This Row],[ile kupic]]*gielda__36[[#This Row],[firma_C]]</f>
        <v>948.4799999999999</v>
      </c>
      <c r="L80">
        <f>IF(E79 = 1, gielda__36[[#This Row],[Akcje przed]], 0)</f>
        <v>0</v>
      </c>
      <c r="M80">
        <f>gielda__36[[#This Row],[firma_C]]*gielda__36[[#This Row],[Ilośc sprzedaż]]</f>
        <v>0</v>
      </c>
      <c r="N80">
        <f>gielda__36[[#This Row],[Koszta sprzedaży]]-gielda__36[[#This Row],[Kosta kupienia]]</f>
        <v>-948.4799999999999</v>
      </c>
      <c r="O80">
        <f>gielda__36[[#This Row],[Akcje przed]]+gielda__36[[#This Row],[ile kupic]]-gielda__36[[#This Row],[Ilośc sprzedaż]]</f>
        <v>51</v>
      </c>
      <c r="P80">
        <f>gielda__36[[#This Row],[hajs przed]]+gielda__36[[#This Row],[Zmaina]]</f>
        <v>1762.3999999999996</v>
      </c>
      <c r="Q80" s="1">
        <f t="shared" si="5"/>
        <v>79</v>
      </c>
    </row>
    <row r="81" spans="1:17" x14ac:dyDescent="0.45">
      <c r="A81">
        <v>106.92</v>
      </c>
      <c r="B81">
        <v>117.79</v>
      </c>
      <c r="C81">
        <v>74.28</v>
      </c>
      <c r="D81">
        <f>MAX(gielda__36[[#This Row],[firma_C]], D80)</f>
        <v>81.349999999999994</v>
      </c>
      <c r="E81">
        <f>IF(NOT(gielda__36[[#This Row],[Max C]] = D80), 1, 0)</f>
        <v>0</v>
      </c>
      <c r="F81">
        <f t="shared" si="3"/>
        <v>1762.3999999999996</v>
      </c>
      <c r="G81">
        <f>IF(C80&gt;gielda__36[[#This Row],[firma_C]], G80+1, 1)</f>
        <v>1</v>
      </c>
      <c r="H81" t="str">
        <f>IF(gielda__36[[#This Row],[Maleje]] &gt;= 3, "TAK", "NIE")</f>
        <v>NIE</v>
      </c>
      <c r="I81">
        <f t="shared" si="4"/>
        <v>51</v>
      </c>
      <c r="J81">
        <f>IF(AND(H80 = "TAK", gielda__36[[#This Row],[hajs przed]] &gt;= 1000),  ROUNDDOWN(1000/gielda__36[[#This Row],[firma_C]], 0), 0)</f>
        <v>0</v>
      </c>
      <c r="K81">
        <f>gielda__36[[#This Row],[ile kupic]]*gielda__36[[#This Row],[firma_C]]</f>
        <v>0</v>
      </c>
      <c r="L81">
        <f>IF(E80 = 1, gielda__36[[#This Row],[Akcje przed]], 0)</f>
        <v>0</v>
      </c>
      <c r="M81">
        <f>gielda__36[[#This Row],[firma_C]]*gielda__36[[#This Row],[Ilośc sprzedaż]]</f>
        <v>0</v>
      </c>
      <c r="N81">
        <f>gielda__36[[#This Row],[Koszta sprzedaży]]-gielda__36[[#This Row],[Kosta kupienia]]</f>
        <v>0</v>
      </c>
      <c r="O81">
        <f>gielda__36[[#This Row],[Akcje przed]]+gielda__36[[#This Row],[ile kupic]]-gielda__36[[#This Row],[Ilośc sprzedaż]]</f>
        <v>51</v>
      </c>
      <c r="P81">
        <f>gielda__36[[#This Row],[hajs przed]]+gielda__36[[#This Row],[Zmaina]]</f>
        <v>1762.3999999999996</v>
      </c>
      <c r="Q81" s="1">
        <f t="shared" si="5"/>
        <v>80</v>
      </c>
    </row>
    <row r="82" spans="1:17" x14ac:dyDescent="0.45">
      <c r="A82">
        <v>105.03</v>
      </c>
      <c r="B82">
        <v>116.78</v>
      </c>
      <c r="C82">
        <v>75.78</v>
      </c>
      <c r="D82">
        <f>MAX(gielda__36[[#This Row],[firma_C]], D81)</f>
        <v>81.349999999999994</v>
      </c>
      <c r="E82">
        <f>IF(NOT(gielda__36[[#This Row],[Max C]] = D81), 1, 0)</f>
        <v>0</v>
      </c>
      <c r="F82">
        <f t="shared" si="3"/>
        <v>1762.3999999999996</v>
      </c>
      <c r="G82">
        <f>IF(C81&gt;gielda__36[[#This Row],[firma_C]], G81+1, 1)</f>
        <v>1</v>
      </c>
      <c r="H82" t="str">
        <f>IF(gielda__36[[#This Row],[Maleje]] &gt;= 3, "TAK", "NIE")</f>
        <v>NIE</v>
      </c>
      <c r="I82">
        <f t="shared" si="4"/>
        <v>51</v>
      </c>
      <c r="J82">
        <f>IF(AND(H81 = "TAK", gielda__36[[#This Row],[hajs przed]] &gt;= 1000),  ROUNDDOWN(1000/gielda__36[[#This Row],[firma_C]], 0), 0)</f>
        <v>0</v>
      </c>
      <c r="K82">
        <f>gielda__36[[#This Row],[ile kupic]]*gielda__36[[#This Row],[firma_C]]</f>
        <v>0</v>
      </c>
      <c r="L82">
        <f>IF(E81 = 1, gielda__36[[#This Row],[Akcje przed]], 0)</f>
        <v>0</v>
      </c>
      <c r="M82">
        <f>gielda__36[[#This Row],[firma_C]]*gielda__36[[#This Row],[Ilośc sprzedaż]]</f>
        <v>0</v>
      </c>
      <c r="N82">
        <f>gielda__36[[#This Row],[Koszta sprzedaży]]-gielda__36[[#This Row],[Kosta kupienia]]</f>
        <v>0</v>
      </c>
      <c r="O82">
        <f>gielda__36[[#This Row],[Akcje przed]]+gielda__36[[#This Row],[ile kupic]]-gielda__36[[#This Row],[Ilośc sprzedaż]]</f>
        <v>51</v>
      </c>
      <c r="P82">
        <f>gielda__36[[#This Row],[hajs przed]]+gielda__36[[#This Row],[Zmaina]]</f>
        <v>1762.3999999999996</v>
      </c>
      <c r="Q82" s="1">
        <f t="shared" si="5"/>
        <v>81</v>
      </c>
    </row>
    <row r="83" spans="1:17" x14ac:dyDescent="0.45">
      <c r="A83">
        <v>103.36</v>
      </c>
      <c r="B83">
        <v>115.69</v>
      </c>
      <c r="C83">
        <v>76.88</v>
      </c>
      <c r="D83">
        <f>MAX(gielda__36[[#This Row],[firma_C]], D82)</f>
        <v>81.349999999999994</v>
      </c>
      <c r="E83">
        <f>IF(NOT(gielda__36[[#This Row],[Max C]] = D82), 1, 0)</f>
        <v>0</v>
      </c>
      <c r="F83">
        <f t="shared" si="3"/>
        <v>1762.3999999999996</v>
      </c>
      <c r="G83">
        <f>IF(C82&gt;gielda__36[[#This Row],[firma_C]], G82+1, 1)</f>
        <v>1</v>
      </c>
      <c r="H83" t="str">
        <f>IF(gielda__36[[#This Row],[Maleje]] &gt;= 3, "TAK", "NIE")</f>
        <v>NIE</v>
      </c>
      <c r="I83">
        <f t="shared" si="4"/>
        <v>51</v>
      </c>
      <c r="J83">
        <f>IF(AND(H82 = "TAK", gielda__36[[#This Row],[hajs przed]] &gt;= 1000),  ROUNDDOWN(1000/gielda__36[[#This Row],[firma_C]], 0), 0)</f>
        <v>0</v>
      </c>
      <c r="K83">
        <f>gielda__36[[#This Row],[ile kupic]]*gielda__36[[#This Row],[firma_C]]</f>
        <v>0</v>
      </c>
      <c r="L83">
        <f>IF(E82 = 1, gielda__36[[#This Row],[Akcje przed]], 0)</f>
        <v>0</v>
      </c>
      <c r="M83">
        <f>gielda__36[[#This Row],[firma_C]]*gielda__36[[#This Row],[Ilośc sprzedaż]]</f>
        <v>0</v>
      </c>
      <c r="N83">
        <f>gielda__36[[#This Row],[Koszta sprzedaży]]-gielda__36[[#This Row],[Kosta kupienia]]</f>
        <v>0</v>
      </c>
      <c r="O83">
        <f>gielda__36[[#This Row],[Akcje przed]]+gielda__36[[#This Row],[ile kupic]]-gielda__36[[#This Row],[Ilośc sprzedaż]]</f>
        <v>51</v>
      </c>
      <c r="P83">
        <f>gielda__36[[#This Row],[hajs przed]]+gielda__36[[#This Row],[Zmaina]]</f>
        <v>1762.3999999999996</v>
      </c>
      <c r="Q83" s="1">
        <f t="shared" si="5"/>
        <v>82</v>
      </c>
    </row>
    <row r="84" spans="1:17" x14ac:dyDescent="0.45">
      <c r="A84">
        <v>103.78</v>
      </c>
      <c r="B84">
        <v>114.43</v>
      </c>
      <c r="C84">
        <v>77.36</v>
      </c>
      <c r="D84">
        <f>MAX(gielda__36[[#This Row],[firma_C]], D83)</f>
        <v>81.349999999999994</v>
      </c>
      <c r="E84">
        <f>IF(NOT(gielda__36[[#This Row],[Max C]] = D83), 1, 0)</f>
        <v>0</v>
      </c>
      <c r="F84">
        <f t="shared" si="3"/>
        <v>1762.3999999999996</v>
      </c>
      <c r="G84">
        <f>IF(C83&gt;gielda__36[[#This Row],[firma_C]], G83+1, 1)</f>
        <v>1</v>
      </c>
      <c r="H84" t="str">
        <f>IF(gielda__36[[#This Row],[Maleje]] &gt;= 3, "TAK", "NIE")</f>
        <v>NIE</v>
      </c>
      <c r="I84">
        <f t="shared" si="4"/>
        <v>51</v>
      </c>
      <c r="J84">
        <f>IF(AND(H83 = "TAK", gielda__36[[#This Row],[hajs przed]] &gt;= 1000),  ROUNDDOWN(1000/gielda__36[[#This Row],[firma_C]], 0), 0)</f>
        <v>0</v>
      </c>
      <c r="K84">
        <f>gielda__36[[#This Row],[ile kupic]]*gielda__36[[#This Row],[firma_C]]</f>
        <v>0</v>
      </c>
      <c r="L84">
        <f>IF(E83 = 1, gielda__36[[#This Row],[Akcje przed]], 0)</f>
        <v>0</v>
      </c>
      <c r="M84">
        <f>gielda__36[[#This Row],[firma_C]]*gielda__36[[#This Row],[Ilośc sprzedaż]]</f>
        <v>0</v>
      </c>
      <c r="N84">
        <f>gielda__36[[#This Row],[Koszta sprzedaży]]-gielda__36[[#This Row],[Kosta kupienia]]</f>
        <v>0</v>
      </c>
      <c r="O84">
        <f>gielda__36[[#This Row],[Akcje przed]]+gielda__36[[#This Row],[ile kupic]]-gielda__36[[#This Row],[Ilośc sprzedaż]]</f>
        <v>51</v>
      </c>
      <c r="P84">
        <f>gielda__36[[#This Row],[hajs przed]]+gielda__36[[#This Row],[Zmaina]]</f>
        <v>1762.3999999999996</v>
      </c>
      <c r="Q84" s="1">
        <f t="shared" si="5"/>
        <v>83</v>
      </c>
    </row>
    <row r="85" spans="1:17" x14ac:dyDescent="0.45">
      <c r="A85">
        <v>103.98</v>
      </c>
      <c r="B85">
        <v>116.98</v>
      </c>
      <c r="C85">
        <v>75.790000000000006</v>
      </c>
      <c r="D85">
        <f>MAX(gielda__36[[#This Row],[firma_C]], D84)</f>
        <v>81.349999999999994</v>
      </c>
      <c r="E85">
        <f>IF(NOT(gielda__36[[#This Row],[Max C]] = D84), 1, 0)</f>
        <v>0</v>
      </c>
      <c r="F85">
        <f t="shared" si="3"/>
        <v>1762.3999999999996</v>
      </c>
      <c r="G85">
        <f>IF(C84&gt;gielda__36[[#This Row],[firma_C]], G84+1, 1)</f>
        <v>2</v>
      </c>
      <c r="H85" t="str">
        <f>IF(gielda__36[[#This Row],[Maleje]] &gt;= 3, "TAK", "NIE")</f>
        <v>NIE</v>
      </c>
      <c r="I85">
        <f t="shared" si="4"/>
        <v>51</v>
      </c>
      <c r="J85">
        <f>IF(AND(H84 = "TAK", gielda__36[[#This Row],[hajs przed]] &gt;= 1000),  ROUNDDOWN(1000/gielda__36[[#This Row],[firma_C]], 0), 0)</f>
        <v>0</v>
      </c>
      <c r="K85">
        <f>gielda__36[[#This Row],[ile kupic]]*gielda__36[[#This Row],[firma_C]]</f>
        <v>0</v>
      </c>
      <c r="L85">
        <f>IF(E84 = 1, gielda__36[[#This Row],[Akcje przed]], 0)</f>
        <v>0</v>
      </c>
      <c r="M85">
        <f>gielda__36[[#This Row],[firma_C]]*gielda__36[[#This Row],[Ilośc sprzedaż]]</f>
        <v>0</v>
      </c>
      <c r="N85">
        <f>gielda__36[[#This Row],[Koszta sprzedaży]]-gielda__36[[#This Row],[Kosta kupienia]]</f>
        <v>0</v>
      </c>
      <c r="O85">
        <f>gielda__36[[#This Row],[Akcje przed]]+gielda__36[[#This Row],[ile kupic]]-gielda__36[[#This Row],[Ilośc sprzedaż]]</f>
        <v>51</v>
      </c>
      <c r="P85">
        <f>gielda__36[[#This Row],[hajs przed]]+gielda__36[[#This Row],[Zmaina]]</f>
        <v>1762.3999999999996</v>
      </c>
      <c r="Q85" s="1">
        <f t="shared" si="5"/>
        <v>84</v>
      </c>
    </row>
    <row r="86" spans="1:17" x14ac:dyDescent="0.45">
      <c r="A86">
        <v>102.21</v>
      </c>
      <c r="B86">
        <v>115.16</v>
      </c>
      <c r="C86">
        <v>77.34</v>
      </c>
      <c r="D86">
        <f>MAX(gielda__36[[#This Row],[firma_C]], D85)</f>
        <v>81.349999999999994</v>
      </c>
      <c r="E86">
        <f>IF(NOT(gielda__36[[#This Row],[Max C]] = D85), 1, 0)</f>
        <v>0</v>
      </c>
      <c r="F86">
        <f t="shared" si="3"/>
        <v>1762.3999999999996</v>
      </c>
      <c r="G86">
        <f>IF(C85&gt;gielda__36[[#This Row],[firma_C]], G85+1, 1)</f>
        <v>1</v>
      </c>
      <c r="H86" t="str">
        <f>IF(gielda__36[[#This Row],[Maleje]] &gt;= 3, "TAK", "NIE")</f>
        <v>NIE</v>
      </c>
      <c r="I86">
        <f t="shared" si="4"/>
        <v>51</v>
      </c>
      <c r="J86">
        <f>IF(AND(H85 = "TAK", gielda__36[[#This Row],[hajs przed]] &gt;= 1000),  ROUNDDOWN(1000/gielda__36[[#This Row],[firma_C]], 0), 0)</f>
        <v>0</v>
      </c>
      <c r="K86">
        <f>gielda__36[[#This Row],[ile kupic]]*gielda__36[[#This Row],[firma_C]]</f>
        <v>0</v>
      </c>
      <c r="L86">
        <f>IF(E85 = 1, gielda__36[[#This Row],[Akcje przed]], 0)</f>
        <v>0</v>
      </c>
      <c r="M86">
        <f>gielda__36[[#This Row],[firma_C]]*gielda__36[[#This Row],[Ilośc sprzedaż]]</f>
        <v>0</v>
      </c>
      <c r="N86">
        <f>gielda__36[[#This Row],[Koszta sprzedaży]]-gielda__36[[#This Row],[Kosta kupienia]]</f>
        <v>0</v>
      </c>
      <c r="O86">
        <f>gielda__36[[#This Row],[Akcje przed]]+gielda__36[[#This Row],[ile kupic]]-gielda__36[[#This Row],[Ilośc sprzedaż]]</f>
        <v>51</v>
      </c>
      <c r="P86">
        <f>gielda__36[[#This Row],[hajs przed]]+gielda__36[[#This Row],[Zmaina]]</f>
        <v>1762.3999999999996</v>
      </c>
      <c r="Q86" s="1">
        <f t="shared" si="5"/>
        <v>85</v>
      </c>
    </row>
    <row r="87" spans="1:17" x14ac:dyDescent="0.45">
      <c r="A87">
        <v>100.65</v>
      </c>
      <c r="B87">
        <v>117.73</v>
      </c>
      <c r="C87">
        <v>79.17</v>
      </c>
      <c r="D87">
        <f>MAX(gielda__36[[#This Row],[firma_C]], D86)</f>
        <v>81.349999999999994</v>
      </c>
      <c r="E87">
        <f>IF(NOT(gielda__36[[#This Row],[Max C]] = D86), 1, 0)</f>
        <v>0</v>
      </c>
      <c r="F87">
        <f t="shared" si="3"/>
        <v>1762.3999999999996</v>
      </c>
      <c r="G87">
        <f>IF(C86&gt;gielda__36[[#This Row],[firma_C]], G86+1, 1)</f>
        <v>1</v>
      </c>
      <c r="H87" t="str">
        <f>IF(gielda__36[[#This Row],[Maleje]] &gt;= 3, "TAK", "NIE")</f>
        <v>NIE</v>
      </c>
      <c r="I87">
        <f t="shared" si="4"/>
        <v>51</v>
      </c>
      <c r="J87">
        <f>IF(AND(H86 = "TAK", gielda__36[[#This Row],[hajs przed]] &gt;= 1000),  ROUNDDOWN(1000/gielda__36[[#This Row],[firma_C]], 0), 0)</f>
        <v>0</v>
      </c>
      <c r="K87">
        <f>gielda__36[[#This Row],[ile kupic]]*gielda__36[[#This Row],[firma_C]]</f>
        <v>0</v>
      </c>
      <c r="L87">
        <f>IF(E86 = 1, gielda__36[[#This Row],[Akcje przed]], 0)</f>
        <v>0</v>
      </c>
      <c r="M87">
        <f>gielda__36[[#This Row],[firma_C]]*gielda__36[[#This Row],[Ilośc sprzedaż]]</f>
        <v>0</v>
      </c>
      <c r="N87">
        <f>gielda__36[[#This Row],[Koszta sprzedaży]]-gielda__36[[#This Row],[Kosta kupienia]]</f>
        <v>0</v>
      </c>
      <c r="O87">
        <f>gielda__36[[#This Row],[Akcje przed]]+gielda__36[[#This Row],[ile kupic]]-gielda__36[[#This Row],[Ilośc sprzedaż]]</f>
        <v>51</v>
      </c>
      <c r="P87">
        <f>gielda__36[[#This Row],[hajs przed]]+gielda__36[[#This Row],[Zmaina]]</f>
        <v>1762.3999999999996</v>
      </c>
      <c r="Q87" s="1">
        <f t="shared" si="5"/>
        <v>86</v>
      </c>
    </row>
    <row r="88" spans="1:17" x14ac:dyDescent="0.45">
      <c r="A88">
        <v>99.64</v>
      </c>
      <c r="B88">
        <v>116.14</v>
      </c>
      <c r="C88">
        <v>80.760000000000005</v>
      </c>
      <c r="D88">
        <f>MAX(gielda__36[[#This Row],[firma_C]], D87)</f>
        <v>81.349999999999994</v>
      </c>
      <c r="E88">
        <f>IF(NOT(gielda__36[[#This Row],[Max C]] = D87), 1, 0)</f>
        <v>0</v>
      </c>
      <c r="F88">
        <f t="shared" si="3"/>
        <v>1762.3999999999996</v>
      </c>
      <c r="G88">
        <f>IF(C87&gt;gielda__36[[#This Row],[firma_C]], G87+1, 1)</f>
        <v>1</v>
      </c>
      <c r="H88" t="str">
        <f>IF(gielda__36[[#This Row],[Maleje]] &gt;= 3, "TAK", "NIE")</f>
        <v>NIE</v>
      </c>
      <c r="I88">
        <f t="shared" si="4"/>
        <v>51</v>
      </c>
      <c r="J88">
        <f>IF(AND(H87 = "TAK", gielda__36[[#This Row],[hajs przed]] &gt;= 1000),  ROUNDDOWN(1000/gielda__36[[#This Row],[firma_C]], 0), 0)</f>
        <v>0</v>
      </c>
      <c r="K88">
        <f>gielda__36[[#This Row],[ile kupic]]*gielda__36[[#This Row],[firma_C]]</f>
        <v>0</v>
      </c>
      <c r="L88">
        <f>IF(E87 = 1, gielda__36[[#This Row],[Akcje przed]], 0)</f>
        <v>0</v>
      </c>
      <c r="M88">
        <f>gielda__36[[#This Row],[firma_C]]*gielda__36[[#This Row],[Ilośc sprzedaż]]</f>
        <v>0</v>
      </c>
      <c r="N88">
        <f>gielda__36[[#This Row],[Koszta sprzedaży]]-gielda__36[[#This Row],[Kosta kupienia]]</f>
        <v>0</v>
      </c>
      <c r="O88">
        <f>gielda__36[[#This Row],[Akcje przed]]+gielda__36[[#This Row],[ile kupic]]-gielda__36[[#This Row],[Ilośc sprzedaż]]</f>
        <v>51</v>
      </c>
      <c r="P88">
        <f>gielda__36[[#This Row],[hajs przed]]+gielda__36[[#This Row],[Zmaina]]</f>
        <v>1762.3999999999996</v>
      </c>
      <c r="Q88" s="1">
        <f t="shared" si="5"/>
        <v>87</v>
      </c>
    </row>
    <row r="89" spans="1:17" x14ac:dyDescent="0.45">
      <c r="A89">
        <v>101.26</v>
      </c>
      <c r="B89">
        <v>114.52</v>
      </c>
      <c r="C89">
        <v>79.02</v>
      </c>
      <c r="D89">
        <f>MAX(gielda__36[[#This Row],[firma_C]], D88)</f>
        <v>81.349999999999994</v>
      </c>
      <c r="E89">
        <f>IF(NOT(gielda__36[[#This Row],[Max C]] = D88), 1, 0)</f>
        <v>0</v>
      </c>
      <c r="F89">
        <f t="shared" si="3"/>
        <v>1762.3999999999996</v>
      </c>
      <c r="G89">
        <f>IF(C88&gt;gielda__36[[#This Row],[firma_C]], G88+1, 1)</f>
        <v>2</v>
      </c>
      <c r="H89" t="str">
        <f>IF(gielda__36[[#This Row],[Maleje]] &gt;= 3, "TAK", "NIE")</f>
        <v>NIE</v>
      </c>
      <c r="I89">
        <f t="shared" si="4"/>
        <v>51</v>
      </c>
      <c r="J89">
        <f>IF(AND(H88 = "TAK", gielda__36[[#This Row],[hajs przed]] &gt;= 1000),  ROUNDDOWN(1000/gielda__36[[#This Row],[firma_C]], 0), 0)</f>
        <v>0</v>
      </c>
      <c r="K89">
        <f>gielda__36[[#This Row],[ile kupic]]*gielda__36[[#This Row],[firma_C]]</f>
        <v>0</v>
      </c>
      <c r="L89">
        <f>IF(E88 = 1, gielda__36[[#This Row],[Akcje przed]], 0)</f>
        <v>0</v>
      </c>
      <c r="M89">
        <f>gielda__36[[#This Row],[firma_C]]*gielda__36[[#This Row],[Ilośc sprzedaż]]</f>
        <v>0</v>
      </c>
      <c r="N89">
        <f>gielda__36[[#This Row],[Koszta sprzedaży]]-gielda__36[[#This Row],[Kosta kupienia]]</f>
        <v>0</v>
      </c>
      <c r="O89">
        <f>gielda__36[[#This Row],[Akcje przed]]+gielda__36[[#This Row],[ile kupic]]-gielda__36[[#This Row],[Ilośc sprzedaż]]</f>
        <v>51</v>
      </c>
      <c r="P89">
        <f>gielda__36[[#This Row],[hajs przed]]+gielda__36[[#This Row],[Zmaina]]</f>
        <v>1762.3999999999996</v>
      </c>
      <c r="Q89" s="1">
        <f t="shared" si="5"/>
        <v>88</v>
      </c>
    </row>
    <row r="90" spans="1:17" x14ac:dyDescent="0.45">
      <c r="A90">
        <v>102.85</v>
      </c>
      <c r="B90">
        <v>117.04</v>
      </c>
      <c r="C90">
        <v>79.25</v>
      </c>
      <c r="D90">
        <f>MAX(gielda__36[[#This Row],[firma_C]], D89)</f>
        <v>81.349999999999994</v>
      </c>
      <c r="E90">
        <f>IF(NOT(gielda__36[[#This Row],[Max C]] = D89), 1, 0)</f>
        <v>0</v>
      </c>
      <c r="F90">
        <f t="shared" si="3"/>
        <v>1762.3999999999996</v>
      </c>
      <c r="G90">
        <f>IF(C89&gt;gielda__36[[#This Row],[firma_C]], G89+1, 1)</f>
        <v>1</v>
      </c>
      <c r="H90" t="str">
        <f>IF(gielda__36[[#This Row],[Maleje]] &gt;= 3, "TAK", "NIE")</f>
        <v>NIE</v>
      </c>
      <c r="I90">
        <f t="shared" si="4"/>
        <v>51</v>
      </c>
      <c r="J90">
        <f>IF(AND(H89 = "TAK", gielda__36[[#This Row],[hajs przed]] &gt;= 1000),  ROUNDDOWN(1000/gielda__36[[#This Row],[firma_C]], 0), 0)</f>
        <v>0</v>
      </c>
      <c r="K90">
        <f>gielda__36[[#This Row],[ile kupic]]*gielda__36[[#This Row],[firma_C]]</f>
        <v>0</v>
      </c>
      <c r="L90">
        <f>IF(E89 = 1, gielda__36[[#This Row],[Akcje przed]], 0)</f>
        <v>0</v>
      </c>
      <c r="M90">
        <f>gielda__36[[#This Row],[firma_C]]*gielda__36[[#This Row],[Ilośc sprzedaż]]</f>
        <v>0</v>
      </c>
      <c r="N90">
        <f>gielda__36[[#This Row],[Koszta sprzedaży]]-gielda__36[[#This Row],[Kosta kupienia]]</f>
        <v>0</v>
      </c>
      <c r="O90">
        <f>gielda__36[[#This Row],[Akcje przed]]+gielda__36[[#This Row],[ile kupic]]-gielda__36[[#This Row],[Ilośc sprzedaż]]</f>
        <v>51</v>
      </c>
      <c r="P90">
        <f>gielda__36[[#This Row],[hajs przed]]+gielda__36[[#This Row],[Zmaina]]</f>
        <v>1762.3999999999996</v>
      </c>
      <c r="Q90" s="1">
        <f t="shared" si="5"/>
        <v>89</v>
      </c>
    </row>
    <row r="91" spans="1:17" x14ac:dyDescent="0.45">
      <c r="A91">
        <v>101.59</v>
      </c>
      <c r="B91">
        <v>116.49</v>
      </c>
      <c r="C91">
        <v>80.260000000000005</v>
      </c>
      <c r="D91">
        <f>MAX(gielda__36[[#This Row],[firma_C]], D90)</f>
        <v>81.349999999999994</v>
      </c>
      <c r="E91">
        <f>IF(NOT(gielda__36[[#This Row],[Max C]] = D90), 1, 0)</f>
        <v>0</v>
      </c>
      <c r="F91">
        <f t="shared" si="3"/>
        <v>1762.3999999999996</v>
      </c>
      <c r="G91">
        <f>IF(C90&gt;gielda__36[[#This Row],[firma_C]], G90+1, 1)</f>
        <v>1</v>
      </c>
      <c r="H91" t="str">
        <f>IF(gielda__36[[#This Row],[Maleje]] &gt;= 3, "TAK", "NIE")</f>
        <v>NIE</v>
      </c>
      <c r="I91">
        <f t="shared" si="4"/>
        <v>51</v>
      </c>
      <c r="J91">
        <f>IF(AND(H90 = "TAK", gielda__36[[#This Row],[hajs przed]] &gt;= 1000),  ROUNDDOWN(1000/gielda__36[[#This Row],[firma_C]], 0), 0)</f>
        <v>0</v>
      </c>
      <c r="K91">
        <f>gielda__36[[#This Row],[ile kupic]]*gielda__36[[#This Row],[firma_C]]</f>
        <v>0</v>
      </c>
      <c r="L91">
        <f>IF(E90 = 1, gielda__36[[#This Row],[Akcje przed]], 0)</f>
        <v>0</v>
      </c>
      <c r="M91">
        <f>gielda__36[[#This Row],[firma_C]]*gielda__36[[#This Row],[Ilośc sprzedaż]]</f>
        <v>0</v>
      </c>
      <c r="N91">
        <f>gielda__36[[#This Row],[Koszta sprzedaży]]-gielda__36[[#This Row],[Kosta kupienia]]</f>
        <v>0</v>
      </c>
      <c r="O91">
        <f>gielda__36[[#This Row],[Akcje przed]]+gielda__36[[#This Row],[ile kupic]]-gielda__36[[#This Row],[Ilośc sprzedaż]]</f>
        <v>51</v>
      </c>
      <c r="P91">
        <f>gielda__36[[#This Row],[hajs przed]]+gielda__36[[#This Row],[Zmaina]]</f>
        <v>1762.3999999999996</v>
      </c>
      <c r="Q91" s="1">
        <f t="shared" si="5"/>
        <v>90</v>
      </c>
    </row>
    <row r="92" spans="1:17" x14ac:dyDescent="0.45">
      <c r="A92">
        <v>102.13</v>
      </c>
      <c r="B92">
        <v>115.06</v>
      </c>
      <c r="C92">
        <v>81.260000000000005</v>
      </c>
      <c r="D92">
        <f>MAX(gielda__36[[#This Row],[firma_C]], D91)</f>
        <v>81.349999999999994</v>
      </c>
      <c r="E92">
        <f>IF(NOT(gielda__36[[#This Row],[Max C]] = D91), 1, 0)</f>
        <v>0</v>
      </c>
      <c r="F92">
        <f t="shared" si="3"/>
        <v>1762.3999999999996</v>
      </c>
      <c r="G92">
        <f>IF(C91&gt;gielda__36[[#This Row],[firma_C]], G91+1, 1)</f>
        <v>1</v>
      </c>
      <c r="H92" t="str">
        <f>IF(gielda__36[[#This Row],[Maleje]] &gt;= 3, "TAK", "NIE")</f>
        <v>NIE</v>
      </c>
      <c r="I92">
        <f t="shared" si="4"/>
        <v>51</v>
      </c>
      <c r="J92">
        <f>IF(AND(H91 = "TAK", gielda__36[[#This Row],[hajs przed]] &gt;= 1000),  ROUNDDOWN(1000/gielda__36[[#This Row],[firma_C]], 0), 0)</f>
        <v>0</v>
      </c>
      <c r="K92">
        <f>gielda__36[[#This Row],[ile kupic]]*gielda__36[[#This Row],[firma_C]]</f>
        <v>0</v>
      </c>
      <c r="L92">
        <f>IF(E91 = 1, gielda__36[[#This Row],[Akcje przed]], 0)</f>
        <v>0</v>
      </c>
      <c r="M92">
        <f>gielda__36[[#This Row],[firma_C]]*gielda__36[[#This Row],[Ilośc sprzedaż]]</f>
        <v>0</v>
      </c>
      <c r="N92">
        <f>gielda__36[[#This Row],[Koszta sprzedaży]]-gielda__36[[#This Row],[Kosta kupienia]]</f>
        <v>0</v>
      </c>
      <c r="O92">
        <f>gielda__36[[#This Row],[Akcje przed]]+gielda__36[[#This Row],[ile kupic]]-gielda__36[[#This Row],[Ilośc sprzedaż]]</f>
        <v>51</v>
      </c>
      <c r="P92">
        <f>gielda__36[[#This Row],[hajs przed]]+gielda__36[[#This Row],[Zmaina]]</f>
        <v>1762.3999999999996</v>
      </c>
      <c r="Q92" s="1">
        <f t="shared" si="5"/>
        <v>91</v>
      </c>
    </row>
    <row r="93" spans="1:17" x14ac:dyDescent="0.45">
      <c r="A93">
        <v>100.74</v>
      </c>
      <c r="B93">
        <v>117.47</v>
      </c>
      <c r="C93">
        <v>81.64</v>
      </c>
      <c r="D93">
        <f>MAX(gielda__36[[#This Row],[firma_C]], D92)</f>
        <v>81.64</v>
      </c>
      <c r="E93">
        <f>IF(NOT(gielda__36[[#This Row],[Max C]] = D92), 1, 0)</f>
        <v>1</v>
      </c>
      <c r="F93">
        <f t="shared" si="3"/>
        <v>1762.3999999999996</v>
      </c>
      <c r="G93">
        <f>IF(C92&gt;gielda__36[[#This Row],[firma_C]], G92+1, 1)</f>
        <v>1</v>
      </c>
      <c r="H93" t="str">
        <f>IF(gielda__36[[#This Row],[Maleje]] &gt;= 3, "TAK", "NIE")</f>
        <v>NIE</v>
      </c>
      <c r="I93">
        <f t="shared" si="4"/>
        <v>51</v>
      </c>
      <c r="J93">
        <f>IF(AND(H92 = "TAK", gielda__36[[#This Row],[hajs przed]] &gt;= 1000),  ROUNDDOWN(1000/gielda__36[[#This Row],[firma_C]], 0), 0)</f>
        <v>0</v>
      </c>
      <c r="K93">
        <f>gielda__36[[#This Row],[ile kupic]]*gielda__36[[#This Row],[firma_C]]</f>
        <v>0</v>
      </c>
      <c r="L93">
        <f>IF(E92 = 1, gielda__36[[#This Row],[Akcje przed]], 0)</f>
        <v>0</v>
      </c>
      <c r="M93">
        <f>gielda__36[[#This Row],[firma_C]]*gielda__36[[#This Row],[Ilośc sprzedaż]]</f>
        <v>0</v>
      </c>
      <c r="N93">
        <f>gielda__36[[#This Row],[Koszta sprzedaży]]-gielda__36[[#This Row],[Kosta kupienia]]</f>
        <v>0</v>
      </c>
      <c r="O93">
        <f>gielda__36[[#This Row],[Akcje przed]]+gielda__36[[#This Row],[ile kupic]]-gielda__36[[#This Row],[Ilośc sprzedaż]]</f>
        <v>51</v>
      </c>
      <c r="P93">
        <f>gielda__36[[#This Row],[hajs przed]]+gielda__36[[#This Row],[Zmaina]]</f>
        <v>1762.3999999999996</v>
      </c>
      <c r="Q93" s="1">
        <f t="shared" si="5"/>
        <v>92</v>
      </c>
    </row>
    <row r="94" spans="1:17" x14ac:dyDescent="0.45">
      <c r="A94">
        <v>99.12</v>
      </c>
      <c r="B94">
        <v>120.19</v>
      </c>
      <c r="C94">
        <v>79.849999999999994</v>
      </c>
      <c r="D94">
        <f>MAX(gielda__36[[#This Row],[firma_C]], D93)</f>
        <v>81.64</v>
      </c>
      <c r="E94">
        <f>IF(NOT(gielda__36[[#This Row],[Max C]] = D93), 1, 0)</f>
        <v>0</v>
      </c>
      <c r="F94">
        <f t="shared" si="3"/>
        <v>1762.3999999999996</v>
      </c>
      <c r="G94">
        <f>IF(C93&gt;gielda__36[[#This Row],[firma_C]], G93+1, 1)</f>
        <v>2</v>
      </c>
      <c r="H94" t="str">
        <f>IF(gielda__36[[#This Row],[Maleje]] &gt;= 3, "TAK", "NIE")</f>
        <v>NIE</v>
      </c>
      <c r="I94">
        <f t="shared" si="4"/>
        <v>51</v>
      </c>
      <c r="J94">
        <f>IF(AND(H93 = "TAK", gielda__36[[#This Row],[hajs przed]] &gt;= 1000),  ROUNDDOWN(1000/gielda__36[[#This Row],[firma_C]], 0), 0)</f>
        <v>0</v>
      </c>
      <c r="K94">
        <f>gielda__36[[#This Row],[ile kupic]]*gielda__36[[#This Row],[firma_C]]</f>
        <v>0</v>
      </c>
      <c r="L94">
        <f>IF(E93 = 1, gielda__36[[#This Row],[Akcje przed]], 0)</f>
        <v>51</v>
      </c>
      <c r="M94">
        <f>gielda__36[[#This Row],[firma_C]]*gielda__36[[#This Row],[Ilośc sprzedaż]]</f>
        <v>4072.35</v>
      </c>
      <c r="N94">
        <f>gielda__36[[#This Row],[Koszta sprzedaży]]-gielda__36[[#This Row],[Kosta kupienia]]</f>
        <v>4072.35</v>
      </c>
      <c r="O94">
        <f>gielda__36[[#This Row],[Akcje przed]]+gielda__36[[#This Row],[ile kupic]]-gielda__36[[#This Row],[Ilośc sprzedaż]]</f>
        <v>0</v>
      </c>
      <c r="P94">
        <f>gielda__36[[#This Row],[hajs przed]]+gielda__36[[#This Row],[Zmaina]]</f>
        <v>5834.75</v>
      </c>
      <c r="Q94" s="1">
        <f t="shared" si="5"/>
        <v>93</v>
      </c>
    </row>
    <row r="95" spans="1:17" x14ac:dyDescent="0.45">
      <c r="A95">
        <v>99.13</v>
      </c>
      <c r="B95">
        <v>122.89</v>
      </c>
      <c r="C95">
        <v>81.540000000000006</v>
      </c>
      <c r="D95">
        <f>MAX(gielda__36[[#This Row],[firma_C]], D94)</f>
        <v>81.64</v>
      </c>
      <c r="E95">
        <f>IF(NOT(gielda__36[[#This Row],[Max C]] = D94), 1, 0)</f>
        <v>0</v>
      </c>
      <c r="F95">
        <f t="shared" si="3"/>
        <v>5834.75</v>
      </c>
      <c r="G95">
        <f>IF(C94&gt;gielda__36[[#This Row],[firma_C]], G94+1, 1)</f>
        <v>1</v>
      </c>
      <c r="H95" t="str">
        <f>IF(gielda__36[[#This Row],[Maleje]] &gt;= 3, "TAK", "NIE")</f>
        <v>NIE</v>
      </c>
      <c r="I95">
        <f t="shared" si="4"/>
        <v>0</v>
      </c>
      <c r="J95">
        <f>IF(AND(H94 = "TAK", gielda__36[[#This Row],[hajs przed]] &gt;= 1000),  ROUNDDOWN(1000/gielda__36[[#This Row],[firma_C]], 0), 0)</f>
        <v>0</v>
      </c>
      <c r="K95">
        <f>gielda__36[[#This Row],[ile kupic]]*gielda__36[[#This Row],[firma_C]]</f>
        <v>0</v>
      </c>
      <c r="L95">
        <f>IF(E94 = 1, gielda__36[[#This Row],[Akcje przed]], 0)</f>
        <v>0</v>
      </c>
      <c r="M95">
        <f>gielda__36[[#This Row],[firma_C]]*gielda__36[[#This Row],[Ilośc sprzedaż]]</f>
        <v>0</v>
      </c>
      <c r="N95">
        <f>gielda__36[[#This Row],[Koszta sprzedaży]]-gielda__36[[#This Row],[Kosta kupienia]]</f>
        <v>0</v>
      </c>
      <c r="O95">
        <f>gielda__36[[#This Row],[Akcje przed]]+gielda__36[[#This Row],[ile kupic]]-gielda__36[[#This Row],[Ilośc sprzedaż]]</f>
        <v>0</v>
      </c>
      <c r="P95">
        <f>gielda__36[[#This Row],[hajs przed]]+gielda__36[[#This Row],[Zmaina]]</f>
        <v>5834.75</v>
      </c>
      <c r="Q95" s="1">
        <f t="shared" si="5"/>
        <v>94</v>
      </c>
    </row>
    <row r="96" spans="1:17" x14ac:dyDescent="0.45">
      <c r="A96">
        <v>99.6</v>
      </c>
      <c r="B96">
        <v>122.61</v>
      </c>
      <c r="C96">
        <v>79.87</v>
      </c>
      <c r="D96">
        <f>MAX(gielda__36[[#This Row],[firma_C]], D95)</f>
        <v>81.64</v>
      </c>
      <c r="E96">
        <f>IF(NOT(gielda__36[[#This Row],[Max C]] = D95), 1, 0)</f>
        <v>0</v>
      </c>
      <c r="F96">
        <f t="shared" si="3"/>
        <v>5834.75</v>
      </c>
      <c r="G96">
        <f>IF(C95&gt;gielda__36[[#This Row],[firma_C]], G95+1, 1)</f>
        <v>2</v>
      </c>
      <c r="H96" t="str">
        <f>IF(gielda__36[[#This Row],[Maleje]] &gt;= 3, "TAK", "NIE")</f>
        <v>NIE</v>
      </c>
      <c r="I96">
        <f t="shared" si="4"/>
        <v>0</v>
      </c>
      <c r="J96">
        <f>IF(AND(H95 = "TAK", gielda__36[[#This Row],[hajs przed]] &gt;= 1000),  ROUNDDOWN(1000/gielda__36[[#This Row],[firma_C]], 0), 0)</f>
        <v>0</v>
      </c>
      <c r="K96">
        <f>gielda__36[[#This Row],[ile kupic]]*gielda__36[[#This Row],[firma_C]]</f>
        <v>0</v>
      </c>
      <c r="L96">
        <f>IF(E95 = 1, gielda__36[[#This Row],[Akcje przed]], 0)</f>
        <v>0</v>
      </c>
      <c r="M96">
        <f>gielda__36[[#This Row],[firma_C]]*gielda__36[[#This Row],[Ilośc sprzedaż]]</f>
        <v>0</v>
      </c>
      <c r="N96">
        <f>gielda__36[[#This Row],[Koszta sprzedaży]]-gielda__36[[#This Row],[Kosta kupienia]]</f>
        <v>0</v>
      </c>
      <c r="O96">
        <f>gielda__36[[#This Row],[Akcje przed]]+gielda__36[[#This Row],[ile kupic]]-gielda__36[[#This Row],[Ilośc sprzedaż]]</f>
        <v>0</v>
      </c>
      <c r="P96">
        <f>gielda__36[[#This Row],[hajs przed]]+gielda__36[[#This Row],[Zmaina]]</f>
        <v>5834.75</v>
      </c>
      <c r="Q96" s="1">
        <f t="shared" si="5"/>
        <v>95</v>
      </c>
    </row>
    <row r="97" spans="1:17" x14ac:dyDescent="0.45">
      <c r="A97">
        <v>98.53</v>
      </c>
      <c r="B97">
        <v>122.59</v>
      </c>
      <c r="C97">
        <v>80</v>
      </c>
      <c r="D97">
        <f>MAX(gielda__36[[#This Row],[firma_C]], D96)</f>
        <v>81.64</v>
      </c>
      <c r="E97">
        <f>IF(NOT(gielda__36[[#This Row],[Max C]] = D96), 1, 0)</f>
        <v>0</v>
      </c>
      <c r="F97">
        <f t="shared" si="3"/>
        <v>5834.75</v>
      </c>
      <c r="G97">
        <f>IF(C96&gt;gielda__36[[#This Row],[firma_C]], G96+1, 1)</f>
        <v>1</v>
      </c>
      <c r="H97" t="str">
        <f>IF(gielda__36[[#This Row],[Maleje]] &gt;= 3, "TAK", "NIE")</f>
        <v>NIE</v>
      </c>
      <c r="I97">
        <f t="shared" si="4"/>
        <v>0</v>
      </c>
      <c r="J97">
        <f>IF(AND(H96 = "TAK", gielda__36[[#This Row],[hajs przed]] &gt;= 1000),  ROUNDDOWN(1000/gielda__36[[#This Row],[firma_C]], 0), 0)</f>
        <v>0</v>
      </c>
      <c r="K97">
        <f>gielda__36[[#This Row],[ile kupic]]*gielda__36[[#This Row],[firma_C]]</f>
        <v>0</v>
      </c>
      <c r="L97">
        <f>IF(E96 = 1, gielda__36[[#This Row],[Akcje przed]], 0)</f>
        <v>0</v>
      </c>
      <c r="M97">
        <f>gielda__36[[#This Row],[firma_C]]*gielda__36[[#This Row],[Ilośc sprzedaż]]</f>
        <v>0</v>
      </c>
      <c r="N97">
        <f>gielda__36[[#This Row],[Koszta sprzedaży]]-gielda__36[[#This Row],[Kosta kupienia]]</f>
        <v>0</v>
      </c>
      <c r="O97">
        <f>gielda__36[[#This Row],[Akcje przed]]+gielda__36[[#This Row],[ile kupic]]-gielda__36[[#This Row],[Ilośc sprzedaż]]</f>
        <v>0</v>
      </c>
      <c r="P97">
        <f>gielda__36[[#This Row],[hajs przed]]+gielda__36[[#This Row],[Zmaina]]</f>
        <v>5834.75</v>
      </c>
      <c r="Q97" s="1">
        <f t="shared" si="5"/>
        <v>96</v>
      </c>
    </row>
    <row r="98" spans="1:17" x14ac:dyDescent="0.45">
      <c r="A98">
        <v>98.74</v>
      </c>
      <c r="B98">
        <v>125.49</v>
      </c>
      <c r="C98">
        <v>81.010000000000005</v>
      </c>
      <c r="D98">
        <f>MAX(gielda__36[[#This Row],[firma_C]], D97)</f>
        <v>81.64</v>
      </c>
      <c r="E98">
        <f>IF(NOT(gielda__36[[#This Row],[Max C]] = D97), 1, 0)</f>
        <v>0</v>
      </c>
      <c r="F98">
        <f t="shared" si="3"/>
        <v>5834.75</v>
      </c>
      <c r="G98">
        <f>IF(C97&gt;gielda__36[[#This Row],[firma_C]], G97+1, 1)</f>
        <v>1</v>
      </c>
      <c r="H98" t="str">
        <f>IF(gielda__36[[#This Row],[Maleje]] &gt;= 3, "TAK", "NIE")</f>
        <v>NIE</v>
      </c>
      <c r="I98">
        <f t="shared" si="4"/>
        <v>0</v>
      </c>
      <c r="J98">
        <f>IF(AND(H97 = "TAK", gielda__36[[#This Row],[hajs przed]] &gt;= 1000),  ROUNDDOWN(1000/gielda__36[[#This Row],[firma_C]], 0), 0)</f>
        <v>0</v>
      </c>
      <c r="K98">
        <f>gielda__36[[#This Row],[ile kupic]]*gielda__36[[#This Row],[firma_C]]</f>
        <v>0</v>
      </c>
      <c r="L98">
        <f>IF(E97 = 1, gielda__36[[#This Row],[Akcje przed]], 0)</f>
        <v>0</v>
      </c>
      <c r="M98">
        <f>gielda__36[[#This Row],[firma_C]]*gielda__36[[#This Row],[Ilośc sprzedaż]]</f>
        <v>0</v>
      </c>
      <c r="N98">
        <f>gielda__36[[#This Row],[Koszta sprzedaży]]-gielda__36[[#This Row],[Kosta kupienia]]</f>
        <v>0</v>
      </c>
      <c r="O98">
        <f>gielda__36[[#This Row],[Akcje przed]]+gielda__36[[#This Row],[ile kupic]]-gielda__36[[#This Row],[Ilośc sprzedaż]]</f>
        <v>0</v>
      </c>
      <c r="P98">
        <f>gielda__36[[#This Row],[hajs przed]]+gielda__36[[#This Row],[Zmaina]]</f>
        <v>5834.75</v>
      </c>
      <c r="Q98" s="1">
        <f t="shared" si="5"/>
        <v>97</v>
      </c>
    </row>
    <row r="99" spans="1:17" x14ac:dyDescent="0.45">
      <c r="A99">
        <v>98.96</v>
      </c>
      <c r="B99">
        <v>127.95</v>
      </c>
      <c r="C99">
        <v>79.17</v>
      </c>
      <c r="D99">
        <f>MAX(gielda__36[[#This Row],[firma_C]], D98)</f>
        <v>81.64</v>
      </c>
      <c r="E99">
        <f>IF(NOT(gielda__36[[#This Row],[Max C]] = D98), 1, 0)</f>
        <v>0</v>
      </c>
      <c r="F99">
        <f t="shared" si="3"/>
        <v>5834.75</v>
      </c>
      <c r="G99">
        <f>IF(C98&gt;gielda__36[[#This Row],[firma_C]], G98+1, 1)</f>
        <v>2</v>
      </c>
      <c r="H99" t="str">
        <f>IF(gielda__36[[#This Row],[Maleje]] &gt;= 3, "TAK", "NIE")</f>
        <v>NIE</v>
      </c>
      <c r="I99">
        <f t="shared" si="4"/>
        <v>0</v>
      </c>
      <c r="J99">
        <f>IF(AND(H98 = "TAK", gielda__36[[#This Row],[hajs przed]] &gt;= 1000),  ROUNDDOWN(1000/gielda__36[[#This Row],[firma_C]], 0), 0)</f>
        <v>0</v>
      </c>
      <c r="K99">
        <f>gielda__36[[#This Row],[ile kupic]]*gielda__36[[#This Row],[firma_C]]</f>
        <v>0</v>
      </c>
      <c r="L99">
        <f>IF(E98 = 1, gielda__36[[#This Row],[Akcje przed]], 0)</f>
        <v>0</v>
      </c>
      <c r="M99">
        <f>gielda__36[[#This Row],[firma_C]]*gielda__36[[#This Row],[Ilośc sprzedaż]]</f>
        <v>0</v>
      </c>
      <c r="N99">
        <f>gielda__36[[#This Row],[Koszta sprzedaży]]-gielda__36[[#This Row],[Kosta kupienia]]</f>
        <v>0</v>
      </c>
      <c r="O99">
        <f>gielda__36[[#This Row],[Akcje przed]]+gielda__36[[#This Row],[ile kupic]]-gielda__36[[#This Row],[Ilośc sprzedaż]]</f>
        <v>0</v>
      </c>
      <c r="P99">
        <f>gielda__36[[#This Row],[hajs przed]]+gielda__36[[#This Row],[Zmaina]]</f>
        <v>5834.75</v>
      </c>
      <c r="Q99" s="1">
        <f t="shared" si="5"/>
        <v>98</v>
      </c>
    </row>
    <row r="100" spans="1:17" x14ac:dyDescent="0.45">
      <c r="A100">
        <v>97.74</v>
      </c>
      <c r="B100">
        <v>126.34</v>
      </c>
      <c r="C100">
        <v>80.290000000000006</v>
      </c>
      <c r="D100">
        <f>MAX(gielda__36[[#This Row],[firma_C]], D99)</f>
        <v>81.64</v>
      </c>
      <c r="E100">
        <f>IF(NOT(gielda__36[[#This Row],[Max C]] = D99), 1, 0)</f>
        <v>0</v>
      </c>
      <c r="F100">
        <f t="shared" si="3"/>
        <v>5834.75</v>
      </c>
      <c r="G100">
        <f>IF(C99&gt;gielda__36[[#This Row],[firma_C]], G99+1, 1)</f>
        <v>1</v>
      </c>
      <c r="H100" t="str">
        <f>IF(gielda__36[[#This Row],[Maleje]] &gt;= 3, "TAK", "NIE")</f>
        <v>NIE</v>
      </c>
      <c r="I100">
        <f t="shared" si="4"/>
        <v>0</v>
      </c>
      <c r="J100">
        <f>IF(AND(H99 = "TAK", gielda__36[[#This Row],[hajs przed]] &gt;= 1000),  ROUNDDOWN(1000/gielda__36[[#This Row],[firma_C]], 0), 0)</f>
        <v>0</v>
      </c>
      <c r="K100">
        <f>gielda__36[[#This Row],[ile kupic]]*gielda__36[[#This Row],[firma_C]]</f>
        <v>0</v>
      </c>
      <c r="L100">
        <f>IF(E99 = 1, gielda__36[[#This Row],[Akcje przed]], 0)</f>
        <v>0</v>
      </c>
      <c r="M100">
        <f>gielda__36[[#This Row],[firma_C]]*gielda__36[[#This Row],[Ilośc sprzedaż]]</f>
        <v>0</v>
      </c>
      <c r="N100">
        <f>gielda__36[[#This Row],[Koszta sprzedaży]]-gielda__36[[#This Row],[Kosta kupienia]]</f>
        <v>0</v>
      </c>
      <c r="O100">
        <f>gielda__36[[#This Row],[Akcje przed]]+gielda__36[[#This Row],[ile kupic]]-gielda__36[[#This Row],[Ilośc sprzedaż]]</f>
        <v>0</v>
      </c>
      <c r="P100">
        <f>gielda__36[[#This Row],[hajs przed]]+gielda__36[[#This Row],[Zmaina]]</f>
        <v>5834.75</v>
      </c>
      <c r="Q100" s="1">
        <f t="shared" si="5"/>
        <v>99</v>
      </c>
    </row>
    <row r="101" spans="1:17" x14ac:dyDescent="0.45">
      <c r="A101">
        <v>95.84</v>
      </c>
      <c r="B101">
        <v>128.94</v>
      </c>
      <c r="C101">
        <v>81.599999999999994</v>
      </c>
      <c r="D101">
        <f>MAX(gielda__36[[#This Row],[firma_C]], D100)</f>
        <v>81.64</v>
      </c>
      <c r="E101">
        <f>IF(NOT(gielda__36[[#This Row],[Max C]] = D100), 1, 0)</f>
        <v>0</v>
      </c>
      <c r="F101">
        <f t="shared" si="3"/>
        <v>5834.75</v>
      </c>
      <c r="G101">
        <f>IF(C100&gt;gielda__36[[#This Row],[firma_C]], G100+1, 1)</f>
        <v>1</v>
      </c>
      <c r="H101" t="str">
        <f>IF(gielda__36[[#This Row],[Maleje]] &gt;= 3, "TAK", "NIE")</f>
        <v>NIE</v>
      </c>
      <c r="I101">
        <f t="shared" si="4"/>
        <v>0</v>
      </c>
      <c r="J101">
        <f>IF(AND(H100 = "TAK", gielda__36[[#This Row],[hajs przed]] &gt;= 1000),  ROUNDDOWN(1000/gielda__36[[#This Row],[firma_C]], 0), 0)</f>
        <v>0</v>
      </c>
      <c r="K101">
        <f>gielda__36[[#This Row],[ile kupic]]*gielda__36[[#This Row],[firma_C]]</f>
        <v>0</v>
      </c>
      <c r="L101">
        <f>IF(E100 = 1, gielda__36[[#This Row],[Akcje przed]], 0)</f>
        <v>0</v>
      </c>
      <c r="M101">
        <f>gielda__36[[#This Row],[firma_C]]*gielda__36[[#This Row],[Ilośc sprzedaż]]</f>
        <v>0</v>
      </c>
      <c r="N101">
        <f>gielda__36[[#This Row],[Koszta sprzedaży]]-gielda__36[[#This Row],[Kosta kupienia]]</f>
        <v>0</v>
      </c>
      <c r="O101">
        <f>gielda__36[[#This Row],[Akcje przed]]+gielda__36[[#This Row],[ile kupic]]-gielda__36[[#This Row],[Ilośc sprzedaż]]</f>
        <v>0</v>
      </c>
      <c r="P101">
        <f>gielda__36[[#This Row],[hajs przed]]+gielda__36[[#This Row],[Zmaina]]</f>
        <v>5834.75</v>
      </c>
      <c r="Q101" s="1">
        <f t="shared" si="5"/>
        <v>100</v>
      </c>
    </row>
    <row r="102" spans="1:17" x14ac:dyDescent="0.45">
      <c r="A102">
        <v>94.12</v>
      </c>
      <c r="B102">
        <v>131.63999999999999</v>
      </c>
      <c r="C102">
        <v>82.75</v>
      </c>
      <c r="D102">
        <f>MAX(gielda__36[[#This Row],[firma_C]], D101)</f>
        <v>82.75</v>
      </c>
      <c r="E102">
        <f>IF(NOT(gielda__36[[#This Row],[Max C]] = D101), 1, 0)</f>
        <v>1</v>
      </c>
      <c r="F102">
        <f t="shared" si="3"/>
        <v>5834.75</v>
      </c>
      <c r="G102">
        <f>IF(C101&gt;gielda__36[[#This Row],[firma_C]], G101+1, 1)</f>
        <v>1</v>
      </c>
      <c r="H102" t="str">
        <f>IF(gielda__36[[#This Row],[Maleje]] &gt;= 3, "TAK", "NIE")</f>
        <v>NIE</v>
      </c>
      <c r="I102">
        <f t="shared" si="4"/>
        <v>0</v>
      </c>
      <c r="J102">
        <f>IF(AND(H101 = "TAK", gielda__36[[#This Row],[hajs przed]] &gt;= 1000),  ROUNDDOWN(1000/gielda__36[[#This Row],[firma_C]], 0), 0)</f>
        <v>0</v>
      </c>
      <c r="K102">
        <f>gielda__36[[#This Row],[ile kupic]]*gielda__36[[#This Row],[firma_C]]</f>
        <v>0</v>
      </c>
      <c r="L102">
        <f>IF(E101 = 1, gielda__36[[#This Row],[Akcje przed]], 0)</f>
        <v>0</v>
      </c>
      <c r="M102">
        <f>gielda__36[[#This Row],[firma_C]]*gielda__36[[#This Row],[Ilośc sprzedaż]]</f>
        <v>0</v>
      </c>
      <c r="N102">
        <f>gielda__36[[#This Row],[Koszta sprzedaży]]-gielda__36[[#This Row],[Kosta kupienia]]</f>
        <v>0</v>
      </c>
      <c r="O102">
        <f>gielda__36[[#This Row],[Akcje przed]]+gielda__36[[#This Row],[ile kupic]]-gielda__36[[#This Row],[Ilośc sprzedaż]]</f>
        <v>0</v>
      </c>
      <c r="P102">
        <f>gielda__36[[#This Row],[hajs przed]]+gielda__36[[#This Row],[Zmaina]]</f>
        <v>5834.75</v>
      </c>
      <c r="Q102" s="1">
        <f t="shared" si="5"/>
        <v>101</v>
      </c>
    </row>
    <row r="103" spans="1:17" x14ac:dyDescent="0.45">
      <c r="A103">
        <v>92.92</v>
      </c>
      <c r="B103">
        <v>134.62</v>
      </c>
      <c r="C103">
        <v>83.09</v>
      </c>
      <c r="D103">
        <f>MAX(gielda__36[[#This Row],[firma_C]], D102)</f>
        <v>83.09</v>
      </c>
      <c r="E103">
        <f>IF(NOT(gielda__36[[#This Row],[Max C]] = D102), 1, 0)</f>
        <v>1</v>
      </c>
      <c r="F103">
        <f t="shared" si="3"/>
        <v>5834.75</v>
      </c>
      <c r="G103">
        <f>IF(C102&gt;gielda__36[[#This Row],[firma_C]], G102+1, 1)</f>
        <v>1</v>
      </c>
      <c r="H103" t="str">
        <f>IF(gielda__36[[#This Row],[Maleje]] &gt;= 3, "TAK", "NIE")</f>
        <v>NIE</v>
      </c>
      <c r="I103">
        <f t="shared" si="4"/>
        <v>0</v>
      </c>
      <c r="J103">
        <f>IF(AND(H102 = "TAK", gielda__36[[#This Row],[hajs przed]] &gt;= 1000),  ROUNDDOWN(1000/gielda__36[[#This Row],[firma_C]], 0), 0)</f>
        <v>0</v>
      </c>
      <c r="K103">
        <f>gielda__36[[#This Row],[ile kupic]]*gielda__36[[#This Row],[firma_C]]</f>
        <v>0</v>
      </c>
      <c r="L103">
        <f>IF(E102 = 1, gielda__36[[#This Row],[Akcje przed]], 0)</f>
        <v>0</v>
      </c>
      <c r="M103">
        <f>gielda__36[[#This Row],[firma_C]]*gielda__36[[#This Row],[Ilośc sprzedaż]]</f>
        <v>0</v>
      </c>
      <c r="N103">
        <f>gielda__36[[#This Row],[Koszta sprzedaży]]-gielda__36[[#This Row],[Kosta kupienia]]</f>
        <v>0</v>
      </c>
      <c r="O103">
        <f>gielda__36[[#This Row],[Akcje przed]]+gielda__36[[#This Row],[ile kupic]]-gielda__36[[#This Row],[Ilośc sprzedaż]]</f>
        <v>0</v>
      </c>
      <c r="P103">
        <f>gielda__36[[#This Row],[hajs przed]]+gielda__36[[#This Row],[Zmaina]]</f>
        <v>5834.75</v>
      </c>
      <c r="Q103" s="1">
        <f t="shared" si="5"/>
        <v>102</v>
      </c>
    </row>
    <row r="104" spans="1:17" x14ac:dyDescent="0.45">
      <c r="A104">
        <v>91.81</v>
      </c>
      <c r="B104">
        <v>134.53</v>
      </c>
      <c r="C104">
        <v>84.09</v>
      </c>
      <c r="D104">
        <f>MAX(gielda__36[[#This Row],[firma_C]], D103)</f>
        <v>84.09</v>
      </c>
      <c r="E104">
        <f>IF(NOT(gielda__36[[#This Row],[Max C]] = D103), 1, 0)</f>
        <v>1</v>
      </c>
      <c r="F104">
        <f t="shared" si="3"/>
        <v>5834.75</v>
      </c>
      <c r="G104">
        <f>IF(C103&gt;gielda__36[[#This Row],[firma_C]], G103+1, 1)</f>
        <v>1</v>
      </c>
      <c r="H104" t="str">
        <f>IF(gielda__36[[#This Row],[Maleje]] &gt;= 3, "TAK", "NIE")</f>
        <v>NIE</v>
      </c>
      <c r="I104">
        <f t="shared" si="4"/>
        <v>0</v>
      </c>
      <c r="J104">
        <f>IF(AND(H103 = "TAK", gielda__36[[#This Row],[hajs przed]] &gt;= 1000),  ROUNDDOWN(1000/gielda__36[[#This Row],[firma_C]], 0), 0)</f>
        <v>0</v>
      </c>
      <c r="K104">
        <f>gielda__36[[#This Row],[ile kupic]]*gielda__36[[#This Row],[firma_C]]</f>
        <v>0</v>
      </c>
      <c r="L104">
        <f>IF(E103 = 1, gielda__36[[#This Row],[Akcje przed]], 0)</f>
        <v>0</v>
      </c>
      <c r="M104">
        <f>gielda__36[[#This Row],[firma_C]]*gielda__36[[#This Row],[Ilośc sprzedaż]]</f>
        <v>0</v>
      </c>
      <c r="N104">
        <f>gielda__36[[#This Row],[Koszta sprzedaży]]-gielda__36[[#This Row],[Kosta kupienia]]</f>
        <v>0</v>
      </c>
      <c r="O104">
        <f>gielda__36[[#This Row],[Akcje przed]]+gielda__36[[#This Row],[ile kupic]]-gielda__36[[#This Row],[Ilośc sprzedaż]]</f>
        <v>0</v>
      </c>
      <c r="P104">
        <f>gielda__36[[#This Row],[hajs przed]]+gielda__36[[#This Row],[Zmaina]]</f>
        <v>5834.75</v>
      </c>
      <c r="Q104" s="1">
        <f t="shared" si="5"/>
        <v>103</v>
      </c>
    </row>
    <row r="105" spans="1:17" x14ac:dyDescent="0.45">
      <c r="A105">
        <v>90.67</v>
      </c>
      <c r="B105">
        <v>137.36000000000001</v>
      </c>
      <c r="C105">
        <v>85.17</v>
      </c>
      <c r="D105">
        <f>MAX(gielda__36[[#This Row],[firma_C]], D104)</f>
        <v>85.17</v>
      </c>
      <c r="E105">
        <f>IF(NOT(gielda__36[[#This Row],[Max C]] = D104), 1, 0)</f>
        <v>1</v>
      </c>
      <c r="F105">
        <f t="shared" si="3"/>
        <v>5834.75</v>
      </c>
      <c r="G105">
        <f>IF(C104&gt;gielda__36[[#This Row],[firma_C]], G104+1, 1)</f>
        <v>1</v>
      </c>
      <c r="H105" t="str">
        <f>IF(gielda__36[[#This Row],[Maleje]] &gt;= 3, "TAK", "NIE")</f>
        <v>NIE</v>
      </c>
      <c r="I105">
        <f t="shared" si="4"/>
        <v>0</v>
      </c>
      <c r="J105">
        <f>IF(AND(H104 = "TAK", gielda__36[[#This Row],[hajs przed]] &gt;= 1000),  ROUNDDOWN(1000/gielda__36[[#This Row],[firma_C]], 0), 0)</f>
        <v>0</v>
      </c>
      <c r="K105">
        <f>gielda__36[[#This Row],[ile kupic]]*gielda__36[[#This Row],[firma_C]]</f>
        <v>0</v>
      </c>
      <c r="L105">
        <f>IF(E104 = 1, gielda__36[[#This Row],[Akcje przed]], 0)</f>
        <v>0</v>
      </c>
      <c r="M105">
        <f>gielda__36[[#This Row],[firma_C]]*gielda__36[[#This Row],[Ilośc sprzedaż]]</f>
        <v>0</v>
      </c>
      <c r="N105">
        <f>gielda__36[[#This Row],[Koszta sprzedaży]]-gielda__36[[#This Row],[Kosta kupienia]]</f>
        <v>0</v>
      </c>
      <c r="O105">
        <f>gielda__36[[#This Row],[Akcje przed]]+gielda__36[[#This Row],[ile kupic]]-gielda__36[[#This Row],[Ilośc sprzedaż]]</f>
        <v>0</v>
      </c>
      <c r="P105">
        <f>gielda__36[[#This Row],[hajs przed]]+gielda__36[[#This Row],[Zmaina]]</f>
        <v>5834.75</v>
      </c>
      <c r="Q105" s="1">
        <f t="shared" si="5"/>
        <v>104</v>
      </c>
    </row>
    <row r="106" spans="1:17" x14ac:dyDescent="0.45">
      <c r="A106">
        <v>89</v>
      </c>
      <c r="B106">
        <v>136.86000000000001</v>
      </c>
      <c r="C106">
        <v>86</v>
      </c>
      <c r="D106">
        <f>MAX(gielda__36[[#This Row],[firma_C]], D105)</f>
        <v>86</v>
      </c>
      <c r="E106">
        <f>IF(NOT(gielda__36[[#This Row],[Max C]] = D105), 1, 0)</f>
        <v>1</v>
      </c>
      <c r="F106">
        <f t="shared" si="3"/>
        <v>5834.75</v>
      </c>
      <c r="G106">
        <f>IF(C105&gt;gielda__36[[#This Row],[firma_C]], G105+1, 1)</f>
        <v>1</v>
      </c>
      <c r="H106" t="str">
        <f>IF(gielda__36[[#This Row],[Maleje]] &gt;= 3, "TAK", "NIE")</f>
        <v>NIE</v>
      </c>
      <c r="I106">
        <f t="shared" si="4"/>
        <v>0</v>
      </c>
      <c r="J106">
        <f>IF(AND(H105 = "TAK", gielda__36[[#This Row],[hajs przed]] &gt;= 1000),  ROUNDDOWN(1000/gielda__36[[#This Row],[firma_C]], 0), 0)</f>
        <v>0</v>
      </c>
      <c r="K106">
        <f>gielda__36[[#This Row],[ile kupic]]*gielda__36[[#This Row],[firma_C]]</f>
        <v>0</v>
      </c>
      <c r="L106">
        <f>IF(E105 = 1, gielda__36[[#This Row],[Akcje przed]], 0)</f>
        <v>0</v>
      </c>
      <c r="M106">
        <f>gielda__36[[#This Row],[firma_C]]*gielda__36[[#This Row],[Ilośc sprzedaż]]</f>
        <v>0</v>
      </c>
      <c r="N106">
        <f>gielda__36[[#This Row],[Koszta sprzedaży]]-gielda__36[[#This Row],[Kosta kupienia]]</f>
        <v>0</v>
      </c>
      <c r="O106">
        <f>gielda__36[[#This Row],[Akcje przed]]+gielda__36[[#This Row],[ile kupic]]-gielda__36[[#This Row],[Ilośc sprzedaż]]</f>
        <v>0</v>
      </c>
      <c r="P106">
        <f>gielda__36[[#This Row],[hajs przed]]+gielda__36[[#This Row],[Zmaina]]</f>
        <v>5834.75</v>
      </c>
      <c r="Q106" s="1">
        <f t="shared" si="5"/>
        <v>105</v>
      </c>
    </row>
    <row r="107" spans="1:17" x14ac:dyDescent="0.45">
      <c r="A107">
        <v>91.41</v>
      </c>
      <c r="B107">
        <v>136.07</v>
      </c>
      <c r="C107">
        <v>84.14</v>
      </c>
      <c r="D107">
        <f>MAX(gielda__36[[#This Row],[firma_C]], D106)</f>
        <v>86</v>
      </c>
      <c r="E107">
        <f>IF(NOT(gielda__36[[#This Row],[Max C]] = D106), 1, 0)</f>
        <v>0</v>
      </c>
      <c r="F107">
        <f t="shared" si="3"/>
        <v>5834.75</v>
      </c>
      <c r="G107">
        <f>IF(C106&gt;gielda__36[[#This Row],[firma_C]], G106+1, 1)</f>
        <v>2</v>
      </c>
      <c r="H107" t="str">
        <f>IF(gielda__36[[#This Row],[Maleje]] &gt;= 3, "TAK", "NIE")</f>
        <v>NIE</v>
      </c>
      <c r="I107">
        <f t="shared" si="4"/>
        <v>0</v>
      </c>
      <c r="J107">
        <f>IF(AND(H106 = "TAK", gielda__36[[#This Row],[hajs przed]] &gt;= 1000),  ROUNDDOWN(1000/gielda__36[[#This Row],[firma_C]], 0), 0)</f>
        <v>0</v>
      </c>
      <c r="K107">
        <f>gielda__36[[#This Row],[ile kupic]]*gielda__36[[#This Row],[firma_C]]</f>
        <v>0</v>
      </c>
      <c r="L107">
        <f>IF(E106 = 1, gielda__36[[#This Row],[Akcje przed]], 0)</f>
        <v>0</v>
      </c>
      <c r="M107">
        <f>gielda__36[[#This Row],[firma_C]]*gielda__36[[#This Row],[Ilośc sprzedaż]]</f>
        <v>0</v>
      </c>
      <c r="N107">
        <f>gielda__36[[#This Row],[Koszta sprzedaży]]-gielda__36[[#This Row],[Kosta kupienia]]</f>
        <v>0</v>
      </c>
      <c r="O107">
        <f>gielda__36[[#This Row],[Akcje przed]]+gielda__36[[#This Row],[ile kupic]]-gielda__36[[#This Row],[Ilośc sprzedaż]]</f>
        <v>0</v>
      </c>
      <c r="P107">
        <f>gielda__36[[#This Row],[hajs przed]]+gielda__36[[#This Row],[Zmaina]]</f>
        <v>5834.75</v>
      </c>
      <c r="Q107" s="1">
        <f t="shared" si="5"/>
        <v>106</v>
      </c>
    </row>
    <row r="108" spans="1:17" x14ac:dyDescent="0.45">
      <c r="A108">
        <v>89.57</v>
      </c>
      <c r="B108">
        <v>134.57</v>
      </c>
      <c r="C108">
        <v>86.19</v>
      </c>
      <c r="D108">
        <f>MAX(gielda__36[[#This Row],[firma_C]], D107)</f>
        <v>86.19</v>
      </c>
      <c r="E108">
        <f>IF(NOT(gielda__36[[#This Row],[Max C]] = D107), 1, 0)</f>
        <v>1</v>
      </c>
      <c r="F108">
        <f t="shared" si="3"/>
        <v>5834.75</v>
      </c>
      <c r="G108">
        <f>IF(C107&gt;gielda__36[[#This Row],[firma_C]], G107+1, 1)</f>
        <v>1</v>
      </c>
      <c r="H108" t="str">
        <f>IF(gielda__36[[#This Row],[Maleje]] &gt;= 3, "TAK", "NIE")</f>
        <v>NIE</v>
      </c>
      <c r="I108">
        <f t="shared" si="4"/>
        <v>0</v>
      </c>
      <c r="J108">
        <f>IF(AND(H107 = "TAK", gielda__36[[#This Row],[hajs przed]] &gt;= 1000),  ROUNDDOWN(1000/gielda__36[[#This Row],[firma_C]], 0), 0)</f>
        <v>0</v>
      </c>
      <c r="K108">
        <f>gielda__36[[#This Row],[ile kupic]]*gielda__36[[#This Row],[firma_C]]</f>
        <v>0</v>
      </c>
      <c r="L108">
        <f>IF(E107 = 1, gielda__36[[#This Row],[Akcje przed]], 0)</f>
        <v>0</v>
      </c>
      <c r="M108">
        <f>gielda__36[[#This Row],[firma_C]]*gielda__36[[#This Row],[Ilośc sprzedaż]]</f>
        <v>0</v>
      </c>
      <c r="N108">
        <f>gielda__36[[#This Row],[Koszta sprzedaży]]-gielda__36[[#This Row],[Kosta kupienia]]</f>
        <v>0</v>
      </c>
      <c r="O108">
        <f>gielda__36[[#This Row],[Akcje przed]]+gielda__36[[#This Row],[ile kupic]]-gielda__36[[#This Row],[Ilośc sprzedaż]]</f>
        <v>0</v>
      </c>
      <c r="P108">
        <f>gielda__36[[#This Row],[hajs przed]]+gielda__36[[#This Row],[Zmaina]]</f>
        <v>5834.75</v>
      </c>
      <c r="Q108" s="1">
        <f t="shared" si="5"/>
        <v>107</v>
      </c>
    </row>
    <row r="109" spans="1:17" x14ac:dyDescent="0.45">
      <c r="A109">
        <v>87.61</v>
      </c>
      <c r="B109">
        <v>134.38</v>
      </c>
      <c r="C109">
        <v>86.34</v>
      </c>
      <c r="D109">
        <f>MAX(gielda__36[[#This Row],[firma_C]], D108)</f>
        <v>86.34</v>
      </c>
      <c r="E109">
        <f>IF(NOT(gielda__36[[#This Row],[Max C]] = D108), 1, 0)</f>
        <v>1</v>
      </c>
      <c r="F109">
        <f t="shared" si="3"/>
        <v>5834.75</v>
      </c>
      <c r="G109">
        <f>IF(C108&gt;gielda__36[[#This Row],[firma_C]], G108+1, 1)</f>
        <v>1</v>
      </c>
      <c r="H109" t="str">
        <f>IF(gielda__36[[#This Row],[Maleje]] &gt;= 3, "TAK", "NIE")</f>
        <v>NIE</v>
      </c>
      <c r="I109">
        <f t="shared" si="4"/>
        <v>0</v>
      </c>
      <c r="J109">
        <f>IF(AND(H108 = "TAK", gielda__36[[#This Row],[hajs przed]] &gt;= 1000),  ROUNDDOWN(1000/gielda__36[[#This Row],[firma_C]], 0), 0)</f>
        <v>0</v>
      </c>
      <c r="K109">
        <f>gielda__36[[#This Row],[ile kupic]]*gielda__36[[#This Row],[firma_C]]</f>
        <v>0</v>
      </c>
      <c r="L109">
        <f>IF(E108 = 1, gielda__36[[#This Row],[Akcje przed]], 0)</f>
        <v>0</v>
      </c>
      <c r="M109">
        <f>gielda__36[[#This Row],[firma_C]]*gielda__36[[#This Row],[Ilośc sprzedaż]]</f>
        <v>0</v>
      </c>
      <c r="N109">
        <f>gielda__36[[#This Row],[Koszta sprzedaży]]-gielda__36[[#This Row],[Kosta kupienia]]</f>
        <v>0</v>
      </c>
      <c r="O109">
        <f>gielda__36[[#This Row],[Akcje przed]]+gielda__36[[#This Row],[ile kupic]]-gielda__36[[#This Row],[Ilośc sprzedaż]]</f>
        <v>0</v>
      </c>
      <c r="P109">
        <f>gielda__36[[#This Row],[hajs przed]]+gielda__36[[#This Row],[Zmaina]]</f>
        <v>5834.75</v>
      </c>
      <c r="Q109" s="1">
        <f t="shared" si="5"/>
        <v>108</v>
      </c>
    </row>
    <row r="110" spans="1:17" x14ac:dyDescent="0.45">
      <c r="A110">
        <v>86.05</v>
      </c>
      <c r="B110">
        <v>132.80000000000001</v>
      </c>
      <c r="C110">
        <v>87.75</v>
      </c>
      <c r="D110">
        <f>MAX(gielda__36[[#This Row],[firma_C]], D109)</f>
        <v>87.75</v>
      </c>
      <c r="E110">
        <f>IF(NOT(gielda__36[[#This Row],[Max C]] = D109), 1, 0)</f>
        <v>1</v>
      </c>
      <c r="F110">
        <f t="shared" si="3"/>
        <v>5834.75</v>
      </c>
      <c r="G110">
        <f>IF(C109&gt;gielda__36[[#This Row],[firma_C]], G109+1, 1)</f>
        <v>1</v>
      </c>
      <c r="H110" t="str">
        <f>IF(gielda__36[[#This Row],[Maleje]] &gt;= 3, "TAK", "NIE")</f>
        <v>NIE</v>
      </c>
      <c r="I110">
        <f t="shared" si="4"/>
        <v>0</v>
      </c>
      <c r="J110">
        <f>IF(AND(H109 = "TAK", gielda__36[[#This Row],[hajs przed]] &gt;= 1000),  ROUNDDOWN(1000/gielda__36[[#This Row],[firma_C]], 0), 0)</f>
        <v>0</v>
      </c>
      <c r="K110">
        <f>gielda__36[[#This Row],[ile kupic]]*gielda__36[[#This Row],[firma_C]]</f>
        <v>0</v>
      </c>
      <c r="L110">
        <f>IF(E109 = 1, gielda__36[[#This Row],[Akcje przed]], 0)</f>
        <v>0</v>
      </c>
      <c r="M110">
        <f>gielda__36[[#This Row],[firma_C]]*gielda__36[[#This Row],[Ilośc sprzedaż]]</f>
        <v>0</v>
      </c>
      <c r="N110">
        <f>gielda__36[[#This Row],[Koszta sprzedaży]]-gielda__36[[#This Row],[Kosta kupienia]]</f>
        <v>0</v>
      </c>
      <c r="O110">
        <f>gielda__36[[#This Row],[Akcje przed]]+gielda__36[[#This Row],[ile kupic]]-gielda__36[[#This Row],[Ilośc sprzedaż]]</f>
        <v>0</v>
      </c>
      <c r="P110">
        <f>gielda__36[[#This Row],[hajs przed]]+gielda__36[[#This Row],[Zmaina]]</f>
        <v>5834.75</v>
      </c>
      <c r="Q110" s="1">
        <f t="shared" si="5"/>
        <v>109</v>
      </c>
    </row>
    <row r="111" spans="1:17" x14ac:dyDescent="0.45">
      <c r="A111">
        <v>84.74</v>
      </c>
      <c r="B111">
        <v>131.24</v>
      </c>
      <c r="C111">
        <v>86.13</v>
      </c>
      <c r="D111">
        <f>MAX(gielda__36[[#This Row],[firma_C]], D110)</f>
        <v>87.75</v>
      </c>
      <c r="E111">
        <f>IF(NOT(gielda__36[[#This Row],[Max C]] = D110), 1, 0)</f>
        <v>0</v>
      </c>
      <c r="F111">
        <f t="shared" si="3"/>
        <v>5834.75</v>
      </c>
      <c r="G111">
        <f>IF(C110&gt;gielda__36[[#This Row],[firma_C]], G110+1, 1)</f>
        <v>2</v>
      </c>
      <c r="H111" t="str">
        <f>IF(gielda__36[[#This Row],[Maleje]] &gt;= 3, "TAK", "NIE")</f>
        <v>NIE</v>
      </c>
      <c r="I111">
        <f t="shared" si="4"/>
        <v>0</v>
      </c>
      <c r="J111">
        <f>IF(AND(H110 = "TAK", gielda__36[[#This Row],[hajs przed]] &gt;= 1000),  ROUNDDOWN(1000/gielda__36[[#This Row],[firma_C]], 0), 0)</f>
        <v>0</v>
      </c>
      <c r="K111">
        <f>gielda__36[[#This Row],[ile kupic]]*gielda__36[[#This Row],[firma_C]]</f>
        <v>0</v>
      </c>
      <c r="L111">
        <f>IF(E110 = 1, gielda__36[[#This Row],[Akcje przed]], 0)</f>
        <v>0</v>
      </c>
      <c r="M111">
        <f>gielda__36[[#This Row],[firma_C]]*gielda__36[[#This Row],[Ilośc sprzedaż]]</f>
        <v>0</v>
      </c>
      <c r="N111">
        <f>gielda__36[[#This Row],[Koszta sprzedaży]]-gielda__36[[#This Row],[Kosta kupienia]]</f>
        <v>0</v>
      </c>
      <c r="O111">
        <f>gielda__36[[#This Row],[Akcje przed]]+gielda__36[[#This Row],[ile kupic]]-gielda__36[[#This Row],[Ilośc sprzedaż]]</f>
        <v>0</v>
      </c>
      <c r="P111">
        <f>gielda__36[[#This Row],[hajs przed]]+gielda__36[[#This Row],[Zmaina]]</f>
        <v>5834.75</v>
      </c>
      <c r="Q111" s="1">
        <f t="shared" si="5"/>
        <v>110</v>
      </c>
    </row>
    <row r="112" spans="1:17" x14ac:dyDescent="0.45">
      <c r="A112">
        <v>82.99</v>
      </c>
      <c r="B112">
        <v>129.4</v>
      </c>
      <c r="C112">
        <v>87.39</v>
      </c>
      <c r="D112">
        <f>MAX(gielda__36[[#This Row],[firma_C]], D111)</f>
        <v>87.75</v>
      </c>
      <c r="E112">
        <f>IF(NOT(gielda__36[[#This Row],[Max C]] = D111), 1, 0)</f>
        <v>0</v>
      </c>
      <c r="F112">
        <f t="shared" si="3"/>
        <v>5834.75</v>
      </c>
      <c r="G112">
        <f>IF(C111&gt;gielda__36[[#This Row],[firma_C]], G111+1, 1)</f>
        <v>1</v>
      </c>
      <c r="H112" t="str">
        <f>IF(gielda__36[[#This Row],[Maleje]] &gt;= 3, "TAK", "NIE")</f>
        <v>NIE</v>
      </c>
      <c r="I112">
        <f t="shared" si="4"/>
        <v>0</v>
      </c>
      <c r="J112">
        <f>IF(AND(H111 = "TAK", gielda__36[[#This Row],[hajs przed]] &gt;= 1000),  ROUNDDOWN(1000/gielda__36[[#This Row],[firma_C]], 0), 0)</f>
        <v>0</v>
      </c>
      <c r="K112">
        <f>gielda__36[[#This Row],[ile kupic]]*gielda__36[[#This Row],[firma_C]]</f>
        <v>0</v>
      </c>
      <c r="L112">
        <f>IF(E111 = 1, gielda__36[[#This Row],[Akcje przed]], 0)</f>
        <v>0</v>
      </c>
      <c r="M112">
        <f>gielda__36[[#This Row],[firma_C]]*gielda__36[[#This Row],[Ilośc sprzedaż]]</f>
        <v>0</v>
      </c>
      <c r="N112">
        <f>gielda__36[[#This Row],[Koszta sprzedaży]]-gielda__36[[#This Row],[Kosta kupienia]]</f>
        <v>0</v>
      </c>
      <c r="O112">
        <f>gielda__36[[#This Row],[Akcje przed]]+gielda__36[[#This Row],[ile kupic]]-gielda__36[[#This Row],[Ilośc sprzedaż]]</f>
        <v>0</v>
      </c>
      <c r="P112">
        <f>gielda__36[[#This Row],[hajs przed]]+gielda__36[[#This Row],[Zmaina]]</f>
        <v>5834.75</v>
      </c>
      <c r="Q112" s="1">
        <f t="shared" si="5"/>
        <v>111</v>
      </c>
    </row>
    <row r="113" spans="1:17" x14ac:dyDescent="0.45">
      <c r="A113">
        <v>83.24</v>
      </c>
      <c r="B113">
        <v>128.88999999999999</v>
      </c>
      <c r="C113">
        <v>88.8</v>
      </c>
      <c r="D113">
        <f>MAX(gielda__36[[#This Row],[firma_C]], D112)</f>
        <v>88.8</v>
      </c>
      <c r="E113">
        <f>IF(NOT(gielda__36[[#This Row],[Max C]] = D112), 1, 0)</f>
        <v>1</v>
      </c>
      <c r="F113">
        <f t="shared" si="3"/>
        <v>5834.75</v>
      </c>
      <c r="G113">
        <f>IF(C112&gt;gielda__36[[#This Row],[firma_C]], G112+1, 1)</f>
        <v>1</v>
      </c>
      <c r="H113" t="str">
        <f>IF(gielda__36[[#This Row],[Maleje]] &gt;= 3, "TAK", "NIE")</f>
        <v>NIE</v>
      </c>
      <c r="I113">
        <f t="shared" si="4"/>
        <v>0</v>
      </c>
      <c r="J113">
        <f>IF(AND(H112 = "TAK", gielda__36[[#This Row],[hajs przed]] &gt;= 1000),  ROUNDDOWN(1000/gielda__36[[#This Row],[firma_C]], 0), 0)</f>
        <v>0</v>
      </c>
      <c r="K113">
        <f>gielda__36[[#This Row],[ile kupic]]*gielda__36[[#This Row],[firma_C]]</f>
        <v>0</v>
      </c>
      <c r="L113">
        <f>IF(E112 = 1, gielda__36[[#This Row],[Akcje przed]], 0)</f>
        <v>0</v>
      </c>
      <c r="M113">
        <f>gielda__36[[#This Row],[firma_C]]*gielda__36[[#This Row],[Ilośc sprzedaż]]</f>
        <v>0</v>
      </c>
      <c r="N113">
        <f>gielda__36[[#This Row],[Koszta sprzedaży]]-gielda__36[[#This Row],[Kosta kupienia]]</f>
        <v>0</v>
      </c>
      <c r="O113">
        <f>gielda__36[[#This Row],[Akcje przed]]+gielda__36[[#This Row],[ile kupic]]-gielda__36[[#This Row],[Ilośc sprzedaż]]</f>
        <v>0</v>
      </c>
      <c r="P113">
        <f>gielda__36[[#This Row],[hajs przed]]+gielda__36[[#This Row],[Zmaina]]</f>
        <v>5834.75</v>
      </c>
      <c r="Q113" s="1">
        <f t="shared" si="5"/>
        <v>112</v>
      </c>
    </row>
    <row r="114" spans="1:17" x14ac:dyDescent="0.45">
      <c r="A114">
        <v>82.01</v>
      </c>
      <c r="B114">
        <v>131.63</v>
      </c>
      <c r="C114">
        <v>89.88</v>
      </c>
      <c r="D114">
        <f>MAX(gielda__36[[#This Row],[firma_C]], D113)</f>
        <v>89.88</v>
      </c>
      <c r="E114">
        <f>IF(NOT(gielda__36[[#This Row],[Max C]] = D113), 1, 0)</f>
        <v>1</v>
      </c>
      <c r="F114">
        <f t="shared" si="3"/>
        <v>5834.75</v>
      </c>
      <c r="G114">
        <f>IF(C113&gt;gielda__36[[#This Row],[firma_C]], G113+1, 1)</f>
        <v>1</v>
      </c>
      <c r="H114" t="str">
        <f>IF(gielda__36[[#This Row],[Maleje]] &gt;= 3, "TAK", "NIE")</f>
        <v>NIE</v>
      </c>
      <c r="I114">
        <f t="shared" si="4"/>
        <v>0</v>
      </c>
      <c r="J114">
        <f>IF(AND(H113 = "TAK", gielda__36[[#This Row],[hajs przed]] &gt;= 1000),  ROUNDDOWN(1000/gielda__36[[#This Row],[firma_C]], 0), 0)</f>
        <v>0</v>
      </c>
      <c r="K114">
        <f>gielda__36[[#This Row],[ile kupic]]*gielda__36[[#This Row],[firma_C]]</f>
        <v>0</v>
      </c>
      <c r="L114">
        <f>IF(E113 = 1, gielda__36[[#This Row],[Akcje przed]], 0)</f>
        <v>0</v>
      </c>
      <c r="M114">
        <f>gielda__36[[#This Row],[firma_C]]*gielda__36[[#This Row],[Ilośc sprzedaż]]</f>
        <v>0</v>
      </c>
      <c r="N114">
        <f>gielda__36[[#This Row],[Koszta sprzedaży]]-gielda__36[[#This Row],[Kosta kupienia]]</f>
        <v>0</v>
      </c>
      <c r="O114">
        <f>gielda__36[[#This Row],[Akcje przed]]+gielda__36[[#This Row],[ile kupic]]-gielda__36[[#This Row],[Ilośc sprzedaż]]</f>
        <v>0</v>
      </c>
      <c r="P114">
        <f>gielda__36[[#This Row],[hajs przed]]+gielda__36[[#This Row],[Zmaina]]</f>
        <v>5834.75</v>
      </c>
      <c r="Q114" s="1">
        <f t="shared" si="5"/>
        <v>113</v>
      </c>
    </row>
    <row r="115" spans="1:17" x14ac:dyDescent="0.45">
      <c r="A115">
        <v>83.78</v>
      </c>
      <c r="B115">
        <v>130.61000000000001</v>
      </c>
      <c r="C115">
        <v>91.83</v>
      </c>
      <c r="D115">
        <f>MAX(gielda__36[[#This Row],[firma_C]], D114)</f>
        <v>91.83</v>
      </c>
      <c r="E115">
        <f>IF(NOT(gielda__36[[#This Row],[Max C]] = D114), 1, 0)</f>
        <v>1</v>
      </c>
      <c r="F115">
        <f t="shared" si="3"/>
        <v>5834.75</v>
      </c>
      <c r="G115">
        <f>IF(C114&gt;gielda__36[[#This Row],[firma_C]], G114+1, 1)</f>
        <v>1</v>
      </c>
      <c r="H115" t="str">
        <f>IF(gielda__36[[#This Row],[Maleje]] &gt;= 3, "TAK", "NIE")</f>
        <v>NIE</v>
      </c>
      <c r="I115">
        <f t="shared" si="4"/>
        <v>0</v>
      </c>
      <c r="J115">
        <f>IF(AND(H114 = "TAK", gielda__36[[#This Row],[hajs przed]] &gt;= 1000),  ROUNDDOWN(1000/gielda__36[[#This Row],[firma_C]], 0), 0)</f>
        <v>0</v>
      </c>
      <c r="K115">
        <f>gielda__36[[#This Row],[ile kupic]]*gielda__36[[#This Row],[firma_C]]</f>
        <v>0</v>
      </c>
      <c r="L115">
        <f>IF(E114 = 1, gielda__36[[#This Row],[Akcje przed]], 0)</f>
        <v>0</v>
      </c>
      <c r="M115">
        <f>gielda__36[[#This Row],[firma_C]]*gielda__36[[#This Row],[Ilośc sprzedaż]]</f>
        <v>0</v>
      </c>
      <c r="N115">
        <f>gielda__36[[#This Row],[Koszta sprzedaży]]-gielda__36[[#This Row],[Kosta kupienia]]</f>
        <v>0</v>
      </c>
      <c r="O115">
        <f>gielda__36[[#This Row],[Akcje przed]]+gielda__36[[#This Row],[ile kupic]]-gielda__36[[#This Row],[Ilośc sprzedaż]]</f>
        <v>0</v>
      </c>
      <c r="P115">
        <f>gielda__36[[#This Row],[hajs przed]]+gielda__36[[#This Row],[Zmaina]]</f>
        <v>5834.75</v>
      </c>
      <c r="Q115" s="1">
        <f t="shared" si="5"/>
        <v>114</v>
      </c>
    </row>
    <row r="116" spans="1:17" x14ac:dyDescent="0.45">
      <c r="A116">
        <v>84.58</v>
      </c>
      <c r="B116">
        <v>129.29</v>
      </c>
      <c r="C116">
        <v>93.53</v>
      </c>
      <c r="D116">
        <f>MAX(gielda__36[[#This Row],[firma_C]], D115)</f>
        <v>93.53</v>
      </c>
      <c r="E116">
        <f>IF(NOT(gielda__36[[#This Row],[Max C]] = D115), 1, 0)</f>
        <v>1</v>
      </c>
      <c r="F116">
        <f t="shared" si="3"/>
        <v>5834.75</v>
      </c>
      <c r="G116">
        <f>IF(C115&gt;gielda__36[[#This Row],[firma_C]], G115+1, 1)</f>
        <v>1</v>
      </c>
      <c r="H116" t="str">
        <f>IF(gielda__36[[#This Row],[Maleje]] &gt;= 3, "TAK", "NIE")</f>
        <v>NIE</v>
      </c>
      <c r="I116">
        <f t="shared" si="4"/>
        <v>0</v>
      </c>
      <c r="J116">
        <f>IF(AND(H115 = "TAK", gielda__36[[#This Row],[hajs przed]] &gt;= 1000),  ROUNDDOWN(1000/gielda__36[[#This Row],[firma_C]], 0), 0)</f>
        <v>0</v>
      </c>
      <c r="K116">
        <f>gielda__36[[#This Row],[ile kupic]]*gielda__36[[#This Row],[firma_C]]</f>
        <v>0</v>
      </c>
      <c r="L116">
        <f>IF(E115 = 1, gielda__36[[#This Row],[Akcje przed]], 0)</f>
        <v>0</v>
      </c>
      <c r="M116">
        <f>gielda__36[[#This Row],[firma_C]]*gielda__36[[#This Row],[Ilośc sprzedaż]]</f>
        <v>0</v>
      </c>
      <c r="N116">
        <f>gielda__36[[#This Row],[Koszta sprzedaży]]-gielda__36[[#This Row],[Kosta kupienia]]</f>
        <v>0</v>
      </c>
      <c r="O116">
        <f>gielda__36[[#This Row],[Akcje przed]]+gielda__36[[#This Row],[ile kupic]]-gielda__36[[#This Row],[Ilośc sprzedaż]]</f>
        <v>0</v>
      </c>
      <c r="P116">
        <f>gielda__36[[#This Row],[hajs przed]]+gielda__36[[#This Row],[Zmaina]]</f>
        <v>5834.75</v>
      </c>
      <c r="Q116" s="1">
        <f t="shared" si="5"/>
        <v>115</v>
      </c>
    </row>
    <row r="117" spans="1:17" x14ac:dyDescent="0.45">
      <c r="A117">
        <v>83.54</v>
      </c>
      <c r="B117">
        <v>128.63999999999999</v>
      </c>
      <c r="C117">
        <v>93.72</v>
      </c>
      <c r="D117">
        <f>MAX(gielda__36[[#This Row],[firma_C]], D116)</f>
        <v>93.72</v>
      </c>
      <c r="E117">
        <f>IF(NOT(gielda__36[[#This Row],[Max C]] = D116), 1, 0)</f>
        <v>1</v>
      </c>
      <c r="F117">
        <f t="shared" si="3"/>
        <v>5834.75</v>
      </c>
      <c r="G117">
        <f>IF(C116&gt;gielda__36[[#This Row],[firma_C]], G116+1, 1)</f>
        <v>1</v>
      </c>
      <c r="H117" t="str">
        <f>IF(gielda__36[[#This Row],[Maleje]] &gt;= 3, "TAK", "NIE")</f>
        <v>NIE</v>
      </c>
      <c r="I117">
        <f t="shared" si="4"/>
        <v>0</v>
      </c>
      <c r="J117">
        <f>IF(AND(H116 = "TAK", gielda__36[[#This Row],[hajs przed]] &gt;= 1000),  ROUNDDOWN(1000/gielda__36[[#This Row],[firma_C]], 0), 0)</f>
        <v>0</v>
      </c>
      <c r="K117">
        <f>gielda__36[[#This Row],[ile kupic]]*gielda__36[[#This Row],[firma_C]]</f>
        <v>0</v>
      </c>
      <c r="L117">
        <f>IF(E116 = 1, gielda__36[[#This Row],[Akcje przed]], 0)</f>
        <v>0</v>
      </c>
      <c r="M117">
        <f>gielda__36[[#This Row],[firma_C]]*gielda__36[[#This Row],[Ilośc sprzedaż]]</f>
        <v>0</v>
      </c>
      <c r="N117">
        <f>gielda__36[[#This Row],[Koszta sprzedaży]]-gielda__36[[#This Row],[Kosta kupienia]]</f>
        <v>0</v>
      </c>
      <c r="O117">
        <f>gielda__36[[#This Row],[Akcje przed]]+gielda__36[[#This Row],[ile kupic]]-gielda__36[[#This Row],[Ilośc sprzedaż]]</f>
        <v>0</v>
      </c>
      <c r="P117">
        <f>gielda__36[[#This Row],[hajs przed]]+gielda__36[[#This Row],[Zmaina]]</f>
        <v>5834.75</v>
      </c>
      <c r="Q117" s="1">
        <f t="shared" si="5"/>
        <v>116</v>
      </c>
    </row>
    <row r="118" spans="1:17" x14ac:dyDescent="0.45">
      <c r="A118">
        <v>81.98</v>
      </c>
      <c r="B118">
        <v>126.95</v>
      </c>
      <c r="C118">
        <v>94.47</v>
      </c>
      <c r="D118">
        <f>MAX(gielda__36[[#This Row],[firma_C]], D117)</f>
        <v>94.47</v>
      </c>
      <c r="E118">
        <f>IF(NOT(gielda__36[[#This Row],[Max C]] = D117), 1, 0)</f>
        <v>1</v>
      </c>
      <c r="F118">
        <f t="shared" si="3"/>
        <v>5834.75</v>
      </c>
      <c r="G118">
        <f>IF(C117&gt;gielda__36[[#This Row],[firma_C]], G117+1, 1)</f>
        <v>1</v>
      </c>
      <c r="H118" t="str">
        <f>IF(gielda__36[[#This Row],[Maleje]] &gt;= 3, "TAK", "NIE")</f>
        <v>NIE</v>
      </c>
      <c r="I118">
        <f t="shared" si="4"/>
        <v>0</v>
      </c>
      <c r="J118">
        <f>IF(AND(H117 = "TAK", gielda__36[[#This Row],[hajs przed]] &gt;= 1000),  ROUNDDOWN(1000/gielda__36[[#This Row],[firma_C]], 0), 0)</f>
        <v>0</v>
      </c>
      <c r="K118">
        <f>gielda__36[[#This Row],[ile kupic]]*gielda__36[[#This Row],[firma_C]]</f>
        <v>0</v>
      </c>
      <c r="L118">
        <f>IF(E117 = 1, gielda__36[[#This Row],[Akcje przed]], 0)</f>
        <v>0</v>
      </c>
      <c r="M118">
        <f>gielda__36[[#This Row],[firma_C]]*gielda__36[[#This Row],[Ilośc sprzedaż]]</f>
        <v>0</v>
      </c>
      <c r="N118">
        <f>gielda__36[[#This Row],[Koszta sprzedaży]]-gielda__36[[#This Row],[Kosta kupienia]]</f>
        <v>0</v>
      </c>
      <c r="O118">
        <f>gielda__36[[#This Row],[Akcje przed]]+gielda__36[[#This Row],[ile kupic]]-gielda__36[[#This Row],[Ilośc sprzedaż]]</f>
        <v>0</v>
      </c>
      <c r="P118">
        <f>gielda__36[[#This Row],[hajs przed]]+gielda__36[[#This Row],[Zmaina]]</f>
        <v>5834.75</v>
      </c>
      <c r="Q118" s="1">
        <f t="shared" si="5"/>
        <v>117</v>
      </c>
    </row>
    <row r="119" spans="1:17" x14ac:dyDescent="0.45">
      <c r="A119">
        <v>80.83</v>
      </c>
      <c r="B119">
        <v>129.85</v>
      </c>
      <c r="C119">
        <v>94.65</v>
      </c>
      <c r="D119">
        <f>MAX(gielda__36[[#This Row],[firma_C]], D118)</f>
        <v>94.65</v>
      </c>
      <c r="E119">
        <f>IF(NOT(gielda__36[[#This Row],[Max C]] = D118), 1, 0)</f>
        <v>1</v>
      </c>
      <c r="F119">
        <f t="shared" si="3"/>
        <v>5834.75</v>
      </c>
      <c r="G119">
        <f>IF(C118&gt;gielda__36[[#This Row],[firma_C]], G118+1, 1)</f>
        <v>1</v>
      </c>
      <c r="H119" t="str">
        <f>IF(gielda__36[[#This Row],[Maleje]] &gt;= 3, "TAK", "NIE")</f>
        <v>NIE</v>
      </c>
      <c r="I119">
        <f t="shared" si="4"/>
        <v>0</v>
      </c>
      <c r="J119">
        <f>IF(AND(H118 = "TAK", gielda__36[[#This Row],[hajs przed]] &gt;= 1000),  ROUNDDOWN(1000/gielda__36[[#This Row],[firma_C]], 0), 0)</f>
        <v>0</v>
      </c>
      <c r="K119">
        <f>gielda__36[[#This Row],[ile kupic]]*gielda__36[[#This Row],[firma_C]]</f>
        <v>0</v>
      </c>
      <c r="L119">
        <f>IF(E118 = 1, gielda__36[[#This Row],[Akcje przed]], 0)</f>
        <v>0</v>
      </c>
      <c r="M119">
        <f>gielda__36[[#This Row],[firma_C]]*gielda__36[[#This Row],[Ilośc sprzedaż]]</f>
        <v>0</v>
      </c>
      <c r="N119">
        <f>gielda__36[[#This Row],[Koszta sprzedaży]]-gielda__36[[#This Row],[Kosta kupienia]]</f>
        <v>0</v>
      </c>
      <c r="O119">
        <f>gielda__36[[#This Row],[Akcje przed]]+gielda__36[[#This Row],[ile kupic]]-gielda__36[[#This Row],[Ilośc sprzedaż]]</f>
        <v>0</v>
      </c>
      <c r="P119">
        <f>gielda__36[[#This Row],[hajs przed]]+gielda__36[[#This Row],[Zmaina]]</f>
        <v>5834.75</v>
      </c>
      <c r="Q119" s="1">
        <f t="shared" si="5"/>
        <v>118</v>
      </c>
    </row>
    <row r="120" spans="1:17" x14ac:dyDescent="0.45">
      <c r="A120">
        <v>82.36</v>
      </c>
      <c r="B120">
        <v>132.72</v>
      </c>
      <c r="C120">
        <v>92.86</v>
      </c>
      <c r="D120">
        <f>MAX(gielda__36[[#This Row],[firma_C]], D119)</f>
        <v>94.65</v>
      </c>
      <c r="E120">
        <f>IF(NOT(gielda__36[[#This Row],[Max C]] = D119), 1, 0)</f>
        <v>0</v>
      </c>
      <c r="F120">
        <f t="shared" si="3"/>
        <v>5834.75</v>
      </c>
      <c r="G120">
        <f>IF(C119&gt;gielda__36[[#This Row],[firma_C]], G119+1, 1)</f>
        <v>2</v>
      </c>
      <c r="H120" t="str">
        <f>IF(gielda__36[[#This Row],[Maleje]] &gt;= 3, "TAK", "NIE")</f>
        <v>NIE</v>
      </c>
      <c r="I120">
        <f t="shared" si="4"/>
        <v>0</v>
      </c>
      <c r="J120">
        <f>IF(AND(H119 = "TAK", gielda__36[[#This Row],[hajs przed]] &gt;= 1000),  ROUNDDOWN(1000/gielda__36[[#This Row],[firma_C]], 0), 0)</f>
        <v>0</v>
      </c>
      <c r="K120">
        <f>gielda__36[[#This Row],[ile kupic]]*gielda__36[[#This Row],[firma_C]]</f>
        <v>0</v>
      </c>
      <c r="L120">
        <f>IF(E119 = 1, gielda__36[[#This Row],[Akcje przed]], 0)</f>
        <v>0</v>
      </c>
      <c r="M120">
        <f>gielda__36[[#This Row],[firma_C]]*gielda__36[[#This Row],[Ilośc sprzedaż]]</f>
        <v>0</v>
      </c>
      <c r="N120">
        <f>gielda__36[[#This Row],[Koszta sprzedaży]]-gielda__36[[#This Row],[Kosta kupienia]]</f>
        <v>0</v>
      </c>
      <c r="O120">
        <f>gielda__36[[#This Row],[Akcje przed]]+gielda__36[[#This Row],[ile kupic]]-gielda__36[[#This Row],[Ilośc sprzedaż]]</f>
        <v>0</v>
      </c>
      <c r="P120">
        <f>gielda__36[[#This Row],[hajs przed]]+gielda__36[[#This Row],[Zmaina]]</f>
        <v>5834.75</v>
      </c>
      <c r="Q120" s="1">
        <f t="shared" si="5"/>
        <v>119</v>
      </c>
    </row>
    <row r="121" spans="1:17" x14ac:dyDescent="0.45">
      <c r="A121">
        <v>84.09</v>
      </c>
      <c r="B121">
        <v>131.19999999999999</v>
      </c>
      <c r="C121">
        <v>94.21</v>
      </c>
      <c r="D121">
        <f>MAX(gielda__36[[#This Row],[firma_C]], D120)</f>
        <v>94.65</v>
      </c>
      <c r="E121">
        <f>IF(NOT(gielda__36[[#This Row],[Max C]] = D120), 1, 0)</f>
        <v>0</v>
      </c>
      <c r="F121">
        <f t="shared" si="3"/>
        <v>5834.75</v>
      </c>
      <c r="G121">
        <f>IF(C120&gt;gielda__36[[#This Row],[firma_C]], G120+1, 1)</f>
        <v>1</v>
      </c>
      <c r="H121" t="str">
        <f>IF(gielda__36[[#This Row],[Maleje]] &gt;= 3, "TAK", "NIE")</f>
        <v>NIE</v>
      </c>
      <c r="I121">
        <f t="shared" si="4"/>
        <v>0</v>
      </c>
      <c r="J121">
        <f>IF(AND(H120 = "TAK", gielda__36[[#This Row],[hajs przed]] &gt;= 1000),  ROUNDDOWN(1000/gielda__36[[#This Row],[firma_C]], 0), 0)</f>
        <v>0</v>
      </c>
      <c r="K121">
        <f>gielda__36[[#This Row],[ile kupic]]*gielda__36[[#This Row],[firma_C]]</f>
        <v>0</v>
      </c>
      <c r="L121">
        <f>IF(E120 = 1, gielda__36[[#This Row],[Akcje przed]], 0)</f>
        <v>0</v>
      </c>
      <c r="M121">
        <f>gielda__36[[#This Row],[firma_C]]*gielda__36[[#This Row],[Ilośc sprzedaż]]</f>
        <v>0</v>
      </c>
      <c r="N121">
        <f>gielda__36[[#This Row],[Koszta sprzedaży]]-gielda__36[[#This Row],[Kosta kupienia]]</f>
        <v>0</v>
      </c>
      <c r="O121">
        <f>gielda__36[[#This Row],[Akcje przed]]+gielda__36[[#This Row],[ile kupic]]-gielda__36[[#This Row],[Ilośc sprzedaż]]</f>
        <v>0</v>
      </c>
      <c r="P121">
        <f>gielda__36[[#This Row],[hajs przed]]+gielda__36[[#This Row],[Zmaina]]</f>
        <v>5834.75</v>
      </c>
      <c r="Q121" s="1">
        <f t="shared" si="5"/>
        <v>120</v>
      </c>
    </row>
    <row r="122" spans="1:17" x14ac:dyDescent="0.45">
      <c r="A122">
        <v>84.24</v>
      </c>
      <c r="B122">
        <v>130.31</v>
      </c>
      <c r="C122">
        <v>96.18</v>
      </c>
      <c r="D122">
        <f>MAX(gielda__36[[#This Row],[firma_C]], D121)</f>
        <v>96.18</v>
      </c>
      <c r="E122">
        <f>IF(NOT(gielda__36[[#This Row],[Max C]] = D121), 1, 0)</f>
        <v>1</v>
      </c>
      <c r="F122">
        <f t="shared" si="3"/>
        <v>5834.75</v>
      </c>
      <c r="G122">
        <f>IF(C121&gt;gielda__36[[#This Row],[firma_C]], G121+1, 1)</f>
        <v>1</v>
      </c>
      <c r="H122" t="str">
        <f>IF(gielda__36[[#This Row],[Maleje]] &gt;= 3, "TAK", "NIE")</f>
        <v>NIE</v>
      </c>
      <c r="I122">
        <f t="shared" si="4"/>
        <v>0</v>
      </c>
      <c r="J122">
        <f>IF(AND(H121 = "TAK", gielda__36[[#This Row],[hajs przed]] &gt;= 1000),  ROUNDDOWN(1000/gielda__36[[#This Row],[firma_C]], 0), 0)</f>
        <v>0</v>
      </c>
      <c r="K122">
        <f>gielda__36[[#This Row],[ile kupic]]*gielda__36[[#This Row],[firma_C]]</f>
        <v>0</v>
      </c>
      <c r="L122">
        <f>IF(E121 = 1, gielda__36[[#This Row],[Akcje przed]], 0)</f>
        <v>0</v>
      </c>
      <c r="M122">
        <f>gielda__36[[#This Row],[firma_C]]*gielda__36[[#This Row],[Ilośc sprzedaż]]</f>
        <v>0</v>
      </c>
      <c r="N122">
        <f>gielda__36[[#This Row],[Koszta sprzedaży]]-gielda__36[[#This Row],[Kosta kupienia]]</f>
        <v>0</v>
      </c>
      <c r="O122">
        <f>gielda__36[[#This Row],[Akcje przed]]+gielda__36[[#This Row],[ile kupic]]-gielda__36[[#This Row],[Ilośc sprzedaż]]</f>
        <v>0</v>
      </c>
      <c r="P122">
        <f>gielda__36[[#This Row],[hajs przed]]+gielda__36[[#This Row],[Zmaina]]</f>
        <v>5834.75</v>
      </c>
      <c r="Q122" s="1">
        <f t="shared" si="5"/>
        <v>121</v>
      </c>
    </row>
    <row r="123" spans="1:17" x14ac:dyDescent="0.45">
      <c r="A123">
        <v>82.95</v>
      </c>
      <c r="B123">
        <v>129.08000000000001</v>
      </c>
      <c r="C123">
        <v>96.18</v>
      </c>
      <c r="D123">
        <f>MAX(gielda__36[[#This Row],[firma_C]], D122)</f>
        <v>96.18</v>
      </c>
      <c r="E123">
        <f>IF(NOT(gielda__36[[#This Row],[Max C]] = D122), 1, 0)</f>
        <v>0</v>
      </c>
      <c r="F123">
        <f t="shared" si="3"/>
        <v>5834.75</v>
      </c>
      <c r="G123">
        <f>IF(C122&gt;gielda__36[[#This Row],[firma_C]], G122+1, 1)</f>
        <v>1</v>
      </c>
      <c r="H123" t="str">
        <f>IF(gielda__36[[#This Row],[Maleje]] &gt;= 3, "TAK", "NIE")</f>
        <v>NIE</v>
      </c>
      <c r="I123">
        <f t="shared" si="4"/>
        <v>0</v>
      </c>
      <c r="J123">
        <f>IF(AND(H122 = "TAK", gielda__36[[#This Row],[hajs przed]] &gt;= 1000),  ROUNDDOWN(1000/gielda__36[[#This Row],[firma_C]], 0), 0)</f>
        <v>0</v>
      </c>
      <c r="K123">
        <f>gielda__36[[#This Row],[ile kupic]]*gielda__36[[#This Row],[firma_C]]</f>
        <v>0</v>
      </c>
      <c r="L123">
        <f>IF(E122 = 1, gielda__36[[#This Row],[Akcje przed]], 0)</f>
        <v>0</v>
      </c>
      <c r="M123">
        <f>gielda__36[[#This Row],[firma_C]]*gielda__36[[#This Row],[Ilośc sprzedaż]]</f>
        <v>0</v>
      </c>
      <c r="N123">
        <f>gielda__36[[#This Row],[Koszta sprzedaży]]-gielda__36[[#This Row],[Kosta kupienia]]</f>
        <v>0</v>
      </c>
      <c r="O123">
        <f>gielda__36[[#This Row],[Akcje przed]]+gielda__36[[#This Row],[ile kupic]]-gielda__36[[#This Row],[Ilośc sprzedaż]]</f>
        <v>0</v>
      </c>
      <c r="P123">
        <f>gielda__36[[#This Row],[hajs przed]]+gielda__36[[#This Row],[Zmaina]]</f>
        <v>5834.75</v>
      </c>
      <c r="Q123" s="1">
        <f t="shared" si="5"/>
        <v>122</v>
      </c>
    </row>
    <row r="124" spans="1:17" x14ac:dyDescent="0.45">
      <c r="A124">
        <v>81.31</v>
      </c>
      <c r="B124">
        <v>131.88</v>
      </c>
      <c r="C124">
        <v>94.72</v>
      </c>
      <c r="D124">
        <f>MAX(gielda__36[[#This Row],[firma_C]], D123)</f>
        <v>96.18</v>
      </c>
      <c r="E124">
        <f>IF(NOT(gielda__36[[#This Row],[Max C]] = D123), 1, 0)</f>
        <v>0</v>
      </c>
      <c r="F124">
        <f t="shared" si="3"/>
        <v>5834.75</v>
      </c>
      <c r="G124">
        <f>IF(C123&gt;gielda__36[[#This Row],[firma_C]], G123+1, 1)</f>
        <v>2</v>
      </c>
      <c r="H124" t="str">
        <f>IF(gielda__36[[#This Row],[Maleje]] &gt;= 3, "TAK", "NIE")</f>
        <v>NIE</v>
      </c>
      <c r="I124">
        <f t="shared" si="4"/>
        <v>0</v>
      </c>
      <c r="J124">
        <f>IF(AND(H123 = "TAK", gielda__36[[#This Row],[hajs przed]] &gt;= 1000),  ROUNDDOWN(1000/gielda__36[[#This Row],[firma_C]], 0), 0)</f>
        <v>0</v>
      </c>
      <c r="K124">
        <f>gielda__36[[#This Row],[ile kupic]]*gielda__36[[#This Row],[firma_C]]</f>
        <v>0</v>
      </c>
      <c r="L124">
        <f>IF(E123 = 1, gielda__36[[#This Row],[Akcje przed]], 0)</f>
        <v>0</v>
      </c>
      <c r="M124">
        <f>gielda__36[[#This Row],[firma_C]]*gielda__36[[#This Row],[Ilośc sprzedaż]]</f>
        <v>0</v>
      </c>
      <c r="N124">
        <f>gielda__36[[#This Row],[Koszta sprzedaży]]-gielda__36[[#This Row],[Kosta kupienia]]</f>
        <v>0</v>
      </c>
      <c r="O124">
        <f>gielda__36[[#This Row],[Akcje przed]]+gielda__36[[#This Row],[ile kupic]]-gielda__36[[#This Row],[Ilośc sprzedaż]]</f>
        <v>0</v>
      </c>
      <c r="P124">
        <f>gielda__36[[#This Row],[hajs przed]]+gielda__36[[#This Row],[Zmaina]]</f>
        <v>5834.75</v>
      </c>
      <c r="Q124" s="1">
        <f t="shared" si="5"/>
        <v>123</v>
      </c>
    </row>
    <row r="125" spans="1:17" x14ac:dyDescent="0.45">
      <c r="A125">
        <v>79.98</v>
      </c>
      <c r="B125">
        <v>134.6</v>
      </c>
      <c r="C125">
        <v>95.97</v>
      </c>
      <c r="D125">
        <f>MAX(gielda__36[[#This Row],[firma_C]], D124)</f>
        <v>96.18</v>
      </c>
      <c r="E125">
        <f>IF(NOT(gielda__36[[#This Row],[Max C]] = D124), 1, 0)</f>
        <v>0</v>
      </c>
      <c r="F125">
        <f t="shared" si="3"/>
        <v>5834.75</v>
      </c>
      <c r="G125">
        <f>IF(C124&gt;gielda__36[[#This Row],[firma_C]], G124+1, 1)</f>
        <v>1</v>
      </c>
      <c r="H125" t="str">
        <f>IF(gielda__36[[#This Row],[Maleje]] &gt;= 3, "TAK", "NIE")</f>
        <v>NIE</v>
      </c>
      <c r="I125">
        <f t="shared" si="4"/>
        <v>0</v>
      </c>
      <c r="J125">
        <f>IF(AND(H124 = "TAK", gielda__36[[#This Row],[hajs przed]] &gt;= 1000),  ROUNDDOWN(1000/gielda__36[[#This Row],[firma_C]], 0), 0)</f>
        <v>0</v>
      </c>
      <c r="K125">
        <f>gielda__36[[#This Row],[ile kupic]]*gielda__36[[#This Row],[firma_C]]</f>
        <v>0</v>
      </c>
      <c r="L125">
        <f>IF(E124 = 1, gielda__36[[#This Row],[Akcje przed]], 0)</f>
        <v>0</v>
      </c>
      <c r="M125">
        <f>gielda__36[[#This Row],[firma_C]]*gielda__36[[#This Row],[Ilośc sprzedaż]]</f>
        <v>0</v>
      </c>
      <c r="N125">
        <f>gielda__36[[#This Row],[Koszta sprzedaży]]-gielda__36[[#This Row],[Kosta kupienia]]</f>
        <v>0</v>
      </c>
      <c r="O125">
        <f>gielda__36[[#This Row],[Akcje przed]]+gielda__36[[#This Row],[ile kupic]]-gielda__36[[#This Row],[Ilośc sprzedaż]]</f>
        <v>0</v>
      </c>
      <c r="P125">
        <f>gielda__36[[#This Row],[hajs przed]]+gielda__36[[#This Row],[Zmaina]]</f>
        <v>5834.75</v>
      </c>
      <c r="Q125" s="1">
        <f t="shared" si="5"/>
        <v>124</v>
      </c>
    </row>
    <row r="126" spans="1:17" x14ac:dyDescent="0.45">
      <c r="A126">
        <v>82.43</v>
      </c>
      <c r="B126">
        <v>137.30000000000001</v>
      </c>
      <c r="C126">
        <v>94.21</v>
      </c>
      <c r="D126">
        <f>MAX(gielda__36[[#This Row],[firma_C]], D125)</f>
        <v>96.18</v>
      </c>
      <c r="E126">
        <f>IF(NOT(gielda__36[[#This Row],[Max C]] = D125), 1, 0)</f>
        <v>0</v>
      </c>
      <c r="F126">
        <f t="shared" si="3"/>
        <v>5834.75</v>
      </c>
      <c r="G126">
        <f>IF(C125&gt;gielda__36[[#This Row],[firma_C]], G125+1, 1)</f>
        <v>2</v>
      </c>
      <c r="H126" t="str">
        <f>IF(gielda__36[[#This Row],[Maleje]] &gt;= 3, "TAK", "NIE")</f>
        <v>NIE</v>
      </c>
      <c r="I126">
        <f t="shared" si="4"/>
        <v>0</v>
      </c>
      <c r="J126">
        <f>IF(AND(H125 = "TAK", gielda__36[[#This Row],[hajs przed]] &gt;= 1000),  ROUNDDOWN(1000/gielda__36[[#This Row],[firma_C]], 0), 0)</f>
        <v>0</v>
      </c>
      <c r="K126">
        <f>gielda__36[[#This Row],[ile kupic]]*gielda__36[[#This Row],[firma_C]]</f>
        <v>0</v>
      </c>
      <c r="L126">
        <f>IF(E125 = 1, gielda__36[[#This Row],[Akcje przed]], 0)</f>
        <v>0</v>
      </c>
      <c r="M126">
        <f>gielda__36[[#This Row],[firma_C]]*gielda__36[[#This Row],[Ilośc sprzedaż]]</f>
        <v>0</v>
      </c>
      <c r="N126">
        <f>gielda__36[[#This Row],[Koszta sprzedaży]]-gielda__36[[#This Row],[Kosta kupienia]]</f>
        <v>0</v>
      </c>
      <c r="O126">
        <f>gielda__36[[#This Row],[Akcje przed]]+gielda__36[[#This Row],[ile kupic]]-gielda__36[[#This Row],[Ilośc sprzedaż]]</f>
        <v>0</v>
      </c>
      <c r="P126">
        <f>gielda__36[[#This Row],[hajs przed]]+gielda__36[[#This Row],[Zmaina]]</f>
        <v>5834.75</v>
      </c>
      <c r="Q126" s="1">
        <f t="shared" si="5"/>
        <v>125</v>
      </c>
    </row>
    <row r="127" spans="1:17" x14ac:dyDescent="0.45">
      <c r="A127">
        <v>82.52</v>
      </c>
      <c r="B127">
        <v>136.16</v>
      </c>
      <c r="C127">
        <v>95.42</v>
      </c>
      <c r="D127">
        <f>MAX(gielda__36[[#This Row],[firma_C]], D126)</f>
        <v>96.18</v>
      </c>
      <c r="E127">
        <f>IF(NOT(gielda__36[[#This Row],[Max C]] = D126), 1, 0)</f>
        <v>0</v>
      </c>
      <c r="F127">
        <f t="shared" si="3"/>
        <v>5834.75</v>
      </c>
      <c r="G127">
        <f>IF(C126&gt;gielda__36[[#This Row],[firma_C]], G126+1, 1)</f>
        <v>1</v>
      </c>
      <c r="H127" t="str">
        <f>IF(gielda__36[[#This Row],[Maleje]] &gt;= 3, "TAK", "NIE")</f>
        <v>NIE</v>
      </c>
      <c r="I127">
        <f t="shared" si="4"/>
        <v>0</v>
      </c>
      <c r="J127">
        <f>IF(AND(H126 = "TAK", gielda__36[[#This Row],[hajs przed]] &gt;= 1000),  ROUNDDOWN(1000/gielda__36[[#This Row],[firma_C]], 0), 0)</f>
        <v>0</v>
      </c>
      <c r="K127">
        <f>gielda__36[[#This Row],[ile kupic]]*gielda__36[[#This Row],[firma_C]]</f>
        <v>0</v>
      </c>
      <c r="L127">
        <f>IF(E126 = 1, gielda__36[[#This Row],[Akcje przed]], 0)</f>
        <v>0</v>
      </c>
      <c r="M127">
        <f>gielda__36[[#This Row],[firma_C]]*gielda__36[[#This Row],[Ilośc sprzedaż]]</f>
        <v>0</v>
      </c>
      <c r="N127">
        <f>gielda__36[[#This Row],[Koszta sprzedaży]]-gielda__36[[#This Row],[Kosta kupienia]]</f>
        <v>0</v>
      </c>
      <c r="O127">
        <f>gielda__36[[#This Row],[Akcje przed]]+gielda__36[[#This Row],[ile kupic]]-gielda__36[[#This Row],[Ilośc sprzedaż]]</f>
        <v>0</v>
      </c>
      <c r="P127">
        <f>gielda__36[[#This Row],[hajs przed]]+gielda__36[[#This Row],[Zmaina]]</f>
        <v>5834.75</v>
      </c>
      <c r="Q127" s="1">
        <f t="shared" si="5"/>
        <v>126</v>
      </c>
    </row>
    <row r="128" spans="1:17" x14ac:dyDescent="0.45">
      <c r="A128">
        <v>84.65</v>
      </c>
      <c r="B128">
        <v>138.69999999999999</v>
      </c>
      <c r="C128">
        <v>93.76</v>
      </c>
      <c r="D128">
        <f>MAX(gielda__36[[#This Row],[firma_C]], D127)</f>
        <v>96.18</v>
      </c>
      <c r="E128">
        <f>IF(NOT(gielda__36[[#This Row],[Max C]] = D127), 1, 0)</f>
        <v>0</v>
      </c>
      <c r="F128">
        <f t="shared" si="3"/>
        <v>5834.75</v>
      </c>
      <c r="G128">
        <f>IF(C127&gt;gielda__36[[#This Row],[firma_C]], G127+1, 1)</f>
        <v>2</v>
      </c>
      <c r="H128" t="str">
        <f>IF(gielda__36[[#This Row],[Maleje]] &gt;= 3, "TAK", "NIE")</f>
        <v>NIE</v>
      </c>
      <c r="I128">
        <f t="shared" si="4"/>
        <v>0</v>
      </c>
      <c r="J128">
        <f>IF(AND(H127 = "TAK", gielda__36[[#This Row],[hajs przed]] &gt;= 1000),  ROUNDDOWN(1000/gielda__36[[#This Row],[firma_C]], 0), 0)</f>
        <v>0</v>
      </c>
      <c r="K128">
        <f>gielda__36[[#This Row],[ile kupic]]*gielda__36[[#This Row],[firma_C]]</f>
        <v>0</v>
      </c>
      <c r="L128">
        <f>IF(E127 = 1, gielda__36[[#This Row],[Akcje przed]], 0)</f>
        <v>0</v>
      </c>
      <c r="M128">
        <f>gielda__36[[#This Row],[firma_C]]*gielda__36[[#This Row],[Ilośc sprzedaż]]</f>
        <v>0</v>
      </c>
      <c r="N128">
        <f>gielda__36[[#This Row],[Koszta sprzedaży]]-gielda__36[[#This Row],[Kosta kupienia]]</f>
        <v>0</v>
      </c>
      <c r="O128">
        <f>gielda__36[[#This Row],[Akcje przed]]+gielda__36[[#This Row],[ile kupic]]-gielda__36[[#This Row],[Ilośc sprzedaż]]</f>
        <v>0</v>
      </c>
      <c r="P128">
        <f>gielda__36[[#This Row],[hajs przed]]+gielda__36[[#This Row],[Zmaina]]</f>
        <v>5834.75</v>
      </c>
      <c r="Q128" s="1">
        <f t="shared" si="5"/>
        <v>127</v>
      </c>
    </row>
    <row r="129" spans="1:17" x14ac:dyDescent="0.45">
      <c r="A129">
        <v>86.94</v>
      </c>
      <c r="B129">
        <v>141.12</v>
      </c>
      <c r="C129">
        <v>94.56</v>
      </c>
      <c r="D129">
        <f>MAX(gielda__36[[#This Row],[firma_C]], D128)</f>
        <v>96.18</v>
      </c>
      <c r="E129">
        <f>IF(NOT(gielda__36[[#This Row],[Max C]] = D128), 1, 0)</f>
        <v>0</v>
      </c>
      <c r="F129">
        <f t="shared" si="3"/>
        <v>5834.75</v>
      </c>
      <c r="G129">
        <f>IF(C128&gt;gielda__36[[#This Row],[firma_C]], G128+1, 1)</f>
        <v>1</v>
      </c>
      <c r="H129" t="str">
        <f>IF(gielda__36[[#This Row],[Maleje]] &gt;= 3, "TAK", "NIE")</f>
        <v>NIE</v>
      </c>
      <c r="I129">
        <f t="shared" si="4"/>
        <v>0</v>
      </c>
      <c r="J129">
        <f>IF(AND(H128 = "TAK", gielda__36[[#This Row],[hajs przed]] &gt;= 1000),  ROUNDDOWN(1000/gielda__36[[#This Row],[firma_C]], 0), 0)</f>
        <v>0</v>
      </c>
      <c r="K129">
        <f>gielda__36[[#This Row],[ile kupic]]*gielda__36[[#This Row],[firma_C]]</f>
        <v>0</v>
      </c>
      <c r="L129">
        <f>IF(E128 = 1, gielda__36[[#This Row],[Akcje przed]], 0)</f>
        <v>0</v>
      </c>
      <c r="M129">
        <f>gielda__36[[#This Row],[firma_C]]*gielda__36[[#This Row],[Ilośc sprzedaż]]</f>
        <v>0</v>
      </c>
      <c r="N129">
        <f>gielda__36[[#This Row],[Koszta sprzedaży]]-gielda__36[[#This Row],[Kosta kupienia]]</f>
        <v>0</v>
      </c>
      <c r="O129">
        <f>gielda__36[[#This Row],[Akcje przed]]+gielda__36[[#This Row],[ile kupic]]-gielda__36[[#This Row],[Ilośc sprzedaż]]</f>
        <v>0</v>
      </c>
      <c r="P129">
        <f>gielda__36[[#This Row],[hajs przed]]+gielda__36[[#This Row],[Zmaina]]</f>
        <v>5834.75</v>
      </c>
      <c r="Q129" s="1">
        <f t="shared" si="5"/>
        <v>128</v>
      </c>
    </row>
    <row r="130" spans="1:17" x14ac:dyDescent="0.45">
      <c r="A130">
        <v>85.55</v>
      </c>
      <c r="B130">
        <v>139.78</v>
      </c>
      <c r="C130">
        <v>92.73</v>
      </c>
      <c r="D130">
        <f>MAX(gielda__36[[#This Row],[firma_C]], D129)</f>
        <v>96.18</v>
      </c>
      <c r="E130">
        <f>IF(NOT(gielda__36[[#This Row],[Max C]] = D129), 1, 0)</f>
        <v>0</v>
      </c>
      <c r="F130">
        <f t="shared" si="3"/>
        <v>5834.75</v>
      </c>
      <c r="G130">
        <f>IF(C129&gt;gielda__36[[#This Row],[firma_C]], G129+1, 1)</f>
        <v>2</v>
      </c>
      <c r="H130" t="str">
        <f>IF(gielda__36[[#This Row],[Maleje]] &gt;= 3, "TAK", "NIE")</f>
        <v>NIE</v>
      </c>
      <c r="I130">
        <f t="shared" si="4"/>
        <v>0</v>
      </c>
      <c r="J130">
        <f>IF(AND(H129 = "TAK", gielda__36[[#This Row],[hajs przed]] &gt;= 1000),  ROUNDDOWN(1000/gielda__36[[#This Row],[firma_C]], 0), 0)</f>
        <v>0</v>
      </c>
      <c r="K130">
        <f>gielda__36[[#This Row],[ile kupic]]*gielda__36[[#This Row],[firma_C]]</f>
        <v>0</v>
      </c>
      <c r="L130">
        <f>IF(E129 = 1, gielda__36[[#This Row],[Akcje przed]], 0)</f>
        <v>0</v>
      </c>
      <c r="M130">
        <f>gielda__36[[#This Row],[firma_C]]*gielda__36[[#This Row],[Ilośc sprzedaż]]</f>
        <v>0</v>
      </c>
      <c r="N130">
        <f>gielda__36[[#This Row],[Koszta sprzedaży]]-gielda__36[[#This Row],[Kosta kupienia]]</f>
        <v>0</v>
      </c>
      <c r="O130">
        <f>gielda__36[[#This Row],[Akcje przed]]+gielda__36[[#This Row],[ile kupic]]-gielda__36[[#This Row],[Ilośc sprzedaż]]</f>
        <v>0</v>
      </c>
      <c r="P130">
        <f>gielda__36[[#This Row],[hajs przed]]+gielda__36[[#This Row],[Zmaina]]</f>
        <v>5834.75</v>
      </c>
      <c r="Q130" s="1">
        <f t="shared" si="5"/>
        <v>129</v>
      </c>
    </row>
    <row r="131" spans="1:17" x14ac:dyDescent="0.45">
      <c r="A131">
        <v>83.97</v>
      </c>
      <c r="B131">
        <v>139.46</v>
      </c>
      <c r="C131">
        <v>93.24</v>
      </c>
      <c r="D131">
        <f>MAX(gielda__36[[#This Row],[firma_C]], D130)</f>
        <v>96.18</v>
      </c>
      <c r="E131">
        <f>IF(NOT(gielda__36[[#This Row],[Max C]] = D130), 1, 0)</f>
        <v>0</v>
      </c>
      <c r="F131">
        <f t="shared" si="3"/>
        <v>5834.75</v>
      </c>
      <c r="G131">
        <f>IF(C130&gt;gielda__36[[#This Row],[firma_C]], G130+1, 1)</f>
        <v>1</v>
      </c>
      <c r="H131" t="str">
        <f>IF(gielda__36[[#This Row],[Maleje]] &gt;= 3, "TAK", "NIE")</f>
        <v>NIE</v>
      </c>
      <c r="I131">
        <f t="shared" si="4"/>
        <v>0</v>
      </c>
      <c r="J131">
        <f>IF(AND(H130 = "TAK", gielda__36[[#This Row],[hajs przed]] &gt;= 1000),  ROUNDDOWN(1000/gielda__36[[#This Row],[firma_C]], 0), 0)</f>
        <v>0</v>
      </c>
      <c r="K131">
        <f>gielda__36[[#This Row],[ile kupic]]*gielda__36[[#This Row],[firma_C]]</f>
        <v>0</v>
      </c>
      <c r="L131">
        <f>IF(E130 = 1, gielda__36[[#This Row],[Akcje przed]], 0)</f>
        <v>0</v>
      </c>
      <c r="M131">
        <f>gielda__36[[#This Row],[firma_C]]*gielda__36[[#This Row],[Ilośc sprzedaż]]</f>
        <v>0</v>
      </c>
      <c r="N131">
        <f>gielda__36[[#This Row],[Koszta sprzedaży]]-gielda__36[[#This Row],[Kosta kupienia]]</f>
        <v>0</v>
      </c>
      <c r="O131">
        <f>gielda__36[[#This Row],[Akcje przed]]+gielda__36[[#This Row],[ile kupic]]-gielda__36[[#This Row],[Ilośc sprzedaż]]</f>
        <v>0</v>
      </c>
      <c r="P131">
        <f>gielda__36[[#This Row],[hajs przed]]+gielda__36[[#This Row],[Zmaina]]</f>
        <v>5834.75</v>
      </c>
      <c r="Q131" s="1">
        <f t="shared" si="5"/>
        <v>130</v>
      </c>
    </row>
    <row r="132" spans="1:17" x14ac:dyDescent="0.45">
      <c r="A132">
        <v>86.02</v>
      </c>
      <c r="B132">
        <v>137.97</v>
      </c>
      <c r="C132">
        <v>94.61</v>
      </c>
      <c r="D132">
        <f>MAX(gielda__36[[#This Row],[firma_C]], D131)</f>
        <v>96.18</v>
      </c>
      <c r="E132">
        <f>IF(NOT(gielda__36[[#This Row],[Max C]] = D131), 1, 0)</f>
        <v>0</v>
      </c>
      <c r="F132">
        <f t="shared" ref="F132:F195" si="6">P131</f>
        <v>5834.75</v>
      </c>
      <c r="G132">
        <f>IF(C131&gt;gielda__36[[#This Row],[firma_C]], G131+1, 1)</f>
        <v>1</v>
      </c>
      <c r="H132" t="str">
        <f>IF(gielda__36[[#This Row],[Maleje]] &gt;= 3, "TAK", "NIE")</f>
        <v>NIE</v>
      </c>
      <c r="I132">
        <f t="shared" ref="I132:I195" si="7">O131</f>
        <v>0</v>
      </c>
      <c r="J132">
        <f>IF(AND(H131 = "TAK", gielda__36[[#This Row],[hajs przed]] &gt;= 1000),  ROUNDDOWN(1000/gielda__36[[#This Row],[firma_C]], 0), 0)</f>
        <v>0</v>
      </c>
      <c r="K132">
        <f>gielda__36[[#This Row],[ile kupic]]*gielda__36[[#This Row],[firma_C]]</f>
        <v>0</v>
      </c>
      <c r="L132">
        <f>IF(E131 = 1, gielda__36[[#This Row],[Akcje przed]], 0)</f>
        <v>0</v>
      </c>
      <c r="M132">
        <f>gielda__36[[#This Row],[firma_C]]*gielda__36[[#This Row],[Ilośc sprzedaż]]</f>
        <v>0</v>
      </c>
      <c r="N132">
        <f>gielda__36[[#This Row],[Koszta sprzedaży]]-gielda__36[[#This Row],[Kosta kupienia]]</f>
        <v>0</v>
      </c>
      <c r="O132">
        <f>gielda__36[[#This Row],[Akcje przed]]+gielda__36[[#This Row],[ile kupic]]-gielda__36[[#This Row],[Ilośc sprzedaż]]</f>
        <v>0</v>
      </c>
      <c r="P132">
        <f>gielda__36[[#This Row],[hajs przed]]+gielda__36[[#This Row],[Zmaina]]</f>
        <v>5834.75</v>
      </c>
      <c r="Q132" s="1">
        <f t="shared" ref="Q132:Q195" si="8">Q131+1</f>
        <v>131</v>
      </c>
    </row>
    <row r="133" spans="1:17" x14ac:dyDescent="0.45">
      <c r="A133">
        <v>86.22</v>
      </c>
      <c r="B133">
        <v>140.63999999999999</v>
      </c>
      <c r="C133">
        <v>95.66</v>
      </c>
      <c r="D133">
        <f>MAX(gielda__36[[#This Row],[firma_C]], D132)</f>
        <v>96.18</v>
      </c>
      <c r="E133">
        <f>IF(NOT(gielda__36[[#This Row],[Max C]] = D132), 1, 0)</f>
        <v>0</v>
      </c>
      <c r="F133">
        <f t="shared" si="6"/>
        <v>5834.75</v>
      </c>
      <c r="G133">
        <f>IF(C132&gt;gielda__36[[#This Row],[firma_C]], G132+1, 1)</f>
        <v>1</v>
      </c>
      <c r="H133" t="str">
        <f>IF(gielda__36[[#This Row],[Maleje]] &gt;= 3, "TAK", "NIE")</f>
        <v>NIE</v>
      </c>
      <c r="I133">
        <f t="shared" si="7"/>
        <v>0</v>
      </c>
      <c r="J133">
        <f>IF(AND(H132 = "TAK", gielda__36[[#This Row],[hajs przed]] &gt;= 1000),  ROUNDDOWN(1000/gielda__36[[#This Row],[firma_C]], 0), 0)</f>
        <v>0</v>
      </c>
      <c r="K133">
        <f>gielda__36[[#This Row],[ile kupic]]*gielda__36[[#This Row],[firma_C]]</f>
        <v>0</v>
      </c>
      <c r="L133">
        <f>IF(E132 = 1, gielda__36[[#This Row],[Akcje przed]], 0)</f>
        <v>0</v>
      </c>
      <c r="M133">
        <f>gielda__36[[#This Row],[firma_C]]*gielda__36[[#This Row],[Ilośc sprzedaż]]</f>
        <v>0</v>
      </c>
      <c r="N133">
        <f>gielda__36[[#This Row],[Koszta sprzedaży]]-gielda__36[[#This Row],[Kosta kupienia]]</f>
        <v>0</v>
      </c>
      <c r="O133">
        <f>gielda__36[[#This Row],[Akcje przed]]+gielda__36[[#This Row],[ile kupic]]-gielda__36[[#This Row],[Ilośc sprzedaż]]</f>
        <v>0</v>
      </c>
      <c r="P133">
        <f>gielda__36[[#This Row],[hajs przed]]+gielda__36[[#This Row],[Zmaina]]</f>
        <v>5834.75</v>
      </c>
      <c r="Q133" s="1">
        <f t="shared" si="8"/>
        <v>132</v>
      </c>
    </row>
    <row r="134" spans="1:17" x14ac:dyDescent="0.45">
      <c r="A134">
        <v>85.22</v>
      </c>
      <c r="B134">
        <v>140.30000000000001</v>
      </c>
      <c r="C134">
        <v>96.73</v>
      </c>
      <c r="D134">
        <f>MAX(gielda__36[[#This Row],[firma_C]], D133)</f>
        <v>96.73</v>
      </c>
      <c r="E134">
        <f>IF(NOT(gielda__36[[#This Row],[Max C]] = D133), 1, 0)</f>
        <v>1</v>
      </c>
      <c r="F134">
        <f t="shared" si="6"/>
        <v>5834.75</v>
      </c>
      <c r="G134">
        <f>IF(C133&gt;gielda__36[[#This Row],[firma_C]], G133+1, 1)</f>
        <v>1</v>
      </c>
      <c r="H134" t="str">
        <f>IF(gielda__36[[#This Row],[Maleje]] &gt;= 3, "TAK", "NIE")</f>
        <v>NIE</v>
      </c>
      <c r="I134">
        <f t="shared" si="7"/>
        <v>0</v>
      </c>
      <c r="J134">
        <f>IF(AND(H133 = "TAK", gielda__36[[#This Row],[hajs przed]] &gt;= 1000),  ROUNDDOWN(1000/gielda__36[[#This Row],[firma_C]], 0), 0)</f>
        <v>0</v>
      </c>
      <c r="K134">
        <f>gielda__36[[#This Row],[ile kupic]]*gielda__36[[#This Row],[firma_C]]</f>
        <v>0</v>
      </c>
      <c r="L134">
        <f>IF(E133 = 1, gielda__36[[#This Row],[Akcje przed]], 0)</f>
        <v>0</v>
      </c>
      <c r="M134">
        <f>gielda__36[[#This Row],[firma_C]]*gielda__36[[#This Row],[Ilośc sprzedaż]]</f>
        <v>0</v>
      </c>
      <c r="N134">
        <f>gielda__36[[#This Row],[Koszta sprzedaży]]-gielda__36[[#This Row],[Kosta kupienia]]</f>
        <v>0</v>
      </c>
      <c r="O134">
        <f>gielda__36[[#This Row],[Akcje przed]]+gielda__36[[#This Row],[ile kupic]]-gielda__36[[#This Row],[Ilośc sprzedaż]]</f>
        <v>0</v>
      </c>
      <c r="P134">
        <f>gielda__36[[#This Row],[hajs przed]]+gielda__36[[#This Row],[Zmaina]]</f>
        <v>5834.75</v>
      </c>
      <c r="Q134" s="1">
        <f t="shared" si="8"/>
        <v>133</v>
      </c>
    </row>
    <row r="135" spans="1:17" x14ac:dyDescent="0.45">
      <c r="A135">
        <v>87.49</v>
      </c>
      <c r="B135">
        <v>140.18</v>
      </c>
      <c r="C135">
        <v>98.18</v>
      </c>
      <c r="D135">
        <f>MAX(gielda__36[[#This Row],[firma_C]], D134)</f>
        <v>98.18</v>
      </c>
      <c r="E135">
        <f>IF(NOT(gielda__36[[#This Row],[Max C]] = D134), 1, 0)</f>
        <v>1</v>
      </c>
      <c r="F135">
        <f t="shared" si="6"/>
        <v>5834.75</v>
      </c>
      <c r="G135">
        <f>IF(C134&gt;gielda__36[[#This Row],[firma_C]], G134+1, 1)</f>
        <v>1</v>
      </c>
      <c r="H135" t="str">
        <f>IF(gielda__36[[#This Row],[Maleje]] &gt;= 3, "TAK", "NIE")</f>
        <v>NIE</v>
      </c>
      <c r="I135">
        <f t="shared" si="7"/>
        <v>0</v>
      </c>
      <c r="J135">
        <f>IF(AND(H134 = "TAK", gielda__36[[#This Row],[hajs przed]] &gt;= 1000),  ROUNDDOWN(1000/gielda__36[[#This Row],[firma_C]], 0), 0)</f>
        <v>0</v>
      </c>
      <c r="K135">
        <f>gielda__36[[#This Row],[ile kupic]]*gielda__36[[#This Row],[firma_C]]</f>
        <v>0</v>
      </c>
      <c r="L135">
        <f>IF(E134 = 1, gielda__36[[#This Row],[Akcje przed]], 0)</f>
        <v>0</v>
      </c>
      <c r="M135">
        <f>gielda__36[[#This Row],[firma_C]]*gielda__36[[#This Row],[Ilośc sprzedaż]]</f>
        <v>0</v>
      </c>
      <c r="N135">
        <f>gielda__36[[#This Row],[Koszta sprzedaży]]-gielda__36[[#This Row],[Kosta kupienia]]</f>
        <v>0</v>
      </c>
      <c r="O135">
        <f>gielda__36[[#This Row],[Akcje przed]]+gielda__36[[#This Row],[ile kupic]]-gielda__36[[#This Row],[Ilośc sprzedaż]]</f>
        <v>0</v>
      </c>
      <c r="P135">
        <f>gielda__36[[#This Row],[hajs przed]]+gielda__36[[#This Row],[Zmaina]]</f>
        <v>5834.75</v>
      </c>
      <c r="Q135" s="1">
        <f t="shared" si="8"/>
        <v>134</v>
      </c>
    </row>
    <row r="136" spans="1:17" x14ac:dyDescent="0.45">
      <c r="A136">
        <v>86.28</v>
      </c>
      <c r="B136">
        <v>138.26</v>
      </c>
      <c r="C136">
        <v>96.62</v>
      </c>
      <c r="D136">
        <f>MAX(gielda__36[[#This Row],[firma_C]], D135)</f>
        <v>98.18</v>
      </c>
      <c r="E136">
        <f>IF(NOT(gielda__36[[#This Row],[Max C]] = D135), 1, 0)</f>
        <v>0</v>
      </c>
      <c r="F136">
        <f t="shared" si="6"/>
        <v>5834.75</v>
      </c>
      <c r="G136">
        <f>IF(C135&gt;gielda__36[[#This Row],[firma_C]], G135+1, 1)</f>
        <v>2</v>
      </c>
      <c r="H136" t="str">
        <f>IF(gielda__36[[#This Row],[Maleje]] &gt;= 3, "TAK", "NIE")</f>
        <v>NIE</v>
      </c>
      <c r="I136">
        <f t="shared" si="7"/>
        <v>0</v>
      </c>
      <c r="J136">
        <f>IF(AND(H135 = "TAK", gielda__36[[#This Row],[hajs przed]] &gt;= 1000),  ROUNDDOWN(1000/gielda__36[[#This Row],[firma_C]], 0), 0)</f>
        <v>0</v>
      </c>
      <c r="K136">
        <f>gielda__36[[#This Row],[ile kupic]]*gielda__36[[#This Row],[firma_C]]</f>
        <v>0</v>
      </c>
      <c r="L136">
        <f>IF(E135 = 1, gielda__36[[#This Row],[Akcje przed]], 0)</f>
        <v>0</v>
      </c>
      <c r="M136">
        <f>gielda__36[[#This Row],[firma_C]]*gielda__36[[#This Row],[Ilośc sprzedaż]]</f>
        <v>0</v>
      </c>
      <c r="N136">
        <f>gielda__36[[#This Row],[Koszta sprzedaży]]-gielda__36[[#This Row],[Kosta kupienia]]</f>
        <v>0</v>
      </c>
      <c r="O136">
        <f>gielda__36[[#This Row],[Akcje przed]]+gielda__36[[#This Row],[ile kupic]]-gielda__36[[#This Row],[Ilośc sprzedaż]]</f>
        <v>0</v>
      </c>
      <c r="P136">
        <f>gielda__36[[#This Row],[hajs przed]]+gielda__36[[#This Row],[Zmaina]]</f>
        <v>5834.75</v>
      </c>
      <c r="Q136" s="1">
        <f t="shared" si="8"/>
        <v>135</v>
      </c>
    </row>
    <row r="137" spans="1:17" x14ac:dyDescent="0.45">
      <c r="A137">
        <v>85.13</v>
      </c>
      <c r="B137">
        <v>136.72</v>
      </c>
      <c r="C137">
        <v>98.19</v>
      </c>
      <c r="D137">
        <f>MAX(gielda__36[[#This Row],[firma_C]], D136)</f>
        <v>98.19</v>
      </c>
      <c r="E137">
        <f>IF(NOT(gielda__36[[#This Row],[Max C]] = D136), 1, 0)</f>
        <v>1</v>
      </c>
      <c r="F137">
        <f t="shared" si="6"/>
        <v>5834.75</v>
      </c>
      <c r="G137">
        <f>IF(C136&gt;gielda__36[[#This Row],[firma_C]], G136+1, 1)</f>
        <v>1</v>
      </c>
      <c r="H137" t="str">
        <f>IF(gielda__36[[#This Row],[Maleje]] &gt;= 3, "TAK", "NIE")</f>
        <v>NIE</v>
      </c>
      <c r="I137">
        <f t="shared" si="7"/>
        <v>0</v>
      </c>
      <c r="J137">
        <f>IF(AND(H136 = "TAK", gielda__36[[#This Row],[hajs przed]] &gt;= 1000),  ROUNDDOWN(1000/gielda__36[[#This Row],[firma_C]], 0), 0)</f>
        <v>0</v>
      </c>
      <c r="K137">
        <f>gielda__36[[#This Row],[ile kupic]]*gielda__36[[#This Row],[firma_C]]</f>
        <v>0</v>
      </c>
      <c r="L137">
        <f>IF(E136 = 1, gielda__36[[#This Row],[Akcje przed]], 0)</f>
        <v>0</v>
      </c>
      <c r="M137">
        <f>gielda__36[[#This Row],[firma_C]]*gielda__36[[#This Row],[Ilośc sprzedaż]]</f>
        <v>0</v>
      </c>
      <c r="N137">
        <f>gielda__36[[#This Row],[Koszta sprzedaży]]-gielda__36[[#This Row],[Kosta kupienia]]</f>
        <v>0</v>
      </c>
      <c r="O137">
        <f>gielda__36[[#This Row],[Akcje przed]]+gielda__36[[#This Row],[ile kupic]]-gielda__36[[#This Row],[Ilośc sprzedaż]]</f>
        <v>0</v>
      </c>
      <c r="P137">
        <f>gielda__36[[#This Row],[hajs przed]]+gielda__36[[#This Row],[Zmaina]]</f>
        <v>5834.75</v>
      </c>
      <c r="Q137" s="1">
        <f t="shared" si="8"/>
        <v>136</v>
      </c>
    </row>
    <row r="138" spans="1:17" x14ac:dyDescent="0.45">
      <c r="A138">
        <v>85.52</v>
      </c>
      <c r="B138">
        <v>136.54</v>
      </c>
      <c r="C138">
        <v>99.72</v>
      </c>
      <c r="D138">
        <f>MAX(gielda__36[[#This Row],[firma_C]], D137)</f>
        <v>99.72</v>
      </c>
      <c r="E138">
        <f>IF(NOT(gielda__36[[#This Row],[Max C]] = D137), 1, 0)</f>
        <v>1</v>
      </c>
      <c r="F138">
        <f t="shared" si="6"/>
        <v>5834.75</v>
      </c>
      <c r="G138">
        <f>IF(C137&gt;gielda__36[[#This Row],[firma_C]], G137+1, 1)</f>
        <v>1</v>
      </c>
      <c r="H138" t="str">
        <f>IF(gielda__36[[#This Row],[Maleje]] &gt;= 3, "TAK", "NIE")</f>
        <v>NIE</v>
      </c>
      <c r="I138">
        <f t="shared" si="7"/>
        <v>0</v>
      </c>
      <c r="J138">
        <f>IF(AND(H137 = "TAK", gielda__36[[#This Row],[hajs przed]] &gt;= 1000),  ROUNDDOWN(1000/gielda__36[[#This Row],[firma_C]], 0), 0)</f>
        <v>0</v>
      </c>
      <c r="K138">
        <f>gielda__36[[#This Row],[ile kupic]]*gielda__36[[#This Row],[firma_C]]</f>
        <v>0</v>
      </c>
      <c r="L138">
        <f>IF(E137 = 1, gielda__36[[#This Row],[Akcje przed]], 0)</f>
        <v>0</v>
      </c>
      <c r="M138">
        <f>gielda__36[[#This Row],[firma_C]]*gielda__36[[#This Row],[Ilośc sprzedaż]]</f>
        <v>0</v>
      </c>
      <c r="N138">
        <f>gielda__36[[#This Row],[Koszta sprzedaży]]-gielda__36[[#This Row],[Kosta kupienia]]</f>
        <v>0</v>
      </c>
      <c r="O138">
        <f>gielda__36[[#This Row],[Akcje przed]]+gielda__36[[#This Row],[ile kupic]]-gielda__36[[#This Row],[Ilośc sprzedaż]]</f>
        <v>0</v>
      </c>
      <c r="P138">
        <f>gielda__36[[#This Row],[hajs przed]]+gielda__36[[#This Row],[Zmaina]]</f>
        <v>5834.75</v>
      </c>
      <c r="Q138" s="1">
        <f t="shared" si="8"/>
        <v>137</v>
      </c>
    </row>
    <row r="139" spans="1:17" x14ac:dyDescent="0.45">
      <c r="A139">
        <v>87.25</v>
      </c>
      <c r="B139">
        <v>135.38999999999999</v>
      </c>
      <c r="C139">
        <v>100.95</v>
      </c>
      <c r="D139">
        <f>MAX(gielda__36[[#This Row],[firma_C]], D138)</f>
        <v>100.95</v>
      </c>
      <c r="E139">
        <f>IF(NOT(gielda__36[[#This Row],[Max C]] = D138), 1, 0)</f>
        <v>1</v>
      </c>
      <c r="F139">
        <f t="shared" si="6"/>
        <v>5834.75</v>
      </c>
      <c r="G139">
        <f>IF(C138&gt;gielda__36[[#This Row],[firma_C]], G138+1, 1)</f>
        <v>1</v>
      </c>
      <c r="H139" t="str">
        <f>IF(gielda__36[[#This Row],[Maleje]] &gt;= 3, "TAK", "NIE")</f>
        <v>NIE</v>
      </c>
      <c r="I139">
        <f t="shared" si="7"/>
        <v>0</v>
      </c>
      <c r="J139">
        <f>IF(AND(H138 = "TAK", gielda__36[[#This Row],[hajs przed]] &gt;= 1000),  ROUNDDOWN(1000/gielda__36[[#This Row],[firma_C]], 0), 0)</f>
        <v>0</v>
      </c>
      <c r="K139">
        <f>gielda__36[[#This Row],[ile kupic]]*gielda__36[[#This Row],[firma_C]]</f>
        <v>0</v>
      </c>
      <c r="L139">
        <f>IF(E138 = 1, gielda__36[[#This Row],[Akcje przed]], 0)</f>
        <v>0</v>
      </c>
      <c r="M139">
        <f>gielda__36[[#This Row],[firma_C]]*gielda__36[[#This Row],[Ilośc sprzedaż]]</f>
        <v>0</v>
      </c>
      <c r="N139">
        <f>gielda__36[[#This Row],[Koszta sprzedaży]]-gielda__36[[#This Row],[Kosta kupienia]]</f>
        <v>0</v>
      </c>
      <c r="O139">
        <f>gielda__36[[#This Row],[Akcje przed]]+gielda__36[[#This Row],[ile kupic]]-gielda__36[[#This Row],[Ilośc sprzedaż]]</f>
        <v>0</v>
      </c>
      <c r="P139">
        <f>gielda__36[[#This Row],[hajs przed]]+gielda__36[[#This Row],[Zmaina]]</f>
        <v>5834.75</v>
      </c>
      <c r="Q139" s="1">
        <f t="shared" si="8"/>
        <v>138</v>
      </c>
    </row>
    <row r="140" spans="1:17" x14ac:dyDescent="0.45">
      <c r="A140">
        <v>86.24</v>
      </c>
      <c r="B140">
        <v>134.08000000000001</v>
      </c>
      <c r="C140">
        <v>99.54</v>
      </c>
      <c r="D140">
        <f>MAX(gielda__36[[#This Row],[firma_C]], D139)</f>
        <v>100.95</v>
      </c>
      <c r="E140">
        <f>IF(NOT(gielda__36[[#This Row],[Max C]] = D139), 1, 0)</f>
        <v>0</v>
      </c>
      <c r="F140">
        <f t="shared" si="6"/>
        <v>5834.75</v>
      </c>
      <c r="G140">
        <f>IF(C139&gt;gielda__36[[#This Row],[firma_C]], G139+1, 1)</f>
        <v>2</v>
      </c>
      <c r="H140" t="str">
        <f>IF(gielda__36[[#This Row],[Maleje]] &gt;= 3, "TAK", "NIE")</f>
        <v>NIE</v>
      </c>
      <c r="I140">
        <f t="shared" si="7"/>
        <v>0</v>
      </c>
      <c r="J140">
        <f>IF(AND(H139 = "TAK", gielda__36[[#This Row],[hajs przed]] &gt;= 1000),  ROUNDDOWN(1000/gielda__36[[#This Row],[firma_C]], 0), 0)</f>
        <v>0</v>
      </c>
      <c r="K140">
        <f>gielda__36[[#This Row],[ile kupic]]*gielda__36[[#This Row],[firma_C]]</f>
        <v>0</v>
      </c>
      <c r="L140">
        <f>IF(E139 = 1, gielda__36[[#This Row],[Akcje przed]], 0)</f>
        <v>0</v>
      </c>
      <c r="M140">
        <f>gielda__36[[#This Row],[firma_C]]*gielda__36[[#This Row],[Ilośc sprzedaż]]</f>
        <v>0</v>
      </c>
      <c r="N140">
        <f>gielda__36[[#This Row],[Koszta sprzedaży]]-gielda__36[[#This Row],[Kosta kupienia]]</f>
        <v>0</v>
      </c>
      <c r="O140">
        <f>gielda__36[[#This Row],[Akcje przed]]+gielda__36[[#This Row],[ile kupic]]-gielda__36[[#This Row],[Ilośc sprzedaż]]</f>
        <v>0</v>
      </c>
      <c r="P140">
        <f>gielda__36[[#This Row],[hajs przed]]+gielda__36[[#This Row],[Zmaina]]</f>
        <v>5834.75</v>
      </c>
      <c r="Q140" s="1">
        <f t="shared" si="8"/>
        <v>139</v>
      </c>
    </row>
    <row r="141" spans="1:17" x14ac:dyDescent="0.45">
      <c r="A141">
        <v>84.92</v>
      </c>
      <c r="B141">
        <v>133.26</v>
      </c>
      <c r="C141">
        <v>101.54</v>
      </c>
      <c r="D141">
        <f>MAX(gielda__36[[#This Row],[firma_C]], D140)</f>
        <v>101.54</v>
      </c>
      <c r="E141">
        <f>IF(NOT(gielda__36[[#This Row],[Max C]] = D140), 1, 0)</f>
        <v>1</v>
      </c>
      <c r="F141">
        <f t="shared" si="6"/>
        <v>5834.75</v>
      </c>
      <c r="G141">
        <f>IF(C140&gt;gielda__36[[#This Row],[firma_C]], G140+1, 1)</f>
        <v>1</v>
      </c>
      <c r="H141" t="str">
        <f>IF(gielda__36[[#This Row],[Maleje]] &gt;= 3, "TAK", "NIE")</f>
        <v>NIE</v>
      </c>
      <c r="I141">
        <f t="shared" si="7"/>
        <v>0</v>
      </c>
      <c r="J141">
        <f>IF(AND(H140 = "TAK", gielda__36[[#This Row],[hajs przed]] &gt;= 1000),  ROUNDDOWN(1000/gielda__36[[#This Row],[firma_C]], 0), 0)</f>
        <v>0</v>
      </c>
      <c r="K141">
        <f>gielda__36[[#This Row],[ile kupic]]*gielda__36[[#This Row],[firma_C]]</f>
        <v>0</v>
      </c>
      <c r="L141">
        <f>IF(E140 = 1, gielda__36[[#This Row],[Akcje przed]], 0)</f>
        <v>0</v>
      </c>
      <c r="M141">
        <f>gielda__36[[#This Row],[firma_C]]*gielda__36[[#This Row],[Ilośc sprzedaż]]</f>
        <v>0</v>
      </c>
      <c r="N141">
        <f>gielda__36[[#This Row],[Koszta sprzedaży]]-gielda__36[[#This Row],[Kosta kupienia]]</f>
        <v>0</v>
      </c>
      <c r="O141">
        <f>gielda__36[[#This Row],[Akcje przed]]+gielda__36[[#This Row],[ile kupic]]-gielda__36[[#This Row],[Ilośc sprzedaż]]</f>
        <v>0</v>
      </c>
      <c r="P141">
        <f>gielda__36[[#This Row],[hajs przed]]+gielda__36[[#This Row],[Zmaina]]</f>
        <v>5834.75</v>
      </c>
      <c r="Q141" s="1">
        <f t="shared" si="8"/>
        <v>140</v>
      </c>
    </row>
    <row r="142" spans="1:17" x14ac:dyDescent="0.45">
      <c r="A142">
        <v>87.16</v>
      </c>
      <c r="B142">
        <v>132.34</v>
      </c>
      <c r="C142">
        <v>101.73</v>
      </c>
      <c r="D142">
        <f>MAX(gielda__36[[#This Row],[firma_C]], D141)</f>
        <v>101.73</v>
      </c>
      <c r="E142">
        <f>IF(NOT(gielda__36[[#This Row],[Max C]] = D141), 1, 0)</f>
        <v>1</v>
      </c>
      <c r="F142">
        <f t="shared" si="6"/>
        <v>5834.75</v>
      </c>
      <c r="G142">
        <f>IF(C141&gt;gielda__36[[#This Row],[firma_C]], G141+1, 1)</f>
        <v>1</v>
      </c>
      <c r="H142" t="str">
        <f>IF(gielda__36[[#This Row],[Maleje]] &gt;= 3, "TAK", "NIE")</f>
        <v>NIE</v>
      </c>
      <c r="I142">
        <f t="shared" si="7"/>
        <v>0</v>
      </c>
      <c r="J142">
        <f>IF(AND(H141 = "TAK", gielda__36[[#This Row],[hajs przed]] &gt;= 1000),  ROUNDDOWN(1000/gielda__36[[#This Row],[firma_C]], 0), 0)</f>
        <v>0</v>
      </c>
      <c r="K142">
        <f>gielda__36[[#This Row],[ile kupic]]*gielda__36[[#This Row],[firma_C]]</f>
        <v>0</v>
      </c>
      <c r="L142">
        <f>IF(E141 = 1, gielda__36[[#This Row],[Akcje przed]], 0)</f>
        <v>0</v>
      </c>
      <c r="M142">
        <f>gielda__36[[#This Row],[firma_C]]*gielda__36[[#This Row],[Ilośc sprzedaż]]</f>
        <v>0</v>
      </c>
      <c r="N142">
        <f>gielda__36[[#This Row],[Koszta sprzedaży]]-gielda__36[[#This Row],[Kosta kupienia]]</f>
        <v>0</v>
      </c>
      <c r="O142">
        <f>gielda__36[[#This Row],[Akcje przed]]+gielda__36[[#This Row],[ile kupic]]-gielda__36[[#This Row],[Ilośc sprzedaż]]</f>
        <v>0</v>
      </c>
      <c r="P142">
        <f>gielda__36[[#This Row],[hajs przed]]+gielda__36[[#This Row],[Zmaina]]</f>
        <v>5834.75</v>
      </c>
      <c r="Q142" s="1">
        <f t="shared" si="8"/>
        <v>141</v>
      </c>
    </row>
    <row r="143" spans="1:17" x14ac:dyDescent="0.45">
      <c r="A143">
        <v>85.98</v>
      </c>
      <c r="B143">
        <v>135.11000000000001</v>
      </c>
      <c r="C143">
        <v>101.74</v>
      </c>
      <c r="D143">
        <f>MAX(gielda__36[[#This Row],[firma_C]], D142)</f>
        <v>101.74</v>
      </c>
      <c r="E143">
        <f>IF(NOT(gielda__36[[#This Row],[Max C]] = D142), 1, 0)</f>
        <v>1</v>
      </c>
      <c r="F143">
        <f t="shared" si="6"/>
        <v>5834.75</v>
      </c>
      <c r="G143">
        <f>IF(C142&gt;gielda__36[[#This Row],[firma_C]], G142+1, 1)</f>
        <v>1</v>
      </c>
      <c r="H143" t="str">
        <f>IF(gielda__36[[#This Row],[Maleje]] &gt;= 3, "TAK", "NIE")</f>
        <v>NIE</v>
      </c>
      <c r="I143">
        <f t="shared" si="7"/>
        <v>0</v>
      </c>
      <c r="J143">
        <f>IF(AND(H142 = "TAK", gielda__36[[#This Row],[hajs przed]] &gt;= 1000),  ROUNDDOWN(1000/gielda__36[[#This Row],[firma_C]], 0), 0)</f>
        <v>0</v>
      </c>
      <c r="K143">
        <f>gielda__36[[#This Row],[ile kupic]]*gielda__36[[#This Row],[firma_C]]</f>
        <v>0</v>
      </c>
      <c r="L143">
        <f>IF(E142 = 1, gielda__36[[#This Row],[Akcje przed]], 0)</f>
        <v>0</v>
      </c>
      <c r="M143">
        <f>gielda__36[[#This Row],[firma_C]]*gielda__36[[#This Row],[Ilośc sprzedaż]]</f>
        <v>0</v>
      </c>
      <c r="N143">
        <f>gielda__36[[#This Row],[Koszta sprzedaży]]-gielda__36[[#This Row],[Kosta kupienia]]</f>
        <v>0</v>
      </c>
      <c r="O143">
        <f>gielda__36[[#This Row],[Akcje przed]]+gielda__36[[#This Row],[ile kupic]]-gielda__36[[#This Row],[Ilośc sprzedaż]]</f>
        <v>0</v>
      </c>
      <c r="P143">
        <f>gielda__36[[#This Row],[hajs przed]]+gielda__36[[#This Row],[Zmaina]]</f>
        <v>5834.75</v>
      </c>
      <c r="Q143" s="1">
        <f t="shared" si="8"/>
        <v>142</v>
      </c>
    </row>
    <row r="144" spans="1:17" x14ac:dyDescent="0.45">
      <c r="A144">
        <v>88.4</v>
      </c>
      <c r="B144">
        <v>135</v>
      </c>
      <c r="C144">
        <v>100.01</v>
      </c>
      <c r="D144">
        <f>MAX(gielda__36[[#This Row],[firma_C]], D143)</f>
        <v>101.74</v>
      </c>
      <c r="E144">
        <f>IF(NOT(gielda__36[[#This Row],[Max C]] = D143), 1, 0)</f>
        <v>0</v>
      </c>
      <c r="F144">
        <f t="shared" si="6"/>
        <v>5834.75</v>
      </c>
      <c r="G144">
        <f>IF(C143&gt;gielda__36[[#This Row],[firma_C]], G143+1, 1)</f>
        <v>2</v>
      </c>
      <c r="H144" t="str">
        <f>IF(gielda__36[[#This Row],[Maleje]] &gt;= 3, "TAK", "NIE")</f>
        <v>NIE</v>
      </c>
      <c r="I144">
        <f t="shared" si="7"/>
        <v>0</v>
      </c>
      <c r="J144">
        <f>IF(AND(H143 = "TAK", gielda__36[[#This Row],[hajs przed]] &gt;= 1000),  ROUNDDOWN(1000/gielda__36[[#This Row],[firma_C]], 0), 0)</f>
        <v>0</v>
      </c>
      <c r="K144">
        <f>gielda__36[[#This Row],[ile kupic]]*gielda__36[[#This Row],[firma_C]]</f>
        <v>0</v>
      </c>
      <c r="L144">
        <f>IF(E143 = 1, gielda__36[[#This Row],[Akcje przed]], 0)</f>
        <v>0</v>
      </c>
      <c r="M144">
        <f>gielda__36[[#This Row],[firma_C]]*gielda__36[[#This Row],[Ilośc sprzedaż]]</f>
        <v>0</v>
      </c>
      <c r="N144">
        <f>gielda__36[[#This Row],[Koszta sprzedaży]]-gielda__36[[#This Row],[Kosta kupienia]]</f>
        <v>0</v>
      </c>
      <c r="O144">
        <f>gielda__36[[#This Row],[Akcje przed]]+gielda__36[[#This Row],[ile kupic]]-gielda__36[[#This Row],[Ilośc sprzedaż]]</f>
        <v>0</v>
      </c>
      <c r="P144">
        <f>gielda__36[[#This Row],[hajs przed]]+gielda__36[[#This Row],[Zmaina]]</f>
        <v>5834.75</v>
      </c>
      <c r="Q144" s="1">
        <f t="shared" si="8"/>
        <v>143</v>
      </c>
    </row>
    <row r="145" spans="1:17" x14ac:dyDescent="0.45">
      <c r="A145">
        <v>86.92</v>
      </c>
      <c r="B145">
        <v>133.35</v>
      </c>
      <c r="C145">
        <v>98.39</v>
      </c>
      <c r="D145">
        <f>MAX(gielda__36[[#This Row],[firma_C]], D144)</f>
        <v>101.74</v>
      </c>
      <c r="E145">
        <f>IF(NOT(gielda__36[[#This Row],[Max C]] = D144), 1, 0)</f>
        <v>0</v>
      </c>
      <c r="F145">
        <f t="shared" si="6"/>
        <v>5834.75</v>
      </c>
      <c r="G145">
        <f>IF(C144&gt;gielda__36[[#This Row],[firma_C]], G144+1, 1)</f>
        <v>3</v>
      </c>
      <c r="H145" t="str">
        <f>IF(gielda__36[[#This Row],[Maleje]] &gt;= 3, "TAK", "NIE")</f>
        <v>TAK</v>
      </c>
      <c r="I145">
        <f t="shared" si="7"/>
        <v>0</v>
      </c>
      <c r="J145">
        <f>IF(AND(H144 = "TAK", gielda__36[[#This Row],[hajs przed]] &gt;= 1000),  ROUNDDOWN(1000/gielda__36[[#This Row],[firma_C]], 0), 0)</f>
        <v>0</v>
      </c>
      <c r="K145">
        <f>gielda__36[[#This Row],[ile kupic]]*gielda__36[[#This Row],[firma_C]]</f>
        <v>0</v>
      </c>
      <c r="L145">
        <f>IF(E144 = 1, gielda__36[[#This Row],[Akcje przed]], 0)</f>
        <v>0</v>
      </c>
      <c r="M145">
        <f>gielda__36[[#This Row],[firma_C]]*gielda__36[[#This Row],[Ilośc sprzedaż]]</f>
        <v>0</v>
      </c>
      <c r="N145">
        <f>gielda__36[[#This Row],[Koszta sprzedaży]]-gielda__36[[#This Row],[Kosta kupienia]]</f>
        <v>0</v>
      </c>
      <c r="O145">
        <f>gielda__36[[#This Row],[Akcje przed]]+gielda__36[[#This Row],[ile kupic]]-gielda__36[[#This Row],[Ilośc sprzedaż]]</f>
        <v>0</v>
      </c>
      <c r="P145">
        <f>gielda__36[[#This Row],[hajs przed]]+gielda__36[[#This Row],[Zmaina]]</f>
        <v>5834.75</v>
      </c>
      <c r="Q145" s="1">
        <f t="shared" si="8"/>
        <v>144</v>
      </c>
    </row>
    <row r="146" spans="1:17" x14ac:dyDescent="0.45">
      <c r="A146">
        <v>85.46</v>
      </c>
      <c r="B146">
        <v>132.09</v>
      </c>
      <c r="C146">
        <v>96.49</v>
      </c>
      <c r="D146">
        <f>MAX(gielda__36[[#This Row],[firma_C]], D145)</f>
        <v>101.74</v>
      </c>
      <c r="E146">
        <f>IF(NOT(gielda__36[[#This Row],[Max C]] = D145), 1, 0)</f>
        <v>0</v>
      </c>
      <c r="F146">
        <f t="shared" si="6"/>
        <v>5834.75</v>
      </c>
      <c r="G146">
        <f>IF(C145&gt;gielda__36[[#This Row],[firma_C]], G145+1, 1)</f>
        <v>4</v>
      </c>
      <c r="H146" t="str">
        <f>IF(gielda__36[[#This Row],[Maleje]] &gt;= 3, "TAK", "NIE")</f>
        <v>TAK</v>
      </c>
      <c r="I146">
        <f t="shared" si="7"/>
        <v>0</v>
      </c>
      <c r="J146">
        <f>IF(AND(H145 = "TAK", gielda__36[[#This Row],[hajs przed]] &gt;= 1000),  ROUNDDOWN(1000/gielda__36[[#This Row],[firma_C]], 0), 0)</f>
        <v>10</v>
      </c>
      <c r="K146">
        <f>gielda__36[[#This Row],[ile kupic]]*gielda__36[[#This Row],[firma_C]]</f>
        <v>964.9</v>
      </c>
      <c r="L146">
        <f>IF(E145 = 1, gielda__36[[#This Row],[Akcje przed]], 0)</f>
        <v>0</v>
      </c>
      <c r="M146">
        <f>gielda__36[[#This Row],[firma_C]]*gielda__36[[#This Row],[Ilośc sprzedaż]]</f>
        <v>0</v>
      </c>
      <c r="N146">
        <f>gielda__36[[#This Row],[Koszta sprzedaży]]-gielda__36[[#This Row],[Kosta kupienia]]</f>
        <v>-964.9</v>
      </c>
      <c r="O146">
        <f>gielda__36[[#This Row],[Akcje przed]]+gielda__36[[#This Row],[ile kupic]]-gielda__36[[#This Row],[Ilośc sprzedaż]]</f>
        <v>10</v>
      </c>
      <c r="P146">
        <f>gielda__36[[#This Row],[hajs przed]]+gielda__36[[#This Row],[Zmaina]]</f>
        <v>4869.8500000000004</v>
      </c>
      <c r="Q146" s="1">
        <f t="shared" si="8"/>
        <v>145</v>
      </c>
    </row>
    <row r="147" spans="1:17" x14ac:dyDescent="0.45">
      <c r="A147">
        <v>86.18</v>
      </c>
      <c r="B147">
        <v>131.82</v>
      </c>
      <c r="C147">
        <v>97.95</v>
      </c>
      <c r="D147">
        <f>MAX(gielda__36[[#This Row],[firma_C]], D146)</f>
        <v>101.74</v>
      </c>
      <c r="E147">
        <f>IF(NOT(gielda__36[[#This Row],[Max C]] = D146), 1, 0)</f>
        <v>0</v>
      </c>
      <c r="F147">
        <f t="shared" si="6"/>
        <v>4869.8500000000004</v>
      </c>
      <c r="G147">
        <f>IF(C146&gt;gielda__36[[#This Row],[firma_C]], G146+1, 1)</f>
        <v>1</v>
      </c>
      <c r="H147" t="str">
        <f>IF(gielda__36[[#This Row],[Maleje]] &gt;= 3, "TAK", "NIE")</f>
        <v>NIE</v>
      </c>
      <c r="I147">
        <f t="shared" si="7"/>
        <v>10</v>
      </c>
      <c r="J147">
        <f>IF(AND(H146 = "TAK", gielda__36[[#This Row],[hajs przed]] &gt;= 1000),  ROUNDDOWN(1000/gielda__36[[#This Row],[firma_C]], 0), 0)</f>
        <v>10</v>
      </c>
      <c r="K147">
        <f>gielda__36[[#This Row],[ile kupic]]*gielda__36[[#This Row],[firma_C]]</f>
        <v>979.5</v>
      </c>
      <c r="L147">
        <f>IF(E146 = 1, gielda__36[[#This Row],[Akcje przed]], 0)</f>
        <v>0</v>
      </c>
      <c r="M147">
        <f>gielda__36[[#This Row],[firma_C]]*gielda__36[[#This Row],[Ilośc sprzedaż]]</f>
        <v>0</v>
      </c>
      <c r="N147">
        <f>gielda__36[[#This Row],[Koszta sprzedaży]]-gielda__36[[#This Row],[Kosta kupienia]]</f>
        <v>-979.5</v>
      </c>
      <c r="O147">
        <f>gielda__36[[#This Row],[Akcje przed]]+gielda__36[[#This Row],[ile kupic]]-gielda__36[[#This Row],[Ilośc sprzedaż]]</f>
        <v>20</v>
      </c>
      <c r="P147">
        <f>gielda__36[[#This Row],[hajs przed]]+gielda__36[[#This Row],[Zmaina]]</f>
        <v>3890.3500000000004</v>
      </c>
      <c r="Q147" s="1">
        <f t="shared" si="8"/>
        <v>146</v>
      </c>
    </row>
    <row r="148" spans="1:17" x14ac:dyDescent="0.45">
      <c r="A148">
        <v>85.09</v>
      </c>
      <c r="B148">
        <v>134.54</v>
      </c>
      <c r="C148">
        <v>96.33</v>
      </c>
      <c r="D148">
        <f>MAX(gielda__36[[#This Row],[firma_C]], D147)</f>
        <v>101.74</v>
      </c>
      <c r="E148">
        <f>IF(NOT(gielda__36[[#This Row],[Max C]] = D147), 1, 0)</f>
        <v>0</v>
      </c>
      <c r="F148">
        <f t="shared" si="6"/>
        <v>3890.3500000000004</v>
      </c>
      <c r="G148">
        <f>IF(C147&gt;gielda__36[[#This Row],[firma_C]], G147+1, 1)</f>
        <v>2</v>
      </c>
      <c r="H148" t="str">
        <f>IF(gielda__36[[#This Row],[Maleje]] &gt;= 3, "TAK", "NIE")</f>
        <v>NIE</v>
      </c>
      <c r="I148">
        <f t="shared" si="7"/>
        <v>20</v>
      </c>
      <c r="J148">
        <f>IF(AND(H147 = "TAK", gielda__36[[#This Row],[hajs przed]] &gt;= 1000),  ROUNDDOWN(1000/gielda__36[[#This Row],[firma_C]], 0), 0)</f>
        <v>0</v>
      </c>
      <c r="K148">
        <f>gielda__36[[#This Row],[ile kupic]]*gielda__36[[#This Row],[firma_C]]</f>
        <v>0</v>
      </c>
      <c r="L148">
        <f>IF(E147 = 1, gielda__36[[#This Row],[Akcje przed]], 0)</f>
        <v>0</v>
      </c>
      <c r="M148">
        <f>gielda__36[[#This Row],[firma_C]]*gielda__36[[#This Row],[Ilośc sprzedaż]]</f>
        <v>0</v>
      </c>
      <c r="N148">
        <f>gielda__36[[#This Row],[Koszta sprzedaży]]-gielda__36[[#This Row],[Kosta kupienia]]</f>
        <v>0</v>
      </c>
      <c r="O148">
        <f>gielda__36[[#This Row],[Akcje przed]]+gielda__36[[#This Row],[ile kupic]]-gielda__36[[#This Row],[Ilośc sprzedaż]]</f>
        <v>20</v>
      </c>
      <c r="P148">
        <f>gielda__36[[#This Row],[hajs przed]]+gielda__36[[#This Row],[Zmaina]]</f>
        <v>3890.3500000000004</v>
      </c>
      <c r="Q148" s="1">
        <f t="shared" si="8"/>
        <v>147</v>
      </c>
    </row>
    <row r="149" spans="1:17" x14ac:dyDescent="0.45">
      <c r="A149">
        <v>83.71</v>
      </c>
      <c r="B149">
        <v>137.08000000000001</v>
      </c>
      <c r="C149">
        <v>94.86</v>
      </c>
      <c r="D149">
        <f>MAX(gielda__36[[#This Row],[firma_C]], D148)</f>
        <v>101.74</v>
      </c>
      <c r="E149">
        <f>IF(NOT(gielda__36[[#This Row],[Max C]] = D148), 1, 0)</f>
        <v>0</v>
      </c>
      <c r="F149">
        <f t="shared" si="6"/>
        <v>3890.3500000000004</v>
      </c>
      <c r="G149">
        <f>IF(C148&gt;gielda__36[[#This Row],[firma_C]], G148+1, 1)</f>
        <v>3</v>
      </c>
      <c r="H149" t="str">
        <f>IF(gielda__36[[#This Row],[Maleje]] &gt;= 3, "TAK", "NIE")</f>
        <v>TAK</v>
      </c>
      <c r="I149">
        <f t="shared" si="7"/>
        <v>20</v>
      </c>
      <c r="J149">
        <f>IF(AND(H148 = "TAK", gielda__36[[#This Row],[hajs przed]] &gt;= 1000),  ROUNDDOWN(1000/gielda__36[[#This Row],[firma_C]], 0), 0)</f>
        <v>0</v>
      </c>
      <c r="K149">
        <f>gielda__36[[#This Row],[ile kupic]]*gielda__36[[#This Row],[firma_C]]</f>
        <v>0</v>
      </c>
      <c r="L149">
        <f>IF(E148 = 1, gielda__36[[#This Row],[Akcje przed]], 0)</f>
        <v>0</v>
      </c>
      <c r="M149">
        <f>gielda__36[[#This Row],[firma_C]]*gielda__36[[#This Row],[Ilośc sprzedaż]]</f>
        <v>0</v>
      </c>
      <c r="N149">
        <f>gielda__36[[#This Row],[Koszta sprzedaży]]-gielda__36[[#This Row],[Kosta kupienia]]</f>
        <v>0</v>
      </c>
      <c r="O149">
        <f>gielda__36[[#This Row],[Akcje przed]]+gielda__36[[#This Row],[ile kupic]]-gielda__36[[#This Row],[Ilośc sprzedaż]]</f>
        <v>20</v>
      </c>
      <c r="P149">
        <f>gielda__36[[#This Row],[hajs przed]]+gielda__36[[#This Row],[Zmaina]]</f>
        <v>3890.3500000000004</v>
      </c>
      <c r="Q149" s="1">
        <f t="shared" si="8"/>
        <v>148</v>
      </c>
    </row>
    <row r="150" spans="1:17" x14ac:dyDescent="0.45">
      <c r="A150">
        <v>85.66</v>
      </c>
      <c r="B150">
        <v>136.36000000000001</v>
      </c>
      <c r="C150">
        <v>96.17</v>
      </c>
      <c r="D150">
        <f>MAX(gielda__36[[#This Row],[firma_C]], D149)</f>
        <v>101.74</v>
      </c>
      <c r="E150">
        <f>IF(NOT(gielda__36[[#This Row],[Max C]] = D149), 1, 0)</f>
        <v>0</v>
      </c>
      <c r="F150">
        <f t="shared" si="6"/>
        <v>3890.3500000000004</v>
      </c>
      <c r="G150">
        <f>IF(C149&gt;gielda__36[[#This Row],[firma_C]], G149+1, 1)</f>
        <v>1</v>
      </c>
      <c r="H150" t="str">
        <f>IF(gielda__36[[#This Row],[Maleje]] &gt;= 3, "TAK", "NIE")</f>
        <v>NIE</v>
      </c>
      <c r="I150">
        <f t="shared" si="7"/>
        <v>20</v>
      </c>
      <c r="J150">
        <f>IF(AND(H149 = "TAK", gielda__36[[#This Row],[hajs przed]] &gt;= 1000),  ROUNDDOWN(1000/gielda__36[[#This Row],[firma_C]], 0), 0)</f>
        <v>10</v>
      </c>
      <c r="K150">
        <f>gielda__36[[#This Row],[ile kupic]]*gielda__36[[#This Row],[firma_C]]</f>
        <v>961.7</v>
      </c>
      <c r="L150">
        <f>IF(E149 = 1, gielda__36[[#This Row],[Akcje przed]], 0)</f>
        <v>0</v>
      </c>
      <c r="M150">
        <f>gielda__36[[#This Row],[firma_C]]*gielda__36[[#This Row],[Ilośc sprzedaż]]</f>
        <v>0</v>
      </c>
      <c r="N150">
        <f>gielda__36[[#This Row],[Koszta sprzedaży]]-gielda__36[[#This Row],[Kosta kupienia]]</f>
        <v>-961.7</v>
      </c>
      <c r="O150">
        <f>gielda__36[[#This Row],[Akcje przed]]+gielda__36[[#This Row],[ile kupic]]-gielda__36[[#This Row],[Ilośc sprzedaż]]</f>
        <v>30</v>
      </c>
      <c r="P150">
        <f>gielda__36[[#This Row],[hajs przed]]+gielda__36[[#This Row],[Zmaina]]</f>
        <v>2928.6500000000005</v>
      </c>
      <c r="Q150" s="1">
        <f t="shared" si="8"/>
        <v>149</v>
      </c>
    </row>
    <row r="151" spans="1:17" x14ac:dyDescent="0.45">
      <c r="A151">
        <v>85.94</v>
      </c>
      <c r="B151">
        <v>134.97999999999999</v>
      </c>
      <c r="C151">
        <v>97.44</v>
      </c>
      <c r="D151">
        <f>MAX(gielda__36[[#This Row],[firma_C]], D150)</f>
        <v>101.74</v>
      </c>
      <c r="E151">
        <f>IF(NOT(gielda__36[[#This Row],[Max C]] = D150), 1, 0)</f>
        <v>0</v>
      </c>
      <c r="F151">
        <f t="shared" si="6"/>
        <v>2928.6500000000005</v>
      </c>
      <c r="G151">
        <f>IF(C150&gt;gielda__36[[#This Row],[firma_C]], G150+1, 1)</f>
        <v>1</v>
      </c>
      <c r="H151" t="str">
        <f>IF(gielda__36[[#This Row],[Maleje]] &gt;= 3, "TAK", "NIE")</f>
        <v>NIE</v>
      </c>
      <c r="I151">
        <f t="shared" si="7"/>
        <v>30</v>
      </c>
      <c r="J151">
        <f>IF(AND(H150 = "TAK", gielda__36[[#This Row],[hajs przed]] &gt;= 1000),  ROUNDDOWN(1000/gielda__36[[#This Row],[firma_C]], 0), 0)</f>
        <v>0</v>
      </c>
      <c r="K151">
        <f>gielda__36[[#This Row],[ile kupic]]*gielda__36[[#This Row],[firma_C]]</f>
        <v>0</v>
      </c>
      <c r="L151">
        <f>IF(E150 = 1, gielda__36[[#This Row],[Akcje przed]], 0)</f>
        <v>0</v>
      </c>
      <c r="M151">
        <f>gielda__36[[#This Row],[firma_C]]*gielda__36[[#This Row],[Ilośc sprzedaż]]</f>
        <v>0</v>
      </c>
      <c r="N151">
        <f>gielda__36[[#This Row],[Koszta sprzedaży]]-gielda__36[[#This Row],[Kosta kupienia]]</f>
        <v>0</v>
      </c>
      <c r="O151">
        <f>gielda__36[[#This Row],[Akcje przed]]+gielda__36[[#This Row],[ile kupic]]-gielda__36[[#This Row],[Ilośc sprzedaż]]</f>
        <v>30</v>
      </c>
      <c r="P151">
        <f>gielda__36[[#This Row],[hajs przed]]+gielda__36[[#This Row],[Zmaina]]</f>
        <v>2928.6500000000005</v>
      </c>
      <c r="Q151" s="1">
        <f t="shared" si="8"/>
        <v>150</v>
      </c>
    </row>
    <row r="152" spans="1:17" x14ac:dyDescent="0.45">
      <c r="A152">
        <v>87.4</v>
      </c>
      <c r="B152">
        <v>133.44</v>
      </c>
      <c r="C152">
        <v>98.68</v>
      </c>
      <c r="D152">
        <f>MAX(gielda__36[[#This Row],[firma_C]], D151)</f>
        <v>101.74</v>
      </c>
      <c r="E152">
        <f>IF(NOT(gielda__36[[#This Row],[Max C]] = D151), 1, 0)</f>
        <v>0</v>
      </c>
      <c r="F152">
        <f t="shared" si="6"/>
        <v>2928.6500000000005</v>
      </c>
      <c r="G152">
        <f>IF(C151&gt;gielda__36[[#This Row],[firma_C]], G151+1, 1)</f>
        <v>1</v>
      </c>
      <c r="H152" t="str">
        <f>IF(gielda__36[[#This Row],[Maleje]] &gt;= 3, "TAK", "NIE")</f>
        <v>NIE</v>
      </c>
      <c r="I152">
        <f t="shared" si="7"/>
        <v>30</v>
      </c>
      <c r="J152">
        <f>IF(AND(H151 = "TAK", gielda__36[[#This Row],[hajs przed]] &gt;= 1000),  ROUNDDOWN(1000/gielda__36[[#This Row],[firma_C]], 0), 0)</f>
        <v>0</v>
      </c>
      <c r="K152">
        <f>gielda__36[[#This Row],[ile kupic]]*gielda__36[[#This Row],[firma_C]]</f>
        <v>0</v>
      </c>
      <c r="L152">
        <f>IF(E151 = 1, gielda__36[[#This Row],[Akcje przed]], 0)</f>
        <v>0</v>
      </c>
      <c r="M152">
        <f>gielda__36[[#This Row],[firma_C]]*gielda__36[[#This Row],[Ilośc sprzedaż]]</f>
        <v>0</v>
      </c>
      <c r="N152">
        <f>gielda__36[[#This Row],[Koszta sprzedaży]]-gielda__36[[#This Row],[Kosta kupienia]]</f>
        <v>0</v>
      </c>
      <c r="O152">
        <f>gielda__36[[#This Row],[Akcje przed]]+gielda__36[[#This Row],[ile kupic]]-gielda__36[[#This Row],[Ilośc sprzedaż]]</f>
        <v>30</v>
      </c>
      <c r="P152">
        <f>gielda__36[[#This Row],[hajs przed]]+gielda__36[[#This Row],[Zmaina]]</f>
        <v>2928.6500000000005</v>
      </c>
      <c r="Q152" s="1">
        <f t="shared" si="8"/>
        <v>151</v>
      </c>
    </row>
    <row r="153" spans="1:17" x14ac:dyDescent="0.45">
      <c r="A153">
        <v>86.27</v>
      </c>
      <c r="B153">
        <v>132.32</v>
      </c>
      <c r="C153">
        <v>99.99</v>
      </c>
      <c r="D153">
        <f>MAX(gielda__36[[#This Row],[firma_C]], D152)</f>
        <v>101.74</v>
      </c>
      <c r="E153">
        <f>IF(NOT(gielda__36[[#This Row],[Max C]] = D152), 1, 0)</f>
        <v>0</v>
      </c>
      <c r="F153">
        <f t="shared" si="6"/>
        <v>2928.6500000000005</v>
      </c>
      <c r="G153">
        <f>IF(C152&gt;gielda__36[[#This Row],[firma_C]], G152+1, 1)</f>
        <v>1</v>
      </c>
      <c r="H153" t="str">
        <f>IF(gielda__36[[#This Row],[Maleje]] &gt;= 3, "TAK", "NIE")</f>
        <v>NIE</v>
      </c>
      <c r="I153">
        <f t="shared" si="7"/>
        <v>30</v>
      </c>
      <c r="J153">
        <f>IF(AND(H152 = "TAK", gielda__36[[#This Row],[hajs przed]] &gt;= 1000),  ROUNDDOWN(1000/gielda__36[[#This Row],[firma_C]], 0), 0)</f>
        <v>0</v>
      </c>
      <c r="K153">
        <f>gielda__36[[#This Row],[ile kupic]]*gielda__36[[#This Row],[firma_C]]</f>
        <v>0</v>
      </c>
      <c r="L153">
        <f>IF(E152 = 1, gielda__36[[#This Row],[Akcje przed]], 0)</f>
        <v>0</v>
      </c>
      <c r="M153">
        <f>gielda__36[[#This Row],[firma_C]]*gielda__36[[#This Row],[Ilośc sprzedaż]]</f>
        <v>0</v>
      </c>
      <c r="N153">
        <f>gielda__36[[#This Row],[Koszta sprzedaży]]-gielda__36[[#This Row],[Kosta kupienia]]</f>
        <v>0</v>
      </c>
      <c r="O153">
        <f>gielda__36[[#This Row],[Akcje przed]]+gielda__36[[#This Row],[ile kupic]]-gielda__36[[#This Row],[Ilośc sprzedaż]]</f>
        <v>30</v>
      </c>
      <c r="P153">
        <f>gielda__36[[#This Row],[hajs przed]]+gielda__36[[#This Row],[Zmaina]]</f>
        <v>2928.6500000000005</v>
      </c>
      <c r="Q153" s="1">
        <f t="shared" si="8"/>
        <v>152</v>
      </c>
    </row>
    <row r="154" spans="1:17" x14ac:dyDescent="0.45">
      <c r="A154">
        <v>88.03</v>
      </c>
      <c r="B154">
        <v>132.25</v>
      </c>
      <c r="C154">
        <v>100.81</v>
      </c>
      <c r="D154">
        <f>MAX(gielda__36[[#This Row],[firma_C]], D153)</f>
        <v>101.74</v>
      </c>
      <c r="E154">
        <f>IF(NOT(gielda__36[[#This Row],[Max C]] = D153), 1, 0)</f>
        <v>0</v>
      </c>
      <c r="F154">
        <f t="shared" si="6"/>
        <v>2928.6500000000005</v>
      </c>
      <c r="G154">
        <f>IF(C153&gt;gielda__36[[#This Row],[firma_C]], G153+1, 1)</f>
        <v>1</v>
      </c>
      <c r="H154" t="str">
        <f>IF(gielda__36[[#This Row],[Maleje]] &gt;= 3, "TAK", "NIE")</f>
        <v>NIE</v>
      </c>
      <c r="I154">
        <f t="shared" si="7"/>
        <v>30</v>
      </c>
      <c r="J154">
        <f>IF(AND(H153 = "TAK", gielda__36[[#This Row],[hajs przed]] &gt;= 1000),  ROUNDDOWN(1000/gielda__36[[#This Row],[firma_C]], 0), 0)</f>
        <v>0</v>
      </c>
      <c r="K154">
        <f>gielda__36[[#This Row],[ile kupic]]*gielda__36[[#This Row],[firma_C]]</f>
        <v>0</v>
      </c>
      <c r="L154">
        <f>IF(E153 = 1, gielda__36[[#This Row],[Akcje przed]], 0)</f>
        <v>0</v>
      </c>
      <c r="M154">
        <f>gielda__36[[#This Row],[firma_C]]*gielda__36[[#This Row],[Ilośc sprzedaż]]</f>
        <v>0</v>
      </c>
      <c r="N154">
        <f>gielda__36[[#This Row],[Koszta sprzedaży]]-gielda__36[[#This Row],[Kosta kupienia]]</f>
        <v>0</v>
      </c>
      <c r="O154">
        <f>gielda__36[[#This Row],[Akcje przed]]+gielda__36[[#This Row],[ile kupic]]-gielda__36[[#This Row],[Ilośc sprzedaż]]</f>
        <v>30</v>
      </c>
      <c r="P154">
        <f>gielda__36[[#This Row],[hajs przed]]+gielda__36[[#This Row],[Zmaina]]</f>
        <v>2928.6500000000005</v>
      </c>
      <c r="Q154" s="1">
        <f t="shared" si="8"/>
        <v>153</v>
      </c>
    </row>
    <row r="155" spans="1:17" x14ac:dyDescent="0.45">
      <c r="A155">
        <v>88.79</v>
      </c>
      <c r="B155">
        <v>134.86000000000001</v>
      </c>
      <c r="C155">
        <v>100.92</v>
      </c>
      <c r="D155">
        <f>MAX(gielda__36[[#This Row],[firma_C]], D154)</f>
        <v>101.74</v>
      </c>
      <c r="E155">
        <f>IF(NOT(gielda__36[[#This Row],[Max C]] = D154), 1, 0)</f>
        <v>0</v>
      </c>
      <c r="F155">
        <f t="shared" si="6"/>
        <v>2928.6500000000005</v>
      </c>
      <c r="G155">
        <f>IF(C154&gt;gielda__36[[#This Row],[firma_C]], G154+1, 1)</f>
        <v>1</v>
      </c>
      <c r="H155" t="str">
        <f>IF(gielda__36[[#This Row],[Maleje]] &gt;= 3, "TAK", "NIE")</f>
        <v>NIE</v>
      </c>
      <c r="I155">
        <f t="shared" si="7"/>
        <v>30</v>
      </c>
      <c r="J155">
        <f>IF(AND(H154 = "TAK", gielda__36[[#This Row],[hajs przed]] &gt;= 1000),  ROUNDDOWN(1000/gielda__36[[#This Row],[firma_C]], 0), 0)</f>
        <v>0</v>
      </c>
      <c r="K155">
        <f>gielda__36[[#This Row],[ile kupic]]*gielda__36[[#This Row],[firma_C]]</f>
        <v>0</v>
      </c>
      <c r="L155">
        <f>IF(E154 = 1, gielda__36[[#This Row],[Akcje przed]], 0)</f>
        <v>0</v>
      </c>
      <c r="M155">
        <f>gielda__36[[#This Row],[firma_C]]*gielda__36[[#This Row],[Ilośc sprzedaż]]</f>
        <v>0</v>
      </c>
      <c r="N155">
        <f>gielda__36[[#This Row],[Koszta sprzedaży]]-gielda__36[[#This Row],[Kosta kupienia]]</f>
        <v>0</v>
      </c>
      <c r="O155">
        <f>gielda__36[[#This Row],[Akcje przed]]+gielda__36[[#This Row],[ile kupic]]-gielda__36[[#This Row],[Ilośc sprzedaż]]</f>
        <v>30</v>
      </c>
      <c r="P155">
        <f>gielda__36[[#This Row],[hajs przed]]+gielda__36[[#This Row],[Zmaina]]</f>
        <v>2928.6500000000005</v>
      </c>
      <c r="Q155" s="1">
        <f t="shared" si="8"/>
        <v>154</v>
      </c>
    </row>
    <row r="156" spans="1:17" x14ac:dyDescent="0.45">
      <c r="A156">
        <v>89.7</v>
      </c>
      <c r="B156">
        <v>133.21</v>
      </c>
      <c r="C156">
        <v>102.29</v>
      </c>
      <c r="D156">
        <f>MAX(gielda__36[[#This Row],[firma_C]], D155)</f>
        <v>102.29</v>
      </c>
      <c r="E156">
        <f>IF(NOT(gielda__36[[#This Row],[Max C]] = D155), 1, 0)</f>
        <v>1</v>
      </c>
      <c r="F156">
        <f t="shared" si="6"/>
        <v>2928.6500000000005</v>
      </c>
      <c r="G156">
        <f>IF(C155&gt;gielda__36[[#This Row],[firma_C]], G155+1, 1)</f>
        <v>1</v>
      </c>
      <c r="H156" t="str">
        <f>IF(gielda__36[[#This Row],[Maleje]] &gt;= 3, "TAK", "NIE")</f>
        <v>NIE</v>
      </c>
      <c r="I156">
        <f t="shared" si="7"/>
        <v>30</v>
      </c>
      <c r="J156">
        <f>IF(AND(H155 = "TAK", gielda__36[[#This Row],[hajs przed]] &gt;= 1000),  ROUNDDOWN(1000/gielda__36[[#This Row],[firma_C]], 0), 0)</f>
        <v>0</v>
      </c>
      <c r="K156">
        <f>gielda__36[[#This Row],[ile kupic]]*gielda__36[[#This Row],[firma_C]]</f>
        <v>0</v>
      </c>
      <c r="L156">
        <f>IF(E155 = 1, gielda__36[[#This Row],[Akcje przed]], 0)</f>
        <v>0</v>
      </c>
      <c r="M156">
        <f>gielda__36[[#This Row],[firma_C]]*gielda__36[[#This Row],[Ilośc sprzedaż]]</f>
        <v>0</v>
      </c>
      <c r="N156">
        <f>gielda__36[[#This Row],[Koszta sprzedaży]]-gielda__36[[#This Row],[Kosta kupienia]]</f>
        <v>0</v>
      </c>
      <c r="O156">
        <f>gielda__36[[#This Row],[Akcje przed]]+gielda__36[[#This Row],[ile kupic]]-gielda__36[[#This Row],[Ilośc sprzedaż]]</f>
        <v>30</v>
      </c>
      <c r="P156">
        <f>gielda__36[[#This Row],[hajs przed]]+gielda__36[[#This Row],[Zmaina]]</f>
        <v>2928.6500000000005</v>
      </c>
      <c r="Q156" s="1">
        <f t="shared" si="8"/>
        <v>155</v>
      </c>
    </row>
    <row r="157" spans="1:17" x14ac:dyDescent="0.45">
      <c r="A157">
        <v>90.26</v>
      </c>
      <c r="B157">
        <v>131.81</v>
      </c>
      <c r="C157">
        <v>100.76</v>
      </c>
      <c r="D157">
        <f>MAX(gielda__36[[#This Row],[firma_C]], D156)</f>
        <v>102.29</v>
      </c>
      <c r="E157">
        <f>IF(NOT(gielda__36[[#This Row],[Max C]] = D156), 1, 0)</f>
        <v>0</v>
      </c>
      <c r="F157">
        <f t="shared" si="6"/>
        <v>2928.6500000000005</v>
      </c>
      <c r="G157">
        <f>IF(C156&gt;gielda__36[[#This Row],[firma_C]], G156+1, 1)</f>
        <v>2</v>
      </c>
      <c r="H157" t="str">
        <f>IF(gielda__36[[#This Row],[Maleje]] &gt;= 3, "TAK", "NIE")</f>
        <v>NIE</v>
      </c>
      <c r="I157">
        <f t="shared" si="7"/>
        <v>30</v>
      </c>
      <c r="J157">
        <f>IF(AND(H156 = "TAK", gielda__36[[#This Row],[hajs przed]] &gt;= 1000),  ROUNDDOWN(1000/gielda__36[[#This Row],[firma_C]], 0), 0)</f>
        <v>0</v>
      </c>
      <c r="K157">
        <f>gielda__36[[#This Row],[ile kupic]]*gielda__36[[#This Row],[firma_C]]</f>
        <v>0</v>
      </c>
      <c r="L157">
        <f>IF(E156 = 1, gielda__36[[#This Row],[Akcje przed]], 0)</f>
        <v>30</v>
      </c>
      <c r="M157">
        <f>gielda__36[[#This Row],[firma_C]]*gielda__36[[#This Row],[Ilośc sprzedaż]]</f>
        <v>3022.8</v>
      </c>
      <c r="N157">
        <f>gielda__36[[#This Row],[Koszta sprzedaży]]-gielda__36[[#This Row],[Kosta kupienia]]</f>
        <v>3022.8</v>
      </c>
      <c r="O157">
        <f>gielda__36[[#This Row],[Akcje przed]]+gielda__36[[#This Row],[ile kupic]]-gielda__36[[#This Row],[Ilośc sprzedaż]]</f>
        <v>0</v>
      </c>
      <c r="P157">
        <f>gielda__36[[#This Row],[hajs przed]]+gielda__36[[#This Row],[Zmaina]]</f>
        <v>5951.4500000000007</v>
      </c>
      <c r="Q157" s="1">
        <f t="shared" si="8"/>
        <v>156</v>
      </c>
    </row>
    <row r="158" spans="1:17" x14ac:dyDescent="0.45">
      <c r="A158">
        <v>88.27</v>
      </c>
      <c r="B158">
        <v>131</v>
      </c>
      <c r="C158">
        <v>102.48</v>
      </c>
      <c r="D158">
        <f>MAX(gielda__36[[#This Row],[firma_C]], D157)</f>
        <v>102.48</v>
      </c>
      <c r="E158">
        <f>IF(NOT(gielda__36[[#This Row],[Max C]] = D157), 1, 0)</f>
        <v>1</v>
      </c>
      <c r="F158">
        <f t="shared" si="6"/>
        <v>5951.4500000000007</v>
      </c>
      <c r="G158">
        <f>IF(C157&gt;gielda__36[[#This Row],[firma_C]], G157+1, 1)</f>
        <v>1</v>
      </c>
      <c r="H158" t="str">
        <f>IF(gielda__36[[#This Row],[Maleje]] &gt;= 3, "TAK", "NIE")</f>
        <v>NIE</v>
      </c>
      <c r="I158">
        <f t="shared" si="7"/>
        <v>0</v>
      </c>
      <c r="J158">
        <f>IF(AND(H157 = "TAK", gielda__36[[#This Row],[hajs przed]] &gt;= 1000),  ROUNDDOWN(1000/gielda__36[[#This Row],[firma_C]], 0), 0)</f>
        <v>0</v>
      </c>
      <c r="K158">
        <f>gielda__36[[#This Row],[ile kupic]]*gielda__36[[#This Row],[firma_C]]</f>
        <v>0</v>
      </c>
      <c r="L158">
        <f>IF(E157 = 1, gielda__36[[#This Row],[Akcje przed]], 0)</f>
        <v>0</v>
      </c>
      <c r="M158">
        <f>gielda__36[[#This Row],[firma_C]]*gielda__36[[#This Row],[Ilośc sprzedaż]]</f>
        <v>0</v>
      </c>
      <c r="N158">
        <f>gielda__36[[#This Row],[Koszta sprzedaży]]-gielda__36[[#This Row],[Kosta kupienia]]</f>
        <v>0</v>
      </c>
      <c r="O158">
        <f>gielda__36[[#This Row],[Akcje przed]]+gielda__36[[#This Row],[ile kupic]]-gielda__36[[#This Row],[Ilośc sprzedaż]]</f>
        <v>0</v>
      </c>
      <c r="P158">
        <f>gielda__36[[#This Row],[hajs przed]]+gielda__36[[#This Row],[Zmaina]]</f>
        <v>5951.4500000000007</v>
      </c>
      <c r="Q158" s="1">
        <f t="shared" si="8"/>
        <v>157</v>
      </c>
    </row>
    <row r="159" spans="1:17" x14ac:dyDescent="0.45">
      <c r="A159">
        <v>88.73</v>
      </c>
      <c r="B159">
        <v>130.27000000000001</v>
      </c>
      <c r="C159">
        <v>102.72</v>
      </c>
      <c r="D159">
        <f>MAX(gielda__36[[#This Row],[firma_C]], D158)</f>
        <v>102.72</v>
      </c>
      <c r="E159">
        <f>IF(NOT(gielda__36[[#This Row],[Max C]] = D158), 1, 0)</f>
        <v>1</v>
      </c>
      <c r="F159">
        <f t="shared" si="6"/>
        <v>5951.4500000000007</v>
      </c>
      <c r="G159">
        <f>IF(C158&gt;gielda__36[[#This Row],[firma_C]], G158+1, 1)</f>
        <v>1</v>
      </c>
      <c r="H159" t="str">
        <f>IF(gielda__36[[#This Row],[Maleje]] &gt;= 3, "TAK", "NIE")</f>
        <v>NIE</v>
      </c>
      <c r="I159">
        <f t="shared" si="7"/>
        <v>0</v>
      </c>
      <c r="J159">
        <f>IF(AND(H158 = "TAK", gielda__36[[#This Row],[hajs przed]] &gt;= 1000),  ROUNDDOWN(1000/gielda__36[[#This Row],[firma_C]], 0), 0)</f>
        <v>0</v>
      </c>
      <c r="K159">
        <f>gielda__36[[#This Row],[ile kupic]]*gielda__36[[#This Row],[firma_C]]</f>
        <v>0</v>
      </c>
      <c r="L159">
        <f>IF(E158 = 1, gielda__36[[#This Row],[Akcje przed]], 0)</f>
        <v>0</v>
      </c>
      <c r="M159">
        <f>gielda__36[[#This Row],[firma_C]]*gielda__36[[#This Row],[Ilośc sprzedaż]]</f>
        <v>0</v>
      </c>
      <c r="N159">
        <f>gielda__36[[#This Row],[Koszta sprzedaży]]-gielda__36[[#This Row],[Kosta kupienia]]</f>
        <v>0</v>
      </c>
      <c r="O159">
        <f>gielda__36[[#This Row],[Akcje przed]]+gielda__36[[#This Row],[ile kupic]]-gielda__36[[#This Row],[Ilośc sprzedaż]]</f>
        <v>0</v>
      </c>
      <c r="P159">
        <f>gielda__36[[#This Row],[hajs przed]]+gielda__36[[#This Row],[Zmaina]]</f>
        <v>5951.4500000000007</v>
      </c>
      <c r="Q159" s="1">
        <f t="shared" si="8"/>
        <v>158</v>
      </c>
    </row>
    <row r="160" spans="1:17" x14ac:dyDescent="0.45">
      <c r="A160">
        <v>87.13</v>
      </c>
      <c r="B160">
        <v>128.56</v>
      </c>
      <c r="C160">
        <v>104.6</v>
      </c>
      <c r="D160">
        <f>MAX(gielda__36[[#This Row],[firma_C]], D159)</f>
        <v>104.6</v>
      </c>
      <c r="E160">
        <f>IF(NOT(gielda__36[[#This Row],[Max C]] = D159), 1, 0)</f>
        <v>1</v>
      </c>
      <c r="F160">
        <f t="shared" si="6"/>
        <v>5951.4500000000007</v>
      </c>
      <c r="G160">
        <f>IF(C159&gt;gielda__36[[#This Row],[firma_C]], G159+1, 1)</f>
        <v>1</v>
      </c>
      <c r="H160" t="str">
        <f>IF(gielda__36[[#This Row],[Maleje]] &gt;= 3, "TAK", "NIE")</f>
        <v>NIE</v>
      </c>
      <c r="I160">
        <f t="shared" si="7"/>
        <v>0</v>
      </c>
      <c r="J160">
        <f>IF(AND(H159 = "TAK", gielda__36[[#This Row],[hajs przed]] &gt;= 1000),  ROUNDDOWN(1000/gielda__36[[#This Row],[firma_C]], 0), 0)</f>
        <v>0</v>
      </c>
      <c r="K160">
        <f>gielda__36[[#This Row],[ile kupic]]*gielda__36[[#This Row],[firma_C]]</f>
        <v>0</v>
      </c>
      <c r="L160">
        <f>IF(E159 = 1, gielda__36[[#This Row],[Akcje przed]], 0)</f>
        <v>0</v>
      </c>
      <c r="M160">
        <f>gielda__36[[#This Row],[firma_C]]*gielda__36[[#This Row],[Ilośc sprzedaż]]</f>
        <v>0</v>
      </c>
      <c r="N160">
        <f>gielda__36[[#This Row],[Koszta sprzedaży]]-gielda__36[[#This Row],[Kosta kupienia]]</f>
        <v>0</v>
      </c>
      <c r="O160">
        <f>gielda__36[[#This Row],[Akcje przed]]+gielda__36[[#This Row],[ile kupic]]-gielda__36[[#This Row],[Ilośc sprzedaż]]</f>
        <v>0</v>
      </c>
      <c r="P160">
        <f>gielda__36[[#This Row],[hajs przed]]+gielda__36[[#This Row],[Zmaina]]</f>
        <v>5951.4500000000007</v>
      </c>
      <c r="Q160" s="1">
        <f t="shared" si="8"/>
        <v>159</v>
      </c>
    </row>
    <row r="161" spans="1:17" x14ac:dyDescent="0.45">
      <c r="A161">
        <v>85.68</v>
      </c>
      <c r="B161">
        <v>127.84</v>
      </c>
      <c r="C161">
        <v>106.69</v>
      </c>
      <c r="D161">
        <f>MAX(gielda__36[[#This Row],[firma_C]], D160)</f>
        <v>106.69</v>
      </c>
      <c r="E161">
        <f>IF(NOT(gielda__36[[#This Row],[Max C]] = D160), 1, 0)</f>
        <v>1</v>
      </c>
      <c r="F161">
        <f t="shared" si="6"/>
        <v>5951.4500000000007</v>
      </c>
      <c r="G161">
        <f>IF(C160&gt;gielda__36[[#This Row],[firma_C]], G160+1, 1)</f>
        <v>1</v>
      </c>
      <c r="H161" t="str">
        <f>IF(gielda__36[[#This Row],[Maleje]] &gt;= 3, "TAK", "NIE")</f>
        <v>NIE</v>
      </c>
      <c r="I161">
        <f t="shared" si="7"/>
        <v>0</v>
      </c>
      <c r="J161">
        <f>IF(AND(H160 = "TAK", gielda__36[[#This Row],[hajs przed]] &gt;= 1000),  ROUNDDOWN(1000/gielda__36[[#This Row],[firma_C]], 0), 0)</f>
        <v>0</v>
      </c>
      <c r="K161">
        <f>gielda__36[[#This Row],[ile kupic]]*gielda__36[[#This Row],[firma_C]]</f>
        <v>0</v>
      </c>
      <c r="L161">
        <f>IF(E160 = 1, gielda__36[[#This Row],[Akcje przed]], 0)</f>
        <v>0</v>
      </c>
      <c r="M161">
        <f>gielda__36[[#This Row],[firma_C]]*gielda__36[[#This Row],[Ilośc sprzedaż]]</f>
        <v>0</v>
      </c>
      <c r="N161">
        <f>gielda__36[[#This Row],[Koszta sprzedaży]]-gielda__36[[#This Row],[Kosta kupienia]]</f>
        <v>0</v>
      </c>
      <c r="O161">
        <f>gielda__36[[#This Row],[Akcje przed]]+gielda__36[[#This Row],[ile kupic]]-gielda__36[[#This Row],[Ilośc sprzedaż]]</f>
        <v>0</v>
      </c>
      <c r="P161">
        <f>gielda__36[[#This Row],[hajs przed]]+gielda__36[[#This Row],[Zmaina]]</f>
        <v>5951.4500000000007</v>
      </c>
      <c r="Q161" s="1">
        <f t="shared" si="8"/>
        <v>160</v>
      </c>
    </row>
    <row r="162" spans="1:17" x14ac:dyDescent="0.45">
      <c r="A162">
        <v>84.27</v>
      </c>
      <c r="B162">
        <v>127.42</v>
      </c>
      <c r="C162">
        <v>106.85</v>
      </c>
      <c r="D162">
        <f>MAX(gielda__36[[#This Row],[firma_C]], D161)</f>
        <v>106.85</v>
      </c>
      <c r="E162">
        <f>IF(NOT(gielda__36[[#This Row],[Max C]] = D161), 1, 0)</f>
        <v>1</v>
      </c>
      <c r="F162">
        <f t="shared" si="6"/>
        <v>5951.4500000000007</v>
      </c>
      <c r="G162">
        <f>IF(C161&gt;gielda__36[[#This Row],[firma_C]], G161+1, 1)</f>
        <v>1</v>
      </c>
      <c r="H162" t="str">
        <f>IF(gielda__36[[#This Row],[Maleje]] &gt;= 3, "TAK", "NIE")</f>
        <v>NIE</v>
      </c>
      <c r="I162">
        <f t="shared" si="7"/>
        <v>0</v>
      </c>
      <c r="J162">
        <f>IF(AND(H161 = "TAK", gielda__36[[#This Row],[hajs przed]] &gt;= 1000),  ROUNDDOWN(1000/gielda__36[[#This Row],[firma_C]], 0), 0)</f>
        <v>0</v>
      </c>
      <c r="K162">
        <f>gielda__36[[#This Row],[ile kupic]]*gielda__36[[#This Row],[firma_C]]</f>
        <v>0</v>
      </c>
      <c r="L162">
        <f>IF(E161 = 1, gielda__36[[#This Row],[Akcje przed]], 0)</f>
        <v>0</v>
      </c>
      <c r="M162">
        <f>gielda__36[[#This Row],[firma_C]]*gielda__36[[#This Row],[Ilośc sprzedaż]]</f>
        <v>0</v>
      </c>
      <c r="N162">
        <f>gielda__36[[#This Row],[Koszta sprzedaży]]-gielda__36[[#This Row],[Kosta kupienia]]</f>
        <v>0</v>
      </c>
      <c r="O162">
        <f>gielda__36[[#This Row],[Akcje przed]]+gielda__36[[#This Row],[ile kupic]]-gielda__36[[#This Row],[Ilośc sprzedaż]]</f>
        <v>0</v>
      </c>
      <c r="P162">
        <f>gielda__36[[#This Row],[hajs przed]]+gielda__36[[#This Row],[Zmaina]]</f>
        <v>5951.4500000000007</v>
      </c>
      <c r="Q162" s="1">
        <f t="shared" si="8"/>
        <v>161</v>
      </c>
    </row>
    <row r="163" spans="1:17" x14ac:dyDescent="0.45">
      <c r="A163">
        <v>82.68</v>
      </c>
      <c r="B163">
        <v>127.09</v>
      </c>
      <c r="C163">
        <v>107.25</v>
      </c>
      <c r="D163">
        <f>MAX(gielda__36[[#This Row],[firma_C]], D162)</f>
        <v>107.25</v>
      </c>
      <c r="E163">
        <f>IF(NOT(gielda__36[[#This Row],[Max C]] = D162), 1, 0)</f>
        <v>1</v>
      </c>
      <c r="F163">
        <f t="shared" si="6"/>
        <v>5951.4500000000007</v>
      </c>
      <c r="G163">
        <f>IF(C162&gt;gielda__36[[#This Row],[firma_C]], G162+1, 1)</f>
        <v>1</v>
      </c>
      <c r="H163" t="str">
        <f>IF(gielda__36[[#This Row],[Maleje]] &gt;= 3, "TAK", "NIE")</f>
        <v>NIE</v>
      </c>
      <c r="I163">
        <f t="shared" si="7"/>
        <v>0</v>
      </c>
      <c r="J163">
        <f>IF(AND(H162 = "TAK", gielda__36[[#This Row],[hajs przed]] &gt;= 1000),  ROUNDDOWN(1000/gielda__36[[#This Row],[firma_C]], 0), 0)</f>
        <v>0</v>
      </c>
      <c r="K163">
        <f>gielda__36[[#This Row],[ile kupic]]*gielda__36[[#This Row],[firma_C]]</f>
        <v>0</v>
      </c>
      <c r="L163">
        <f>IF(E162 = 1, gielda__36[[#This Row],[Akcje przed]], 0)</f>
        <v>0</v>
      </c>
      <c r="M163">
        <f>gielda__36[[#This Row],[firma_C]]*gielda__36[[#This Row],[Ilośc sprzedaż]]</f>
        <v>0</v>
      </c>
      <c r="N163">
        <f>gielda__36[[#This Row],[Koszta sprzedaży]]-gielda__36[[#This Row],[Kosta kupienia]]</f>
        <v>0</v>
      </c>
      <c r="O163">
        <f>gielda__36[[#This Row],[Akcje przed]]+gielda__36[[#This Row],[ile kupic]]-gielda__36[[#This Row],[Ilośc sprzedaż]]</f>
        <v>0</v>
      </c>
      <c r="P163">
        <f>gielda__36[[#This Row],[hajs przed]]+gielda__36[[#This Row],[Zmaina]]</f>
        <v>5951.4500000000007</v>
      </c>
      <c r="Q163" s="1">
        <f t="shared" si="8"/>
        <v>162</v>
      </c>
    </row>
    <row r="164" spans="1:17" x14ac:dyDescent="0.45">
      <c r="A164">
        <v>84.44</v>
      </c>
      <c r="B164">
        <v>126.43</v>
      </c>
      <c r="C164">
        <v>108.44</v>
      </c>
      <c r="D164">
        <f>MAX(gielda__36[[#This Row],[firma_C]], D163)</f>
        <v>108.44</v>
      </c>
      <c r="E164">
        <f>IF(NOT(gielda__36[[#This Row],[Max C]] = D163), 1, 0)</f>
        <v>1</v>
      </c>
      <c r="F164">
        <f t="shared" si="6"/>
        <v>5951.4500000000007</v>
      </c>
      <c r="G164">
        <f>IF(C163&gt;gielda__36[[#This Row],[firma_C]], G163+1, 1)</f>
        <v>1</v>
      </c>
      <c r="H164" t="str">
        <f>IF(gielda__36[[#This Row],[Maleje]] &gt;= 3, "TAK", "NIE")</f>
        <v>NIE</v>
      </c>
      <c r="I164">
        <f t="shared" si="7"/>
        <v>0</v>
      </c>
      <c r="J164">
        <f>IF(AND(H163 = "TAK", gielda__36[[#This Row],[hajs przed]] &gt;= 1000),  ROUNDDOWN(1000/gielda__36[[#This Row],[firma_C]], 0), 0)</f>
        <v>0</v>
      </c>
      <c r="K164">
        <f>gielda__36[[#This Row],[ile kupic]]*gielda__36[[#This Row],[firma_C]]</f>
        <v>0</v>
      </c>
      <c r="L164">
        <f>IF(E163 = 1, gielda__36[[#This Row],[Akcje przed]], 0)</f>
        <v>0</v>
      </c>
      <c r="M164">
        <f>gielda__36[[#This Row],[firma_C]]*gielda__36[[#This Row],[Ilośc sprzedaż]]</f>
        <v>0</v>
      </c>
      <c r="N164">
        <f>gielda__36[[#This Row],[Koszta sprzedaży]]-gielda__36[[#This Row],[Kosta kupienia]]</f>
        <v>0</v>
      </c>
      <c r="O164">
        <f>gielda__36[[#This Row],[Akcje przed]]+gielda__36[[#This Row],[ile kupic]]-gielda__36[[#This Row],[Ilośc sprzedaż]]</f>
        <v>0</v>
      </c>
      <c r="P164">
        <f>gielda__36[[#This Row],[hajs przed]]+gielda__36[[#This Row],[Zmaina]]</f>
        <v>5951.4500000000007</v>
      </c>
      <c r="Q164" s="1">
        <f t="shared" si="8"/>
        <v>163</v>
      </c>
    </row>
    <row r="165" spans="1:17" x14ac:dyDescent="0.45">
      <c r="A165">
        <v>85.82</v>
      </c>
      <c r="B165">
        <v>126.31</v>
      </c>
      <c r="C165">
        <v>110.27</v>
      </c>
      <c r="D165">
        <f>MAX(gielda__36[[#This Row],[firma_C]], D164)</f>
        <v>110.27</v>
      </c>
      <c r="E165">
        <f>IF(NOT(gielda__36[[#This Row],[Max C]] = D164), 1, 0)</f>
        <v>1</v>
      </c>
      <c r="F165">
        <f t="shared" si="6"/>
        <v>5951.4500000000007</v>
      </c>
      <c r="G165">
        <f>IF(C164&gt;gielda__36[[#This Row],[firma_C]], G164+1, 1)</f>
        <v>1</v>
      </c>
      <c r="H165" t="str">
        <f>IF(gielda__36[[#This Row],[Maleje]] &gt;= 3, "TAK", "NIE")</f>
        <v>NIE</v>
      </c>
      <c r="I165">
        <f t="shared" si="7"/>
        <v>0</v>
      </c>
      <c r="J165">
        <f>IF(AND(H164 = "TAK", gielda__36[[#This Row],[hajs przed]] &gt;= 1000),  ROUNDDOWN(1000/gielda__36[[#This Row],[firma_C]], 0), 0)</f>
        <v>0</v>
      </c>
      <c r="K165">
        <f>gielda__36[[#This Row],[ile kupic]]*gielda__36[[#This Row],[firma_C]]</f>
        <v>0</v>
      </c>
      <c r="L165">
        <f>IF(E164 = 1, gielda__36[[#This Row],[Akcje przed]], 0)</f>
        <v>0</v>
      </c>
      <c r="M165">
        <f>gielda__36[[#This Row],[firma_C]]*gielda__36[[#This Row],[Ilośc sprzedaż]]</f>
        <v>0</v>
      </c>
      <c r="N165">
        <f>gielda__36[[#This Row],[Koszta sprzedaży]]-gielda__36[[#This Row],[Kosta kupienia]]</f>
        <v>0</v>
      </c>
      <c r="O165">
        <f>gielda__36[[#This Row],[Akcje przed]]+gielda__36[[#This Row],[ile kupic]]-gielda__36[[#This Row],[Ilośc sprzedaż]]</f>
        <v>0</v>
      </c>
      <c r="P165">
        <f>gielda__36[[#This Row],[hajs przed]]+gielda__36[[#This Row],[Zmaina]]</f>
        <v>5951.4500000000007</v>
      </c>
      <c r="Q165" s="1">
        <f t="shared" si="8"/>
        <v>164</v>
      </c>
    </row>
    <row r="166" spans="1:17" x14ac:dyDescent="0.45">
      <c r="A166">
        <v>84.73</v>
      </c>
      <c r="B166">
        <v>129.22999999999999</v>
      </c>
      <c r="C166">
        <v>110.94</v>
      </c>
      <c r="D166">
        <f>MAX(gielda__36[[#This Row],[firma_C]], D165)</f>
        <v>110.94</v>
      </c>
      <c r="E166">
        <f>IF(NOT(gielda__36[[#This Row],[Max C]] = D165), 1, 0)</f>
        <v>1</v>
      </c>
      <c r="F166">
        <f t="shared" si="6"/>
        <v>5951.4500000000007</v>
      </c>
      <c r="G166">
        <f>IF(C165&gt;gielda__36[[#This Row],[firma_C]], G165+1, 1)</f>
        <v>1</v>
      </c>
      <c r="H166" t="str">
        <f>IF(gielda__36[[#This Row],[Maleje]] &gt;= 3, "TAK", "NIE")</f>
        <v>NIE</v>
      </c>
      <c r="I166">
        <f t="shared" si="7"/>
        <v>0</v>
      </c>
      <c r="J166">
        <f>IF(AND(H165 = "TAK", gielda__36[[#This Row],[hajs przed]] &gt;= 1000),  ROUNDDOWN(1000/gielda__36[[#This Row],[firma_C]], 0), 0)</f>
        <v>0</v>
      </c>
      <c r="K166">
        <f>gielda__36[[#This Row],[ile kupic]]*gielda__36[[#This Row],[firma_C]]</f>
        <v>0</v>
      </c>
      <c r="L166">
        <f>IF(E165 = 1, gielda__36[[#This Row],[Akcje przed]], 0)</f>
        <v>0</v>
      </c>
      <c r="M166">
        <f>gielda__36[[#This Row],[firma_C]]*gielda__36[[#This Row],[Ilośc sprzedaż]]</f>
        <v>0</v>
      </c>
      <c r="N166">
        <f>gielda__36[[#This Row],[Koszta sprzedaży]]-gielda__36[[#This Row],[Kosta kupienia]]</f>
        <v>0</v>
      </c>
      <c r="O166">
        <f>gielda__36[[#This Row],[Akcje przed]]+gielda__36[[#This Row],[ile kupic]]-gielda__36[[#This Row],[Ilośc sprzedaż]]</f>
        <v>0</v>
      </c>
      <c r="P166">
        <f>gielda__36[[#This Row],[hajs przed]]+gielda__36[[#This Row],[Zmaina]]</f>
        <v>5951.4500000000007</v>
      </c>
      <c r="Q166" s="1">
        <f t="shared" si="8"/>
        <v>165</v>
      </c>
    </row>
    <row r="167" spans="1:17" x14ac:dyDescent="0.45">
      <c r="A167">
        <v>86.08</v>
      </c>
      <c r="B167">
        <v>128.37</v>
      </c>
      <c r="C167">
        <v>109.26</v>
      </c>
      <c r="D167">
        <f>MAX(gielda__36[[#This Row],[firma_C]], D166)</f>
        <v>110.94</v>
      </c>
      <c r="E167">
        <f>IF(NOT(gielda__36[[#This Row],[Max C]] = D166), 1, 0)</f>
        <v>0</v>
      </c>
      <c r="F167">
        <f t="shared" si="6"/>
        <v>5951.4500000000007</v>
      </c>
      <c r="G167">
        <f>IF(C166&gt;gielda__36[[#This Row],[firma_C]], G166+1, 1)</f>
        <v>2</v>
      </c>
      <c r="H167" t="str">
        <f>IF(gielda__36[[#This Row],[Maleje]] &gt;= 3, "TAK", "NIE")</f>
        <v>NIE</v>
      </c>
      <c r="I167">
        <f t="shared" si="7"/>
        <v>0</v>
      </c>
      <c r="J167">
        <f>IF(AND(H166 = "TAK", gielda__36[[#This Row],[hajs przed]] &gt;= 1000),  ROUNDDOWN(1000/gielda__36[[#This Row],[firma_C]], 0), 0)</f>
        <v>0</v>
      </c>
      <c r="K167">
        <f>gielda__36[[#This Row],[ile kupic]]*gielda__36[[#This Row],[firma_C]]</f>
        <v>0</v>
      </c>
      <c r="L167">
        <f>IF(E166 = 1, gielda__36[[#This Row],[Akcje przed]], 0)</f>
        <v>0</v>
      </c>
      <c r="M167">
        <f>gielda__36[[#This Row],[firma_C]]*gielda__36[[#This Row],[Ilośc sprzedaż]]</f>
        <v>0</v>
      </c>
      <c r="N167">
        <f>gielda__36[[#This Row],[Koszta sprzedaży]]-gielda__36[[#This Row],[Kosta kupienia]]</f>
        <v>0</v>
      </c>
      <c r="O167">
        <f>gielda__36[[#This Row],[Akcje przed]]+gielda__36[[#This Row],[ile kupic]]-gielda__36[[#This Row],[Ilośc sprzedaż]]</f>
        <v>0</v>
      </c>
      <c r="P167">
        <f>gielda__36[[#This Row],[hajs przed]]+gielda__36[[#This Row],[Zmaina]]</f>
        <v>5951.4500000000007</v>
      </c>
      <c r="Q167" s="1">
        <f t="shared" si="8"/>
        <v>166</v>
      </c>
    </row>
    <row r="168" spans="1:17" x14ac:dyDescent="0.45">
      <c r="A168">
        <v>87.8</v>
      </c>
      <c r="B168">
        <v>128.21</v>
      </c>
      <c r="C168">
        <v>110.98</v>
      </c>
      <c r="D168">
        <f>MAX(gielda__36[[#This Row],[firma_C]], D167)</f>
        <v>110.98</v>
      </c>
      <c r="E168">
        <f>IF(NOT(gielda__36[[#This Row],[Max C]] = D167), 1, 0)</f>
        <v>1</v>
      </c>
      <c r="F168">
        <f t="shared" si="6"/>
        <v>5951.4500000000007</v>
      </c>
      <c r="G168">
        <f>IF(C167&gt;gielda__36[[#This Row],[firma_C]], G167+1, 1)</f>
        <v>1</v>
      </c>
      <c r="H168" t="str">
        <f>IF(gielda__36[[#This Row],[Maleje]] &gt;= 3, "TAK", "NIE")</f>
        <v>NIE</v>
      </c>
      <c r="I168">
        <f t="shared" si="7"/>
        <v>0</v>
      </c>
      <c r="J168">
        <f>IF(AND(H167 = "TAK", gielda__36[[#This Row],[hajs przed]] &gt;= 1000),  ROUNDDOWN(1000/gielda__36[[#This Row],[firma_C]], 0), 0)</f>
        <v>0</v>
      </c>
      <c r="K168">
        <f>gielda__36[[#This Row],[ile kupic]]*gielda__36[[#This Row],[firma_C]]</f>
        <v>0</v>
      </c>
      <c r="L168">
        <f>IF(E167 = 1, gielda__36[[#This Row],[Akcje przed]], 0)</f>
        <v>0</v>
      </c>
      <c r="M168">
        <f>gielda__36[[#This Row],[firma_C]]*gielda__36[[#This Row],[Ilośc sprzedaż]]</f>
        <v>0</v>
      </c>
      <c r="N168">
        <f>gielda__36[[#This Row],[Koszta sprzedaży]]-gielda__36[[#This Row],[Kosta kupienia]]</f>
        <v>0</v>
      </c>
      <c r="O168">
        <f>gielda__36[[#This Row],[Akcje przed]]+gielda__36[[#This Row],[ile kupic]]-gielda__36[[#This Row],[Ilośc sprzedaż]]</f>
        <v>0</v>
      </c>
      <c r="P168">
        <f>gielda__36[[#This Row],[hajs przed]]+gielda__36[[#This Row],[Zmaina]]</f>
        <v>5951.4500000000007</v>
      </c>
      <c r="Q168" s="1">
        <f t="shared" si="8"/>
        <v>167</v>
      </c>
    </row>
    <row r="169" spans="1:17" x14ac:dyDescent="0.45">
      <c r="A169">
        <v>86.31</v>
      </c>
      <c r="B169">
        <v>130.97999999999999</v>
      </c>
      <c r="C169">
        <v>111.8</v>
      </c>
      <c r="D169">
        <f>MAX(gielda__36[[#This Row],[firma_C]], D168)</f>
        <v>111.8</v>
      </c>
      <c r="E169">
        <f>IF(NOT(gielda__36[[#This Row],[Max C]] = D168), 1, 0)</f>
        <v>1</v>
      </c>
      <c r="F169">
        <f t="shared" si="6"/>
        <v>5951.4500000000007</v>
      </c>
      <c r="G169">
        <f>IF(C168&gt;gielda__36[[#This Row],[firma_C]], G168+1, 1)</f>
        <v>1</v>
      </c>
      <c r="H169" t="str">
        <f>IF(gielda__36[[#This Row],[Maleje]] &gt;= 3, "TAK", "NIE")</f>
        <v>NIE</v>
      </c>
      <c r="I169">
        <f t="shared" si="7"/>
        <v>0</v>
      </c>
      <c r="J169">
        <f>IF(AND(H168 = "TAK", gielda__36[[#This Row],[hajs przed]] &gt;= 1000),  ROUNDDOWN(1000/gielda__36[[#This Row],[firma_C]], 0), 0)</f>
        <v>0</v>
      </c>
      <c r="K169">
        <f>gielda__36[[#This Row],[ile kupic]]*gielda__36[[#This Row],[firma_C]]</f>
        <v>0</v>
      </c>
      <c r="L169">
        <f>IF(E168 = 1, gielda__36[[#This Row],[Akcje przed]], 0)</f>
        <v>0</v>
      </c>
      <c r="M169">
        <f>gielda__36[[#This Row],[firma_C]]*gielda__36[[#This Row],[Ilośc sprzedaż]]</f>
        <v>0</v>
      </c>
      <c r="N169">
        <f>gielda__36[[#This Row],[Koszta sprzedaży]]-gielda__36[[#This Row],[Kosta kupienia]]</f>
        <v>0</v>
      </c>
      <c r="O169">
        <f>gielda__36[[#This Row],[Akcje przed]]+gielda__36[[#This Row],[ile kupic]]-gielda__36[[#This Row],[Ilośc sprzedaż]]</f>
        <v>0</v>
      </c>
      <c r="P169">
        <f>gielda__36[[#This Row],[hajs przed]]+gielda__36[[#This Row],[Zmaina]]</f>
        <v>5951.4500000000007</v>
      </c>
      <c r="Q169" s="1">
        <f t="shared" si="8"/>
        <v>168</v>
      </c>
    </row>
    <row r="170" spans="1:17" x14ac:dyDescent="0.45">
      <c r="A170">
        <v>84.68</v>
      </c>
      <c r="B170">
        <v>130.07</v>
      </c>
      <c r="C170">
        <v>110.07</v>
      </c>
      <c r="D170">
        <f>MAX(gielda__36[[#This Row],[firma_C]], D169)</f>
        <v>111.8</v>
      </c>
      <c r="E170">
        <f>IF(NOT(gielda__36[[#This Row],[Max C]] = D169), 1, 0)</f>
        <v>0</v>
      </c>
      <c r="F170">
        <f t="shared" si="6"/>
        <v>5951.4500000000007</v>
      </c>
      <c r="G170">
        <f>IF(C169&gt;gielda__36[[#This Row],[firma_C]], G169+1, 1)</f>
        <v>2</v>
      </c>
      <c r="H170" t="str">
        <f>IF(gielda__36[[#This Row],[Maleje]] &gt;= 3, "TAK", "NIE")</f>
        <v>NIE</v>
      </c>
      <c r="I170">
        <f t="shared" si="7"/>
        <v>0</v>
      </c>
      <c r="J170">
        <f>IF(AND(H169 = "TAK", gielda__36[[#This Row],[hajs przed]] &gt;= 1000),  ROUNDDOWN(1000/gielda__36[[#This Row],[firma_C]], 0), 0)</f>
        <v>0</v>
      </c>
      <c r="K170">
        <f>gielda__36[[#This Row],[ile kupic]]*gielda__36[[#This Row],[firma_C]]</f>
        <v>0</v>
      </c>
      <c r="L170">
        <f>IF(E169 = 1, gielda__36[[#This Row],[Akcje przed]], 0)</f>
        <v>0</v>
      </c>
      <c r="M170">
        <f>gielda__36[[#This Row],[firma_C]]*gielda__36[[#This Row],[Ilośc sprzedaż]]</f>
        <v>0</v>
      </c>
      <c r="N170">
        <f>gielda__36[[#This Row],[Koszta sprzedaży]]-gielda__36[[#This Row],[Kosta kupienia]]</f>
        <v>0</v>
      </c>
      <c r="O170">
        <f>gielda__36[[#This Row],[Akcje przed]]+gielda__36[[#This Row],[ile kupic]]-gielda__36[[#This Row],[Ilośc sprzedaż]]</f>
        <v>0</v>
      </c>
      <c r="P170">
        <f>gielda__36[[#This Row],[hajs przed]]+gielda__36[[#This Row],[Zmaina]]</f>
        <v>5951.4500000000007</v>
      </c>
      <c r="Q170" s="1">
        <f t="shared" si="8"/>
        <v>169</v>
      </c>
    </row>
    <row r="171" spans="1:17" x14ac:dyDescent="0.45">
      <c r="A171">
        <v>82.77</v>
      </c>
      <c r="B171">
        <v>129.9</v>
      </c>
      <c r="C171">
        <v>110.79</v>
      </c>
      <c r="D171">
        <f>MAX(gielda__36[[#This Row],[firma_C]], D170)</f>
        <v>111.8</v>
      </c>
      <c r="E171">
        <f>IF(NOT(gielda__36[[#This Row],[Max C]] = D170), 1, 0)</f>
        <v>0</v>
      </c>
      <c r="F171">
        <f t="shared" si="6"/>
        <v>5951.4500000000007</v>
      </c>
      <c r="G171">
        <f>IF(C170&gt;gielda__36[[#This Row],[firma_C]], G170+1, 1)</f>
        <v>1</v>
      </c>
      <c r="H171" t="str">
        <f>IF(gielda__36[[#This Row],[Maleje]] &gt;= 3, "TAK", "NIE")</f>
        <v>NIE</v>
      </c>
      <c r="I171">
        <f t="shared" si="7"/>
        <v>0</v>
      </c>
      <c r="J171">
        <f>IF(AND(H170 = "TAK", gielda__36[[#This Row],[hajs przed]] &gt;= 1000),  ROUNDDOWN(1000/gielda__36[[#This Row],[firma_C]], 0), 0)</f>
        <v>0</v>
      </c>
      <c r="K171">
        <f>gielda__36[[#This Row],[ile kupic]]*gielda__36[[#This Row],[firma_C]]</f>
        <v>0</v>
      </c>
      <c r="L171">
        <f>IF(E170 = 1, gielda__36[[#This Row],[Akcje przed]], 0)</f>
        <v>0</v>
      </c>
      <c r="M171">
        <f>gielda__36[[#This Row],[firma_C]]*gielda__36[[#This Row],[Ilośc sprzedaż]]</f>
        <v>0</v>
      </c>
      <c r="N171">
        <f>gielda__36[[#This Row],[Koszta sprzedaży]]-gielda__36[[#This Row],[Kosta kupienia]]</f>
        <v>0</v>
      </c>
      <c r="O171">
        <f>gielda__36[[#This Row],[Akcje przed]]+gielda__36[[#This Row],[ile kupic]]-gielda__36[[#This Row],[Ilośc sprzedaż]]</f>
        <v>0</v>
      </c>
      <c r="P171">
        <f>gielda__36[[#This Row],[hajs przed]]+gielda__36[[#This Row],[Zmaina]]</f>
        <v>5951.4500000000007</v>
      </c>
      <c r="Q171" s="1">
        <f t="shared" si="8"/>
        <v>170</v>
      </c>
    </row>
    <row r="172" spans="1:17" x14ac:dyDescent="0.45">
      <c r="A172">
        <v>80.95</v>
      </c>
      <c r="B172">
        <v>129.86000000000001</v>
      </c>
      <c r="C172">
        <v>109.17</v>
      </c>
      <c r="D172">
        <f>MAX(gielda__36[[#This Row],[firma_C]], D171)</f>
        <v>111.8</v>
      </c>
      <c r="E172">
        <f>IF(NOT(gielda__36[[#This Row],[Max C]] = D171), 1, 0)</f>
        <v>0</v>
      </c>
      <c r="F172">
        <f t="shared" si="6"/>
        <v>5951.4500000000007</v>
      </c>
      <c r="G172">
        <f>IF(C171&gt;gielda__36[[#This Row],[firma_C]], G171+1, 1)</f>
        <v>2</v>
      </c>
      <c r="H172" t="str">
        <f>IF(gielda__36[[#This Row],[Maleje]] &gt;= 3, "TAK", "NIE")</f>
        <v>NIE</v>
      </c>
      <c r="I172">
        <f t="shared" si="7"/>
        <v>0</v>
      </c>
      <c r="J172">
        <f>IF(AND(H171 = "TAK", gielda__36[[#This Row],[hajs przed]] &gt;= 1000),  ROUNDDOWN(1000/gielda__36[[#This Row],[firma_C]], 0), 0)</f>
        <v>0</v>
      </c>
      <c r="K172">
        <f>gielda__36[[#This Row],[ile kupic]]*gielda__36[[#This Row],[firma_C]]</f>
        <v>0</v>
      </c>
      <c r="L172">
        <f>IF(E171 = 1, gielda__36[[#This Row],[Akcje przed]], 0)</f>
        <v>0</v>
      </c>
      <c r="M172">
        <f>gielda__36[[#This Row],[firma_C]]*gielda__36[[#This Row],[Ilośc sprzedaż]]</f>
        <v>0</v>
      </c>
      <c r="N172">
        <f>gielda__36[[#This Row],[Koszta sprzedaży]]-gielda__36[[#This Row],[Kosta kupienia]]</f>
        <v>0</v>
      </c>
      <c r="O172">
        <f>gielda__36[[#This Row],[Akcje przed]]+gielda__36[[#This Row],[ile kupic]]-gielda__36[[#This Row],[Ilośc sprzedaż]]</f>
        <v>0</v>
      </c>
      <c r="P172">
        <f>gielda__36[[#This Row],[hajs przed]]+gielda__36[[#This Row],[Zmaina]]</f>
        <v>5951.4500000000007</v>
      </c>
      <c r="Q172" s="1">
        <f t="shared" si="8"/>
        <v>171</v>
      </c>
    </row>
    <row r="173" spans="1:17" x14ac:dyDescent="0.45">
      <c r="A173">
        <v>81.61</v>
      </c>
      <c r="B173">
        <v>128.05000000000001</v>
      </c>
      <c r="C173">
        <v>107.31</v>
      </c>
      <c r="D173">
        <f>MAX(gielda__36[[#This Row],[firma_C]], D172)</f>
        <v>111.8</v>
      </c>
      <c r="E173">
        <f>IF(NOT(gielda__36[[#This Row],[Max C]] = D172), 1, 0)</f>
        <v>0</v>
      </c>
      <c r="F173">
        <f t="shared" si="6"/>
        <v>5951.4500000000007</v>
      </c>
      <c r="G173">
        <f>IF(C172&gt;gielda__36[[#This Row],[firma_C]], G172+1, 1)</f>
        <v>3</v>
      </c>
      <c r="H173" t="str">
        <f>IF(gielda__36[[#This Row],[Maleje]] &gt;= 3, "TAK", "NIE")</f>
        <v>TAK</v>
      </c>
      <c r="I173">
        <f t="shared" si="7"/>
        <v>0</v>
      </c>
      <c r="J173">
        <f>IF(AND(H172 = "TAK", gielda__36[[#This Row],[hajs przed]] &gt;= 1000),  ROUNDDOWN(1000/gielda__36[[#This Row],[firma_C]], 0), 0)</f>
        <v>0</v>
      </c>
      <c r="K173">
        <f>gielda__36[[#This Row],[ile kupic]]*gielda__36[[#This Row],[firma_C]]</f>
        <v>0</v>
      </c>
      <c r="L173">
        <f>IF(E172 = 1, gielda__36[[#This Row],[Akcje przed]], 0)</f>
        <v>0</v>
      </c>
      <c r="M173">
        <f>gielda__36[[#This Row],[firma_C]]*gielda__36[[#This Row],[Ilośc sprzedaż]]</f>
        <v>0</v>
      </c>
      <c r="N173">
        <f>gielda__36[[#This Row],[Koszta sprzedaży]]-gielda__36[[#This Row],[Kosta kupienia]]</f>
        <v>0</v>
      </c>
      <c r="O173">
        <f>gielda__36[[#This Row],[Akcje przed]]+gielda__36[[#This Row],[ile kupic]]-gielda__36[[#This Row],[Ilośc sprzedaż]]</f>
        <v>0</v>
      </c>
      <c r="P173">
        <f>gielda__36[[#This Row],[hajs przed]]+gielda__36[[#This Row],[Zmaina]]</f>
        <v>5951.4500000000007</v>
      </c>
      <c r="Q173" s="1">
        <f t="shared" si="8"/>
        <v>172</v>
      </c>
    </row>
    <row r="174" spans="1:17" x14ac:dyDescent="0.45">
      <c r="A174">
        <v>82.19</v>
      </c>
      <c r="B174">
        <v>130.53</v>
      </c>
      <c r="C174">
        <v>107.72</v>
      </c>
      <c r="D174">
        <f>MAX(gielda__36[[#This Row],[firma_C]], D173)</f>
        <v>111.8</v>
      </c>
      <c r="E174">
        <f>IF(NOT(gielda__36[[#This Row],[Max C]] = D173), 1, 0)</f>
        <v>0</v>
      </c>
      <c r="F174">
        <f t="shared" si="6"/>
        <v>5951.4500000000007</v>
      </c>
      <c r="G174">
        <f>IF(C173&gt;gielda__36[[#This Row],[firma_C]], G173+1, 1)</f>
        <v>1</v>
      </c>
      <c r="H174" t="str">
        <f>IF(gielda__36[[#This Row],[Maleje]] &gt;= 3, "TAK", "NIE")</f>
        <v>NIE</v>
      </c>
      <c r="I174">
        <f t="shared" si="7"/>
        <v>0</v>
      </c>
      <c r="J174">
        <f>IF(AND(H173 = "TAK", gielda__36[[#This Row],[hajs przed]] &gt;= 1000),  ROUNDDOWN(1000/gielda__36[[#This Row],[firma_C]], 0), 0)</f>
        <v>9</v>
      </c>
      <c r="K174">
        <f>gielda__36[[#This Row],[ile kupic]]*gielda__36[[#This Row],[firma_C]]</f>
        <v>969.48</v>
      </c>
      <c r="L174">
        <f>IF(E173 = 1, gielda__36[[#This Row],[Akcje przed]], 0)</f>
        <v>0</v>
      </c>
      <c r="M174">
        <f>gielda__36[[#This Row],[firma_C]]*gielda__36[[#This Row],[Ilośc sprzedaż]]</f>
        <v>0</v>
      </c>
      <c r="N174">
        <f>gielda__36[[#This Row],[Koszta sprzedaży]]-gielda__36[[#This Row],[Kosta kupienia]]</f>
        <v>-969.48</v>
      </c>
      <c r="O174">
        <f>gielda__36[[#This Row],[Akcje przed]]+gielda__36[[#This Row],[ile kupic]]-gielda__36[[#This Row],[Ilośc sprzedaż]]</f>
        <v>9</v>
      </c>
      <c r="P174">
        <f>gielda__36[[#This Row],[hajs przed]]+gielda__36[[#This Row],[Zmaina]]</f>
        <v>4981.9700000000012</v>
      </c>
      <c r="Q174" s="1">
        <f t="shared" si="8"/>
        <v>173</v>
      </c>
    </row>
    <row r="175" spans="1:17" x14ac:dyDescent="0.45">
      <c r="A175">
        <v>80.69</v>
      </c>
      <c r="B175">
        <v>130.22</v>
      </c>
      <c r="C175">
        <v>105.87</v>
      </c>
      <c r="D175">
        <f>MAX(gielda__36[[#This Row],[firma_C]], D174)</f>
        <v>111.8</v>
      </c>
      <c r="E175">
        <f>IF(NOT(gielda__36[[#This Row],[Max C]] = D174), 1, 0)</f>
        <v>0</v>
      </c>
      <c r="F175">
        <f t="shared" si="6"/>
        <v>4981.9700000000012</v>
      </c>
      <c r="G175">
        <f>IF(C174&gt;gielda__36[[#This Row],[firma_C]], G174+1, 1)</f>
        <v>2</v>
      </c>
      <c r="H175" t="str">
        <f>IF(gielda__36[[#This Row],[Maleje]] &gt;= 3, "TAK", "NIE")</f>
        <v>NIE</v>
      </c>
      <c r="I175">
        <f t="shared" si="7"/>
        <v>9</v>
      </c>
      <c r="J175">
        <f>IF(AND(H174 = "TAK", gielda__36[[#This Row],[hajs przed]] &gt;= 1000),  ROUNDDOWN(1000/gielda__36[[#This Row],[firma_C]], 0), 0)</f>
        <v>0</v>
      </c>
      <c r="K175">
        <f>gielda__36[[#This Row],[ile kupic]]*gielda__36[[#This Row],[firma_C]]</f>
        <v>0</v>
      </c>
      <c r="L175">
        <f>IF(E174 = 1, gielda__36[[#This Row],[Akcje przed]], 0)</f>
        <v>0</v>
      </c>
      <c r="M175">
        <f>gielda__36[[#This Row],[firma_C]]*gielda__36[[#This Row],[Ilośc sprzedaż]]</f>
        <v>0</v>
      </c>
      <c r="N175">
        <f>gielda__36[[#This Row],[Koszta sprzedaży]]-gielda__36[[#This Row],[Kosta kupienia]]</f>
        <v>0</v>
      </c>
      <c r="O175">
        <f>gielda__36[[#This Row],[Akcje przed]]+gielda__36[[#This Row],[ile kupic]]-gielda__36[[#This Row],[Ilośc sprzedaż]]</f>
        <v>9</v>
      </c>
      <c r="P175">
        <f>gielda__36[[#This Row],[hajs przed]]+gielda__36[[#This Row],[Zmaina]]</f>
        <v>4981.9700000000012</v>
      </c>
      <c r="Q175" s="1">
        <f t="shared" si="8"/>
        <v>174</v>
      </c>
    </row>
    <row r="176" spans="1:17" x14ac:dyDescent="0.45">
      <c r="A176">
        <v>81.66</v>
      </c>
      <c r="B176">
        <v>129.61000000000001</v>
      </c>
      <c r="C176">
        <v>106.22</v>
      </c>
      <c r="D176">
        <f>MAX(gielda__36[[#This Row],[firma_C]], D175)</f>
        <v>111.8</v>
      </c>
      <c r="E176">
        <f>IF(NOT(gielda__36[[#This Row],[Max C]] = D175), 1, 0)</f>
        <v>0</v>
      </c>
      <c r="F176">
        <f t="shared" si="6"/>
        <v>4981.9700000000012</v>
      </c>
      <c r="G176">
        <f>IF(C175&gt;gielda__36[[#This Row],[firma_C]], G175+1, 1)</f>
        <v>1</v>
      </c>
      <c r="H176" t="str">
        <f>IF(gielda__36[[#This Row],[Maleje]] &gt;= 3, "TAK", "NIE")</f>
        <v>NIE</v>
      </c>
      <c r="I176">
        <f t="shared" si="7"/>
        <v>9</v>
      </c>
      <c r="J176">
        <f>IF(AND(H175 = "TAK", gielda__36[[#This Row],[hajs przed]] &gt;= 1000),  ROUNDDOWN(1000/gielda__36[[#This Row],[firma_C]], 0), 0)</f>
        <v>0</v>
      </c>
      <c r="K176">
        <f>gielda__36[[#This Row],[ile kupic]]*gielda__36[[#This Row],[firma_C]]</f>
        <v>0</v>
      </c>
      <c r="L176">
        <f>IF(E175 = 1, gielda__36[[#This Row],[Akcje przed]], 0)</f>
        <v>0</v>
      </c>
      <c r="M176">
        <f>gielda__36[[#This Row],[firma_C]]*gielda__36[[#This Row],[Ilośc sprzedaż]]</f>
        <v>0</v>
      </c>
      <c r="N176">
        <f>gielda__36[[#This Row],[Koszta sprzedaży]]-gielda__36[[#This Row],[Kosta kupienia]]</f>
        <v>0</v>
      </c>
      <c r="O176">
        <f>gielda__36[[#This Row],[Akcje przed]]+gielda__36[[#This Row],[ile kupic]]-gielda__36[[#This Row],[Ilośc sprzedaż]]</f>
        <v>9</v>
      </c>
      <c r="P176">
        <f>gielda__36[[#This Row],[hajs przed]]+gielda__36[[#This Row],[Zmaina]]</f>
        <v>4981.9700000000012</v>
      </c>
      <c r="Q176" s="1">
        <f t="shared" si="8"/>
        <v>175</v>
      </c>
    </row>
    <row r="177" spans="1:17" x14ac:dyDescent="0.45">
      <c r="A177">
        <v>80.06</v>
      </c>
      <c r="B177">
        <v>128.19</v>
      </c>
      <c r="C177">
        <v>107.4</v>
      </c>
      <c r="D177">
        <f>MAX(gielda__36[[#This Row],[firma_C]], D176)</f>
        <v>111.8</v>
      </c>
      <c r="E177">
        <f>IF(NOT(gielda__36[[#This Row],[Max C]] = D176), 1, 0)</f>
        <v>0</v>
      </c>
      <c r="F177">
        <f t="shared" si="6"/>
        <v>4981.9700000000012</v>
      </c>
      <c r="G177">
        <f>IF(C176&gt;gielda__36[[#This Row],[firma_C]], G176+1, 1)</f>
        <v>1</v>
      </c>
      <c r="H177" t="str">
        <f>IF(gielda__36[[#This Row],[Maleje]] &gt;= 3, "TAK", "NIE")</f>
        <v>NIE</v>
      </c>
      <c r="I177">
        <f t="shared" si="7"/>
        <v>9</v>
      </c>
      <c r="J177">
        <f>IF(AND(H176 = "TAK", gielda__36[[#This Row],[hajs przed]] &gt;= 1000),  ROUNDDOWN(1000/gielda__36[[#This Row],[firma_C]], 0), 0)</f>
        <v>0</v>
      </c>
      <c r="K177">
        <f>gielda__36[[#This Row],[ile kupic]]*gielda__36[[#This Row],[firma_C]]</f>
        <v>0</v>
      </c>
      <c r="L177">
        <f>IF(E176 = 1, gielda__36[[#This Row],[Akcje przed]], 0)</f>
        <v>0</v>
      </c>
      <c r="M177">
        <f>gielda__36[[#This Row],[firma_C]]*gielda__36[[#This Row],[Ilośc sprzedaż]]</f>
        <v>0</v>
      </c>
      <c r="N177">
        <f>gielda__36[[#This Row],[Koszta sprzedaży]]-gielda__36[[#This Row],[Kosta kupienia]]</f>
        <v>0</v>
      </c>
      <c r="O177">
        <f>gielda__36[[#This Row],[Akcje przed]]+gielda__36[[#This Row],[ile kupic]]-gielda__36[[#This Row],[Ilośc sprzedaż]]</f>
        <v>9</v>
      </c>
      <c r="P177">
        <f>gielda__36[[#This Row],[hajs przed]]+gielda__36[[#This Row],[Zmaina]]</f>
        <v>4981.9700000000012</v>
      </c>
      <c r="Q177" s="1">
        <f t="shared" si="8"/>
        <v>176</v>
      </c>
    </row>
    <row r="178" spans="1:17" x14ac:dyDescent="0.45">
      <c r="A178">
        <v>78.959999999999994</v>
      </c>
      <c r="B178">
        <v>127.64</v>
      </c>
      <c r="C178">
        <v>108.01</v>
      </c>
      <c r="D178">
        <f>MAX(gielda__36[[#This Row],[firma_C]], D177)</f>
        <v>111.8</v>
      </c>
      <c r="E178">
        <f>IF(NOT(gielda__36[[#This Row],[Max C]] = D177), 1, 0)</f>
        <v>0</v>
      </c>
      <c r="F178">
        <f t="shared" si="6"/>
        <v>4981.9700000000012</v>
      </c>
      <c r="G178">
        <f>IF(C177&gt;gielda__36[[#This Row],[firma_C]], G177+1, 1)</f>
        <v>1</v>
      </c>
      <c r="H178" t="str">
        <f>IF(gielda__36[[#This Row],[Maleje]] &gt;= 3, "TAK", "NIE")</f>
        <v>NIE</v>
      </c>
      <c r="I178">
        <f t="shared" si="7"/>
        <v>9</v>
      </c>
      <c r="J178">
        <f>IF(AND(H177 = "TAK", gielda__36[[#This Row],[hajs przed]] &gt;= 1000),  ROUNDDOWN(1000/gielda__36[[#This Row],[firma_C]], 0), 0)</f>
        <v>0</v>
      </c>
      <c r="K178">
        <f>gielda__36[[#This Row],[ile kupic]]*gielda__36[[#This Row],[firma_C]]</f>
        <v>0</v>
      </c>
      <c r="L178">
        <f>IF(E177 = 1, gielda__36[[#This Row],[Akcje przed]], 0)</f>
        <v>0</v>
      </c>
      <c r="M178">
        <f>gielda__36[[#This Row],[firma_C]]*gielda__36[[#This Row],[Ilośc sprzedaż]]</f>
        <v>0</v>
      </c>
      <c r="N178">
        <f>gielda__36[[#This Row],[Koszta sprzedaży]]-gielda__36[[#This Row],[Kosta kupienia]]</f>
        <v>0</v>
      </c>
      <c r="O178">
        <f>gielda__36[[#This Row],[Akcje przed]]+gielda__36[[#This Row],[ile kupic]]-gielda__36[[#This Row],[Ilośc sprzedaż]]</f>
        <v>9</v>
      </c>
      <c r="P178">
        <f>gielda__36[[#This Row],[hajs przed]]+gielda__36[[#This Row],[Zmaina]]</f>
        <v>4981.9700000000012</v>
      </c>
      <c r="Q178" s="1">
        <f t="shared" si="8"/>
        <v>177</v>
      </c>
    </row>
    <row r="179" spans="1:17" x14ac:dyDescent="0.45">
      <c r="A179">
        <v>80.52</v>
      </c>
      <c r="B179">
        <v>126.21</v>
      </c>
      <c r="C179">
        <v>106.27</v>
      </c>
      <c r="D179">
        <f>MAX(gielda__36[[#This Row],[firma_C]], D178)</f>
        <v>111.8</v>
      </c>
      <c r="E179">
        <f>IF(NOT(gielda__36[[#This Row],[Max C]] = D178), 1, 0)</f>
        <v>0</v>
      </c>
      <c r="F179">
        <f t="shared" si="6"/>
        <v>4981.9700000000012</v>
      </c>
      <c r="G179">
        <f>IF(C178&gt;gielda__36[[#This Row],[firma_C]], G178+1, 1)</f>
        <v>2</v>
      </c>
      <c r="H179" t="str">
        <f>IF(gielda__36[[#This Row],[Maleje]] &gt;= 3, "TAK", "NIE")</f>
        <v>NIE</v>
      </c>
      <c r="I179">
        <f t="shared" si="7"/>
        <v>9</v>
      </c>
      <c r="J179">
        <f>IF(AND(H178 = "TAK", gielda__36[[#This Row],[hajs przed]] &gt;= 1000),  ROUNDDOWN(1000/gielda__36[[#This Row],[firma_C]], 0), 0)</f>
        <v>0</v>
      </c>
      <c r="K179">
        <f>gielda__36[[#This Row],[ile kupic]]*gielda__36[[#This Row],[firma_C]]</f>
        <v>0</v>
      </c>
      <c r="L179">
        <f>IF(E178 = 1, gielda__36[[#This Row],[Akcje przed]], 0)</f>
        <v>0</v>
      </c>
      <c r="M179">
        <f>gielda__36[[#This Row],[firma_C]]*gielda__36[[#This Row],[Ilośc sprzedaż]]</f>
        <v>0</v>
      </c>
      <c r="N179">
        <f>gielda__36[[#This Row],[Koszta sprzedaży]]-gielda__36[[#This Row],[Kosta kupienia]]</f>
        <v>0</v>
      </c>
      <c r="O179">
        <f>gielda__36[[#This Row],[Akcje przed]]+gielda__36[[#This Row],[ile kupic]]-gielda__36[[#This Row],[Ilośc sprzedaż]]</f>
        <v>9</v>
      </c>
      <c r="P179">
        <f>gielda__36[[#This Row],[hajs przed]]+gielda__36[[#This Row],[Zmaina]]</f>
        <v>4981.9700000000012</v>
      </c>
      <c r="Q179" s="1">
        <f t="shared" si="8"/>
        <v>178</v>
      </c>
    </row>
    <row r="180" spans="1:17" x14ac:dyDescent="0.45">
      <c r="A180">
        <v>81.67</v>
      </c>
      <c r="B180">
        <v>124.23</v>
      </c>
      <c r="C180">
        <v>108.33</v>
      </c>
      <c r="D180">
        <f>MAX(gielda__36[[#This Row],[firma_C]], D179)</f>
        <v>111.8</v>
      </c>
      <c r="E180">
        <f>IF(NOT(gielda__36[[#This Row],[Max C]] = D179), 1, 0)</f>
        <v>0</v>
      </c>
      <c r="F180">
        <f t="shared" si="6"/>
        <v>4981.9700000000012</v>
      </c>
      <c r="G180">
        <f>IF(C179&gt;gielda__36[[#This Row],[firma_C]], G179+1, 1)</f>
        <v>1</v>
      </c>
      <c r="H180" t="str">
        <f>IF(gielda__36[[#This Row],[Maleje]] &gt;= 3, "TAK", "NIE")</f>
        <v>NIE</v>
      </c>
      <c r="I180">
        <f t="shared" si="7"/>
        <v>9</v>
      </c>
      <c r="J180">
        <f>IF(AND(H179 = "TAK", gielda__36[[#This Row],[hajs przed]] &gt;= 1000),  ROUNDDOWN(1000/gielda__36[[#This Row],[firma_C]], 0), 0)</f>
        <v>0</v>
      </c>
      <c r="K180">
        <f>gielda__36[[#This Row],[ile kupic]]*gielda__36[[#This Row],[firma_C]]</f>
        <v>0</v>
      </c>
      <c r="L180">
        <f>IF(E179 = 1, gielda__36[[#This Row],[Akcje przed]], 0)</f>
        <v>0</v>
      </c>
      <c r="M180">
        <f>gielda__36[[#This Row],[firma_C]]*gielda__36[[#This Row],[Ilośc sprzedaż]]</f>
        <v>0</v>
      </c>
      <c r="N180">
        <f>gielda__36[[#This Row],[Koszta sprzedaży]]-gielda__36[[#This Row],[Kosta kupienia]]</f>
        <v>0</v>
      </c>
      <c r="O180">
        <f>gielda__36[[#This Row],[Akcje przed]]+gielda__36[[#This Row],[ile kupic]]-gielda__36[[#This Row],[Ilośc sprzedaż]]</f>
        <v>9</v>
      </c>
      <c r="P180">
        <f>gielda__36[[#This Row],[hajs przed]]+gielda__36[[#This Row],[Zmaina]]</f>
        <v>4981.9700000000012</v>
      </c>
      <c r="Q180" s="1">
        <f t="shared" si="8"/>
        <v>179</v>
      </c>
    </row>
    <row r="181" spans="1:17" x14ac:dyDescent="0.45">
      <c r="A181">
        <v>82.11</v>
      </c>
      <c r="B181">
        <v>123.24</v>
      </c>
      <c r="C181">
        <v>109.22</v>
      </c>
      <c r="D181">
        <f>MAX(gielda__36[[#This Row],[firma_C]], D180)</f>
        <v>111.8</v>
      </c>
      <c r="E181">
        <f>IF(NOT(gielda__36[[#This Row],[Max C]] = D180), 1, 0)</f>
        <v>0</v>
      </c>
      <c r="F181">
        <f t="shared" si="6"/>
        <v>4981.9700000000012</v>
      </c>
      <c r="G181">
        <f>IF(C180&gt;gielda__36[[#This Row],[firma_C]], G180+1, 1)</f>
        <v>1</v>
      </c>
      <c r="H181" t="str">
        <f>IF(gielda__36[[#This Row],[Maleje]] &gt;= 3, "TAK", "NIE")</f>
        <v>NIE</v>
      </c>
      <c r="I181">
        <f t="shared" si="7"/>
        <v>9</v>
      </c>
      <c r="J181">
        <f>IF(AND(H180 = "TAK", gielda__36[[#This Row],[hajs przed]] &gt;= 1000),  ROUNDDOWN(1000/gielda__36[[#This Row],[firma_C]], 0), 0)</f>
        <v>0</v>
      </c>
      <c r="K181">
        <f>gielda__36[[#This Row],[ile kupic]]*gielda__36[[#This Row],[firma_C]]</f>
        <v>0</v>
      </c>
      <c r="L181">
        <f>IF(E180 = 1, gielda__36[[#This Row],[Akcje przed]], 0)</f>
        <v>0</v>
      </c>
      <c r="M181">
        <f>gielda__36[[#This Row],[firma_C]]*gielda__36[[#This Row],[Ilośc sprzedaż]]</f>
        <v>0</v>
      </c>
      <c r="N181">
        <f>gielda__36[[#This Row],[Koszta sprzedaży]]-gielda__36[[#This Row],[Kosta kupienia]]</f>
        <v>0</v>
      </c>
      <c r="O181">
        <f>gielda__36[[#This Row],[Akcje przed]]+gielda__36[[#This Row],[ile kupic]]-gielda__36[[#This Row],[Ilośc sprzedaż]]</f>
        <v>9</v>
      </c>
      <c r="P181">
        <f>gielda__36[[#This Row],[hajs przed]]+gielda__36[[#This Row],[Zmaina]]</f>
        <v>4981.9700000000012</v>
      </c>
      <c r="Q181" s="1">
        <f t="shared" si="8"/>
        <v>180</v>
      </c>
    </row>
    <row r="182" spans="1:17" x14ac:dyDescent="0.45">
      <c r="A182">
        <v>83.32</v>
      </c>
      <c r="B182">
        <v>126.19</v>
      </c>
      <c r="C182">
        <v>107.37</v>
      </c>
      <c r="D182">
        <f>MAX(gielda__36[[#This Row],[firma_C]], D181)</f>
        <v>111.8</v>
      </c>
      <c r="E182">
        <f>IF(NOT(gielda__36[[#This Row],[Max C]] = D181), 1, 0)</f>
        <v>0</v>
      </c>
      <c r="F182">
        <f t="shared" si="6"/>
        <v>4981.9700000000012</v>
      </c>
      <c r="G182">
        <f>IF(C181&gt;gielda__36[[#This Row],[firma_C]], G181+1, 1)</f>
        <v>2</v>
      </c>
      <c r="H182" t="str">
        <f>IF(gielda__36[[#This Row],[Maleje]] &gt;= 3, "TAK", "NIE")</f>
        <v>NIE</v>
      </c>
      <c r="I182">
        <f t="shared" si="7"/>
        <v>9</v>
      </c>
      <c r="J182">
        <f>IF(AND(H181 = "TAK", gielda__36[[#This Row],[hajs przed]] &gt;= 1000),  ROUNDDOWN(1000/gielda__36[[#This Row],[firma_C]], 0), 0)</f>
        <v>0</v>
      </c>
      <c r="K182">
        <f>gielda__36[[#This Row],[ile kupic]]*gielda__36[[#This Row],[firma_C]]</f>
        <v>0</v>
      </c>
      <c r="L182">
        <f>IF(E181 = 1, gielda__36[[#This Row],[Akcje przed]], 0)</f>
        <v>0</v>
      </c>
      <c r="M182">
        <f>gielda__36[[#This Row],[firma_C]]*gielda__36[[#This Row],[Ilośc sprzedaż]]</f>
        <v>0</v>
      </c>
      <c r="N182">
        <f>gielda__36[[#This Row],[Koszta sprzedaży]]-gielda__36[[#This Row],[Kosta kupienia]]</f>
        <v>0</v>
      </c>
      <c r="O182">
        <f>gielda__36[[#This Row],[Akcje przed]]+gielda__36[[#This Row],[ile kupic]]-gielda__36[[#This Row],[Ilośc sprzedaż]]</f>
        <v>9</v>
      </c>
      <c r="P182">
        <f>gielda__36[[#This Row],[hajs przed]]+gielda__36[[#This Row],[Zmaina]]</f>
        <v>4981.9700000000012</v>
      </c>
      <c r="Q182" s="1">
        <f t="shared" si="8"/>
        <v>181</v>
      </c>
    </row>
    <row r="183" spans="1:17" x14ac:dyDescent="0.45">
      <c r="A183">
        <v>84.79</v>
      </c>
      <c r="B183">
        <v>129.05000000000001</v>
      </c>
      <c r="C183">
        <v>107.76</v>
      </c>
      <c r="D183">
        <f>MAX(gielda__36[[#This Row],[firma_C]], D182)</f>
        <v>111.8</v>
      </c>
      <c r="E183">
        <f>IF(NOT(gielda__36[[#This Row],[Max C]] = D182), 1, 0)</f>
        <v>0</v>
      </c>
      <c r="F183">
        <f t="shared" si="6"/>
        <v>4981.9700000000012</v>
      </c>
      <c r="G183">
        <f>IF(C182&gt;gielda__36[[#This Row],[firma_C]], G182+1, 1)</f>
        <v>1</v>
      </c>
      <c r="H183" t="str">
        <f>IF(gielda__36[[#This Row],[Maleje]] &gt;= 3, "TAK", "NIE")</f>
        <v>NIE</v>
      </c>
      <c r="I183">
        <f t="shared" si="7"/>
        <v>9</v>
      </c>
      <c r="J183">
        <f>IF(AND(H182 = "TAK", gielda__36[[#This Row],[hajs przed]] &gt;= 1000),  ROUNDDOWN(1000/gielda__36[[#This Row],[firma_C]], 0), 0)</f>
        <v>0</v>
      </c>
      <c r="K183">
        <f>gielda__36[[#This Row],[ile kupic]]*gielda__36[[#This Row],[firma_C]]</f>
        <v>0</v>
      </c>
      <c r="L183">
        <f>IF(E182 = 1, gielda__36[[#This Row],[Akcje przed]], 0)</f>
        <v>0</v>
      </c>
      <c r="M183">
        <f>gielda__36[[#This Row],[firma_C]]*gielda__36[[#This Row],[Ilośc sprzedaż]]</f>
        <v>0</v>
      </c>
      <c r="N183">
        <f>gielda__36[[#This Row],[Koszta sprzedaży]]-gielda__36[[#This Row],[Kosta kupienia]]</f>
        <v>0</v>
      </c>
      <c r="O183">
        <f>gielda__36[[#This Row],[Akcje przed]]+gielda__36[[#This Row],[ile kupic]]-gielda__36[[#This Row],[Ilośc sprzedaż]]</f>
        <v>9</v>
      </c>
      <c r="P183">
        <f>gielda__36[[#This Row],[hajs przed]]+gielda__36[[#This Row],[Zmaina]]</f>
        <v>4981.9700000000012</v>
      </c>
      <c r="Q183" s="1">
        <f t="shared" si="8"/>
        <v>182</v>
      </c>
    </row>
    <row r="184" spans="1:17" x14ac:dyDescent="0.45">
      <c r="A184">
        <v>83.25</v>
      </c>
      <c r="B184">
        <v>128.65</v>
      </c>
      <c r="C184">
        <v>108.37</v>
      </c>
      <c r="D184">
        <f>MAX(gielda__36[[#This Row],[firma_C]], D183)</f>
        <v>111.8</v>
      </c>
      <c r="E184">
        <f>IF(NOT(gielda__36[[#This Row],[Max C]] = D183), 1, 0)</f>
        <v>0</v>
      </c>
      <c r="F184">
        <f t="shared" si="6"/>
        <v>4981.9700000000012</v>
      </c>
      <c r="G184">
        <f>IF(C183&gt;gielda__36[[#This Row],[firma_C]], G183+1, 1)</f>
        <v>1</v>
      </c>
      <c r="H184" t="str">
        <f>IF(gielda__36[[#This Row],[Maleje]] &gt;= 3, "TAK", "NIE")</f>
        <v>NIE</v>
      </c>
      <c r="I184">
        <f t="shared" si="7"/>
        <v>9</v>
      </c>
      <c r="J184">
        <f>IF(AND(H183 = "TAK", gielda__36[[#This Row],[hajs przed]] &gt;= 1000),  ROUNDDOWN(1000/gielda__36[[#This Row],[firma_C]], 0), 0)</f>
        <v>0</v>
      </c>
      <c r="K184">
        <f>gielda__36[[#This Row],[ile kupic]]*gielda__36[[#This Row],[firma_C]]</f>
        <v>0</v>
      </c>
      <c r="L184">
        <f>IF(E183 = 1, gielda__36[[#This Row],[Akcje przed]], 0)</f>
        <v>0</v>
      </c>
      <c r="M184">
        <f>gielda__36[[#This Row],[firma_C]]*gielda__36[[#This Row],[Ilośc sprzedaż]]</f>
        <v>0</v>
      </c>
      <c r="N184">
        <f>gielda__36[[#This Row],[Koszta sprzedaży]]-gielda__36[[#This Row],[Kosta kupienia]]</f>
        <v>0</v>
      </c>
      <c r="O184">
        <f>gielda__36[[#This Row],[Akcje przed]]+gielda__36[[#This Row],[ile kupic]]-gielda__36[[#This Row],[Ilośc sprzedaż]]</f>
        <v>9</v>
      </c>
      <c r="P184">
        <f>gielda__36[[#This Row],[hajs przed]]+gielda__36[[#This Row],[Zmaina]]</f>
        <v>4981.9700000000012</v>
      </c>
      <c r="Q184" s="1">
        <f t="shared" si="8"/>
        <v>183</v>
      </c>
    </row>
    <row r="185" spans="1:17" x14ac:dyDescent="0.45">
      <c r="A185">
        <v>81.319999999999993</v>
      </c>
      <c r="B185">
        <v>126.93</v>
      </c>
      <c r="C185">
        <v>109.22</v>
      </c>
      <c r="D185">
        <f>MAX(gielda__36[[#This Row],[firma_C]], D184)</f>
        <v>111.8</v>
      </c>
      <c r="E185">
        <f>IF(NOT(gielda__36[[#This Row],[Max C]] = D184), 1, 0)</f>
        <v>0</v>
      </c>
      <c r="F185">
        <f t="shared" si="6"/>
        <v>4981.9700000000012</v>
      </c>
      <c r="G185">
        <f>IF(C184&gt;gielda__36[[#This Row],[firma_C]], G184+1, 1)</f>
        <v>1</v>
      </c>
      <c r="H185" t="str">
        <f>IF(gielda__36[[#This Row],[Maleje]] &gt;= 3, "TAK", "NIE")</f>
        <v>NIE</v>
      </c>
      <c r="I185">
        <f t="shared" si="7"/>
        <v>9</v>
      </c>
      <c r="J185">
        <f>IF(AND(H184 = "TAK", gielda__36[[#This Row],[hajs przed]] &gt;= 1000),  ROUNDDOWN(1000/gielda__36[[#This Row],[firma_C]], 0), 0)</f>
        <v>0</v>
      </c>
      <c r="K185">
        <f>gielda__36[[#This Row],[ile kupic]]*gielda__36[[#This Row],[firma_C]]</f>
        <v>0</v>
      </c>
      <c r="L185">
        <f>IF(E184 = 1, gielda__36[[#This Row],[Akcje przed]], 0)</f>
        <v>0</v>
      </c>
      <c r="M185">
        <f>gielda__36[[#This Row],[firma_C]]*gielda__36[[#This Row],[Ilośc sprzedaż]]</f>
        <v>0</v>
      </c>
      <c r="N185">
        <f>gielda__36[[#This Row],[Koszta sprzedaży]]-gielda__36[[#This Row],[Kosta kupienia]]</f>
        <v>0</v>
      </c>
      <c r="O185">
        <f>gielda__36[[#This Row],[Akcje przed]]+gielda__36[[#This Row],[ile kupic]]-gielda__36[[#This Row],[Ilośc sprzedaż]]</f>
        <v>9</v>
      </c>
      <c r="P185">
        <f>gielda__36[[#This Row],[hajs przed]]+gielda__36[[#This Row],[Zmaina]]</f>
        <v>4981.9700000000012</v>
      </c>
      <c r="Q185" s="1">
        <f t="shared" si="8"/>
        <v>184</v>
      </c>
    </row>
    <row r="186" spans="1:17" x14ac:dyDescent="0.45">
      <c r="A186">
        <v>82.7</v>
      </c>
      <c r="B186">
        <v>129.41</v>
      </c>
      <c r="C186">
        <v>107.78</v>
      </c>
      <c r="D186">
        <f>MAX(gielda__36[[#This Row],[firma_C]], D185)</f>
        <v>111.8</v>
      </c>
      <c r="E186">
        <f>IF(NOT(gielda__36[[#This Row],[Max C]] = D185), 1, 0)</f>
        <v>0</v>
      </c>
      <c r="F186">
        <f t="shared" si="6"/>
        <v>4981.9700000000012</v>
      </c>
      <c r="G186">
        <f>IF(C185&gt;gielda__36[[#This Row],[firma_C]], G185+1, 1)</f>
        <v>2</v>
      </c>
      <c r="H186" t="str">
        <f>IF(gielda__36[[#This Row],[Maleje]] &gt;= 3, "TAK", "NIE")</f>
        <v>NIE</v>
      </c>
      <c r="I186">
        <f t="shared" si="7"/>
        <v>9</v>
      </c>
      <c r="J186">
        <f>IF(AND(H185 = "TAK", gielda__36[[#This Row],[hajs przed]] &gt;= 1000),  ROUNDDOWN(1000/gielda__36[[#This Row],[firma_C]], 0), 0)</f>
        <v>0</v>
      </c>
      <c r="K186">
        <f>gielda__36[[#This Row],[ile kupic]]*gielda__36[[#This Row],[firma_C]]</f>
        <v>0</v>
      </c>
      <c r="L186">
        <f>IF(E185 = 1, gielda__36[[#This Row],[Akcje przed]], 0)</f>
        <v>0</v>
      </c>
      <c r="M186">
        <f>gielda__36[[#This Row],[firma_C]]*gielda__36[[#This Row],[Ilośc sprzedaż]]</f>
        <v>0</v>
      </c>
      <c r="N186">
        <f>gielda__36[[#This Row],[Koszta sprzedaży]]-gielda__36[[#This Row],[Kosta kupienia]]</f>
        <v>0</v>
      </c>
      <c r="O186">
        <f>gielda__36[[#This Row],[Akcje przed]]+gielda__36[[#This Row],[ile kupic]]-gielda__36[[#This Row],[Ilośc sprzedaż]]</f>
        <v>9</v>
      </c>
      <c r="P186">
        <f>gielda__36[[#This Row],[hajs przed]]+gielda__36[[#This Row],[Zmaina]]</f>
        <v>4981.9700000000012</v>
      </c>
      <c r="Q186" s="1">
        <f t="shared" si="8"/>
        <v>185</v>
      </c>
    </row>
    <row r="187" spans="1:17" x14ac:dyDescent="0.45">
      <c r="A187">
        <v>84.81</v>
      </c>
      <c r="B187">
        <v>129.25</v>
      </c>
      <c r="C187">
        <v>109.71</v>
      </c>
      <c r="D187">
        <f>MAX(gielda__36[[#This Row],[firma_C]], D186)</f>
        <v>111.8</v>
      </c>
      <c r="E187">
        <f>IF(NOT(gielda__36[[#This Row],[Max C]] = D186), 1, 0)</f>
        <v>0</v>
      </c>
      <c r="F187">
        <f t="shared" si="6"/>
        <v>4981.9700000000012</v>
      </c>
      <c r="G187">
        <f>IF(C186&gt;gielda__36[[#This Row],[firma_C]], G186+1, 1)</f>
        <v>1</v>
      </c>
      <c r="H187" t="str">
        <f>IF(gielda__36[[#This Row],[Maleje]] &gt;= 3, "TAK", "NIE")</f>
        <v>NIE</v>
      </c>
      <c r="I187">
        <f t="shared" si="7"/>
        <v>9</v>
      </c>
      <c r="J187">
        <f>IF(AND(H186 = "TAK", gielda__36[[#This Row],[hajs przed]] &gt;= 1000),  ROUNDDOWN(1000/gielda__36[[#This Row],[firma_C]], 0), 0)</f>
        <v>0</v>
      </c>
      <c r="K187">
        <f>gielda__36[[#This Row],[ile kupic]]*gielda__36[[#This Row],[firma_C]]</f>
        <v>0</v>
      </c>
      <c r="L187">
        <f>IF(E186 = 1, gielda__36[[#This Row],[Akcje przed]], 0)</f>
        <v>0</v>
      </c>
      <c r="M187">
        <f>gielda__36[[#This Row],[firma_C]]*gielda__36[[#This Row],[Ilośc sprzedaż]]</f>
        <v>0</v>
      </c>
      <c r="N187">
        <f>gielda__36[[#This Row],[Koszta sprzedaży]]-gielda__36[[#This Row],[Kosta kupienia]]</f>
        <v>0</v>
      </c>
      <c r="O187">
        <f>gielda__36[[#This Row],[Akcje przed]]+gielda__36[[#This Row],[ile kupic]]-gielda__36[[#This Row],[Ilośc sprzedaż]]</f>
        <v>9</v>
      </c>
      <c r="P187">
        <f>gielda__36[[#This Row],[hajs przed]]+gielda__36[[#This Row],[Zmaina]]</f>
        <v>4981.9700000000012</v>
      </c>
      <c r="Q187" s="1">
        <f t="shared" si="8"/>
        <v>186</v>
      </c>
    </row>
    <row r="188" spans="1:17" x14ac:dyDescent="0.45">
      <c r="A188">
        <v>86.6</v>
      </c>
      <c r="B188">
        <v>129.16999999999999</v>
      </c>
      <c r="C188">
        <v>107.74</v>
      </c>
      <c r="D188">
        <f>MAX(gielda__36[[#This Row],[firma_C]], D187)</f>
        <v>111.8</v>
      </c>
      <c r="E188">
        <f>IF(NOT(gielda__36[[#This Row],[Max C]] = D187), 1, 0)</f>
        <v>0</v>
      </c>
      <c r="F188">
        <f t="shared" si="6"/>
        <v>4981.9700000000012</v>
      </c>
      <c r="G188">
        <f>IF(C187&gt;gielda__36[[#This Row],[firma_C]], G187+1, 1)</f>
        <v>2</v>
      </c>
      <c r="H188" t="str">
        <f>IF(gielda__36[[#This Row],[Maleje]] &gt;= 3, "TAK", "NIE")</f>
        <v>NIE</v>
      </c>
      <c r="I188">
        <f t="shared" si="7"/>
        <v>9</v>
      </c>
      <c r="J188">
        <f>IF(AND(H187 = "TAK", gielda__36[[#This Row],[hajs przed]] &gt;= 1000),  ROUNDDOWN(1000/gielda__36[[#This Row],[firma_C]], 0), 0)</f>
        <v>0</v>
      </c>
      <c r="K188">
        <f>gielda__36[[#This Row],[ile kupic]]*gielda__36[[#This Row],[firma_C]]</f>
        <v>0</v>
      </c>
      <c r="L188">
        <f>IF(E187 = 1, gielda__36[[#This Row],[Akcje przed]], 0)</f>
        <v>0</v>
      </c>
      <c r="M188">
        <f>gielda__36[[#This Row],[firma_C]]*gielda__36[[#This Row],[Ilośc sprzedaż]]</f>
        <v>0</v>
      </c>
      <c r="N188">
        <f>gielda__36[[#This Row],[Koszta sprzedaży]]-gielda__36[[#This Row],[Kosta kupienia]]</f>
        <v>0</v>
      </c>
      <c r="O188">
        <f>gielda__36[[#This Row],[Akcje przed]]+gielda__36[[#This Row],[ile kupic]]-gielda__36[[#This Row],[Ilośc sprzedaż]]</f>
        <v>9</v>
      </c>
      <c r="P188">
        <f>gielda__36[[#This Row],[hajs przed]]+gielda__36[[#This Row],[Zmaina]]</f>
        <v>4981.9700000000012</v>
      </c>
      <c r="Q188" s="1">
        <f t="shared" si="8"/>
        <v>187</v>
      </c>
    </row>
    <row r="189" spans="1:17" x14ac:dyDescent="0.45">
      <c r="A189">
        <v>87.71</v>
      </c>
      <c r="B189">
        <v>127.81</v>
      </c>
      <c r="C189">
        <v>109.77</v>
      </c>
      <c r="D189">
        <f>MAX(gielda__36[[#This Row],[firma_C]], D188)</f>
        <v>111.8</v>
      </c>
      <c r="E189">
        <f>IF(NOT(gielda__36[[#This Row],[Max C]] = D188), 1, 0)</f>
        <v>0</v>
      </c>
      <c r="F189">
        <f t="shared" si="6"/>
        <v>4981.9700000000012</v>
      </c>
      <c r="G189">
        <f>IF(C188&gt;gielda__36[[#This Row],[firma_C]], G188+1, 1)</f>
        <v>1</v>
      </c>
      <c r="H189" t="str">
        <f>IF(gielda__36[[#This Row],[Maleje]] &gt;= 3, "TAK", "NIE")</f>
        <v>NIE</v>
      </c>
      <c r="I189">
        <f t="shared" si="7"/>
        <v>9</v>
      </c>
      <c r="J189">
        <f>IF(AND(H188 = "TAK", gielda__36[[#This Row],[hajs przed]] &gt;= 1000),  ROUNDDOWN(1000/gielda__36[[#This Row],[firma_C]], 0), 0)</f>
        <v>0</v>
      </c>
      <c r="K189">
        <f>gielda__36[[#This Row],[ile kupic]]*gielda__36[[#This Row],[firma_C]]</f>
        <v>0</v>
      </c>
      <c r="L189">
        <f>IF(E188 = 1, gielda__36[[#This Row],[Akcje przed]], 0)</f>
        <v>0</v>
      </c>
      <c r="M189">
        <f>gielda__36[[#This Row],[firma_C]]*gielda__36[[#This Row],[Ilośc sprzedaż]]</f>
        <v>0</v>
      </c>
      <c r="N189">
        <f>gielda__36[[#This Row],[Koszta sprzedaży]]-gielda__36[[#This Row],[Kosta kupienia]]</f>
        <v>0</v>
      </c>
      <c r="O189">
        <f>gielda__36[[#This Row],[Akcje przed]]+gielda__36[[#This Row],[ile kupic]]-gielda__36[[#This Row],[Ilośc sprzedaż]]</f>
        <v>9</v>
      </c>
      <c r="P189">
        <f>gielda__36[[#This Row],[hajs przed]]+gielda__36[[#This Row],[Zmaina]]</f>
        <v>4981.9700000000012</v>
      </c>
      <c r="Q189" s="1">
        <f t="shared" si="8"/>
        <v>188</v>
      </c>
    </row>
    <row r="190" spans="1:17" x14ac:dyDescent="0.45">
      <c r="A190">
        <v>86.58</v>
      </c>
      <c r="B190">
        <v>130.62</v>
      </c>
      <c r="C190">
        <v>111.27</v>
      </c>
      <c r="D190">
        <f>MAX(gielda__36[[#This Row],[firma_C]], D189)</f>
        <v>111.8</v>
      </c>
      <c r="E190">
        <f>IF(NOT(gielda__36[[#This Row],[Max C]] = D189), 1, 0)</f>
        <v>0</v>
      </c>
      <c r="F190">
        <f t="shared" si="6"/>
        <v>4981.9700000000012</v>
      </c>
      <c r="G190">
        <f>IF(C189&gt;gielda__36[[#This Row],[firma_C]], G189+1, 1)</f>
        <v>1</v>
      </c>
      <c r="H190" t="str">
        <f>IF(gielda__36[[#This Row],[Maleje]] &gt;= 3, "TAK", "NIE")</f>
        <v>NIE</v>
      </c>
      <c r="I190">
        <f t="shared" si="7"/>
        <v>9</v>
      </c>
      <c r="J190">
        <f>IF(AND(H189 = "TAK", gielda__36[[#This Row],[hajs przed]] &gt;= 1000),  ROUNDDOWN(1000/gielda__36[[#This Row],[firma_C]], 0), 0)</f>
        <v>0</v>
      </c>
      <c r="K190">
        <f>gielda__36[[#This Row],[ile kupic]]*gielda__36[[#This Row],[firma_C]]</f>
        <v>0</v>
      </c>
      <c r="L190">
        <f>IF(E189 = 1, gielda__36[[#This Row],[Akcje przed]], 0)</f>
        <v>0</v>
      </c>
      <c r="M190">
        <f>gielda__36[[#This Row],[firma_C]]*gielda__36[[#This Row],[Ilośc sprzedaż]]</f>
        <v>0</v>
      </c>
      <c r="N190">
        <f>gielda__36[[#This Row],[Koszta sprzedaży]]-gielda__36[[#This Row],[Kosta kupienia]]</f>
        <v>0</v>
      </c>
      <c r="O190">
        <f>gielda__36[[#This Row],[Akcje przed]]+gielda__36[[#This Row],[ile kupic]]-gielda__36[[#This Row],[Ilośc sprzedaż]]</f>
        <v>9</v>
      </c>
      <c r="P190">
        <f>gielda__36[[#This Row],[hajs przed]]+gielda__36[[#This Row],[Zmaina]]</f>
        <v>4981.9700000000012</v>
      </c>
      <c r="Q190" s="1">
        <f t="shared" si="8"/>
        <v>189</v>
      </c>
    </row>
    <row r="191" spans="1:17" x14ac:dyDescent="0.45">
      <c r="A191">
        <v>85.23</v>
      </c>
      <c r="B191">
        <v>129.24</v>
      </c>
      <c r="C191">
        <v>109.41</v>
      </c>
      <c r="D191">
        <f>MAX(gielda__36[[#This Row],[firma_C]], D190)</f>
        <v>111.8</v>
      </c>
      <c r="E191">
        <f>IF(NOT(gielda__36[[#This Row],[Max C]] = D190), 1, 0)</f>
        <v>0</v>
      </c>
      <c r="F191">
        <f t="shared" si="6"/>
        <v>4981.9700000000012</v>
      </c>
      <c r="G191">
        <f>IF(C190&gt;gielda__36[[#This Row],[firma_C]], G190+1, 1)</f>
        <v>2</v>
      </c>
      <c r="H191" t="str">
        <f>IF(gielda__36[[#This Row],[Maleje]] &gt;= 3, "TAK", "NIE")</f>
        <v>NIE</v>
      </c>
      <c r="I191">
        <f t="shared" si="7"/>
        <v>9</v>
      </c>
      <c r="J191">
        <f>IF(AND(H190 = "TAK", gielda__36[[#This Row],[hajs przed]] &gt;= 1000),  ROUNDDOWN(1000/gielda__36[[#This Row],[firma_C]], 0), 0)</f>
        <v>0</v>
      </c>
      <c r="K191">
        <f>gielda__36[[#This Row],[ile kupic]]*gielda__36[[#This Row],[firma_C]]</f>
        <v>0</v>
      </c>
      <c r="L191">
        <f>IF(E190 = 1, gielda__36[[#This Row],[Akcje przed]], 0)</f>
        <v>0</v>
      </c>
      <c r="M191">
        <f>gielda__36[[#This Row],[firma_C]]*gielda__36[[#This Row],[Ilośc sprzedaż]]</f>
        <v>0</v>
      </c>
      <c r="N191">
        <f>gielda__36[[#This Row],[Koszta sprzedaży]]-gielda__36[[#This Row],[Kosta kupienia]]</f>
        <v>0</v>
      </c>
      <c r="O191">
        <f>gielda__36[[#This Row],[Akcje przed]]+gielda__36[[#This Row],[ile kupic]]-gielda__36[[#This Row],[Ilośc sprzedaż]]</f>
        <v>9</v>
      </c>
      <c r="P191">
        <f>gielda__36[[#This Row],[hajs przed]]+gielda__36[[#This Row],[Zmaina]]</f>
        <v>4981.9700000000012</v>
      </c>
      <c r="Q191" s="1">
        <f t="shared" si="8"/>
        <v>190</v>
      </c>
    </row>
    <row r="192" spans="1:17" x14ac:dyDescent="0.45">
      <c r="A192">
        <v>87.45</v>
      </c>
      <c r="B192">
        <v>128.72</v>
      </c>
      <c r="C192">
        <v>109.72</v>
      </c>
      <c r="D192">
        <f>MAX(gielda__36[[#This Row],[firma_C]], D191)</f>
        <v>111.8</v>
      </c>
      <c r="E192">
        <f>IF(NOT(gielda__36[[#This Row],[Max C]] = D191), 1, 0)</f>
        <v>0</v>
      </c>
      <c r="F192">
        <f t="shared" si="6"/>
        <v>4981.9700000000012</v>
      </c>
      <c r="G192">
        <f>IF(C191&gt;gielda__36[[#This Row],[firma_C]], G191+1, 1)</f>
        <v>1</v>
      </c>
      <c r="H192" t="str">
        <f>IF(gielda__36[[#This Row],[Maleje]] &gt;= 3, "TAK", "NIE")</f>
        <v>NIE</v>
      </c>
      <c r="I192">
        <f t="shared" si="7"/>
        <v>9</v>
      </c>
      <c r="J192">
        <f>IF(AND(H191 = "TAK", gielda__36[[#This Row],[hajs przed]] &gt;= 1000),  ROUNDDOWN(1000/gielda__36[[#This Row],[firma_C]], 0), 0)</f>
        <v>0</v>
      </c>
      <c r="K192">
        <f>gielda__36[[#This Row],[ile kupic]]*gielda__36[[#This Row],[firma_C]]</f>
        <v>0</v>
      </c>
      <c r="L192">
        <f>IF(E191 = 1, gielda__36[[#This Row],[Akcje przed]], 0)</f>
        <v>0</v>
      </c>
      <c r="M192">
        <f>gielda__36[[#This Row],[firma_C]]*gielda__36[[#This Row],[Ilośc sprzedaż]]</f>
        <v>0</v>
      </c>
      <c r="N192">
        <f>gielda__36[[#This Row],[Koszta sprzedaży]]-gielda__36[[#This Row],[Kosta kupienia]]</f>
        <v>0</v>
      </c>
      <c r="O192">
        <f>gielda__36[[#This Row],[Akcje przed]]+gielda__36[[#This Row],[ile kupic]]-gielda__36[[#This Row],[Ilośc sprzedaż]]</f>
        <v>9</v>
      </c>
      <c r="P192">
        <f>gielda__36[[#This Row],[hajs przed]]+gielda__36[[#This Row],[Zmaina]]</f>
        <v>4981.9700000000012</v>
      </c>
      <c r="Q192" s="1">
        <f t="shared" si="8"/>
        <v>191</v>
      </c>
    </row>
    <row r="193" spans="1:17" x14ac:dyDescent="0.45">
      <c r="A193">
        <v>86.12</v>
      </c>
      <c r="B193">
        <v>128.01</v>
      </c>
      <c r="C193">
        <v>108.19</v>
      </c>
      <c r="D193">
        <f>MAX(gielda__36[[#This Row],[firma_C]], D192)</f>
        <v>111.8</v>
      </c>
      <c r="E193">
        <f>IF(NOT(gielda__36[[#This Row],[Max C]] = D192), 1, 0)</f>
        <v>0</v>
      </c>
      <c r="F193">
        <f t="shared" si="6"/>
        <v>4981.9700000000012</v>
      </c>
      <c r="G193">
        <f>IF(C192&gt;gielda__36[[#This Row],[firma_C]], G192+1, 1)</f>
        <v>2</v>
      </c>
      <c r="H193" t="str">
        <f>IF(gielda__36[[#This Row],[Maleje]] &gt;= 3, "TAK", "NIE")</f>
        <v>NIE</v>
      </c>
      <c r="I193">
        <f t="shared" si="7"/>
        <v>9</v>
      </c>
      <c r="J193">
        <f>IF(AND(H192 = "TAK", gielda__36[[#This Row],[hajs przed]] &gt;= 1000),  ROUNDDOWN(1000/gielda__36[[#This Row],[firma_C]], 0), 0)</f>
        <v>0</v>
      </c>
      <c r="K193">
        <f>gielda__36[[#This Row],[ile kupic]]*gielda__36[[#This Row],[firma_C]]</f>
        <v>0</v>
      </c>
      <c r="L193">
        <f>IF(E192 = 1, gielda__36[[#This Row],[Akcje przed]], 0)</f>
        <v>0</v>
      </c>
      <c r="M193">
        <f>gielda__36[[#This Row],[firma_C]]*gielda__36[[#This Row],[Ilośc sprzedaż]]</f>
        <v>0</v>
      </c>
      <c r="N193">
        <f>gielda__36[[#This Row],[Koszta sprzedaży]]-gielda__36[[#This Row],[Kosta kupienia]]</f>
        <v>0</v>
      </c>
      <c r="O193">
        <f>gielda__36[[#This Row],[Akcje przed]]+gielda__36[[#This Row],[ile kupic]]-gielda__36[[#This Row],[Ilośc sprzedaż]]</f>
        <v>9</v>
      </c>
      <c r="P193">
        <f>gielda__36[[#This Row],[hajs przed]]+gielda__36[[#This Row],[Zmaina]]</f>
        <v>4981.9700000000012</v>
      </c>
      <c r="Q193" s="1">
        <f t="shared" si="8"/>
        <v>192</v>
      </c>
    </row>
    <row r="194" spans="1:17" x14ac:dyDescent="0.45">
      <c r="A194">
        <v>87.45</v>
      </c>
      <c r="B194">
        <v>127.99</v>
      </c>
      <c r="C194">
        <v>109.68</v>
      </c>
      <c r="D194">
        <f>MAX(gielda__36[[#This Row],[firma_C]], D193)</f>
        <v>111.8</v>
      </c>
      <c r="E194">
        <f>IF(NOT(gielda__36[[#This Row],[Max C]] = D193), 1, 0)</f>
        <v>0</v>
      </c>
      <c r="F194">
        <f t="shared" si="6"/>
        <v>4981.9700000000012</v>
      </c>
      <c r="G194">
        <f>IF(C193&gt;gielda__36[[#This Row],[firma_C]], G193+1, 1)</f>
        <v>1</v>
      </c>
      <c r="H194" t="str">
        <f>IF(gielda__36[[#This Row],[Maleje]] &gt;= 3, "TAK", "NIE")</f>
        <v>NIE</v>
      </c>
      <c r="I194">
        <f t="shared" si="7"/>
        <v>9</v>
      </c>
      <c r="J194">
        <f>IF(AND(H193 = "TAK", gielda__36[[#This Row],[hajs przed]] &gt;= 1000),  ROUNDDOWN(1000/gielda__36[[#This Row],[firma_C]], 0), 0)</f>
        <v>0</v>
      </c>
      <c r="K194">
        <f>gielda__36[[#This Row],[ile kupic]]*gielda__36[[#This Row],[firma_C]]</f>
        <v>0</v>
      </c>
      <c r="L194">
        <f>IF(E193 = 1, gielda__36[[#This Row],[Akcje przed]], 0)</f>
        <v>0</v>
      </c>
      <c r="M194">
        <f>gielda__36[[#This Row],[firma_C]]*gielda__36[[#This Row],[Ilośc sprzedaż]]</f>
        <v>0</v>
      </c>
      <c r="N194">
        <f>gielda__36[[#This Row],[Koszta sprzedaży]]-gielda__36[[#This Row],[Kosta kupienia]]</f>
        <v>0</v>
      </c>
      <c r="O194">
        <f>gielda__36[[#This Row],[Akcje przed]]+gielda__36[[#This Row],[ile kupic]]-gielda__36[[#This Row],[Ilośc sprzedaż]]</f>
        <v>9</v>
      </c>
      <c r="P194">
        <f>gielda__36[[#This Row],[hajs przed]]+gielda__36[[#This Row],[Zmaina]]</f>
        <v>4981.9700000000012</v>
      </c>
      <c r="Q194" s="1">
        <f t="shared" si="8"/>
        <v>193</v>
      </c>
    </row>
    <row r="195" spans="1:17" x14ac:dyDescent="0.45">
      <c r="A195">
        <v>89.49</v>
      </c>
      <c r="B195">
        <v>126.59</v>
      </c>
      <c r="C195">
        <v>110.39</v>
      </c>
      <c r="D195">
        <f>MAX(gielda__36[[#This Row],[firma_C]], D194)</f>
        <v>111.8</v>
      </c>
      <c r="E195">
        <f>IF(NOT(gielda__36[[#This Row],[Max C]] = D194), 1, 0)</f>
        <v>0</v>
      </c>
      <c r="F195">
        <f t="shared" si="6"/>
        <v>4981.9700000000012</v>
      </c>
      <c r="G195">
        <f>IF(C194&gt;gielda__36[[#This Row],[firma_C]], G194+1, 1)</f>
        <v>1</v>
      </c>
      <c r="H195" t="str">
        <f>IF(gielda__36[[#This Row],[Maleje]] &gt;= 3, "TAK", "NIE")</f>
        <v>NIE</v>
      </c>
      <c r="I195">
        <f t="shared" si="7"/>
        <v>9</v>
      </c>
      <c r="J195">
        <f>IF(AND(H194 = "TAK", gielda__36[[#This Row],[hajs przed]] &gt;= 1000),  ROUNDDOWN(1000/gielda__36[[#This Row],[firma_C]], 0), 0)</f>
        <v>0</v>
      </c>
      <c r="K195">
        <f>gielda__36[[#This Row],[ile kupic]]*gielda__36[[#This Row],[firma_C]]</f>
        <v>0</v>
      </c>
      <c r="L195">
        <f>IF(E194 = 1, gielda__36[[#This Row],[Akcje przed]], 0)</f>
        <v>0</v>
      </c>
      <c r="M195">
        <f>gielda__36[[#This Row],[firma_C]]*gielda__36[[#This Row],[Ilośc sprzedaż]]</f>
        <v>0</v>
      </c>
      <c r="N195">
        <f>gielda__36[[#This Row],[Koszta sprzedaży]]-gielda__36[[#This Row],[Kosta kupienia]]</f>
        <v>0</v>
      </c>
      <c r="O195">
        <f>gielda__36[[#This Row],[Akcje przed]]+gielda__36[[#This Row],[ile kupic]]-gielda__36[[#This Row],[Ilośc sprzedaż]]</f>
        <v>9</v>
      </c>
      <c r="P195">
        <f>gielda__36[[#This Row],[hajs przed]]+gielda__36[[#This Row],[Zmaina]]</f>
        <v>4981.9700000000012</v>
      </c>
      <c r="Q195" s="1">
        <f t="shared" si="8"/>
        <v>194</v>
      </c>
    </row>
    <row r="196" spans="1:17" x14ac:dyDescent="0.45">
      <c r="A196">
        <v>87.85</v>
      </c>
      <c r="B196">
        <v>125.24</v>
      </c>
      <c r="C196">
        <v>111.28</v>
      </c>
      <c r="D196">
        <f>MAX(gielda__36[[#This Row],[firma_C]], D195)</f>
        <v>111.8</v>
      </c>
      <c r="E196">
        <f>IF(NOT(gielda__36[[#This Row],[Max C]] = D195), 1, 0)</f>
        <v>0</v>
      </c>
      <c r="F196">
        <f t="shared" ref="F196:F259" si="9">P195</f>
        <v>4981.9700000000012</v>
      </c>
      <c r="G196">
        <f>IF(C195&gt;gielda__36[[#This Row],[firma_C]], G195+1, 1)</f>
        <v>1</v>
      </c>
      <c r="H196" t="str">
        <f>IF(gielda__36[[#This Row],[Maleje]] &gt;= 3, "TAK", "NIE")</f>
        <v>NIE</v>
      </c>
      <c r="I196">
        <f t="shared" ref="I196:I259" si="10">O195</f>
        <v>9</v>
      </c>
      <c r="J196">
        <f>IF(AND(H195 = "TAK", gielda__36[[#This Row],[hajs przed]] &gt;= 1000),  ROUNDDOWN(1000/gielda__36[[#This Row],[firma_C]], 0), 0)</f>
        <v>0</v>
      </c>
      <c r="K196">
        <f>gielda__36[[#This Row],[ile kupic]]*gielda__36[[#This Row],[firma_C]]</f>
        <v>0</v>
      </c>
      <c r="L196">
        <f>IF(E195 = 1, gielda__36[[#This Row],[Akcje przed]], 0)</f>
        <v>0</v>
      </c>
      <c r="M196">
        <f>gielda__36[[#This Row],[firma_C]]*gielda__36[[#This Row],[Ilośc sprzedaż]]</f>
        <v>0</v>
      </c>
      <c r="N196">
        <f>gielda__36[[#This Row],[Koszta sprzedaży]]-gielda__36[[#This Row],[Kosta kupienia]]</f>
        <v>0</v>
      </c>
      <c r="O196">
        <f>gielda__36[[#This Row],[Akcje przed]]+gielda__36[[#This Row],[ile kupic]]-gielda__36[[#This Row],[Ilośc sprzedaż]]</f>
        <v>9</v>
      </c>
      <c r="P196">
        <f>gielda__36[[#This Row],[hajs przed]]+gielda__36[[#This Row],[Zmaina]]</f>
        <v>4981.9700000000012</v>
      </c>
      <c r="Q196" s="1">
        <f t="shared" ref="Q196:Q259" si="11">Q195+1</f>
        <v>195</v>
      </c>
    </row>
    <row r="197" spans="1:17" x14ac:dyDescent="0.45">
      <c r="A197">
        <v>89.46</v>
      </c>
      <c r="B197">
        <v>123.39</v>
      </c>
      <c r="C197">
        <v>112.56</v>
      </c>
      <c r="D197">
        <f>MAX(gielda__36[[#This Row],[firma_C]], D196)</f>
        <v>112.56</v>
      </c>
      <c r="E197">
        <f>IF(NOT(gielda__36[[#This Row],[Max C]] = D196), 1, 0)</f>
        <v>1</v>
      </c>
      <c r="F197">
        <f t="shared" si="9"/>
        <v>4981.9700000000012</v>
      </c>
      <c r="G197">
        <f>IF(C196&gt;gielda__36[[#This Row],[firma_C]], G196+1, 1)</f>
        <v>1</v>
      </c>
      <c r="H197" t="str">
        <f>IF(gielda__36[[#This Row],[Maleje]] &gt;= 3, "TAK", "NIE")</f>
        <v>NIE</v>
      </c>
      <c r="I197">
        <f t="shared" si="10"/>
        <v>9</v>
      </c>
      <c r="J197">
        <f>IF(AND(H196 = "TAK", gielda__36[[#This Row],[hajs przed]] &gt;= 1000),  ROUNDDOWN(1000/gielda__36[[#This Row],[firma_C]], 0), 0)</f>
        <v>0</v>
      </c>
      <c r="K197">
        <f>gielda__36[[#This Row],[ile kupic]]*gielda__36[[#This Row],[firma_C]]</f>
        <v>0</v>
      </c>
      <c r="L197">
        <f>IF(E196 = 1, gielda__36[[#This Row],[Akcje przed]], 0)</f>
        <v>0</v>
      </c>
      <c r="M197">
        <f>gielda__36[[#This Row],[firma_C]]*gielda__36[[#This Row],[Ilośc sprzedaż]]</f>
        <v>0</v>
      </c>
      <c r="N197">
        <f>gielda__36[[#This Row],[Koszta sprzedaży]]-gielda__36[[#This Row],[Kosta kupienia]]</f>
        <v>0</v>
      </c>
      <c r="O197">
        <f>gielda__36[[#This Row],[Akcje przed]]+gielda__36[[#This Row],[ile kupic]]-gielda__36[[#This Row],[Ilośc sprzedaż]]</f>
        <v>9</v>
      </c>
      <c r="P197">
        <f>gielda__36[[#This Row],[hajs przed]]+gielda__36[[#This Row],[Zmaina]]</f>
        <v>4981.9700000000012</v>
      </c>
      <c r="Q197" s="1">
        <f t="shared" si="11"/>
        <v>196</v>
      </c>
    </row>
    <row r="198" spans="1:17" x14ac:dyDescent="0.45">
      <c r="A198">
        <v>87.6</v>
      </c>
      <c r="B198">
        <v>122.61</v>
      </c>
      <c r="C198">
        <v>113.15</v>
      </c>
      <c r="D198">
        <f>MAX(gielda__36[[#This Row],[firma_C]], D197)</f>
        <v>113.15</v>
      </c>
      <c r="E198">
        <f>IF(NOT(gielda__36[[#This Row],[Max C]] = D197), 1, 0)</f>
        <v>1</v>
      </c>
      <c r="F198">
        <f t="shared" si="9"/>
        <v>4981.9700000000012</v>
      </c>
      <c r="G198">
        <f>IF(C197&gt;gielda__36[[#This Row],[firma_C]], G197+1, 1)</f>
        <v>1</v>
      </c>
      <c r="H198" t="str">
        <f>IF(gielda__36[[#This Row],[Maleje]] &gt;= 3, "TAK", "NIE")</f>
        <v>NIE</v>
      </c>
      <c r="I198">
        <f t="shared" si="10"/>
        <v>9</v>
      </c>
      <c r="J198">
        <f>IF(AND(H197 = "TAK", gielda__36[[#This Row],[hajs przed]] &gt;= 1000),  ROUNDDOWN(1000/gielda__36[[#This Row],[firma_C]], 0), 0)</f>
        <v>0</v>
      </c>
      <c r="K198">
        <f>gielda__36[[#This Row],[ile kupic]]*gielda__36[[#This Row],[firma_C]]</f>
        <v>0</v>
      </c>
      <c r="L198">
        <f>IF(E197 = 1, gielda__36[[#This Row],[Akcje przed]], 0)</f>
        <v>9</v>
      </c>
      <c r="M198">
        <f>gielda__36[[#This Row],[firma_C]]*gielda__36[[#This Row],[Ilośc sprzedaż]]</f>
        <v>1018.35</v>
      </c>
      <c r="N198">
        <f>gielda__36[[#This Row],[Koszta sprzedaży]]-gielda__36[[#This Row],[Kosta kupienia]]</f>
        <v>1018.35</v>
      </c>
      <c r="O198">
        <f>gielda__36[[#This Row],[Akcje przed]]+gielda__36[[#This Row],[ile kupic]]-gielda__36[[#This Row],[Ilośc sprzedaż]]</f>
        <v>0</v>
      </c>
      <c r="P198">
        <f>gielda__36[[#This Row],[hajs przed]]+gielda__36[[#This Row],[Zmaina]]</f>
        <v>6000.3200000000015</v>
      </c>
      <c r="Q198" s="1">
        <f t="shared" si="11"/>
        <v>197</v>
      </c>
    </row>
    <row r="199" spans="1:17" x14ac:dyDescent="0.45">
      <c r="A199">
        <v>87.87</v>
      </c>
      <c r="B199">
        <v>122.54</v>
      </c>
      <c r="C199">
        <v>114.21</v>
      </c>
      <c r="D199">
        <f>MAX(gielda__36[[#This Row],[firma_C]], D198)</f>
        <v>114.21</v>
      </c>
      <c r="E199">
        <f>IF(NOT(gielda__36[[#This Row],[Max C]] = D198), 1, 0)</f>
        <v>1</v>
      </c>
      <c r="F199">
        <f t="shared" si="9"/>
        <v>6000.3200000000015</v>
      </c>
      <c r="G199">
        <f>IF(C198&gt;gielda__36[[#This Row],[firma_C]], G198+1, 1)</f>
        <v>1</v>
      </c>
      <c r="H199" t="str">
        <f>IF(gielda__36[[#This Row],[Maleje]] &gt;= 3, "TAK", "NIE")</f>
        <v>NIE</v>
      </c>
      <c r="I199">
        <f t="shared" si="10"/>
        <v>0</v>
      </c>
      <c r="J199">
        <f>IF(AND(H198 = "TAK", gielda__36[[#This Row],[hajs przed]] &gt;= 1000),  ROUNDDOWN(1000/gielda__36[[#This Row],[firma_C]], 0), 0)</f>
        <v>0</v>
      </c>
      <c r="K199">
        <f>gielda__36[[#This Row],[ile kupic]]*gielda__36[[#This Row],[firma_C]]</f>
        <v>0</v>
      </c>
      <c r="L199">
        <f>IF(E198 = 1, gielda__36[[#This Row],[Akcje przed]], 0)</f>
        <v>0</v>
      </c>
      <c r="M199">
        <f>gielda__36[[#This Row],[firma_C]]*gielda__36[[#This Row],[Ilośc sprzedaż]]</f>
        <v>0</v>
      </c>
      <c r="N199">
        <f>gielda__36[[#This Row],[Koszta sprzedaży]]-gielda__36[[#This Row],[Kosta kupienia]]</f>
        <v>0</v>
      </c>
      <c r="O199">
        <f>gielda__36[[#This Row],[Akcje przed]]+gielda__36[[#This Row],[ile kupic]]-gielda__36[[#This Row],[Ilośc sprzedaż]]</f>
        <v>0</v>
      </c>
      <c r="P199">
        <f>gielda__36[[#This Row],[hajs przed]]+gielda__36[[#This Row],[Zmaina]]</f>
        <v>6000.3200000000015</v>
      </c>
      <c r="Q199" s="1">
        <f t="shared" si="11"/>
        <v>198</v>
      </c>
    </row>
    <row r="200" spans="1:17" x14ac:dyDescent="0.45">
      <c r="A200">
        <v>88.46</v>
      </c>
      <c r="B200">
        <v>121.81</v>
      </c>
      <c r="C200">
        <v>114.89</v>
      </c>
      <c r="D200">
        <f>MAX(gielda__36[[#This Row],[firma_C]], D199)</f>
        <v>114.89</v>
      </c>
      <c r="E200">
        <f>IF(NOT(gielda__36[[#This Row],[Max C]] = D199), 1, 0)</f>
        <v>1</v>
      </c>
      <c r="F200">
        <f t="shared" si="9"/>
        <v>6000.3200000000015</v>
      </c>
      <c r="G200">
        <f>IF(C199&gt;gielda__36[[#This Row],[firma_C]], G199+1, 1)</f>
        <v>1</v>
      </c>
      <c r="H200" t="str">
        <f>IF(gielda__36[[#This Row],[Maleje]] &gt;= 3, "TAK", "NIE")</f>
        <v>NIE</v>
      </c>
      <c r="I200">
        <f t="shared" si="10"/>
        <v>0</v>
      </c>
      <c r="J200">
        <f>IF(AND(H199 = "TAK", gielda__36[[#This Row],[hajs przed]] &gt;= 1000),  ROUNDDOWN(1000/gielda__36[[#This Row],[firma_C]], 0), 0)</f>
        <v>0</v>
      </c>
      <c r="K200">
        <f>gielda__36[[#This Row],[ile kupic]]*gielda__36[[#This Row],[firma_C]]</f>
        <v>0</v>
      </c>
      <c r="L200">
        <f>IF(E199 = 1, gielda__36[[#This Row],[Akcje przed]], 0)</f>
        <v>0</v>
      </c>
      <c r="M200">
        <f>gielda__36[[#This Row],[firma_C]]*gielda__36[[#This Row],[Ilośc sprzedaż]]</f>
        <v>0</v>
      </c>
      <c r="N200">
        <f>gielda__36[[#This Row],[Koszta sprzedaży]]-gielda__36[[#This Row],[Kosta kupienia]]</f>
        <v>0</v>
      </c>
      <c r="O200">
        <f>gielda__36[[#This Row],[Akcje przed]]+gielda__36[[#This Row],[ile kupic]]-gielda__36[[#This Row],[Ilośc sprzedaż]]</f>
        <v>0</v>
      </c>
      <c r="P200">
        <f>gielda__36[[#This Row],[hajs przed]]+gielda__36[[#This Row],[Zmaina]]</f>
        <v>6000.3200000000015</v>
      </c>
      <c r="Q200" s="1">
        <f t="shared" si="11"/>
        <v>199</v>
      </c>
    </row>
    <row r="201" spans="1:17" x14ac:dyDescent="0.45">
      <c r="A201">
        <v>90.4</v>
      </c>
      <c r="B201">
        <v>124.57</v>
      </c>
      <c r="C201">
        <v>114.91</v>
      </c>
      <c r="D201">
        <f>MAX(gielda__36[[#This Row],[firma_C]], D200)</f>
        <v>114.91</v>
      </c>
      <c r="E201">
        <f>IF(NOT(gielda__36[[#This Row],[Max C]] = D200), 1, 0)</f>
        <v>1</v>
      </c>
      <c r="F201">
        <f t="shared" si="9"/>
        <v>6000.3200000000015</v>
      </c>
      <c r="G201">
        <f>IF(C200&gt;gielda__36[[#This Row],[firma_C]], G200+1, 1)</f>
        <v>1</v>
      </c>
      <c r="H201" t="str">
        <f>IF(gielda__36[[#This Row],[Maleje]] &gt;= 3, "TAK", "NIE")</f>
        <v>NIE</v>
      </c>
      <c r="I201">
        <f t="shared" si="10"/>
        <v>0</v>
      </c>
      <c r="J201">
        <f>IF(AND(H200 = "TAK", gielda__36[[#This Row],[hajs przed]] &gt;= 1000),  ROUNDDOWN(1000/gielda__36[[#This Row],[firma_C]], 0), 0)</f>
        <v>0</v>
      </c>
      <c r="K201">
        <f>gielda__36[[#This Row],[ile kupic]]*gielda__36[[#This Row],[firma_C]]</f>
        <v>0</v>
      </c>
      <c r="L201">
        <f>IF(E200 = 1, gielda__36[[#This Row],[Akcje przed]], 0)</f>
        <v>0</v>
      </c>
      <c r="M201">
        <f>gielda__36[[#This Row],[firma_C]]*gielda__36[[#This Row],[Ilośc sprzedaż]]</f>
        <v>0</v>
      </c>
      <c r="N201">
        <f>gielda__36[[#This Row],[Koszta sprzedaży]]-gielda__36[[#This Row],[Kosta kupienia]]</f>
        <v>0</v>
      </c>
      <c r="O201">
        <f>gielda__36[[#This Row],[Akcje przed]]+gielda__36[[#This Row],[ile kupic]]-gielda__36[[#This Row],[Ilośc sprzedaż]]</f>
        <v>0</v>
      </c>
      <c r="P201">
        <f>gielda__36[[#This Row],[hajs przed]]+gielda__36[[#This Row],[Zmaina]]</f>
        <v>6000.3200000000015</v>
      </c>
      <c r="Q201" s="1">
        <f t="shared" si="11"/>
        <v>200</v>
      </c>
    </row>
    <row r="202" spans="1:17" x14ac:dyDescent="0.45">
      <c r="A202">
        <v>88.55</v>
      </c>
      <c r="B202">
        <v>123.78</v>
      </c>
      <c r="C202">
        <v>112.97</v>
      </c>
      <c r="D202">
        <f>MAX(gielda__36[[#This Row],[firma_C]], D201)</f>
        <v>114.91</v>
      </c>
      <c r="E202">
        <f>IF(NOT(gielda__36[[#This Row],[Max C]] = D201), 1, 0)</f>
        <v>0</v>
      </c>
      <c r="F202">
        <f t="shared" si="9"/>
        <v>6000.3200000000015</v>
      </c>
      <c r="G202">
        <f>IF(C201&gt;gielda__36[[#This Row],[firma_C]], G201+1, 1)</f>
        <v>2</v>
      </c>
      <c r="H202" t="str">
        <f>IF(gielda__36[[#This Row],[Maleje]] &gt;= 3, "TAK", "NIE")</f>
        <v>NIE</v>
      </c>
      <c r="I202">
        <f t="shared" si="10"/>
        <v>0</v>
      </c>
      <c r="J202">
        <f>IF(AND(H201 = "TAK", gielda__36[[#This Row],[hajs przed]] &gt;= 1000),  ROUNDDOWN(1000/gielda__36[[#This Row],[firma_C]], 0), 0)</f>
        <v>0</v>
      </c>
      <c r="K202">
        <f>gielda__36[[#This Row],[ile kupic]]*gielda__36[[#This Row],[firma_C]]</f>
        <v>0</v>
      </c>
      <c r="L202">
        <f>IF(E201 = 1, gielda__36[[#This Row],[Akcje przed]], 0)</f>
        <v>0</v>
      </c>
      <c r="M202">
        <f>gielda__36[[#This Row],[firma_C]]*gielda__36[[#This Row],[Ilośc sprzedaż]]</f>
        <v>0</v>
      </c>
      <c r="N202">
        <f>gielda__36[[#This Row],[Koszta sprzedaży]]-gielda__36[[#This Row],[Kosta kupienia]]</f>
        <v>0</v>
      </c>
      <c r="O202">
        <f>gielda__36[[#This Row],[Akcje przed]]+gielda__36[[#This Row],[ile kupic]]-gielda__36[[#This Row],[Ilośc sprzedaż]]</f>
        <v>0</v>
      </c>
      <c r="P202">
        <f>gielda__36[[#This Row],[hajs przed]]+gielda__36[[#This Row],[Zmaina]]</f>
        <v>6000.3200000000015</v>
      </c>
      <c r="Q202" s="1">
        <f t="shared" si="11"/>
        <v>201</v>
      </c>
    </row>
    <row r="203" spans="1:17" x14ac:dyDescent="0.45">
      <c r="A203">
        <v>86.63</v>
      </c>
      <c r="B203">
        <v>126.62</v>
      </c>
      <c r="C203">
        <v>111.12</v>
      </c>
      <c r="D203">
        <f>MAX(gielda__36[[#This Row],[firma_C]], D202)</f>
        <v>114.91</v>
      </c>
      <c r="E203">
        <f>IF(NOT(gielda__36[[#This Row],[Max C]] = D202), 1, 0)</f>
        <v>0</v>
      </c>
      <c r="F203">
        <f t="shared" si="9"/>
        <v>6000.3200000000015</v>
      </c>
      <c r="G203">
        <f>IF(C202&gt;gielda__36[[#This Row],[firma_C]], G202+1, 1)</f>
        <v>3</v>
      </c>
      <c r="H203" t="str">
        <f>IF(gielda__36[[#This Row],[Maleje]] &gt;= 3, "TAK", "NIE")</f>
        <v>TAK</v>
      </c>
      <c r="I203">
        <f t="shared" si="10"/>
        <v>0</v>
      </c>
      <c r="J203">
        <f>IF(AND(H202 = "TAK", gielda__36[[#This Row],[hajs przed]] &gt;= 1000),  ROUNDDOWN(1000/gielda__36[[#This Row],[firma_C]], 0), 0)</f>
        <v>0</v>
      </c>
      <c r="K203">
        <f>gielda__36[[#This Row],[ile kupic]]*gielda__36[[#This Row],[firma_C]]</f>
        <v>0</v>
      </c>
      <c r="L203">
        <f>IF(E202 = 1, gielda__36[[#This Row],[Akcje przed]], 0)</f>
        <v>0</v>
      </c>
      <c r="M203">
        <f>gielda__36[[#This Row],[firma_C]]*gielda__36[[#This Row],[Ilośc sprzedaż]]</f>
        <v>0</v>
      </c>
      <c r="N203">
        <f>gielda__36[[#This Row],[Koszta sprzedaży]]-gielda__36[[#This Row],[Kosta kupienia]]</f>
        <v>0</v>
      </c>
      <c r="O203">
        <f>gielda__36[[#This Row],[Akcje przed]]+gielda__36[[#This Row],[ile kupic]]-gielda__36[[#This Row],[Ilośc sprzedaż]]</f>
        <v>0</v>
      </c>
      <c r="P203">
        <f>gielda__36[[#This Row],[hajs przed]]+gielda__36[[#This Row],[Zmaina]]</f>
        <v>6000.3200000000015</v>
      </c>
      <c r="Q203" s="1">
        <f t="shared" si="11"/>
        <v>202</v>
      </c>
    </row>
    <row r="204" spans="1:17" x14ac:dyDescent="0.45">
      <c r="A204">
        <v>88.98</v>
      </c>
      <c r="B204">
        <v>125.63</v>
      </c>
      <c r="C204">
        <v>111.44</v>
      </c>
      <c r="D204">
        <f>MAX(gielda__36[[#This Row],[firma_C]], D203)</f>
        <v>114.91</v>
      </c>
      <c r="E204">
        <f>IF(NOT(gielda__36[[#This Row],[Max C]] = D203), 1, 0)</f>
        <v>0</v>
      </c>
      <c r="F204">
        <f t="shared" si="9"/>
        <v>6000.3200000000015</v>
      </c>
      <c r="G204">
        <f>IF(C203&gt;gielda__36[[#This Row],[firma_C]], G203+1, 1)</f>
        <v>1</v>
      </c>
      <c r="H204" t="str">
        <f>IF(gielda__36[[#This Row],[Maleje]] &gt;= 3, "TAK", "NIE")</f>
        <v>NIE</v>
      </c>
      <c r="I204">
        <f t="shared" si="10"/>
        <v>0</v>
      </c>
      <c r="J204">
        <f>IF(AND(H203 = "TAK", gielda__36[[#This Row],[hajs przed]] &gt;= 1000),  ROUNDDOWN(1000/gielda__36[[#This Row],[firma_C]], 0), 0)</f>
        <v>8</v>
      </c>
      <c r="K204">
        <f>gielda__36[[#This Row],[ile kupic]]*gielda__36[[#This Row],[firma_C]]</f>
        <v>891.52</v>
      </c>
      <c r="L204">
        <f>IF(E203 = 1, gielda__36[[#This Row],[Akcje przed]], 0)</f>
        <v>0</v>
      </c>
      <c r="M204">
        <f>gielda__36[[#This Row],[firma_C]]*gielda__36[[#This Row],[Ilośc sprzedaż]]</f>
        <v>0</v>
      </c>
      <c r="N204">
        <f>gielda__36[[#This Row],[Koszta sprzedaży]]-gielda__36[[#This Row],[Kosta kupienia]]</f>
        <v>-891.52</v>
      </c>
      <c r="O204">
        <f>gielda__36[[#This Row],[Akcje przed]]+gielda__36[[#This Row],[ile kupic]]-gielda__36[[#This Row],[Ilośc sprzedaż]]</f>
        <v>8</v>
      </c>
      <c r="P204">
        <f>gielda__36[[#This Row],[hajs przed]]+gielda__36[[#This Row],[Zmaina]]</f>
        <v>5108.8000000000011</v>
      </c>
      <c r="Q204" s="1">
        <f t="shared" si="11"/>
        <v>203</v>
      </c>
    </row>
    <row r="205" spans="1:17" x14ac:dyDescent="0.45">
      <c r="A205">
        <v>90.85</v>
      </c>
      <c r="B205">
        <v>124.55</v>
      </c>
      <c r="C205">
        <v>113.24</v>
      </c>
      <c r="D205">
        <f>MAX(gielda__36[[#This Row],[firma_C]], D204)</f>
        <v>114.91</v>
      </c>
      <c r="E205">
        <f>IF(NOT(gielda__36[[#This Row],[Max C]] = D204), 1, 0)</f>
        <v>0</v>
      </c>
      <c r="F205">
        <f t="shared" si="9"/>
        <v>5108.8000000000011</v>
      </c>
      <c r="G205">
        <f>IF(C204&gt;gielda__36[[#This Row],[firma_C]], G204+1, 1)</f>
        <v>1</v>
      </c>
      <c r="H205" t="str">
        <f>IF(gielda__36[[#This Row],[Maleje]] &gt;= 3, "TAK", "NIE")</f>
        <v>NIE</v>
      </c>
      <c r="I205">
        <f t="shared" si="10"/>
        <v>8</v>
      </c>
      <c r="J205">
        <f>IF(AND(H204 = "TAK", gielda__36[[#This Row],[hajs przed]] &gt;= 1000),  ROUNDDOWN(1000/gielda__36[[#This Row],[firma_C]], 0), 0)</f>
        <v>0</v>
      </c>
      <c r="K205">
        <f>gielda__36[[#This Row],[ile kupic]]*gielda__36[[#This Row],[firma_C]]</f>
        <v>0</v>
      </c>
      <c r="L205">
        <f>IF(E204 = 1, gielda__36[[#This Row],[Akcje przed]], 0)</f>
        <v>0</v>
      </c>
      <c r="M205">
        <f>gielda__36[[#This Row],[firma_C]]*gielda__36[[#This Row],[Ilośc sprzedaż]]</f>
        <v>0</v>
      </c>
      <c r="N205">
        <f>gielda__36[[#This Row],[Koszta sprzedaży]]-gielda__36[[#This Row],[Kosta kupienia]]</f>
        <v>0</v>
      </c>
      <c r="O205">
        <f>gielda__36[[#This Row],[Akcje przed]]+gielda__36[[#This Row],[ile kupic]]-gielda__36[[#This Row],[Ilośc sprzedaż]]</f>
        <v>8</v>
      </c>
      <c r="P205">
        <f>gielda__36[[#This Row],[hajs przed]]+gielda__36[[#This Row],[Zmaina]]</f>
        <v>5108.8000000000011</v>
      </c>
      <c r="Q205" s="1">
        <f t="shared" si="11"/>
        <v>204</v>
      </c>
    </row>
    <row r="206" spans="1:17" x14ac:dyDescent="0.45">
      <c r="A206">
        <v>89.19</v>
      </c>
      <c r="B206">
        <v>123.8</v>
      </c>
      <c r="C206">
        <v>111.26</v>
      </c>
      <c r="D206">
        <f>MAX(gielda__36[[#This Row],[firma_C]], D205)</f>
        <v>114.91</v>
      </c>
      <c r="E206">
        <f>IF(NOT(gielda__36[[#This Row],[Max C]] = D205), 1, 0)</f>
        <v>0</v>
      </c>
      <c r="F206">
        <f t="shared" si="9"/>
        <v>5108.8000000000011</v>
      </c>
      <c r="G206">
        <f>IF(C205&gt;gielda__36[[#This Row],[firma_C]], G205+1, 1)</f>
        <v>2</v>
      </c>
      <c r="H206" t="str">
        <f>IF(gielda__36[[#This Row],[Maleje]] &gt;= 3, "TAK", "NIE")</f>
        <v>NIE</v>
      </c>
      <c r="I206">
        <f t="shared" si="10"/>
        <v>8</v>
      </c>
      <c r="J206">
        <f>IF(AND(H205 = "TAK", gielda__36[[#This Row],[hajs przed]] &gt;= 1000),  ROUNDDOWN(1000/gielda__36[[#This Row],[firma_C]], 0), 0)</f>
        <v>0</v>
      </c>
      <c r="K206">
        <f>gielda__36[[#This Row],[ile kupic]]*gielda__36[[#This Row],[firma_C]]</f>
        <v>0</v>
      </c>
      <c r="L206">
        <f>IF(E205 = 1, gielda__36[[#This Row],[Akcje przed]], 0)</f>
        <v>0</v>
      </c>
      <c r="M206">
        <f>gielda__36[[#This Row],[firma_C]]*gielda__36[[#This Row],[Ilośc sprzedaż]]</f>
        <v>0</v>
      </c>
      <c r="N206">
        <f>gielda__36[[#This Row],[Koszta sprzedaży]]-gielda__36[[#This Row],[Kosta kupienia]]</f>
        <v>0</v>
      </c>
      <c r="O206">
        <f>gielda__36[[#This Row],[Akcje przed]]+gielda__36[[#This Row],[ile kupic]]-gielda__36[[#This Row],[Ilośc sprzedaż]]</f>
        <v>8</v>
      </c>
      <c r="P206">
        <f>gielda__36[[#This Row],[hajs przed]]+gielda__36[[#This Row],[Zmaina]]</f>
        <v>5108.8000000000011</v>
      </c>
      <c r="Q206" s="1">
        <f t="shared" si="11"/>
        <v>205</v>
      </c>
    </row>
    <row r="207" spans="1:17" x14ac:dyDescent="0.45">
      <c r="A207">
        <v>91.15</v>
      </c>
      <c r="B207">
        <v>123.76</v>
      </c>
      <c r="C207">
        <v>109.56</v>
      </c>
      <c r="D207">
        <f>MAX(gielda__36[[#This Row],[firma_C]], D206)</f>
        <v>114.91</v>
      </c>
      <c r="E207">
        <f>IF(NOT(gielda__36[[#This Row],[Max C]] = D206), 1, 0)</f>
        <v>0</v>
      </c>
      <c r="F207">
        <f t="shared" si="9"/>
        <v>5108.8000000000011</v>
      </c>
      <c r="G207">
        <f>IF(C206&gt;gielda__36[[#This Row],[firma_C]], G206+1, 1)</f>
        <v>3</v>
      </c>
      <c r="H207" t="str">
        <f>IF(gielda__36[[#This Row],[Maleje]] &gt;= 3, "TAK", "NIE")</f>
        <v>TAK</v>
      </c>
      <c r="I207">
        <f t="shared" si="10"/>
        <v>8</v>
      </c>
      <c r="J207">
        <f>IF(AND(H206 = "TAK", gielda__36[[#This Row],[hajs przed]] &gt;= 1000),  ROUNDDOWN(1000/gielda__36[[#This Row],[firma_C]], 0), 0)</f>
        <v>0</v>
      </c>
      <c r="K207">
        <f>gielda__36[[#This Row],[ile kupic]]*gielda__36[[#This Row],[firma_C]]</f>
        <v>0</v>
      </c>
      <c r="L207">
        <f>IF(E206 = 1, gielda__36[[#This Row],[Akcje przed]], 0)</f>
        <v>0</v>
      </c>
      <c r="M207">
        <f>gielda__36[[#This Row],[firma_C]]*gielda__36[[#This Row],[Ilośc sprzedaż]]</f>
        <v>0</v>
      </c>
      <c r="N207">
        <f>gielda__36[[#This Row],[Koszta sprzedaży]]-gielda__36[[#This Row],[Kosta kupienia]]</f>
        <v>0</v>
      </c>
      <c r="O207">
        <f>gielda__36[[#This Row],[Akcje przed]]+gielda__36[[#This Row],[ile kupic]]-gielda__36[[#This Row],[Ilośc sprzedaż]]</f>
        <v>8</v>
      </c>
      <c r="P207">
        <f>gielda__36[[#This Row],[hajs przed]]+gielda__36[[#This Row],[Zmaina]]</f>
        <v>5108.8000000000011</v>
      </c>
      <c r="Q207" s="1">
        <f t="shared" si="11"/>
        <v>206</v>
      </c>
    </row>
    <row r="208" spans="1:17" x14ac:dyDescent="0.45">
      <c r="A208">
        <v>93.49</v>
      </c>
      <c r="B208">
        <v>122.59</v>
      </c>
      <c r="C208">
        <v>109.82</v>
      </c>
      <c r="D208">
        <f>MAX(gielda__36[[#This Row],[firma_C]], D207)</f>
        <v>114.91</v>
      </c>
      <c r="E208">
        <f>IF(NOT(gielda__36[[#This Row],[Max C]] = D207), 1, 0)</f>
        <v>0</v>
      </c>
      <c r="F208">
        <f t="shared" si="9"/>
        <v>5108.8000000000011</v>
      </c>
      <c r="G208">
        <f>IF(C207&gt;gielda__36[[#This Row],[firma_C]], G207+1, 1)</f>
        <v>1</v>
      </c>
      <c r="H208" t="str">
        <f>IF(gielda__36[[#This Row],[Maleje]] &gt;= 3, "TAK", "NIE")</f>
        <v>NIE</v>
      </c>
      <c r="I208">
        <f t="shared" si="10"/>
        <v>8</v>
      </c>
      <c r="J208">
        <f>IF(AND(H207 = "TAK", gielda__36[[#This Row],[hajs przed]] &gt;= 1000),  ROUNDDOWN(1000/gielda__36[[#This Row],[firma_C]], 0), 0)</f>
        <v>9</v>
      </c>
      <c r="K208">
        <f>gielda__36[[#This Row],[ile kupic]]*gielda__36[[#This Row],[firma_C]]</f>
        <v>988.37999999999988</v>
      </c>
      <c r="L208">
        <f>IF(E207 = 1, gielda__36[[#This Row],[Akcje przed]], 0)</f>
        <v>0</v>
      </c>
      <c r="M208">
        <f>gielda__36[[#This Row],[firma_C]]*gielda__36[[#This Row],[Ilośc sprzedaż]]</f>
        <v>0</v>
      </c>
      <c r="N208">
        <f>gielda__36[[#This Row],[Koszta sprzedaży]]-gielda__36[[#This Row],[Kosta kupienia]]</f>
        <v>-988.37999999999988</v>
      </c>
      <c r="O208">
        <f>gielda__36[[#This Row],[Akcje przed]]+gielda__36[[#This Row],[ile kupic]]-gielda__36[[#This Row],[Ilośc sprzedaż]]</f>
        <v>17</v>
      </c>
      <c r="P208">
        <f>gielda__36[[#This Row],[hajs przed]]+gielda__36[[#This Row],[Zmaina]]</f>
        <v>4120.420000000001</v>
      </c>
      <c r="Q208" s="1">
        <f t="shared" si="11"/>
        <v>207</v>
      </c>
    </row>
    <row r="209" spans="1:17" x14ac:dyDescent="0.45">
      <c r="A209">
        <v>92.45</v>
      </c>
      <c r="B209">
        <v>121.07</v>
      </c>
      <c r="C209">
        <v>111.61</v>
      </c>
      <c r="D209">
        <f>MAX(gielda__36[[#This Row],[firma_C]], D208)</f>
        <v>114.91</v>
      </c>
      <c r="E209">
        <f>IF(NOT(gielda__36[[#This Row],[Max C]] = D208), 1, 0)</f>
        <v>0</v>
      </c>
      <c r="F209">
        <f t="shared" si="9"/>
        <v>4120.420000000001</v>
      </c>
      <c r="G209">
        <f>IF(C208&gt;gielda__36[[#This Row],[firma_C]], G208+1, 1)</f>
        <v>1</v>
      </c>
      <c r="H209" t="str">
        <f>IF(gielda__36[[#This Row],[Maleje]] &gt;= 3, "TAK", "NIE")</f>
        <v>NIE</v>
      </c>
      <c r="I209">
        <f t="shared" si="10"/>
        <v>17</v>
      </c>
      <c r="J209">
        <f>IF(AND(H208 = "TAK", gielda__36[[#This Row],[hajs przed]] &gt;= 1000),  ROUNDDOWN(1000/gielda__36[[#This Row],[firma_C]], 0), 0)</f>
        <v>0</v>
      </c>
      <c r="K209">
        <f>gielda__36[[#This Row],[ile kupic]]*gielda__36[[#This Row],[firma_C]]</f>
        <v>0</v>
      </c>
      <c r="L209">
        <f>IF(E208 = 1, gielda__36[[#This Row],[Akcje przed]], 0)</f>
        <v>0</v>
      </c>
      <c r="M209">
        <f>gielda__36[[#This Row],[firma_C]]*gielda__36[[#This Row],[Ilośc sprzedaż]]</f>
        <v>0</v>
      </c>
      <c r="N209">
        <f>gielda__36[[#This Row],[Koszta sprzedaży]]-gielda__36[[#This Row],[Kosta kupienia]]</f>
        <v>0</v>
      </c>
      <c r="O209">
        <f>gielda__36[[#This Row],[Akcje przed]]+gielda__36[[#This Row],[ile kupic]]-gielda__36[[#This Row],[Ilośc sprzedaż]]</f>
        <v>17</v>
      </c>
      <c r="P209">
        <f>gielda__36[[#This Row],[hajs przed]]+gielda__36[[#This Row],[Zmaina]]</f>
        <v>4120.420000000001</v>
      </c>
      <c r="Q209" s="1">
        <f t="shared" si="11"/>
        <v>208</v>
      </c>
    </row>
    <row r="210" spans="1:17" x14ac:dyDescent="0.45">
      <c r="A210">
        <v>90.51</v>
      </c>
      <c r="B210">
        <v>119.15</v>
      </c>
      <c r="C210">
        <v>110.11</v>
      </c>
      <c r="D210">
        <f>MAX(gielda__36[[#This Row],[firma_C]], D209)</f>
        <v>114.91</v>
      </c>
      <c r="E210">
        <f>IF(NOT(gielda__36[[#This Row],[Max C]] = D209), 1, 0)</f>
        <v>0</v>
      </c>
      <c r="F210">
        <f t="shared" si="9"/>
        <v>4120.420000000001</v>
      </c>
      <c r="G210">
        <f>IF(C209&gt;gielda__36[[#This Row],[firma_C]], G209+1, 1)</f>
        <v>2</v>
      </c>
      <c r="H210" t="str">
        <f>IF(gielda__36[[#This Row],[Maleje]] &gt;= 3, "TAK", "NIE")</f>
        <v>NIE</v>
      </c>
      <c r="I210">
        <f t="shared" si="10"/>
        <v>17</v>
      </c>
      <c r="J210">
        <f>IF(AND(H209 = "TAK", gielda__36[[#This Row],[hajs przed]] &gt;= 1000),  ROUNDDOWN(1000/gielda__36[[#This Row],[firma_C]], 0), 0)</f>
        <v>0</v>
      </c>
      <c r="K210">
        <f>gielda__36[[#This Row],[ile kupic]]*gielda__36[[#This Row],[firma_C]]</f>
        <v>0</v>
      </c>
      <c r="L210">
        <f>IF(E209 = 1, gielda__36[[#This Row],[Akcje przed]], 0)</f>
        <v>0</v>
      </c>
      <c r="M210">
        <f>gielda__36[[#This Row],[firma_C]]*gielda__36[[#This Row],[Ilośc sprzedaż]]</f>
        <v>0</v>
      </c>
      <c r="N210">
        <f>gielda__36[[#This Row],[Koszta sprzedaży]]-gielda__36[[#This Row],[Kosta kupienia]]</f>
        <v>0</v>
      </c>
      <c r="O210">
        <f>gielda__36[[#This Row],[Akcje przed]]+gielda__36[[#This Row],[ile kupic]]-gielda__36[[#This Row],[Ilośc sprzedaż]]</f>
        <v>17</v>
      </c>
      <c r="P210">
        <f>gielda__36[[#This Row],[hajs przed]]+gielda__36[[#This Row],[Zmaina]]</f>
        <v>4120.420000000001</v>
      </c>
      <c r="Q210" s="1">
        <f t="shared" si="11"/>
        <v>209</v>
      </c>
    </row>
    <row r="211" spans="1:17" x14ac:dyDescent="0.45">
      <c r="A211">
        <v>91.65</v>
      </c>
      <c r="B211">
        <v>122.04</v>
      </c>
      <c r="C211">
        <v>111.72</v>
      </c>
      <c r="D211">
        <f>MAX(gielda__36[[#This Row],[firma_C]], D210)</f>
        <v>114.91</v>
      </c>
      <c r="E211">
        <f>IF(NOT(gielda__36[[#This Row],[Max C]] = D210), 1, 0)</f>
        <v>0</v>
      </c>
      <c r="F211">
        <f t="shared" si="9"/>
        <v>4120.420000000001</v>
      </c>
      <c r="G211">
        <f>IF(C210&gt;gielda__36[[#This Row],[firma_C]], G210+1, 1)</f>
        <v>1</v>
      </c>
      <c r="H211" t="str">
        <f>IF(gielda__36[[#This Row],[Maleje]] &gt;= 3, "TAK", "NIE")</f>
        <v>NIE</v>
      </c>
      <c r="I211">
        <f t="shared" si="10"/>
        <v>17</v>
      </c>
      <c r="J211">
        <f>IF(AND(H210 = "TAK", gielda__36[[#This Row],[hajs przed]] &gt;= 1000),  ROUNDDOWN(1000/gielda__36[[#This Row],[firma_C]], 0), 0)</f>
        <v>0</v>
      </c>
      <c r="K211">
        <f>gielda__36[[#This Row],[ile kupic]]*gielda__36[[#This Row],[firma_C]]</f>
        <v>0</v>
      </c>
      <c r="L211">
        <f>IF(E210 = 1, gielda__36[[#This Row],[Akcje przed]], 0)</f>
        <v>0</v>
      </c>
      <c r="M211">
        <f>gielda__36[[#This Row],[firma_C]]*gielda__36[[#This Row],[Ilośc sprzedaż]]</f>
        <v>0</v>
      </c>
      <c r="N211">
        <f>gielda__36[[#This Row],[Koszta sprzedaży]]-gielda__36[[#This Row],[Kosta kupienia]]</f>
        <v>0</v>
      </c>
      <c r="O211">
        <f>gielda__36[[#This Row],[Akcje przed]]+gielda__36[[#This Row],[ile kupic]]-gielda__36[[#This Row],[Ilośc sprzedaż]]</f>
        <v>17</v>
      </c>
      <c r="P211">
        <f>gielda__36[[#This Row],[hajs przed]]+gielda__36[[#This Row],[Zmaina]]</f>
        <v>4120.420000000001</v>
      </c>
      <c r="Q211" s="1">
        <f t="shared" si="11"/>
        <v>210</v>
      </c>
    </row>
    <row r="212" spans="1:17" x14ac:dyDescent="0.45">
      <c r="A212">
        <v>92.92</v>
      </c>
      <c r="B212">
        <v>120.35</v>
      </c>
      <c r="C212">
        <v>111.85</v>
      </c>
      <c r="D212">
        <f>MAX(gielda__36[[#This Row],[firma_C]], D211)</f>
        <v>114.91</v>
      </c>
      <c r="E212">
        <f>IF(NOT(gielda__36[[#This Row],[Max C]] = D211), 1, 0)</f>
        <v>0</v>
      </c>
      <c r="F212">
        <f t="shared" si="9"/>
        <v>4120.420000000001</v>
      </c>
      <c r="G212">
        <f>IF(C211&gt;gielda__36[[#This Row],[firma_C]], G211+1, 1)</f>
        <v>1</v>
      </c>
      <c r="H212" t="str">
        <f>IF(gielda__36[[#This Row],[Maleje]] &gt;= 3, "TAK", "NIE")</f>
        <v>NIE</v>
      </c>
      <c r="I212">
        <f t="shared" si="10"/>
        <v>17</v>
      </c>
      <c r="J212">
        <f>IF(AND(H211 = "TAK", gielda__36[[#This Row],[hajs przed]] &gt;= 1000),  ROUNDDOWN(1000/gielda__36[[#This Row],[firma_C]], 0), 0)</f>
        <v>0</v>
      </c>
      <c r="K212">
        <f>gielda__36[[#This Row],[ile kupic]]*gielda__36[[#This Row],[firma_C]]</f>
        <v>0</v>
      </c>
      <c r="L212">
        <f>IF(E211 = 1, gielda__36[[#This Row],[Akcje przed]], 0)</f>
        <v>0</v>
      </c>
      <c r="M212">
        <f>gielda__36[[#This Row],[firma_C]]*gielda__36[[#This Row],[Ilośc sprzedaż]]</f>
        <v>0</v>
      </c>
      <c r="N212">
        <f>gielda__36[[#This Row],[Koszta sprzedaży]]-gielda__36[[#This Row],[Kosta kupienia]]</f>
        <v>0</v>
      </c>
      <c r="O212">
        <f>gielda__36[[#This Row],[Akcje przed]]+gielda__36[[#This Row],[ile kupic]]-gielda__36[[#This Row],[Ilośc sprzedaż]]</f>
        <v>17</v>
      </c>
      <c r="P212">
        <f>gielda__36[[#This Row],[hajs przed]]+gielda__36[[#This Row],[Zmaina]]</f>
        <v>4120.420000000001</v>
      </c>
      <c r="Q212" s="1">
        <f t="shared" si="11"/>
        <v>211</v>
      </c>
    </row>
    <row r="213" spans="1:17" x14ac:dyDescent="0.45">
      <c r="A213">
        <v>91.21</v>
      </c>
      <c r="B213">
        <v>119.39</v>
      </c>
      <c r="C213">
        <v>113.24</v>
      </c>
      <c r="D213">
        <f>MAX(gielda__36[[#This Row],[firma_C]], D212)</f>
        <v>114.91</v>
      </c>
      <c r="E213">
        <f>IF(NOT(gielda__36[[#This Row],[Max C]] = D212), 1, 0)</f>
        <v>0</v>
      </c>
      <c r="F213">
        <f t="shared" si="9"/>
        <v>4120.420000000001</v>
      </c>
      <c r="G213">
        <f>IF(C212&gt;gielda__36[[#This Row],[firma_C]], G212+1, 1)</f>
        <v>1</v>
      </c>
      <c r="H213" t="str">
        <f>IF(gielda__36[[#This Row],[Maleje]] &gt;= 3, "TAK", "NIE")</f>
        <v>NIE</v>
      </c>
      <c r="I213">
        <f t="shared" si="10"/>
        <v>17</v>
      </c>
      <c r="J213">
        <f>IF(AND(H212 = "TAK", gielda__36[[#This Row],[hajs przed]] &gt;= 1000),  ROUNDDOWN(1000/gielda__36[[#This Row],[firma_C]], 0), 0)</f>
        <v>0</v>
      </c>
      <c r="K213">
        <f>gielda__36[[#This Row],[ile kupic]]*gielda__36[[#This Row],[firma_C]]</f>
        <v>0</v>
      </c>
      <c r="L213">
        <f>IF(E212 = 1, gielda__36[[#This Row],[Akcje przed]], 0)</f>
        <v>0</v>
      </c>
      <c r="M213">
        <f>gielda__36[[#This Row],[firma_C]]*gielda__36[[#This Row],[Ilośc sprzedaż]]</f>
        <v>0</v>
      </c>
      <c r="N213">
        <f>gielda__36[[#This Row],[Koszta sprzedaży]]-gielda__36[[#This Row],[Kosta kupienia]]</f>
        <v>0</v>
      </c>
      <c r="O213">
        <f>gielda__36[[#This Row],[Akcje przed]]+gielda__36[[#This Row],[ile kupic]]-gielda__36[[#This Row],[Ilośc sprzedaż]]</f>
        <v>17</v>
      </c>
      <c r="P213">
        <f>gielda__36[[#This Row],[hajs przed]]+gielda__36[[#This Row],[Zmaina]]</f>
        <v>4120.420000000001</v>
      </c>
      <c r="Q213" s="1">
        <f t="shared" si="11"/>
        <v>212</v>
      </c>
    </row>
    <row r="214" spans="1:17" x14ac:dyDescent="0.45">
      <c r="A214">
        <v>93.43</v>
      </c>
      <c r="B214">
        <v>118.26</v>
      </c>
      <c r="C214">
        <v>114.79</v>
      </c>
      <c r="D214">
        <f>MAX(gielda__36[[#This Row],[firma_C]], D213)</f>
        <v>114.91</v>
      </c>
      <c r="E214">
        <f>IF(NOT(gielda__36[[#This Row],[Max C]] = D213), 1, 0)</f>
        <v>0</v>
      </c>
      <c r="F214">
        <f t="shared" si="9"/>
        <v>4120.420000000001</v>
      </c>
      <c r="G214">
        <f>IF(C213&gt;gielda__36[[#This Row],[firma_C]], G213+1, 1)</f>
        <v>1</v>
      </c>
      <c r="H214" t="str">
        <f>IF(gielda__36[[#This Row],[Maleje]] &gt;= 3, "TAK", "NIE")</f>
        <v>NIE</v>
      </c>
      <c r="I214">
        <f t="shared" si="10"/>
        <v>17</v>
      </c>
      <c r="J214">
        <f>IF(AND(H213 = "TAK", gielda__36[[#This Row],[hajs przed]] &gt;= 1000),  ROUNDDOWN(1000/gielda__36[[#This Row],[firma_C]], 0), 0)</f>
        <v>0</v>
      </c>
      <c r="K214">
        <f>gielda__36[[#This Row],[ile kupic]]*gielda__36[[#This Row],[firma_C]]</f>
        <v>0</v>
      </c>
      <c r="L214">
        <f>IF(E213 = 1, gielda__36[[#This Row],[Akcje przed]], 0)</f>
        <v>0</v>
      </c>
      <c r="M214">
        <f>gielda__36[[#This Row],[firma_C]]*gielda__36[[#This Row],[Ilośc sprzedaż]]</f>
        <v>0</v>
      </c>
      <c r="N214">
        <f>gielda__36[[#This Row],[Koszta sprzedaży]]-gielda__36[[#This Row],[Kosta kupienia]]</f>
        <v>0</v>
      </c>
      <c r="O214">
        <f>gielda__36[[#This Row],[Akcje przed]]+gielda__36[[#This Row],[ile kupic]]-gielda__36[[#This Row],[Ilośc sprzedaż]]</f>
        <v>17</v>
      </c>
      <c r="P214">
        <f>gielda__36[[#This Row],[hajs przed]]+gielda__36[[#This Row],[Zmaina]]</f>
        <v>4120.420000000001</v>
      </c>
      <c r="Q214" s="1">
        <f t="shared" si="11"/>
        <v>213</v>
      </c>
    </row>
    <row r="215" spans="1:17" x14ac:dyDescent="0.45">
      <c r="A215">
        <v>91.8</v>
      </c>
      <c r="B215">
        <v>117.65</v>
      </c>
      <c r="C215">
        <v>113.2</v>
      </c>
      <c r="D215">
        <f>MAX(gielda__36[[#This Row],[firma_C]], D214)</f>
        <v>114.91</v>
      </c>
      <c r="E215">
        <f>IF(NOT(gielda__36[[#This Row],[Max C]] = D214), 1, 0)</f>
        <v>0</v>
      </c>
      <c r="F215">
        <f t="shared" si="9"/>
        <v>4120.420000000001</v>
      </c>
      <c r="G215">
        <f>IF(C214&gt;gielda__36[[#This Row],[firma_C]], G214+1, 1)</f>
        <v>2</v>
      </c>
      <c r="H215" t="str">
        <f>IF(gielda__36[[#This Row],[Maleje]] &gt;= 3, "TAK", "NIE")</f>
        <v>NIE</v>
      </c>
      <c r="I215">
        <f t="shared" si="10"/>
        <v>17</v>
      </c>
      <c r="J215">
        <f>IF(AND(H214 = "TAK", gielda__36[[#This Row],[hajs przed]] &gt;= 1000),  ROUNDDOWN(1000/gielda__36[[#This Row],[firma_C]], 0), 0)</f>
        <v>0</v>
      </c>
      <c r="K215">
        <f>gielda__36[[#This Row],[ile kupic]]*gielda__36[[#This Row],[firma_C]]</f>
        <v>0</v>
      </c>
      <c r="L215">
        <f>IF(E214 = 1, gielda__36[[#This Row],[Akcje przed]], 0)</f>
        <v>0</v>
      </c>
      <c r="M215">
        <f>gielda__36[[#This Row],[firma_C]]*gielda__36[[#This Row],[Ilośc sprzedaż]]</f>
        <v>0</v>
      </c>
      <c r="N215">
        <f>gielda__36[[#This Row],[Koszta sprzedaży]]-gielda__36[[#This Row],[Kosta kupienia]]</f>
        <v>0</v>
      </c>
      <c r="O215">
        <f>gielda__36[[#This Row],[Akcje przed]]+gielda__36[[#This Row],[ile kupic]]-gielda__36[[#This Row],[Ilośc sprzedaż]]</f>
        <v>17</v>
      </c>
      <c r="P215">
        <f>gielda__36[[#This Row],[hajs przed]]+gielda__36[[#This Row],[Zmaina]]</f>
        <v>4120.420000000001</v>
      </c>
      <c r="Q215" s="1">
        <f t="shared" si="11"/>
        <v>214</v>
      </c>
    </row>
    <row r="216" spans="1:17" x14ac:dyDescent="0.45">
      <c r="A216">
        <v>91.8</v>
      </c>
      <c r="B216">
        <v>116.7</v>
      </c>
      <c r="C216">
        <v>113.27</v>
      </c>
      <c r="D216">
        <f>MAX(gielda__36[[#This Row],[firma_C]], D215)</f>
        <v>114.91</v>
      </c>
      <c r="E216">
        <f>IF(NOT(gielda__36[[#This Row],[Max C]] = D215), 1, 0)</f>
        <v>0</v>
      </c>
      <c r="F216">
        <f t="shared" si="9"/>
        <v>4120.420000000001</v>
      </c>
      <c r="G216">
        <f>IF(C215&gt;gielda__36[[#This Row],[firma_C]], G215+1, 1)</f>
        <v>1</v>
      </c>
      <c r="H216" t="str">
        <f>IF(gielda__36[[#This Row],[Maleje]] &gt;= 3, "TAK", "NIE")</f>
        <v>NIE</v>
      </c>
      <c r="I216">
        <f t="shared" si="10"/>
        <v>17</v>
      </c>
      <c r="J216">
        <f>IF(AND(H215 = "TAK", gielda__36[[#This Row],[hajs przed]] &gt;= 1000),  ROUNDDOWN(1000/gielda__36[[#This Row],[firma_C]], 0), 0)</f>
        <v>0</v>
      </c>
      <c r="K216">
        <f>gielda__36[[#This Row],[ile kupic]]*gielda__36[[#This Row],[firma_C]]</f>
        <v>0</v>
      </c>
      <c r="L216">
        <f>IF(E215 = 1, gielda__36[[#This Row],[Akcje przed]], 0)</f>
        <v>0</v>
      </c>
      <c r="M216">
        <f>gielda__36[[#This Row],[firma_C]]*gielda__36[[#This Row],[Ilośc sprzedaż]]</f>
        <v>0</v>
      </c>
      <c r="N216">
        <f>gielda__36[[#This Row],[Koszta sprzedaży]]-gielda__36[[#This Row],[Kosta kupienia]]</f>
        <v>0</v>
      </c>
      <c r="O216">
        <f>gielda__36[[#This Row],[Akcje przed]]+gielda__36[[#This Row],[ile kupic]]-gielda__36[[#This Row],[Ilośc sprzedaż]]</f>
        <v>17</v>
      </c>
      <c r="P216">
        <f>gielda__36[[#This Row],[hajs przed]]+gielda__36[[#This Row],[Zmaina]]</f>
        <v>4120.420000000001</v>
      </c>
      <c r="Q216" s="1">
        <f t="shared" si="11"/>
        <v>215</v>
      </c>
    </row>
    <row r="217" spans="1:17" x14ac:dyDescent="0.45">
      <c r="A217">
        <v>92</v>
      </c>
      <c r="B217">
        <v>119.54</v>
      </c>
      <c r="C217">
        <v>111.75</v>
      </c>
      <c r="D217">
        <f>MAX(gielda__36[[#This Row],[firma_C]], D216)</f>
        <v>114.91</v>
      </c>
      <c r="E217">
        <f>IF(NOT(gielda__36[[#This Row],[Max C]] = D216), 1, 0)</f>
        <v>0</v>
      </c>
      <c r="F217">
        <f t="shared" si="9"/>
        <v>4120.420000000001</v>
      </c>
      <c r="G217">
        <f>IF(C216&gt;gielda__36[[#This Row],[firma_C]], G216+1, 1)</f>
        <v>2</v>
      </c>
      <c r="H217" t="str">
        <f>IF(gielda__36[[#This Row],[Maleje]] &gt;= 3, "TAK", "NIE")</f>
        <v>NIE</v>
      </c>
      <c r="I217">
        <f t="shared" si="10"/>
        <v>17</v>
      </c>
      <c r="J217">
        <f>IF(AND(H216 = "TAK", gielda__36[[#This Row],[hajs przed]] &gt;= 1000),  ROUNDDOWN(1000/gielda__36[[#This Row],[firma_C]], 0), 0)</f>
        <v>0</v>
      </c>
      <c r="K217">
        <f>gielda__36[[#This Row],[ile kupic]]*gielda__36[[#This Row],[firma_C]]</f>
        <v>0</v>
      </c>
      <c r="L217">
        <f>IF(E216 = 1, gielda__36[[#This Row],[Akcje przed]], 0)</f>
        <v>0</v>
      </c>
      <c r="M217">
        <f>gielda__36[[#This Row],[firma_C]]*gielda__36[[#This Row],[Ilośc sprzedaż]]</f>
        <v>0</v>
      </c>
      <c r="N217">
        <f>gielda__36[[#This Row],[Koszta sprzedaży]]-gielda__36[[#This Row],[Kosta kupienia]]</f>
        <v>0</v>
      </c>
      <c r="O217">
        <f>gielda__36[[#This Row],[Akcje przed]]+gielda__36[[#This Row],[ile kupic]]-gielda__36[[#This Row],[Ilośc sprzedaż]]</f>
        <v>17</v>
      </c>
      <c r="P217">
        <f>gielda__36[[#This Row],[hajs przed]]+gielda__36[[#This Row],[Zmaina]]</f>
        <v>4120.420000000001</v>
      </c>
      <c r="Q217" s="1">
        <f t="shared" si="11"/>
        <v>216</v>
      </c>
    </row>
    <row r="218" spans="1:17" x14ac:dyDescent="0.45">
      <c r="A218">
        <v>92.36</v>
      </c>
      <c r="B218">
        <v>117.82</v>
      </c>
      <c r="C218">
        <v>112.97</v>
      </c>
      <c r="D218">
        <f>MAX(gielda__36[[#This Row],[firma_C]], D217)</f>
        <v>114.91</v>
      </c>
      <c r="E218">
        <f>IF(NOT(gielda__36[[#This Row],[Max C]] = D217), 1, 0)</f>
        <v>0</v>
      </c>
      <c r="F218">
        <f t="shared" si="9"/>
        <v>4120.420000000001</v>
      </c>
      <c r="G218">
        <f>IF(C217&gt;gielda__36[[#This Row],[firma_C]], G217+1, 1)</f>
        <v>1</v>
      </c>
      <c r="H218" t="str">
        <f>IF(gielda__36[[#This Row],[Maleje]] &gt;= 3, "TAK", "NIE")</f>
        <v>NIE</v>
      </c>
      <c r="I218">
        <f t="shared" si="10"/>
        <v>17</v>
      </c>
      <c r="J218">
        <f>IF(AND(H217 = "TAK", gielda__36[[#This Row],[hajs przed]] &gt;= 1000),  ROUNDDOWN(1000/gielda__36[[#This Row],[firma_C]], 0), 0)</f>
        <v>0</v>
      </c>
      <c r="K218">
        <f>gielda__36[[#This Row],[ile kupic]]*gielda__36[[#This Row],[firma_C]]</f>
        <v>0</v>
      </c>
      <c r="L218">
        <f>IF(E217 = 1, gielda__36[[#This Row],[Akcje przed]], 0)</f>
        <v>0</v>
      </c>
      <c r="M218">
        <f>gielda__36[[#This Row],[firma_C]]*gielda__36[[#This Row],[Ilośc sprzedaż]]</f>
        <v>0</v>
      </c>
      <c r="N218">
        <f>gielda__36[[#This Row],[Koszta sprzedaży]]-gielda__36[[#This Row],[Kosta kupienia]]</f>
        <v>0</v>
      </c>
      <c r="O218">
        <f>gielda__36[[#This Row],[Akcje przed]]+gielda__36[[#This Row],[ile kupic]]-gielda__36[[#This Row],[Ilośc sprzedaż]]</f>
        <v>17</v>
      </c>
      <c r="P218">
        <f>gielda__36[[#This Row],[hajs przed]]+gielda__36[[#This Row],[Zmaina]]</f>
        <v>4120.420000000001</v>
      </c>
      <c r="Q218" s="1">
        <f t="shared" si="11"/>
        <v>217</v>
      </c>
    </row>
    <row r="219" spans="1:17" x14ac:dyDescent="0.45">
      <c r="A219">
        <v>92.9</v>
      </c>
      <c r="B219">
        <v>116.68</v>
      </c>
      <c r="C219">
        <v>114.74</v>
      </c>
      <c r="D219">
        <f>MAX(gielda__36[[#This Row],[firma_C]], D218)</f>
        <v>114.91</v>
      </c>
      <c r="E219">
        <f>IF(NOT(gielda__36[[#This Row],[Max C]] = D218), 1, 0)</f>
        <v>0</v>
      </c>
      <c r="F219">
        <f t="shared" si="9"/>
        <v>4120.420000000001</v>
      </c>
      <c r="G219">
        <f>IF(C218&gt;gielda__36[[#This Row],[firma_C]], G218+1, 1)</f>
        <v>1</v>
      </c>
      <c r="H219" t="str">
        <f>IF(gielda__36[[#This Row],[Maleje]] &gt;= 3, "TAK", "NIE")</f>
        <v>NIE</v>
      </c>
      <c r="I219">
        <f t="shared" si="10"/>
        <v>17</v>
      </c>
      <c r="J219">
        <f>IF(AND(H218 = "TAK", gielda__36[[#This Row],[hajs przed]] &gt;= 1000),  ROUNDDOWN(1000/gielda__36[[#This Row],[firma_C]], 0), 0)</f>
        <v>0</v>
      </c>
      <c r="K219">
        <f>gielda__36[[#This Row],[ile kupic]]*gielda__36[[#This Row],[firma_C]]</f>
        <v>0</v>
      </c>
      <c r="L219">
        <f>IF(E218 = 1, gielda__36[[#This Row],[Akcje przed]], 0)</f>
        <v>0</v>
      </c>
      <c r="M219">
        <f>gielda__36[[#This Row],[firma_C]]*gielda__36[[#This Row],[Ilośc sprzedaż]]</f>
        <v>0</v>
      </c>
      <c r="N219">
        <f>gielda__36[[#This Row],[Koszta sprzedaży]]-gielda__36[[#This Row],[Kosta kupienia]]</f>
        <v>0</v>
      </c>
      <c r="O219">
        <f>gielda__36[[#This Row],[Akcje przed]]+gielda__36[[#This Row],[ile kupic]]-gielda__36[[#This Row],[Ilośc sprzedaż]]</f>
        <v>17</v>
      </c>
      <c r="P219">
        <f>gielda__36[[#This Row],[hajs przed]]+gielda__36[[#This Row],[Zmaina]]</f>
        <v>4120.420000000001</v>
      </c>
      <c r="Q219" s="1">
        <f t="shared" si="11"/>
        <v>218</v>
      </c>
    </row>
    <row r="220" spans="1:17" x14ac:dyDescent="0.45">
      <c r="A220">
        <v>93.1</v>
      </c>
      <c r="B220">
        <v>116.12</v>
      </c>
      <c r="C220">
        <v>115.57</v>
      </c>
      <c r="D220">
        <f>MAX(gielda__36[[#This Row],[firma_C]], D219)</f>
        <v>115.57</v>
      </c>
      <c r="E220">
        <f>IF(NOT(gielda__36[[#This Row],[Max C]] = D219), 1, 0)</f>
        <v>1</v>
      </c>
      <c r="F220">
        <f t="shared" si="9"/>
        <v>4120.420000000001</v>
      </c>
      <c r="G220">
        <f>IF(C219&gt;gielda__36[[#This Row],[firma_C]], G219+1, 1)</f>
        <v>1</v>
      </c>
      <c r="H220" t="str">
        <f>IF(gielda__36[[#This Row],[Maleje]] &gt;= 3, "TAK", "NIE")</f>
        <v>NIE</v>
      </c>
      <c r="I220">
        <f t="shared" si="10"/>
        <v>17</v>
      </c>
      <c r="J220">
        <f>IF(AND(H219 = "TAK", gielda__36[[#This Row],[hajs przed]] &gt;= 1000),  ROUNDDOWN(1000/gielda__36[[#This Row],[firma_C]], 0), 0)</f>
        <v>0</v>
      </c>
      <c r="K220">
        <f>gielda__36[[#This Row],[ile kupic]]*gielda__36[[#This Row],[firma_C]]</f>
        <v>0</v>
      </c>
      <c r="L220">
        <f>IF(E219 = 1, gielda__36[[#This Row],[Akcje przed]], 0)</f>
        <v>0</v>
      </c>
      <c r="M220">
        <f>gielda__36[[#This Row],[firma_C]]*gielda__36[[#This Row],[Ilośc sprzedaż]]</f>
        <v>0</v>
      </c>
      <c r="N220">
        <f>gielda__36[[#This Row],[Koszta sprzedaży]]-gielda__36[[#This Row],[Kosta kupienia]]</f>
        <v>0</v>
      </c>
      <c r="O220">
        <f>gielda__36[[#This Row],[Akcje przed]]+gielda__36[[#This Row],[ile kupic]]-gielda__36[[#This Row],[Ilośc sprzedaż]]</f>
        <v>17</v>
      </c>
      <c r="P220">
        <f>gielda__36[[#This Row],[hajs przed]]+gielda__36[[#This Row],[Zmaina]]</f>
        <v>4120.420000000001</v>
      </c>
      <c r="Q220" s="1">
        <f t="shared" si="11"/>
        <v>219</v>
      </c>
    </row>
    <row r="221" spans="1:17" x14ac:dyDescent="0.45">
      <c r="A221">
        <v>91.21</v>
      </c>
      <c r="B221">
        <v>114.56</v>
      </c>
      <c r="C221">
        <v>116.87</v>
      </c>
      <c r="D221">
        <f>MAX(gielda__36[[#This Row],[firma_C]], D220)</f>
        <v>116.87</v>
      </c>
      <c r="E221">
        <f>IF(NOT(gielda__36[[#This Row],[Max C]] = D220), 1, 0)</f>
        <v>1</v>
      </c>
      <c r="F221">
        <f t="shared" si="9"/>
        <v>4120.420000000001</v>
      </c>
      <c r="G221">
        <f>IF(C220&gt;gielda__36[[#This Row],[firma_C]], G220+1, 1)</f>
        <v>1</v>
      </c>
      <c r="H221" t="str">
        <f>IF(gielda__36[[#This Row],[Maleje]] &gt;= 3, "TAK", "NIE")</f>
        <v>NIE</v>
      </c>
      <c r="I221">
        <f t="shared" si="10"/>
        <v>17</v>
      </c>
      <c r="J221">
        <f>IF(AND(H220 = "TAK", gielda__36[[#This Row],[hajs przed]] &gt;= 1000),  ROUNDDOWN(1000/gielda__36[[#This Row],[firma_C]], 0), 0)</f>
        <v>0</v>
      </c>
      <c r="K221">
        <f>gielda__36[[#This Row],[ile kupic]]*gielda__36[[#This Row],[firma_C]]</f>
        <v>0</v>
      </c>
      <c r="L221">
        <f>IF(E220 = 1, gielda__36[[#This Row],[Akcje przed]], 0)</f>
        <v>17</v>
      </c>
      <c r="M221">
        <f>gielda__36[[#This Row],[firma_C]]*gielda__36[[#This Row],[Ilośc sprzedaż]]</f>
        <v>1986.79</v>
      </c>
      <c r="N221">
        <f>gielda__36[[#This Row],[Koszta sprzedaży]]-gielda__36[[#This Row],[Kosta kupienia]]</f>
        <v>1986.79</v>
      </c>
      <c r="O221">
        <f>gielda__36[[#This Row],[Akcje przed]]+gielda__36[[#This Row],[ile kupic]]-gielda__36[[#This Row],[Ilośc sprzedaż]]</f>
        <v>0</v>
      </c>
      <c r="P221">
        <f>gielda__36[[#This Row],[hajs przed]]+gielda__36[[#This Row],[Zmaina]]</f>
        <v>6107.2100000000009</v>
      </c>
      <c r="Q221" s="1">
        <f t="shared" si="11"/>
        <v>220</v>
      </c>
    </row>
    <row r="222" spans="1:17" x14ac:dyDescent="0.45">
      <c r="A222">
        <v>91.54</v>
      </c>
      <c r="B222">
        <v>114.52</v>
      </c>
      <c r="C222">
        <v>114.98</v>
      </c>
      <c r="D222">
        <f>MAX(gielda__36[[#This Row],[firma_C]], D221)</f>
        <v>116.87</v>
      </c>
      <c r="E222">
        <f>IF(NOT(gielda__36[[#This Row],[Max C]] = D221), 1, 0)</f>
        <v>0</v>
      </c>
      <c r="F222">
        <f t="shared" si="9"/>
        <v>6107.2100000000009</v>
      </c>
      <c r="G222">
        <f>IF(C221&gt;gielda__36[[#This Row],[firma_C]], G221+1, 1)</f>
        <v>2</v>
      </c>
      <c r="H222" t="str">
        <f>IF(gielda__36[[#This Row],[Maleje]] &gt;= 3, "TAK", "NIE")</f>
        <v>NIE</v>
      </c>
      <c r="I222">
        <f t="shared" si="10"/>
        <v>0</v>
      </c>
      <c r="J222">
        <f>IF(AND(H221 = "TAK", gielda__36[[#This Row],[hajs przed]] &gt;= 1000),  ROUNDDOWN(1000/gielda__36[[#This Row],[firma_C]], 0), 0)</f>
        <v>0</v>
      </c>
      <c r="K222">
        <f>gielda__36[[#This Row],[ile kupic]]*gielda__36[[#This Row],[firma_C]]</f>
        <v>0</v>
      </c>
      <c r="L222">
        <f>IF(E221 = 1, gielda__36[[#This Row],[Akcje przed]], 0)</f>
        <v>0</v>
      </c>
      <c r="M222">
        <f>gielda__36[[#This Row],[firma_C]]*gielda__36[[#This Row],[Ilośc sprzedaż]]</f>
        <v>0</v>
      </c>
      <c r="N222">
        <f>gielda__36[[#This Row],[Koszta sprzedaży]]-gielda__36[[#This Row],[Kosta kupienia]]</f>
        <v>0</v>
      </c>
      <c r="O222">
        <f>gielda__36[[#This Row],[Akcje przed]]+gielda__36[[#This Row],[ile kupic]]-gielda__36[[#This Row],[Ilośc sprzedaż]]</f>
        <v>0</v>
      </c>
      <c r="P222">
        <f>gielda__36[[#This Row],[hajs przed]]+gielda__36[[#This Row],[Zmaina]]</f>
        <v>6107.2100000000009</v>
      </c>
      <c r="Q222" s="1">
        <f t="shared" si="11"/>
        <v>221</v>
      </c>
    </row>
    <row r="223" spans="1:17" x14ac:dyDescent="0.45">
      <c r="A223">
        <v>90.34</v>
      </c>
      <c r="B223">
        <v>117.21</v>
      </c>
      <c r="C223">
        <v>115.04</v>
      </c>
      <c r="D223">
        <f>MAX(gielda__36[[#This Row],[firma_C]], D222)</f>
        <v>116.87</v>
      </c>
      <c r="E223">
        <f>IF(NOT(gielda__36[[#This Row],[Max C]] = D222), 1, 0)</f>
        <v>0</v>
      </c>
      <c r="F223">
        <f t="shared" si="9"/>
        <v>6107.2100000000009</v>
      </c>
      <c r="G223">
        <f>IF(C222&gt;gielda__36[[#This Row],[firma_C]], G222+1, 1)</f>
        <v>1</v>
      </c>
      <c r="H223" t="str">
        <f>IF(gielda__36[[#This Row],[Maleje]] &gt;= 3, "TAK", "NIE")</f>
        <v>NIE</v>
      </c>
      <c r="I223">
        <f t="shared" si="10"/>
        <v>0</v>
      </c>
      <c r="J223">
        <f>IF(AND(H222 = "TAK", gielda__36[[#This Row],[hajs przed]] &gt;= 1000),  ROUNDDOWN(1000/gielda__36[[#This Row],[firma_C]], 0), 0)</f>
        <v>0</v>
      </c>
      <c r="K223">
        <f>gielda__36[[#This Row],[ile kupic]]*gielda__36[[#This Row],[firma_C]]</f>
        <v>0</v>
      </c>
      <c r="L223">
        <f>IF(E222 = 1, gielda__36[[#This Row],[Akcje przed]], 0)</f>
        <v>0</v>
      </c>
      <c r="M223">
        <f>gielda__36[[#This Row],[firma_C]]*gielda__36[[#This Row],[Ilośc sprzedaż]]</f>
        <v>0</v>
      </c>
      <c r="N223">
        <f>gielda__36[[#This Row],[Koszta sprzedaży]]-gielda__36[[#This Row],[Kosta kupienia]]</f>
        <v>0</v>
      </c>
      <c r="O223">
        <f>gielda__36[[#This Row],[Akcje przed]]+gielda__36[[#This Row],[ile kupic]]-gielda__36[[#This Row],[Ilośc sprzedaż]]</f>
        <v>0</v>
      </c>
      <c r="P223">
        <f>gielda__36[[#This Row],[hajs przed]]+gielda__36[[#This Row],[Zmaina]]</f>
        <v>6107.2100000000009</v>
      </c>
      <c r="Q223" s="1">
        <f t="shared" si="11"/>
        <v>222</v>
      </c>
    </row>
    <row r="224" spans="1:17" x14ac:dyDescent="0.45">
      <c r="A224">
        <v>92.62</v>
      </c>
      <c r="B224">
        <v>115.46</v>
      </c>
      <c r="C224">
        <v>113.31</v>
      </c>
      <c r="D224">
        <f>MAX(gielda__36[[#This Row],[firma_C]], D223)</f>
        <v>116.87</v>
      </c>
      <c r="E224">
        <f>IF(NOT(gielda__36[[#This Row],[Max C]] = D223), 1, 0)</f>
        <v>0</v>
      </c>
      <c r="F224">
        <f t="shared" si="9"/>
        <v>6107.2100000000009</v>
      </c>
      <c r="G224">
        <f>IF(C223&gt;gielda__36[[#This Row],[firma_C]], G223+1, 1)</f>
        <v>2</v>
      </c>
      <c r="H224" t="str">
        <f>IF(gielda__36[[#This Row],[Maleje]] &gt;= 3, "TAK", "NIE")</f>
        <v>NIE</v>
      </c>
      <c r="I224">
        <f t="shared" si="10"/>
        <v>0</v>
      </c>
      <c r="J224">
        <f>IF(AND(H223 = "TAK", gielda__36[[#This Row],[hajs przed]] &gt;= 1000),  ROUNDDOWN(1000/gielda__36[[#This Row],[firma_C]], 0), 0)</f>
        <v>0</v>
      </c>
      <c r="K224">
        <f>gielda__36[[#This Row],[ile kupic]]*gielda__36[[#This Row],[firma_C]]</f>
        <v>0</v>
      </c>
      <c r="L224">
        <f>IF(E223 = 1, gielda__36[[#This Row],[Akcje przed]], 0)</f>
        <v>0</v>
      </c>
      <c r="M224">
        <f>gielda__36[[#This Row],[firma_C]]*gielda__36[[#This Row],[Ilośc sprzedaż]]</f>
        <v>0</v>
      </c>
      <c r="N224">
        <f>gielda__36[[#This Row],[Koszta sprzedaży]]-gielda__36[[#This Row],[Kosta kupienia]]</f>
        <v>0</v>
      </c>
      <c r="O224">
        <f>gielda__36[[#This Row],[Akcje przed]]+gielda__36[[#This Row],[ile kupic]]-gielda__36[[#This Row],[Ilośc sprzedaż]]</f>
        <v>0</v>
      </c>
      <c r="P224">
        <f>gielda__36[[#This Row],[hajs przed]]+gielda__36[[#This Row],[Zmaina]]</f>
        <v>6107.2100000000009</v>
      </c>
      <c r="Q224" s="1">
        <f t="shared" si="11"/>
        <v>223</v>
      </c>
    </row>
    <row r="225" spans="1:17" x14ac:dyDescent="0.45">
      <c r="A225">
        <v>91.21</v>
      </c>
      <c r="B225">
        <v>118.16</v>
      </c>
      <c r="C225">
        <v>114.96</v>
      </c>
      <c r="D225">
        <f>MAX(gielda__36[[#This Row],[firma_C]], D224)</f>
        <v>116.87</v>
      </c>
      <c r="E225">
        <f>IF(NOT(gielda__36[[#This Row],[Max C]] = D224), 1, 0)</f>
        <v>0</v>
      </c>
      <c r="F225">
        <f t="shared" si="9"/>
        <v>6107.2100000000009</v>
      </c>
      <c r="G225">
        <f>IF(C224&gt;gielda__36[[#This Row],[firma_C]], G224+1, 1)</f>
        <v>1</v>
      </c>
      <c r="H225" t="str">
        <f>IF(gielda__36[[#This Row],[Maleje]] &gt;= 3, "TAK", "NIE")</f>
        <v>NIE</v>
      </c>
      <c r="I225">
        <f t="shared" si="10"/>
        <v>0</v>
      </c>
      <c r="J225">
        <f>IF(AND(H224 = "TAK", gielda__36[[#This Row],[hajs przed]] &gt;= 1000),  ROUNDDOWN(1000/gielda__36[[#This Row],[firma_C]], 0), 0)</f>
        <v>0</v>
      </c>
      <c r="K225">
        <f>gielda__36[[#This Row],[ile kupic]]*gielda__36[[#This Row],[firma_C]]</f>
        <v>0</v>
      </c>
      <c r="L225">
        <f>IF(E224 = 1, gielda__36[[#This Row],[Akcje przed]], 0)</f>
        <v>0</v>
      </c>
      <c r="M225">
        <f>gielda__36[[#This Row],[firma_C]]*gielda__36[[#This Row],[Ilośc sprzedaż]]</f>
        <v>0</v>
      </c>
      <c r="N225">
        <f>gielda__36[[#This Row],[Koszta sprzedaży]]-gielda__36[[#This Row],[Kosta kupienia]]</f>
        <v>0</v>
      </c>
      <c r="O225">
        <f>gielda__36[[#This Row],[Akcje przed]]+gielda__36[[#This Row],[ile kupic]]-gielda__36[[#This Row],[Ilośc sprzedaż]]</f>
        <v>0</v>
      </c>
      <c r="P225">
        <f>gielda__36[[#This Row],[hajs przed]]+gielda__36[[#This Row],[Zmaina]]</f>
        <v>6107.2100000000009</v>
      </c>
      <c r="Q225" s="1">
        <f t="shared" si="11"/>
        <v>224</v>
      </c>
    </row>
    <row r="226" spans="1:17" x14ac:dyDescent="0.45">
      <c r="A226">
        <v>89.52</v>
      </c>
      <c r="B226">
        <v>120.88</v>
      </c>
      <c r="C226">
        <v>116.8</v>
      </c>
      <c r="D226">
        <f>MAX(gielda__36[[#This Row],[firma_C]], D225)</f>
        <v>116.87</v>
      </c>
      <c r="E226">
        <f>IF(NOT(gielda__36[[#This Row],[Max C]] = D225), 1, 0)</f>
        <v>0</v>
      </c>
      <c r="F226">
        <f t="shared" si="9"/>
        <v>6107.2100000000009</v>
      </c>
      <c r="G226">
        <f>IF(C225&gt;gielda__36[[#This Row],[firma_C]], G225+1, 1)</f>
        <v>1</v>
      </c>
      <c r="H226" t="str">
        <f>IF(gielda__36[[#This Row],[Maleje]] &gt;= 3, "TAK", "NIE")</f>
        <v>NIE</v>
      </c>
      <c r="I226">
        <f t="shared" si="10"/>
        <v>0</v>
      </c>
      <c r="J226">
        <f>IF(AND(H225 = "TAK", gielda__36[[#This Row],[hajs przed]] &gt;= 1000),  ROUNDDOWN(1000/gielda__36[[#This Row],[firma_C]], 0), 0)</f>
        <v>0</v>
      </c>
      <c r="K226">
        <f>gielda__36[[#This Row],[ile kupic]]*gielda__36[[#This Row],[firma_C]]</f>
        <v>0</v>
      </c>
      <c r="L226">
        <f>IF(E225 = 1, gielda__36[[#This Row],[Akcje przed]], 0)</f>
        <v>0</v>
      </c>
      <c r="M226">
        <f>gielda__36[[#This Row],[firma_C]]*gielda__36[[#This Row],[Ilośc sprzedaż]]</f>
        <v>0</v>
      </c>
      <c r="N226">
        <f>gielda__36[[#This Row],[Koszta sprzedaży]]-gielda__36[[#This Row],[Kosta kupienia]]</f>
        <v>0</v>
      </c>
      <c r="O226">
        <f>gielda__36[[#This Row],[Akcje przed]]+gielda__36[[#This Row],[ile kupic]]-gielda__36[[#This Row],[Ilośc sprzedaż]]</f>
        <v>0</v>
      </c>
      <c r="P226">
        <f>gielda__36[[#This Row],[hajs przed]]+gielda__36[[#This Row],[Zmaina]]</f>
        <v>6107.2100000000009</v>
      </c>
      <c r="Q226" s="1">
        <f t="shared" si="11"/>
        <v>225</v>
      </c>
    </row>
    <row r="227" spans="1:17" x14ac:dyDescent="0.45">
      <c r="A227">
        <v>90.34</v>
      </c>
      <c r="B227">
        <v>119.2</v>
      </c>
      <c r="C227">
        <v>115.36</v>
      </c>
      <c r="D227">
        <f>MAX(gielda__36[[#This Row],[firma_C]], D226)</f>
        <v>116.87</v>
      </c>
      <c r="E227">
        <f>IF(NOT(gielda__36[[#This Row],[Max C]] = D226), 1, 0)</f>
        <v>0</v>
      </c>
      <c r="F227">
        <f t="shared" si="9"/>
        <v>6107.2100000000009</v>
      </c>
      <c r="G227">
        <f>IF(C226&gt;gielda__36[[#This Row],[firma_C]], G226+1, 1)</f>
        <v>2</v>
      </c>
      <c r="H227" t="str">
        <f>IF(gielda__36[[#This Row],[Maleje]] &gt;= 3, "TAK", "NIE")</f>
        <v>NIE</v>
      </c>
      <c r="I227">
        <f t="shared" si="10"/>
        <v>0</v>
      </c>
      <c r="J227">
        <f>IF(AND(H226 = "TAK", gielda__36[[#This Row],[hajs przed]] &gt;= 1000),  ROUNDDOWN(1000/gielda__36[[#This Row],[firma_C]], 0), 0)</f>
        <v>0</v>
      </c>
      <c r="K227">
        <f>gielda__36[[#This Row],[ile kupic]]*gielda__36[[#This Row],[firma_C]]</f>
        <v>0</v>
      </c>
      <c r="L227">
        <f>IF(E226 = 1, gielda__36[[#This Row],[Akcje przed]], 0)</f>
        <v>0</v>
      </c>
      <c r="M227">
        <f>gielda__36[[#This Row],[firma_C]]*gielda__36[[#This Row],[Ilośc sprzedaż]]</f>
        <v>0</v>
      </c>
      <c r="N227">
        <f>gielda__36[[#This Row],[Koszta sprzedaży]]-gielda__36[[#This Row],[Kosta kupienia]]</f>
        <v>0</v>
      </c>
      <c r="O227">
        <f>gielda__36[[#This Row],[Akcje przed]]+gielda__36[[#This Row],[ile kupic]]-gielda__36[[#This Row],[Ilośc sprzedaż]]</f>
        <v>0</v>
      </c>
      <c r="P227">
        <f>gielda__36[[#This Row],[hajs przed]]+gielda__36[[#This Row],[Zmaina]]</f>
        <v>6107.2100000000009</v>
      </c>
      <c r="Q227" s="1">
        <f t="shared" si="11"/>
        <v>226</v>
      </c>
    </row>
    <row r="228" spans="1:17" x14ac:dyDescent="0.45">
      <c r="A228">
        <v>91.91</v>
      </c>
      <c r="B228">
        <v>121.71</v>
      </c>
      <c r="C228">
        <v>116.53</v>
      </c>
      <c r="D228">
        <f>MAX(gielda__36[[#This Row],[firma_C]], D227)</f>
        <v>116.87</v>
      </c>
      <c r="E228">
        <f>IF(NOT(gielda__36[[#This Row],[Max C]] = D227), 1, 0)</f>
        <v>0</v>
      </c>
      <c r="F228">
        <f t="shared" si="9"/>
        <v>6107.2100000000009</v>
      </c>
      <c r="G228">
        <f>IF(C227&gt;gielda__36[[#This Row],[firma_C]], G227+1, 1)</f>
        <v>1</v>
      </c>
      <c r="H228" t="str">
        <f>IF(gielda__36[[#This Row],[Maleje]] &gt;= 3, "TAK", "NIE")</f>
        <v>NIE</v>
      </c>
      <c r="I228">
        <f t="shared" si="10"/>
        <v>0</v>
      </c>
      <c r="J228">
        <f>IF(AND(H227 = "TAK", gielda__36[[#This Row],[hajs przed]] &gt;= 1000),  ROUNDDOWN(1000/gielda__36[[#This Row],[firma_C]], 0), 0)</f>
        <v>0</v>
      </c>
      <c r="K228">
        <f>gielda__36[[#This Row],[ile kupic]]*gielda__36[[#This Row],[firma_C]]</f>
        <v>0</v>
      </c>
      <c r="L228">
        <f>IF(E227 = 1, gielda__36[[#This Row],[Akcje przed]], 0)</f>
        <v>0</v>
      </c>
      <c r="M228">
        <f>gielda__36[[#This Row],[firma_C]]*gielda__36[[#This Row],[Ilośc sprzedaż]]</f>
        <v>0</v>
      </c>
      <c r="N228">
        <f>gielda__36[[#This Row],[Koszta sprzedaży]]-gielda__36[[#This Row],[Kosta kupienia]]</f>
        <v>0</v>
      </c>
      <c r="O228">
        <f>gielda__36[[#This Row],[Akcje przed]]+gielda__36[[#This Row],[ile kupic]]-gielda__36[[#This Row],[Ilośc sprzedaż]]</f>
        <v>0</v>
      </c>
      <c r="P228">
        <f>gielda__36[[#This Row],[hajs przed]]+gielda__36[[#This Row],[Zmaina]]</f>
        <v>6107.2100000000009</v>
      </c>
      <c r="Q228" s="1">
        <f t="shared" si="11"/>
        <v>227</v>
      </c>
    </row>
    <row r="229" spans="1:17" x14ac:dyDescent="0.45">
      <c r="A229">
        <v>90.8</v>
      </c>
      <c r="B229">
        <v>121</v>
      </c>
      <c r="C229">
        <v>117.96</v>
      </c>
      <c r="D229">
        <f>MAX(gielda__36[[#This Row],[firma_C]], D228)</f>
        <v>117.96</v>
      </c>
      <c r="E229">
        <f>IF(NOT(gielda__36[[#This Row],[Max C]] = D228), 1, 0)</f>
        <v>1</v>
      </c>
      <c r="F229">
        <f t="shared" si="9"/>
        <v>6107.2100000000009</v>
      </c>
      <c r="G229">
        <f>IF(C228&gt;gielda__36[[#This Row],[firma_C]], G228+1, 1)</f>
        <v>1</v>
      </c>
      <c r="H229" t="str">
        <f>IF(gielda__36[[#This Row],[Maleje]] &gt;= 3, "TAK", "NIE")</f>
        <v>NIE</v>
      </c>
      <c r="I229">
        <f t="shared" si="10"/>
        <v>0</v>
      </c>
      <c r="J229">
        <f>IF(AND(H228 = "TAK", gielda__36[[#This Row],[hajs przed]] &gt;= 1000),  ROUNDDOWN(1000/gielda__36[[#This Row],[firma_C]], 0), 0)</f>
        <v>0</v>
      </c>
      <c r="K229">
        <f>gielda__36[[#This Row],[ile kupic]]*gielda__36[[#This Row],[firma_C]]</f>
        <v>0</v>
      </c>
      <c r="L229">
        <f>IF(E228 = 1, gielda__36[[#This Row],[Akcje przed]], 0)</f>
        <v>0</v>
      </c>
      <c r="M229">
        <f>gielda__36[[#This Row],[firma_C]]*gielda__36[[#This Row],[Ilośc sprzedaż]]</f>
        <v>0</v>
      </c>
      <c r="N229">
        <f>gielda__36[[#This Row],[Koszta sprzedaży]]-gielda__36[[#This Row],[Kosta kupienia]]</f>
        <v>0</v>
      </c>
      <c r="O229">
        <f>gielda__36[[#This Row],[Akcje przed]]+gielda__36[[#This Row],[ile kupic]]-gielda__36[[#This Row],[Ilośc sprzedaż]]</f>
        <v>0</v>
      </c>
      <c r="P229">
        <f>gielda__36[[#This Row],[hajs przed]]+gielda__36[[#This Row],[Zmaina]]</f>
        <v>6107.2100000000009</v>
      </c>
      <c r="Q229" s="1">
        <f t="shared" si="11"/>
        <v>228</v>
      </c>
    </row>
    <row r="230" spans="1:17" x14ac:dyDescent="0.45">
      <c r="A230">
        <v>88.98</v>
      </c>
      <c r="B230">
        <v>119.69</v>
      </c>
      <c r="C230">
        <v>118.03</v>
      </c>
      <c r="D230">
        <f>MAX(gielda__36[[#This Row],[firma_C]], D229)</f>
        <v>118.03</v>
      </c>
      <c r="E230">
        <f>IF(NOT(gielda__36[[#This Row],[Max C]] = D229), 1, 0)</f>
        <v>1</v>
      </c>
      <c r="F230">
        <f t="shared" si="9"/>
        <v>6107.2100000000009</v>
      </c>
      <c r="G230">
        <f>IF(C229&gt;gielda__36[[#This Row],[firma_C]], G229+1, 1)</f>
        <v>1</v>
      </c>
      <c r="H230" t="str">
        <f>IF(gielda__36[[#This Row],[Maleje]] &gt;= 3, "TAK", "NIE")</f>
        <v>NIE</v>
      </c>
      <c r="I230">
        <f t="shared" si="10"/>
        <v>0</v>
      </c>
      <c r="J230">
        <f>IF(AND(H229 = "TAK", gielda__36[[#This Row],[hajs przed]] &gt;= 1000),  ROUNDDOWN(1000/gielda__36[[#This Row],[firma_C]], 0), 0)</f>
        <v>0</v>
      </c>
      <c r="K230">
        <f>gielda__36[[#This Row],[ile kupic]]*gielda__36[[#This Row],[firma_C]]</f>
        <v>0</v>
      </c>
      <c r="L230">
        <f>IF(E229 = 1, gielda__36[[#This Row],[Akcje przed]], 0)</f>
        <v>0</v>
      </c>
      <c r="M230">
        <f>gielda__36[[#This Row],[firma_C]]*gielda__36[[#This Row],[Ilośc sprzedaż]]</f>
        <v>0</v>
      </c>
      <c r="N230">
        <f>gielda__36[[#This Row],[Koszta sprzedaży]]-gielda__36[[#This Row],[Kosta kupienia]]</f>
        <v>0</v>
      </c>
      <c r="O230">
        <f>gielda__36[[#This Row],[Akcje przed]]+gielda__36[[#This Row],[ile kupic]]-gielda__36[[#This Row],[Ilośc sprzedaż]]</f>
        <v>0</v>
      </c>
      <c r="P230">
        <f>gielda__36[[#This Row],[hajs przed]]+gielda__36[[#This Row],[Zmaina]]</f>
        <v>6107.2100000000009</v>
      </c>
      <c r="Q230" s="1">
        <f t="shared" si="11"/>
        <v>229</v>
      </c>
    </row>
    <row r="231" spans="1:17" x14ac:dyDescent="0.45">
      <c r="A231">
        <v>89.86</v>
      </c>
      <c r="B231">
        <v>117.74</v>
      </c>
      <c r="C231">
        <v>119.61</v>
      </c>
      <c r="D231">
        <f>MAX(gielda__36[[#This Row],[firma_C]], D230)</f>
        <v>119.61</v>
      </c>
      <c r="E231">
        <f>IF(NOT(gielda__36[[#This Row],[Max C]] = D230), 1, 0)</f>
        <v>1</v>
      </c>
      <c r="F231">
        <f t="shared" si="9"/>
        <v>6107.2100000000009</v>
      </c>
      <c r="G231">
        <f>IF(C230&gt;gielda__36[[#This Row],[firma_C]], G230+1, 1)</f>
        <v>1</v>
      </c>
      <c r="H231" t="str">
        <f>IF(gielda__36[[#This Row],[Maleje]] &gt;= 3, "TAK", "NIE")</f>
        <v>NIE</v>
      </c>
      <c r="I231">
        <f t="shared" si="10"/>
        <v>0</v>
      </c>
      <c r="J231">
        <f>IF(AND(H230 = "TAK", gielda__36[[#This Row],[hajs przed]] &gt;= 1000),  ROUNDDOWN(1000/gielda__36[[#This Row],[firma_C]], 0), 0)</f>
        <v>0</v>
      </c>
      <c r="K231">
        <f>gielda__36[[#This Row],[ile kupic]]*gielda__36[[#This Row],[firma_C]]</f>
        <v>0</v>
      </c>
      <c r="L231">
        <f>IF(E230 = 1, gielda__36[[#This Row],[Akcje przed]], 0)</f>
        <v>0</v>
      </c>
      <c r="M231">
        <f>gielda__36[[#This Row],[firma_C]]*gielda__36[[#This Row],[Ilośc sprzedaż]]</f>
        <v>0</v>
      </c>
      <c r="N231">
        <f>gielda__36[[#This Row],[Koszta sprzedaży]]-gielda__36[[#This Row],[Kosta kupienia]]</f>
        <v>0</v>
      </c>
      <c r="O231">
        <f>gielda__36[[#This Row],[Akcje przed]]+gielda__36[[#This Row],[ile kupic]]-gielda__36[[#This Row],[Ilośc sprzedaż]]</f>
        <v>0</v>
      </c>
      <c r="P231">
        <f>gielda__36[[#This Row],[hajs przed]]+gielda__36[[#This Row],[Zmaina]]</f>
        <v>6107.2100000000009</v>
      </c>
      <c r="Q231" s="1">
        <f t="shared" si="11"/>
        <v>230</v>
      </c>
    </row>
    <row r="232" spans="1:17" x14ac:dyDescent="0.45">
      <c r="A232">
        <v>88.45</v>
      </c>
      <c r="B232">
        <v>115.81</v>
      </c>
      <c r="C232">
        <v>120.03</v>
      </c>
      <c r="D232">
        <f>MAX(gielda__36[[#This Row],[firma_C]], D231)</f>
        <v>120.03</v>
      </c>
      <c r="E232">
        <f>IF(NOT(gielda__36[[#This Row],[Max C]] = D231), 1, 0)</f>
        <v>1</v>
      </c>
      <c r="F232">
        <f t="shared" si="9"/>
        <v>6107.2100000000009</v>
      </c>
      <c r="G232">
        <f>IF(C231&gt;gielda__36[[#This Row],[firma_C]], G231+1, 1)</f>
        <v>1</v>
      </c>
      <c r="H232" t="str">
        <f>IF(gielda__36[[#This Row],[Maleje]] &gt;= 3, "TAK", "NIE")</f>
        <v>NIE</v>
      </c>
      <c r="I232">
        <f t="shared" si="10"/>
        <v>0</v>
      </c>
      <c r="J232">
        <f>IF(AND(H231 = "TAK", gielda__36[[#This Row],[hajs przed]] &gt;= 1000),  ROUNDDOWN(1000/gielda__36[[#This Row],[firma_C]], 0), 0)</f>
        <v>0</v>
      </c>
      <c r="K232">
        <f>gielda__36[[#This Row],[ile kupic]]*gielda__36[[#This Row],[firma_C]]</f>
        <v>0</v>
      </c>
      <c r="L232">
        <f>IF(E231 = 1, gielda__36[[#This Row],[Akcje przed]], 0)</f>
        <v>0</v>
      </c>
      <c r="M232">
        <f>gielda__36[[#This Row],[firma_C]]*gielda__36[[#This Row],[Ilośc sprzedaż]]</f>
        <v>0</v>
      </c>
      <c r="N232">
        <f>gielda__36[[#This Row],[Koszta sprzedaży]]-gielda__36[[#This Row],[Kosta kupienia]]</f>
        <v>0</v>
      </c>
      <c r="O232">
        <f>gielda__36[[#This Row],[Akcje przed]]+gielda__36[[#This Row],[ile kupic]]-gielda__36[[#This Row],[Ilośc sprzedaż]]</f>
        <v>0</v>
      </c>
      <c r="P232">
        <f>gielda__36[[#This Row],[hajs przed]]+gielda__36[[#This Row],[Zmaina]]</f>
        <v>6107.2100000000009</v>
      </c>
      <c r="Q232" s="1">
        <f t="shared" si="11"/>
        <v>231</v>
      </c>
    </row>
    <row r="233" spans="1:17" x14ac:dyDescent="0.45">
      <c r="A233">
        <v>86.77</v>
      </c>
      <c r="B233">
        <v>115.06</v>
      </c>
      <c r="C233">
        <v>121.42</v>
      </c>
      <c r="D233">
        <f>MAX(gielda__36[[#This Row],[firma_C]], D232)</f>
        <v>121.42</v>
      </c>
      <c r="E233">
        <f>IF(NOT(gielda__36[[#This Row],[Max C]] = D232), 1, 0)</f>
        <v>1</v>
      </c>
      <c r="F233">
        <f t="shared" si="9"/>
        <v>6107.2100000000009</v>
      </c>
      <c r="G233">
        <f>IF(C232&gt;gielda__36[[#This Row],[firma_C]], G232+1, 1)</f>
        <v>1</v>
      </c>
      <c r="H233" t="str">
        <f>IF(gielda__36[[#This Row],[Maleje]] &gt;= 3, "TAK", "NIE")</f>
        <v>NIE</v>
      </c>
      <c r="I233">
        <f t="shared" si="10"/>
        <v>0</v>
      </c>
      <c r="J233">
        <f>IF(AND(H232 = "TAK", gielda__36[[#This Row],[hajs przed]] &gt;= 1000),  ROUNDDOWN(1000/gielda__36[[#This Row],[firma_C]], 0), 0)</f>
        <v>0</v>
      </c>
      <c r="K233">
        <f>gielda__36[[#This Row],[ile kupic]]*gielda__36[[#This Row],[firma_C]]</f>
        <v>0</v>
      </c>
      <c r="L233">
        <f>IF(E232 = 1, gielda__36[[#This Row],[Akcje przed]], 0)</f>
        <v>0</v>
      </c>
      <c r="M233">
        <f>gielda__36[[#This Row],[firma_C]]*gielda__36[[#This Row],[Ilośc sprzedaż]]</f>
        <v>0</v>
      </c>
      <c r="N233">
        <f>gielda__36[[#This Row],[Koszta sprzedaży]]-gielda__36[[#This Row],[Kosta kupienia]]</f>
        <v>0</v>
      </c>
      <c r="O233">
        <f>gielda__36[[#This Row],[Akcje przed]]+gielda__36[[#This Row],[ile kupic]]-gielda__36[[#This Row],[Ilośc sprzedaż]]</f>
        <v>0</v>
      </c>
      <c r="P233">
        <f>gielda__36[[#This Row],[hajs przed]]+gielda__36[[#This Row],[Zmaina]]</f>
        <v>6107.2100000000009</v>
      </c>
      <c r="Q233" s="1">
        <f t="shared" si="11"/>
        <v>232</v>
      </c>
    </row>
    <row r="234" spans="1:17" x14ac:dyDescent="0.45">
      <c r="A234">
        <v>85.63</v>
      </c>
      <c r="B234">
        <v>117.64</v>
      </c>
      <c r="C234">
        <v>119.78</v>
      </c>
      <c r="D234">
        <f>MAX(gielda__36[[#This Row],[firma_C]], D233)</f>
        <v>121.42</v>
      </c>
      <c r="E234">
        <f>IF(NOT(gielda__36[[#This Row],[Max C]] = D233), 1, 0)</f>
        <v>0</v>
      </c>
      <c r="F234">
        <f t="shared" si="9"/>
        <v>6107.2100000000009</v>
      </c>
      <c r="G234">
        <f>IF(C233&gt;gielda__36[[#This Row],[firma_C]], G233+1, 1)</f>
        <v>2</v>
      </c>
      <c r="H234" t="str">
        <f>IF(gielda__36[[#This Row],[Maleje]] &gt;= 3, "TAK", "NIE")</f>
        <v>NIE</v>
      </c>
      <c r="I234">
        <f t="shared" si="10"/>
        <v>0</v>
      </c>
      <c r="J234">
        <f>IF(AND(H233 = "TAK", gielda__36[[#This Row],[hajs przed]] &gt;= 1000),  ROUNDDOWN(1000/gielda__36[[#This Row],[firma_C]], 0), 0)</f>
        <v>0</v>
      </c>
      <c r="K234">
        <f>gielda__36[[#This Row],[ile kupic]]*gielda__36[[#This Row],[firma_C]]</f>
        <v>0</v>
      </c>
      <c r="L234">
        <f>IF(E233 = 1, gielda__36[[#This Row],[Akcje przed]], 0)</f>
        <v>0</v>
      </c>
      <c r="M234">
        <f>gielda__36[[#This Row],[firma_C]]*gielda__36[[#This Row],[Ilośc sprzedaż]]</f>
        <v>0</v>
      </c>
      <c r="N234">
        <f>gielda__36[[#This Row],[Koszta sprzedaży]]-gielda__36[[#This Row],[Kosta kupienia]]</f>
        <v>0</v>
      </c>
      <c r="O234">
        <f>gielda__36[[#This Row],[Akcje przed]]+gielda__36[[#This Row],[ile kupic]]-gielda__36[[#This Row],[Ilośc sprzedaż]]</f>
        <v>0</v>
      </c>
      <c r="P234">
        <f>gielda__36[[#This Row],[hajs przed]]+gielda__36[[#This Row],[Zmaina]]</f>
        <v>6107.2100000000009</v>
      </c>
      <c r="Q234" s="1">
        <f t="shared" si="11"/>
        <v>233</v>
      </c>
    </row>
    <row r="235" spans="1:17" x14ac:dyDescent="0.45">
      <c r="A235">
        <v>87.73</v>
      </c>
      <c r="B235">
        <v>116.28</v>
      </c>
      <c r="C235">
        <v>117.8</v>
      </c>
      <c r="D235">
        <f>MAX(gielda__36[[#This Row],[firma_C]], D234)</f>
        <v>121.42</v>
      </c>
      <c r="E235">
        <f>IF(NOT(gielda__36[[#This Row],[Max C]] = D234), 1, 0)</f>
        <v>0</v>
      </c>
      <c r="F235">
        <f t="shared" si="9"/>
        <v>6107.2100000000009</v>
      </c>
      <c r="G235">
        <f>IF(C234&gt;gielda__36[[#This Row],[firma_C]], G234+1, 1)</f>
        <v>3</v>
      </c>
      <c r="H235" t="str">
        <f>IF(gielda__36[[#This Row],[Maleje]] &gt;= 3, "TAK", "NIE")</f>
        <v>TAK</v>
      </c>
      <c r="I235">
        <f t="shared" si="10"/>
        <v>0</v>
      </c>
      <c r="J235">
        <f>IF(AND(H234 = "TAK", gielda__36[[#This Row],[hajs przed]] &gt;= 1000),  ROUNDDOWN(1000/gielda__36[[#This Row],[firma_C]], 0), 0)</f>
        <v>0</v>
      </c>
      <c r="K235">
        <f>gielda__36[[#This Row],[ile kupic]]*gielda__36[[#This Row],[firma_C]]</f>
        <v>0</v>
      </c>
      <c r="L235">
        <f>IF(E234 = 1, gielda__36[[#This Row],[Akcje przed]], 0)</f>
        <v>0</v>
      </c>
      <c r="M235">
        <f>gielda__36[[#This Row],[firma_C]]*gielda__36[[#This Row],[Ilośc sprzedaż]]</f>
        <v>0</v>
      </c>
      <c r="N235">
        <f>gielda__36[[#This Row],[Koszta sprzedaży]]-gielda__36[[#This Row],[Kosta kupienia]]</f>
        <v>0</v>
      </c>
      <c r="O235">
        <f>gielda__36[[#This Row],[Akcje przed]]+gielda__36[[#This Row],[ile kupic]]-gielda__36[[#This Row],[Ilośc sprzedaż]]</f>
        <v>0</v>
      </c>
      <c r="P235">
        <f>gielda__36[[#This Row],[hajs przed]]+gielda__36[[#This Row],[Zmaina]]</f>
        <v>6107.2100000000009</v>
      </c>
      <c r="Q235" s="1">
        <f t="shared" si="11"/>
        <v>234</v>
      </c>
    </row>
    <row r="236" spans="1:17" x14ac:dyDescent="0.45">
      <c r="A236">
        <v>89.17</v>
      </c>
      <c r="B236">
        <v>116.04</v>
      </c>
      <c r="C236">
        <v>118.56</v>
      </c>
      <c r="D236">
        <f>MAX(gielda__36[[#This Row],[firma_C]], D235)</f>
        <v>121.42</v>
      </c>
      <c r="E236">
        <f>IF(NOT(gielda__36[[#This Row],[Max C]] = D235), 1, 0)</f>
        <v>0</v>
      </c>
      <c r="F236">
        <f t="shared" si="9"/>
        <v>6107.2100000000009</v>
      </c>
      <c r="G236">
        <f>IF(C235&gt;gielda__36[[#This Row],[firma_C]], G235+1, 1)</f>
        <v>1</v>
      </c>
      <c r="H236" t="str">
        <f>IF(gielda__36[[#This Row],[Maleje]] &gt;= 3, "TAK", "NIE")</f>
        <v>NIE</v>
      </c>
      <c r="I236">
        <f t="shared" si="10"/>
        <v>0</v>
      </c>
      <c r="J236">
        <f>IF(AND(H235 = "TAK", gielda__36[[#This Row],[hajs przed]] &gt;= 1000),  ROUNDDOWN(1000/gielda__36[[#This Row],[firma_C]], 0), 0)</f>
        <v>8</v>
      </c>
      <c r="K236">
        <f>gielda__36[[#This Row],[ile kupic]]*gielda__36[[#This Row],[firma_C]]</f>
        <v>948.48</v>
      </c>
      <c r="L236">
        <f>IF(E235 = 1, gielda__36[[#This Row],[Akcje przed]], 0)</f>
        <v>0</v>
      </c>
      <c r="M236">
        <f>gielda__36[[#This Row],[firma_C]]*gielda__36[[#This Row],[Ilośc sprzedaż]]</f>
        <v>0</v>
      </c>
      <c r="N236">
        <f>gielda__36[[#This Row],[Koszta sprzedaży]]-gielda__36[[#This Row],[Kosta kupienia]]</f>
        <v>-948.48</v>
      </c>
      <c r="O236">
        <f>gielda__36[[#This Row],[Akcje przed]]+gielda__36[[#This Row],[ile kupic]]-gielda__36[[#This Row],[Ilośc sprzedaż]]</f>
        <v>8</v>
      </c>
      <c r="P236">
        <f>gielda__36[[#This Row],[hajs przed]]+gielda__36[[#This Row],[Zmaina]]</f>
        <v>5158.7300000000014</v>
      </c>
      <c r="Q236" s="1">
        <f t="shared" si="11"/>
        <v>235</v>
      </c>
    </row>
    <row r="237" spans="1:17" x14ac:dyDescent="0.45">
      <c r="A237">
        <v>88.01</v>
      </c>
      <c r="B237">
        <v>115.24</v>
      </c>
      <c r="C237">
        <v>119.36</v>
      </c>
      <c r="D237">
        <f>MAX(gielda__36[[#This Row],[firma_C]], D236)</f>
        <v>121.42</v>
      </c>
      <c r="E237">
        <f>IF(NOT(gielda__36[[#This Row],[Max C]] = D236), 1, 0)</f>
        <v>0</v>
      </c>
      <c r="F237">
        <f t="shared" si="9"/>
        <v>5158.7300000000014</v>
      </c>
      <c r="G237">
        <f>IF(C236&gt;gielda__36[[#This Row],[firma_C]], G236+1, 1)</f>
        <v>1</v>
      </c>
      <c r="H237" t="str">
        <f>IF(gielda__36[[#This Row],[Maleje]] &gt;= 3, "TAK", "NIE")</f>
        <v>NIE</v>
      </c>
      <c r="I237">
        <f t="shared" si="10"/>
        <v>8</v>
      </c>
      <c r="J237">
        <f>IF(AND(H236 = "TAK", gielda__36[[#This Row],[hajs przed]] &gt;= 1000),  ROUNDDOWN(1000/gielda__36[[#This Row],[firma_C]], 0), 0)</f>
        <v>0</v>
      </c>
      <c r="K237">
        <f>gielda__36[[#This Row],[ile kupic]]*gielda__36[[#This Row],[firma_C]]</f>
        <v>0</v>
      </c>
      <c r="L237">
        <f>IF(E236 = 1, gielda__36[[#This Row],[Akcje przed]], 0)</f>
        <v>0</v>
      </c>
      <c r="M237">
        <f>gielda__36[[#This Row],[firma_C]]*gielda__36[[#This Row],[Ilośc sprzedaż]]</f>
        <v>0</v>
      </c>
      <c r="N237">
        <f>gielda__36[[#This Row],[Koszta sprzedaży]]-gielda__36[[#This Row],[Kosta kupienia]]</f>
        <v>0</v>
      </c>
      <c r="O237">
        <f>gielda__36[[#This Row],[Akcje przed]]+gielda__36[[#This Row],[ile kupic]]-gielda__36[[#This Row],[Ilośc sprzedaż]]</f>
        <v>8</v>
      </c>
      <c r="P237">
        <f>gielda__36[[#This Row],[hajs przed]]+gielda__36[[#This Row],[Zmaina]]</f>
        <v>5158.7300000000014</v>
      </c>
      <c r="Q237" s="1">
        <f t="shared" si="11"/>
        <v>236</v>
      </c>
    </row>
    <row r="238" spans="1:17" x14ac:dyDescent="0.45">
      <c r="A238">
        <v>88.31</v>
      </c>
      <c r="B238">
        <v>114.55</v>
      </c>
      <c r="C238">
        <v>121.42</v>
      </c>
      <c r="D238">
        <f>MAX(gielda__36[[#This Row],[firma_C]], D237)</f>
        <v>121.42</v>
      </c>
      <c r="E238">
        <f>IF(NOT(gielda__36[[#This Row],[Max C]] = D237), 1, 0)</f>
        <v>0</v>
      </c>
      <c r="F238">
        <f t="shared" si="9"/>
        <v>5158.7300000000014</v>
      </c>
      <c r="G238">
        <f>IF(C237&gt;gielda__36[[#This Row],[firma_C]], G237+1, 1)</f>
        <v>1</v>
      </c>
      <c r="H238" t="str">
        <f>IF(gielda__36[[#This Row],[Maleje]] &gt;= 3, "TAK", "NIE")</f>
        <v>NIE</v>
      </c>
      <c r="I238">
        <f t="shared" si="10"/>
        <v>8</v>
      </c>
      <c r="J238">
        <f>IF(AND(H237 = "TAK", gielda__36[[#This Row],[hajs przed]] &gt;= 1000),  ROUNDDOWN(1000/gielda__36[[#This Row],[firma_C]], 0), 0)</f>
        <v>0</v>
      </c>
      <c r="K238">
        <f>gielda__36[[#This Row],[ile kupic]]*gielda__36[[#This Row],[firma_C]]</f>
        <v>0</v>
      </c>
      <c r="L238">
        <f>IF(E237 = 1, gielda__36[[#This Row],[Akcje przed]], 0)</f>
        <v>0</v>
      </c>
      <c r="M238">
        <f>gielda__36[[#This Row],[firma_C]]*gielda__36[[#This Row],[Ilośc sprzedaż]]</f>
        <v>0</v>
      </c>
      <c r="N238">
        <f>gielda__36[[#This Row],[Koszta sprzedaży]]-gielda__36[[#This Row],[Kosta kupienia]]</f>
        <v>0</v>
      </c>
      <c r="O238">
        <f>gielda__36[[#This Row],[Akcje przed]]+gielda__36[[#This Row],[ile kupic]]-gielda__36[[#This Row],[Ilośc sprzedaż]]</f>
        <v>8</v>
      </c>
      <c r="P238">
        <f>gielda__36[[#This Row],[hajs przed]]+gielda__36[[#This Row],[Zmaina]]</f>
        <v>5158.7300000000014</v>
      </c>
      <c r="Q238" s="1">
        <f t="shared" si="11"/>
        <v>237</v>
      </c>
    </row>
    <row r="239" spans="1:17" x14ac:dyDescent="0.45">
      <c r="A239">
        <v>86.56</v>
      </c>
      <c r="B239">
        <v>114.27</v>
      </c>
      <c r="C239">
        <v>122.84</v>
      </c>
      <c r="D239">
        <f>MAX(gielda__36[[#This Row],[firma_C]], D238)</f>
        <v>122.84</v>
      </c>
      <c r="E239">
        <f>IF(NOT(gielda__36[[#This Row],[Max C]] = D238), 1, 0)</f>
        <v>1</v>
      </c>
      <c r="F239">
        <f t="shared" si="9"/>
        <v>5158.7300000000014</v>
      </c>
      <c r="G239">
        <f>IF(C238&gt;gielda__36[[#This Row],[firma_C]], G238+1, 1)</f>
        <v>1</v>
      </c>
      <c r="H239" t="str">
        <f>IF(gielda__36[[#This Row],[Maleje]] &gt;= 3, "TAK", "NIE")</f>
        <v>NIE</v>
      </c>
      <c r="I239">
        <f t="shared" si="10"/>
        <v>8</v>
      </c>
      <c r="J239">
        <f>IF(AND(H238 = "TAK", gielda__36[[#This Row],[hajs przed]] &gt;= 1000),  ROUNDDOWN(1000/gielda__36[[#This Row],[firma_C]], 0), 0)</f>
        <v>0</v>
      </c>
      <c r="K239">
        <f>gielda__36[[#This Row],[ile kupic]]*gielda__36[[#This Row],[firma_C]]</f>
        <v>0</v>
      </c>
      <c r="L239">
        <f>IF(E238 = 1, gielda__36[[#This Row],[Akcje przed]], 0)</f>
        <v>0</v>
      </c>
      <c r="M239">
        <f>gielda__36[[#This Row],[firma_C]]*gielda__36[[#This Row],[Ilośc sprzedaż]]</f>
        <v>0</v>
      </c>
      <c r="N239">
        <f>gielda__36[[#This Row],[Koszta sprzedaży]]-gielda__36[[#This Row],[Kosta kupienia]]</f>
        <v>0</v>
      </c>
      <c r="O239">
        <f>gielda__36[[#This Row],[Akcje przed]]+gielda__36[[#This Row],[ile kupic]]-gielda__36[[#This Row],[Ilośc sprzedaż]]</f>
        <v>8</v>
      </c>
      <c r="P239">
        <f>gielda__36[[#This Row],[hajs przed]]+gielda__36[[#This Row],[Zmaina]]</f>
        <v>5158.7300000000014</v>
      </c>
      <c r="Q239" s="1">
        <f t="shared" si="11"/>
        <v>238</v>
      </c>
    </row>
    <row r="240" spans="1:17" x14ac:dyDescent="0.45">
      <c r="A240">
        <v>87.67</v>
      </c>
      <c r="B240">
        <v>113.44</v>
      </c>
      <c r="C240">
        <v>123.27</v>
      </c>
      <c r="D240">
        <f>MAX(gielda__36[[#This Row],[firma_C]], D239)</f>
        <v>123.27</v>
      </c>
      <c r="E240">
        <f>IF(NOT(gielda__36[[#This Row],[Max C]] = D239), 1, 0)</f>
        <v>1</v>
      </c>
      <c r="F240">
        <f t="shared" si="9"/>
        <v>5158.7300000000014</v>
      </c>
      <c r="G240">
        <f>IF(C239&gt;gielda__36[[#This Row],[firma_C]], G239+1, 1)</f>
        <v>1</v>
      </c>
      <c r="H240" t="str">
        <f>IF(gielda__36[[#This Row],[Maleje]] &gt;= 3, "TAK", "NIE")</f>
        <v>NIE</v>
      </c>
      <c r="I240">
        <f t="shared" si="10"/>
        <v>8</v>
      </c>
      <c r="J240">
        <f>IF(AND(H239 = "TAK", gielda__36[[#This Row],[hajs przed]] &gt;= 1000),  ROUNDDOWN(1000/gielda__36[[#This Row],[firma_C]], 0), 0)</f>
        <v>0</v>
      </c>
      <c r="K240">
        <f>gielda__36[[#This Row],[ile kupic]]*gielda__36[[#This Row],[firma_C]]</f>
        <v>0</v>
      </c>
      <c r="L240">
        <f>IF(E239 = 1, gielda__36[[#This Row],[Akcje przed]], 0)</f>
        <v>8</v>
      </c>
      <c r="M240">
        <f>gielda__36[[#This Row],[firma_C]]*gielda__36[[#This Row],[Ilośc sprzedaż]]</f>
        <v>986.16</v>
      </c>
      <c r="N240">
        <f>gielda__36[[#This Row],[Koszta sprzedaży]]-gielda__36[[#This Row],[Kosta kupienia]]</f>
        <v>986.16</v>
      </c>
      <c r="O240">
        <f>gielda__36[[#This Row],[Akcje przed]]+gielda__36[[#This Row],[ile kupic]]-gielda__36[[#This Row],[Ilośc sprzedaż]]</f>
        <v>0</v>
      </c>
      <c r="P240">
        <f>gielda__36[[#This Row],[hajs przed]]+gielda__36[[#This Row],[Zmaina]]</f>
        <v>6144.8900000000012</v>
      </c>
      <c r="Q240" s="1">
        <f t="shared" si="11"/>
        <v>239</v>
      </c>
    </row>
    <row r="241" spans="1:17" x14ac:dyDescent="0.45">
      <c r="A241">
        <v>88.52</v>
      </c>
      <c r="B241">
        <v>112.32</v>
      </c>
      <c r="C241">
        <v>124.11</v>
      </c>
      <c r="D241">
        <f>MAX(gielda__36[[#This Row],[firma_C]], D240)</f>
        <v>124.11</v>
      </c>
      <c r="E241">
        <f>IF(NOT(gielda__36[[#This Row],[Max C]] = D240), 1, 0)</f>
        <v>1</v>
      </c>
      <c r="F241">
        <f t="shared" si="9"/>
        <v>6144.8900000000012</v>
      </c>
      <c r="G241">
        <f>IF(C240&gt;gielda__36[[#This Row],[firma_C]], G240+1, 1)</f>
        <v>1</v>
      </c>
      <c r="H241" t="str">
        <f>IF(gielda__36[[#This Row],[Maleje]] &gt;= 3, "TAK", "NIE")</f>
        <v>NIE</v>
      </c>
      <c r="I241">
        <f t="shared" si="10"/>
        <v>0</v>
      </c>
      <c r="J241">
        <f>IF(AND(H240 = "TAK", gielda__36[[#This Row],[hajs przed]] &gt;= 1000),  ROUNDDOWN(1000/gielda__36[[#This Row],[firma_C]], 0), 0)</f>
        <v>0</v>
      </c>
      <c r="K241">
        <f>gielda__36[[#This Row],[ile kupic]]*gielda__36[[#This Row],[firma_C]]</f>
        <v>0</v>
      </c>
      <c r="L241">
        <f>IF(E240 = 1, gielda__36[[#This Row],[Akcje przed]], 0)</f>
        <v>0</v>
      </c>
      <c r="M241">
        <f>gielda__36[[#This Row],[firma_C]]*gielda__36[[#This Row],[Ilośc sprzedaż]]</f>
        <v>0</v>
      </c>
      <c r="N241">
        <f>gielda__36[[#This Row],[Koszta sprzedaży]]-gielda__36[[#This Row],[Kosta kupienia]]</f>
        <v>0</v>
      </c>
      <c r="O241">
        <f>gielda__36[[#This Row],[Akcje przed]]+gielda__36[[#This Row],[ile kupic]]-gielda__36[[#This Row],[Ilośc sprzedaż]]</f>
        <v>0</v>
      </c>
      <c r="P241">
        <f>gielda__36[[#This Row],[hajs przed]]+gielda__36[[#This Row],[Zmaina]]</f>
        <v>6144.8900000000012</v>
      </c>
      <c r="Q241" s="1">
        <f t="shared" si="11"/>
        <v>240</v>
      </c>
    </row>
    <row r="242" spans="1:17" x14ac:dyDescent="0.45">
      <c r="A242">
        <v>87.25</v>
      </c>
      <c r="B242">
        <v>111.2</v>
      </c>
      <c r="C242">
        <v>122.69</v>
      </c>
      <c r="D242">
        <f>MAX(gielda__36[[#This Row],[firma_C]], D241)</f>
        <v>124.11</v>
      </c>
      <c r="E242">
        <f>IF(NOT(gielda__36[[#This Row],[Max C]] = D241), 1, 0)</f>
        <v>0</v>
      </c>
      <c r="F242">
        <f t="shared" si="9"/>
        <v>6144.8900000000012</v>
      </c>
      <c r="G242">
        <f>IF(C241&gt;gielda__36[[#This Row],[firma_C]], G241+1, 1)</f>
        <v>2</v>
      </c>
      <c r="H242" t="str">
        <f>IF(gielda__36[[#This Row],[Maleje]] &gt;= 3, "TAK", "NIE")</f>
        <v>NIE</v>
      </c>
      <c r="I242">
        <f t="shared" si="10"/>
        <v>0</v>
      </c>
      <c r="J242">
        <f>IF(AND(H241 = "TAK", gielda__36[[#This Row],[hajs przed]] &gt;= 1000),  ROUNDDOWN(1000/gielda__36[[#This Row],[firma_C]], 0), 0)</f>
        <v>0</v>
      </c>
      <c r="K242">
        <f>gielda__36[[#This Row],[ile kupic]]*gielda__36[[#This Row],[firma_C]]</f>
        <v>0</v>
      </c>
      <c r="L242">
        <f>IF(E241 = 1, gielda__36[[#This Row],[Akcje przed]], 0)</f>
        <v>0</v>
      </c>
      <c r="M242">
        <f>gielda__36[[#This Row],[firma_C]]*gielda__36[[#This Row],[Ilośc sprzedaż]]</f>
        <v>0</v>
      </c>
      <c r="N242">
        <f>gielda__36[[#This Row],[Koszta sprzedaży]]-gielda__36[[#This Row],[Kosta kupienia]]</f>
        <v>0</v>
      </c>
      <c r="O242">
        <f>gielda__36[[#This Row],[Akcje przed]]+gielda__36[[#This Row],[ile kupic]]-gielda__36[[#This Row],[Ilośc sprzedaż]]</f>
        <v>0</v>
      </c>
      <c r="P242">
        <f>gielda__36[[#This Row],[hajs przed]]+gielda__36[[#This Row],[Zmaina]]</f>
        <v>6144.8900000000012</v>
      </c>
      <c r="Q242" s="1">
        <f t="shared" si="11"/>
        <v>241</v>
      </c>
    </row>
    <row r="243" spans="1:17" x14ac:dyDescent="0.45">
      <c r="A243">
        <v>85.42</v>
      </c>
      <c r="B243">
        <v>113.85</v>
      </c>
      <c r="C243">
        <v>123.41</v>
      </c>
      <c r="D243">
        <f>MAX(gielda__36[[#This Row],[firma_C]], D242)</f>
        <v>124.11</v>
      </c>
      <c r="E243">
        <f>IF(NOT(gielda__36[[#This Row],[Max C]] = D242), 1, 0)</f>
        <v>0</v>
      </c>
      <c r="F243">
        <f t="shared" si="9"/>
        <v>6144.8900000000012</v>
      </c>
      <c r="G243">
        <f>IF(C242&gt;gielda__36[[#This Row],[firma_C]], G242+1, 1)</f>
        <v>1</v>
      </c>
      <c r="H243" t="str">
        <f>IF(gielda__36[[#This Row],[Maleje]] &gt;= 3, "TAK", "NIE")</f>
        <v>NIE</v>
      </c>
      <c r="I243">
        <f t="shared" si="10"/>
        <v>0</v>
      </c>
      <c r="J243">
        <f>IF(AND(H242 = "TAK", gielda__36[[#This Row],[hajs przed]] &gt;= 1000),  ROUNDDOWN(1000/gielda__36[[#This Row],[firma_C]], 0), 0)</f>
        <v>0</v>
      </c>
      <c r="K243">
        <f>gielda__36[[#This Row],[ile kupic]]*gielda__36[[#This Row],[firma_C]]</f>
        <v>0</v>
      </c>
      <c r="L243">
        <f>IF(E242 = 1, gielda__36[[#This Row],[Akcje przed]], 0)</f>
        <v>0</v>
      </c>
      <c r="M243">
        <f>gielda__36[[#This Row],[firma_C]]*gielda__36[[#This Row],[Ilośc sprzedaż]]</f>
        <v>0</v>
      </c>
      <c r="N243">
        <f>gielda__36[[#This Row],[Koszta sprzedaży]]-gielda__36[[#This Row],[Kosta kupienia]]</f>
        <v>0</v>
      </c>
      <c r="O243">
        <f>gielda__36[[#This Row],[Akcje przed]]+gielda__36[[#This Row],[ile kupic]]-gielda__36[[#This Row],[Ilośc sprzedaż]]</f>
        <v>0</v>
      </c>
      <c r="P243">
        <f>gielda__36[[#This Row],[hajs przed]]+gielda__36[[#This Row],[Zmaina]]</f>
        <v>6144.8900000000012</v>
      </c>
      <c r="Q243" s="1">
        <f t="shared" si="11"/>
        <v>242</v>
      </c>
    </row>
    <row r="244" spans="1:17" x14ac:dyDescent="0.45">
      <c r="A244">
        <v>86.62</v>
      </c>
      <c r="B244">
        <v>112.4</v>
      </c>
      <c r="C244">
        <v>124.95</v>
      </c>
      <c r="D244">
        <f>MAX(gielda__36[[#This Row],[firma_C]], D243)</f>
        <v>124.95</v>
      </c>
      <c r="E244">
        <f>IF(NOT(gielda__36[[#This Row],[Max C]] = D243), 1, 0)</f>
        <v>1</v>
      </c>
      <c r="F244">
        <f t="shared" si="9"/>
        <v>6144.8900000000012</v>
      </c>
      <c r="G244">
        <f>IF(C243&gt;gielda__36[[#This Row],[firma_C]], G243+1, 1)</f>
        <v>1</v>
      </c>
      <c r="H244" t="str">
        <f>IF(gielda__36[[#This Row],[Maleje]] &gt;= 3, "TAK", "NIE")</f>
        <v>NIE</v>
      </c>
      <c r="I244">
        <f t="shared" si="10"/>
        <v>0</v>
      </c>
      <c r="J244">
        <f>IF(AND(H243 = "TAK", gielda__36[[#This Row],[hajs przed]] &gt;= 1000),  ROUNDDOWN(1000/gielda__36[[#This Row],[firma_C]], 0), 0)</f>
        <v>0</v>
      </c>
      <c r="K244">
        <f>gielda__36[[#This Row],[ile kupic]]*gielda__36[[#This Row],[firma_C]]</f>
        <v>0</v>
      </c>
      <c r="L244">
        <f>IF(E243 = 1, gielda__36[[#This Row],[Akcje przed]], 0)</f>
        <v>0</v>
      </c>
      <c r="M244">
        <f>gielda__36[[#This Row],[firma_C]]*gielda__36[[#This Row],[Ilośc sprzedaż]]</f>
        <v>0</v>
      </c>
      <c r="N244">
        <f>gielda__36[[#This Row],[Koszta sprzedaży]]-gielda__36[[#This Row],[Kosta kupienia]]</f>
        <v>0</v>
      </c>
      <c r="O244">
        <f>gielda__36[[#This Row],[Akcje przed]]+gielda__36[[#This Row],[ile kupic]]-gielda__36[[#This Row],[Ilośc sprzedaż]]</f>
        <v>0</v>
      </c>
      <c r="P244">
        <f>gielda__36[[#This Row],[hajs przed]]+gielda__36[[#This Row],[Zmaina]]</f>
        <v>6144.8900000000012</v>
      </c>
      <c r="Q244" s="1">
        <f t="shared" si="11"/>
        <v>243</v>
      </c>
    </row>
    <row r="245" spans="1:17" x14ac:dyDescent="0.45">
      <c r="A245">
        <v>88.88</v>
      </c>
      <c r="B245">
        <v>110.75</v>
      </c>
      <c r="C245">
        <v>123.43</v>
      </c>
      <c r="D245">
        <f>MAX(gielda__36[[#This Row],[firma_C]], D244)</f>
        <v>124.95</v>
      </c>
      <c r="E245">
        <f>IF(NOT(gielda__36[[#This Row],[Max C]] = D244), 1, 0)</f>
        <v>0</v>
      </c>
      <c r="F245">
        <f t="shared" si="9"/>
        <v>6144.8900000000012</v>
      </c>
      <c r="G245">
        <f>IF(C244&gt;gielda__36[[#This Row],[firma_C]], G244+1, 1)</f>
        <v>2</v>
      </c>
      <c r="H245" t="str">
        <f>IF(gielda__36[[#This Row],[Maleje]] &gt;= 3, "TAK", "NIE")</f>
        <v>NIE</v>
      </c>
      <c r="I245">
        <f t="shared" si="10"/>
        <v>0</v>
      </c>
      <c r="J245">
        <f>IF(AND(H244 = "TAK", gielda__36[[#This Row],[hajs przed]] &gt;= 1000),  ROUNDDOWN(1000/gielda__36[[#This Row],[firma_C]], 0), 0)</f>
        <v>0</v>
      </c>
      <c r="K245">
        <f>gielda__36[[#This Row],[ile kupic]]*gielda__36[[#This Row],[firma_C]]</f>
        <v>0</v>
      </c>
      <c r="L245">
        <f>IF(E244 = 1, gielda__36[[#This Row],[Akcje przed]], 0)</f>
        <v>0</v>
      </c>
      <c r="M245">
        <f>gielda__36[[#This Row],[firma_C]]*gielda__36[[#This Row],[Ilośc sprzedaż]]</f>
        <v>0</v>
      </c>
      <c r="N245">
        <f>gielda__36[[#This Row],[Koszta sprzedaży]]-gielda__36[[#This Row],[Kosta kupienia]]</f>
        <v>0</v>
      </c>
      <c r="O245">
        <f>gielda__36[[#This Row],[Akcje przed]]+gielda__36[[#This Row],[ile kupic]]-gielda__36[[#This Row],[Ilośc sprzedaż]]</f>
        <v>0</v>
      </c>
      <c r="P245">
        <f>gielda__36[[#This Row],[hajs przed]]+gielda__36[[#This Row],[Zmaina]]</f>
        <v>6144.8900000000012</v>
      </c>
      <c r="Q245" s="1">
        <f t="shared" si="11"/>
        <v>244</v>
      </c>
    </row>
    <row r="246" spans="1:17" x14ac:dyDescent="0.45">
      <c r="A246">
        <v>91.29</v>
      </c>
      <c r="B246">
        <v>113.66</v>
      </c>
      <c r="C246">
        <v>124.69</v>
      </c>
      <c r="D246">
        <f>MAX(gielda__36[[#This Row],[firma_C]], D245)</f>
        <v>124.95</v>
      </c>
      <c r="E246">
        <f>IF(NOT(gielda__36[[#This Row],[Max C]] = D245), 1, 0)</f>
        <v>0</v>
      </c>
      <c r="F246">
        <f t="shared" si="9"/>
        <v>6144.8900000000012</v>
      </c>
      <c r="G246">
        <f>IF(C245&gt;gielda__36[[#This Row],[firma_C]], G245+1, 1)</f>
        <v>1</v>
      </c>
      <c r="H246" t="str">
        <f>IF(gielda__36[[#This Row],[Maleje]] &gt;= 3, "TAK", "NIE")</f>
        <v>NIE</v>
      </c>
      <c r="I246">
        <f t="shared" si="10"/>
        <v>0</v>
      </c>
      <c r="J246">
        <f>IF(AND(H245 = "TAK", gielda__36[[#This Row],[hajs przed]] &gt;= 1000),  ROUNDDOWN(1000/gielda__36[[#This Row],[firma_C]], 0), 0)</f>
        <v>0</v>
      </c>
      <c r="K246">
        <f>gielda__36[[#This Row],[ile kupic]]*gielda__36[[#This Row],[firma_C]]</f>
        <v>0</v>
      </c>
      <c r="L246">
        <f>IF(E245 = 1, gielda__36[[#This Row],[Akcje przed]], 0)</f>
        <v>0</v>
      </c>
      <c r="M246">
        <f>gielda__36[[#This Row],[firma_C]]*gielda__36[[#This Row],[Ilośc sprzedaż]]</f>
        <v>0</v>
      </c>
      <c r="N246">
        <f>gielda__36[[#This Row],[Koszta sprzedaży]]-gielda__36[[#This Row],[Kosta kupienia]]</f>
        <v>0</v>
      </c>
      <c r="O246">
        <f>gielda__36[[#This Row],[Akcje przed]]+gielda__36[[#This Row],[ile kupic]]-gielda__36[[#This Row],[Ilośc sprzedaż]]</f>
        <v>0</v>
      </c>
      <c r="P246">
        <f>gielda__36[[#This Row],[hajs przed]]+gielda__36[[#This Row],[Zmaina]]</f>
        <v>6144.8900000000012</v>
      </c>
      <c r="Q246" s="1">
        <f t="shared" si="11"/>
        <v>245</v>
      </c>
    </row>
    <row r="247" spans="1:17" x14ac:dyDescent="0.45">
      <c r="A247">
        <v>93.1</v>
      </c>
      <c r="B247">
        <v>116.29</v>
      </c>
      <c r="C247">
        <v>126.35</v>
      </c>
      <c r="D247">
        <f>MAX(gielda__36[[#This Row],[firma_C]], D246)</f>
        <v>126.35</v>
      </c>
      <c r="E247">
        <f>IF(NOT(gielda__36[[#This Row],[Max C]] = D246), 1, 0)</f>
        <v>1</v>
      </c>
      <c r="F247">
        <f t="shared" si="9"/>
        <v>6144.8900000000012</v>
      </c>
      <c r="G247">
        <f>IF(C246&gt;gielda__36[[#This Row],[firma_C]], G246+1, 1)</f>
        <v>1</v>
      </c>
      <c r="H247" t="str">
        <f>IF(gielda__36[[#This Row],[Maleje]] &gt;= 3, "TAK", "NIE")</f>
        <v>NIE</v>
      </c>
      <c r="I247">
        <f t="shared" si="10"/>
        <v>0</v>
      </c>
      <c r="J247">
        <f>IF(AND(H246 = "TAK", gielda__36[[#This Row],[hajs przed]] &gt;= 1000),  ROUNDDOWN(1000/gielda__36[[#This Row],[firma_C]], 0), 0)</f>
        <v>0</v>
      </c>
      <c r="K247">
        <f>gielda__36[[#This Row],[ile kupic]]*gielda__36[[#This Row],[firma_C]]</f>
        <v>0</v>
      </c>
      <c r="L247">
        <f>IF(E246 = 1, gielda__36[[#This Row],[Akcje przed]], 0)</f>
        <v>0</v>
      </c>
      <c r="M247">
        <f>gielda__36[[#This Row],[firma_C]]*gielda__36[[#This Row],[Ilośc sprzedaż]]</f>
        <v>0</v>
      </c>
      <c r="N247">
        <f>gielda__36[[#This Row],[Koszta sprzedaży]]-gielda__36[[#This Row],[Kosta kupienia]]</f>
        <v>0</v>
      </c>
      <c r="O247">
        <f>gielda__36[[#This Row],[Akcje przed]]+gielda__36[[#This Row],[ile kupic]]-gielda__36[[#This Row],[Ilośc sprzedaż]]</f>
        <v>0</v>
      </c>
      <c r="P247">
        <f>gielda__36[[#This Row],[hajs przed]]+gielda__36[[#This Row],[Zmaina]]</f>
        <v>6144.8900000000012</v>
      </c>
      <c r="Q247" s="1">
        <f t="shared" si="11"/>
        <v>246</v>
      </c>
    </row>
    <row r="248" spans="1:17" x14ac:dyDescent="0.45">
      <c r="A248">
        <v>93.12</v>
      </c>
      <c r="B248">
        <v>115.9</v>
      </c>
      <c r="C248">
        <v>128.30000000000001</v>
      </c>
      <c r="D248">
        <f>MAX(gielda__36[[#This Row],[firma_C]], D247)</f>
        <v>128.30000000000001</v>
      </c>
      <c r="E248">
        <f>IF(NOT(gielda__36[[#This Row],[Max C]] = D247), 1, 0)</f>
        <v>1</v>
      </c>
      <c r="F248">
        <f t="shared" si="9"/>
        <v>6144.8900000000012</v>
      </c>
      <c r="G248">
        <f>IF(C247&gt;gielda__36[[#This Row],[firma_C]], G247+1, 1)</f>
        <v>1</v>
      </c>
      <c r="H248" t="str">
        <f>IF(gielda__36[[#This Row],[Maleje]] &gt;= 3, "TAK", "NIE")</f>
        <v>NIE</v>
      </c>
      <c r="I248">
        <f t="shared" si="10"/>
        <v>0</v>
      </c>
      <c r="J248">
        <f>IF(AND(H247 = "TAK", gielda__36[[#This Row],[hajs przed]] &gt;= 1000),  ROUNDDOWN(1000/gielda__36[[#This Row],[firma_C]], 0), 0)</f>
        <v>0</v>
      </c>
      <c r="K248">
        <f>gielda__36[[#This Row],[ile kupic]]*gielda__36[[#This Row],[firma_C]]</f>
        <v>0</v>
      </c>
      <c r="L248">
        <f>IF(E247 = 1, gielda__36[[#This Row],[Akcje przed]], 0)</f>
        <v>0</v>
      </c>
      <c r="M248">
        <f>gielda__36[[#This Row],[firma_C]]*gielda__36[[#This Row],[Ilośc sprzedaż]]</f>
        <v>0</v>
      </c>
      <c r="N248">
        <f>gielda__36[[#This Row],[Koszta sprzedaży]]-gielda__36[[#This Row],[Kosta kupienia]]</f>
        <v>0</v>
      </c>
      <c r="O248">
        <f>gielda__36[[#This Row],[Akcje przed]]+gielda__36[[#This Row],[ile kupic]]-gielda__36[[#This Row],[Ilośc sprzedaż]]</f>
        <v>0</v>
      </c>
      <c r="P248">
        <f>gielda__36[[#This Row],[hajs przed]]+gielda__36[[#This Row],[Zmaina]]</f>
        <v>6144.8900000000012</v>
      </c>
      <c r="Q248" s="1">
        <f t="shared" si="11"/>
        <v>247</v>
      </c>
    </row>
    <row r="249" spans="1:17" x14ac:dyDescent="0.45">
      <c r="A249">
        <v>91.63</v>
      </c>
      <c r="B249">
        <v>115.81</v>
      </c>
      <c r="C249">
        <v>130.11000000000001</v>
      </c>
      <c r="D249">
        <f>MAX(gielda__36[[#This Row],[firma_C]], D248)</f>
        <v>130.11000000000001</v>
      </c>
      <c r="E249">
        <f>IF(NOT(gielda__36[[#This Row],[Max C]] = D248), 1, 0)</f>
        <v>1</v>
      </c>
      <c r="F249">
        <f t="shared" si="9"/>
        <v>6144.8900000000012</v>
      </c>
      <c r="G249">
        <f>IF(C248&gt;gielda__36[[#This Row],[firma_C]], G248+1, 1)</f>
        <v>1</v>
      </c>
      <c r="H249" t="str">
        <f>IF(gielda__36[[#This Row],[Maleje]] &gt;= 3, "TAK", "NIE")</f>
        <v>NIE</v>
      </c>
      <c r="I249">
        <f t="shared" si="10"/>
        <v>0</v>
      </c>
      <c r="J249">
        <f>IF(AND(H248 = "TAK", gielda__36[[#This Row],[hajs przed]] &gt;= 1000),  ROUNDDOWN(1000/gielda__36[[#This Row],[firma_C]], 0), 0)</f>
        <v>0</v>
      </c>
      <c r="K249">
        <f>gielda__36[[#This Row],[ile kupic]]*gielda__36[[#This Row],[firma_C]]</f>
        <v>0</v>
      </c>
      <c r="L249">
        <f>IF(E248 = 1, gielda__36[[#This Row],[Akcje przed]], 0)</f>
        <v>0</v>
      </c>
      <c r="M249">
        <f>gielda__36[[#This Row],[firma_C]]*gielda__36[[#This Row],[Ilośc sprzedaż]]</f>
        <v>0</v>
      </c>
      <c r="N249">
        <f>gielda__36[[#This Row],[Koszta sprzedaży]]-gielda__36[[#This Row],[Kosta kupienia]]</f>
        <v>0</v>
      </c>
      <c r="O249">
        <f>gielda__36[[#This Row],[Akcje przed]]+gielda__36[[#This Row],[ile kupic]]-gielda__36[[#This Row],[Ilośc sprzedaż]]</f>
        <v>0</v>
      </c>
      <c r="P249">
        <f>gielda__36[[#This Row],[hajs przed]]+gielda__36[[#This Row],[Zmaina]]</f>
        <v>6144.8900000000012</v>
      </c>
      <c r="Q249" s="1">
        <f t="shared" si="11"/>
        <v>248</v>
      </c>
    </row>
    <row r="250" spans="1:17" x14ac:dyDescent="0.45">
      <c r="A250">
        <v>92.81</v>
      </c>
      <c r="B250">
        <v>118.4</v>
      </c>
      <c r="C250">
        <v>131.28</v>
      </c>
      <c r="D250">
        <f>MAX(gielda__36[[#This Row],[firma_C]], D249)</f>
        <v>131.28</v>
      </c>
      <c r="E250">
        <f>IF(NOT(gielda__36[[#This Row],[Max C]] = D249), 1, 0)</f>
        <v>1</v>
      </c>
      <c r="F250">
        <f t="shared" si="9"/>
        <v>6144.8900000000012</v>
      </c>
      <c r="G250">
        <f>IF(C249&gt;gielda__36[[#This Row],[firma_C]], G249+1, 1)</f>
        <v>1</v>
      </c>
      <c r="H250" t="str">
        <f>IF(gielda__36[[#This Row],[Maleje]] &gt;= 3, "TAK", "NIE")</f>
        <v>NIE</v>
      </c>
      <c r="I250">
        <f t="shared" si="10"/>
        <v>0</v>
      </c>
      <c r="J250">
        <f>IF(AND(H249 = "TAK", gielda__36[[#This Row],[hajs przed]] &gt;= 1000),  ROUNDDOWN(1000/gielda__36[[#This Row],[firma_C]], 0), 0)</f>
        <v>0</v>
      </c>
      <c r="K250">
        <f>gielda__36[[#This Row],[ile kupic]]*gielda__36[[#This Row],[firma_C]]</f>
        <v>0</v>
      </c>
      <c r="L250">
        <f>IF(E249 = 1, gielda__36[[#This Row],[Akcje przed]], 0)</f>
        <v>0</v>
      </c>
      <c r="M250">
        <f>gielda__36[[#This Row],[firma_C]]*gielda__36[[#This Row],[Ilośc sprzedaż]]</f>
        <v>0</v>
      </c>
      <c r="N250">
        <f>gielda__36[[#This Row],[Koszta sprzedaży]]-gielda__36[[#This Row],[Kosta kupienia]]</f>
        <v>0</v>
      </c>
      <c r="O250">
        <f>gielda__36[[#This Row],[Akcje przed]]+gielda__36[[#This Row],[ile kupic]]-gielda__36[[#This Row],[Ilośc sprzedaż]]</f>
        <v>0</v>
      </c>
      <c r="P250">
        <f>gielda__36[[#This Row],[hajs przed]]+gielda__36[[#This Row],[Zmaina]]</f>
        <v>6144.8900000000012</v>
      </c>
      <c r="Q250" s="1">
        <f t="shared" si="11"/>
        <v>249</v>
      </c>
    </row>
    <row r="251" spans="1:17" x14ac:dyDescent="0.45">
      <c r="A251">
        <v>91.5</v>
      </c>
      <c r="B251">
        <v>117.81</v>
      </c>
      <c r="C251">
        <v>129.41</v>
      </c>
      <c r="D251">
        <f>MAX(gielda__36[[#This Row],[firma_C]], D250)</f>
        <v>131.28</v>
      </c>
      <c r="E251">
        <f>IF(NOT(gielda__36[[#This Row],[Max C]] = D250), 1, 0)</f>
        <v>0</v>
      </c>
      <c r="F251">
        <f t="shared" si="9"/>
        <v>6144.8900000000012</v>
      </c>
      <c r="G251">
        <f>IF(C250&gt;gielda__36[[#This Row],[firma_C]], G250+1, 1)</f>
        <v>2</v>
      </c>
      <c r="H251" t="str">
        <f>IF(gielda__36[[#This Row],[Maleje]] &gt;= 3, "TAK", "NIE")</f>
        <v>NIE</v>
      </c>
      <c r="I251">
        <f t="shared" si="10"/>
        <v>0</v>
      </c>
      <c r="J251">
        <f>IF(AND(H250 = "TAK", gielda__36[[#This Row],[hajs przed]] &gt;= 1000),  ROUNDDOWN(1000/gielda__36[[#This Row],[firma_C]], 0), 0)</f>
        <v>0</v>
      </c>
      <c r="K251">
        <f>gielda__36[[#This Row],[ile kupic]]*gielda__36[[#This Row],[firma_C]]</f>
        <v>0</v>
      </c>
      <c r="L251">
        <f>IF(E250 = 1, gielda__36[[#This Row],[Akcje przed]], 0)</f>
        <v>0</v>
      </c>
      <c r="M251">
        <f>gielda__36[[#This Row],[firma_C]]*gielda__36[[#This Row],[Ilośc sprzedaż]]</f>
        <v>0</v>
      </c>
      <c r="N251">
        <f>gielda__36[[#This Row],[Koszta sprzedaży]]-gielda__36[[#This Row],[Kosta kupienia]]</f>
        <v>0</v>
      </c>
      <c r="O251">
        <f>gielda__36[[#This Row],[Akcje przed]]+gielda__36[[#This Row],[ile kupic]]-gielda__36[[#This Row],[Ilośc sprzedaż]]</f>
        <v>0</v>
      </c>
      <c r="P251">
        <f>gielda__36[[#This Row],[hajs przed]]+gielda__36[[#This Row],[Zmaina]]</f>
        <v>6144.8900000000012</v>
      </c>
      <c r="Q251" s="1">
        <f t="shared" si="11"/>
        <v>250</v>
      </c>
    </row>
    <row r="252" spans="1:17" x14ac:dyDescent="0.45">
      <c r="A252">
        <v>89.95</v>
      </c>
      <c r="B252">
        <v>116.4</v>
      </c>
      <c r="C252">
        <v>130.46</v>
      </c>
      <c r="D252">
        <f>MAX(gielda__36[[#This Row],[firma_C]], D251)</f>
        <v>131.28</v>
      </c>
      <c r="E252">
        <f>IF(NOT(gielda__36[[#This Row],[Max C]] = D251), 1, 0)</f>
        <v>0</v>
      </c>
      <c r="F252">
        <f t="shared" si="9"/>
        <v>6144.8900000000012</v>
      </c>
      <c r="G252">
        <f>IF(C251&gt;gielda__36[[#This Row],[firma_C]], G251+1, 1)</f>
        <v>1</v>
      </c>
      <c r="H252" t="str">
        <f>IF(gielda__36[[#This Row],[Maleje]] &gt;= 3, "TAK", "NIE")</f>
        <v>NIE</v>
      </c>
      <c r="I252">
        <f t="shared" si="10"/>
        <v>0</v>
      </c>
      <c r="J252">
        <f>IF(AND(H251 = "TAK", gielda__36[[#This Row],[hajs przed]] &gt;= 1000),  ROUNDDOWN(1000/gielda__36[[#This Row],[firma_C]], 0), 0)</f>
        <v>0</v>
      </c>
      <c r="K252">
        <f>gielda__36[[#This Row],[ile kupic]]*gielda__36[[#This Row],[firma_C]]</f>
        <v>0</v>
      </c>
      <c r="L252">
        <f>IF(E251 = 1, gielda__36[[#This Row],[Akcje przed]], 0)</f>
        <v>0</v>
      </c>
      <c r="M252">
        <f>gielda__36[[#This Row],[firma_C]]*gielda__36[[#This Row],[Ilośc sprzedaż]]</f>
        <v>0</v>
      </c>
      <c r="N252">
        <f>gielda__36[[#This Row],[Koszta sprzedaży]]-gielda__36[[#This Row],[Kosta kupienia]]</f>
        <v>0</v>
      </c>
      <c r="O252">
        <f>gielda__36[[#This Row],[Akcje przed]]+gielda__36[[#This Row],[ile kupic]]-gielda__36[[#This Row],[Ilośc sprzedaż]]</f>
        <v>0</v>
      </c>
      <c r="P252">
        <f>gielda__36[[#This Row],[hajs przed]]+gielda__36[[#This Row],[Zmaina]]</f>
        <v>6144.8900000000012</v>
      </c>
      <c r="Q252" s="1">
        <f t="shared" si="11"/>
        <v>251</v>
      </c>
    </row>
    <row r="253" spans="1:17" x14ac:dyDescent="0.45">
      <c r="A253">
        <v>88.12</v>
      </c>
      <c r="B253">
        <v>115.83</v>
      </c>
      <c r="C253">
        <v>128.5</v>
      </c>
      <c r="D253">
        <f>MAX(gielda__36[[#This Row],[firma_C]], D252)</f>
        <v>131.28</v>
      </c>
      <c r="E253">
        <f>IF(NOT(gielda__36[[#This Row],[Max C]] = D252), 1, 0)</f>
        <v>0</v>
      </c>
      <c r="F253">
        <f t="shared" si="9"/>
        <v>6144.8900000000012</v>
      </c>
      <c r="G253">
        <f>IF(C252&gt;gielda__36[[#This Row],[firma_C]], G252+1, 1)</f>
        <v>2</v>
      </c>
      <c r="H253" t="str">
        <f>IF(gielda__36[[#This Row],[Maleje]] &gt;= 3, "TAK", "NIE")</f>
        <v>NIE</v>
      </c>
      <c r="I253">
        <f t="shared" si="10"/>
        <v>0</v>
      </c>
      <c r="J253">
        <f>IF(AND(H252 = "TAK", gielda__36[[#This Row],[hajs przed]] &gt;= 1000),  ROUNDDOWN(1000/gielda__36[[#This Row],[firma_C]], 0), 0)</f>
        <v>0</v>
      </c>
      <c r="K253">
        <f>gielda__36[[#This Row],[ile kupic]]*gielda__36[[#This Row],[firma_C]]</f>
        <v>0</v>
      </c>
      <c r="L253">
        <f>IF(E252 = 1, gielda__36[[#This Row],[Akcje przed]], 0)</f>
        <v>0</v>
      </c>
      <c r="M253">
        <f>gielda__36[[#This Row],[firma_C]]*gielda__36[[#This Row],[Ilośc sprzedaż]]</f>
        <v>0</v>
      </c>
      <c r="N253">
        <f>gielda__36[[#This Row],[Koszta sprzedaży]]-gielda__36[[#This Row],[Kosta kupienia]]</f>
        <v>0</v>
      </c>
      <c r="O253">
        <f>gielda__36[[#This Row],[Akcje przed]]+gielda__36[[#This Row],[ile kupic]]-gielda__36[[#This Row],[Ilośc sprzedaż]]</f>
        <v>0</v>
      </c>
      <c r="P253">
        <f>gielda__36[[#This Row],[hajs przed]]+gielda__36[[#This Row],[Zmaina]]</f>
        <v>6144.8900000000012</v>
      </c>
      <c r="Q253" s="1">
        <f t="shared" si="11"/>
        <v>252</v>
      </c>
    </row>
    <row r="254" spans="1:17" x14ac:dyDescent="0.45">
      <c r="A254">
        <v>89.9</v>
      </c>
      <c r="B254">
        <v>115.44</v>
      </c>
      <c r="C254">
        <v>130.22</v>
      </c>
      <c r="D254">
        <f>MAX(gielda__36[[#This Row],[firma_C]], D253)</f>
        <v>131.28</v>
      </c>
      <c r="E254">
        <f>IF(NOT(gielda__36[[#This Row],[Max C]] = D253), 1, 0)</f>
        <v>0</v>
      </c>
      <c r="F254">
        <f t="shared" si="9"/>
        <v>6144.8900000000012</v>
      </c>
      <c r="G254">
        <f>IF(C253&gt;gielda__36[[#This Row],[firma_C]], G253+1, 1)</f>
        <v>1</v>
      </c>
      <c r="H254" t="str">
        <f>IF(gielda__36[[#This Row],[Maleje]] &gt;= 3, "TAK", "NIE")</f>
        <v>NIE</v>
      </c>
      <c r="I254">
        <f t="shared" si="10"/>
        <v>0</v>
      </c>
      <c r="J254">
        <f>IF(AND(H253 = "TAK", gielda__36[[#This Row],[hajs przed]] &gt;= 1000),  ROUNDDOWN(1000/gielda__36[[#This Row],[firma_C]], 0), 0)</f>
        <v>0</v>
      </c>
      <c r="K254">
        <f>gielda__36[[#This Row],[ile kupic]]*gielda__36[[#This Row],[firma_C]]</f>
        <v>0</v>
      </c>
      <c r="L254">
        <f>IF(E253 = 1, gielda__36[[#This Row],[Akcje przed]], 0)</f>
        <v>0</v>
      </c>
      <c r="M254">
        <f>gielda__36[[#This Row],[firma_C]]*gielda__36[[#This Row],[Ilośc sprzedaż]]</f>
        <v>0</v>
      </c>
      <c r="N254">
        <f>gielda__36[[#This Row],[Koszta sprzedaży]]-gielda__36[[#This Row],[Kosta kupienia]]</f>
        <v>0</v>
      </c>
      <c r="O254">
        <f>gielda__36[[#This Row],[Akcje przed]]+gielda__36[[#This Row],[ile kupic]]-gielda__36[[#This Row],[Ilośc sprzedaż]]</f>
        <v>0</v>
      </c>
      <c r="P254">
        <f>gielda__36[[#This Row],[hajs przed]]+gielda__36[[#This Row],[Zmaina]]</f>
        <v>6144.8900000000012</v>
      </c>
      <c r="Q254" s="1">
        <f t="shared" si="11"/>
        <v>253</v>
      </c>
    </row>
    <row r="255" spans="1:17" x14ac:dyDescent="0.45">
      <c r="A255">
        <v>88.53</v>
      </c>
      <c r="B255">
        <v>114.28</v>
      </c>
      <c r="C255">
        <v>128.71</v>
      </c>
      <c r="D255">
        <f>MAX(gielda__36[[#This Row],[firma_C]], D254)</f>
        <v>131.28</v>
      </c>
      <c r="E255">
        <f>IF(NOT(gielda__36[[#This Row],[Max C]] = D254), 1, 0)</f>
        <v>0</v>
      </c>
      <c r="F255">
        <f t="shared" si="9"/>
        <v>6144.8900000000012</v>
      </c>
      <c r="G255">
        <f>IF(C254&gt;gielda__36[[#This Row],[firma_C]], G254+1, 1)</f>
        <v>2</v>
      </c>
      <c r="H255" t="str">
        <f>IF(gielda__36[[#This Row],[Maleje]] &gt;= 3, "TAK", "NIE")</f>
        <v>NIE</v>
      </c>
      <c r="I255">
        <f t="shared" si="10"/>
        <v>0</v>
      </c>
      <c r="J255">
        <f>IF(AND(H254 = "TAK", gielda__36[[#This Row],[hajs przed]] &gt;= 1000),  ROUNDDOWN(1000/gielda__36[[#This Row],[firma_C]], 0), 0)</f>
        <v>0</v>
      </c>
      <c r="K255">
        <f>gielda__36[[#This Row],[ile kupic]]*gielda__36[[#This Row],[firma_C]]</f>
        <v>0</v>
      </c>
      <c r="L255">
        <f>IF(E254 = 1, gielda__36[[#This Row],[Akcje przed]], 0)</f>
        <v>0</v>
      </c>
      <c r="M255">
        <f>gielda__36[[#This Row],[firma_C]]*gielda__36[[#This Row],[Ilośc sprzedaż]]</f>
        <v>0</v>
      </c>
      <c r="N255">
        <f>gielda__36[[#This Row],[Koszta sprzedaży]]-gielda__36[[#This Row],[Kosta kupienia]]</f>
        <v>0</v>
      </c>
      <c r="O255">
        <f>gielda__36[[#This Row],[Akcje przed]]+gielda__36[[#This Row],[ile kupic]]-gielda__36[[#This Row],[Ilośc sprzedaż]]</f>
        <v>0</v>
      </c>
      <c r="P255">
        <f>gielda__36[[#This Row],[hajs przed]]+gielda__36[[#This Row],[Zmaina]]</f>
        <v>6144.8900000000012</v>
      </c>
      <c r="Q255" s="1">
        <f t="shared" si="11"/>
        <v>254</v>
      </c>
    </row>
    <row r="256" spans="1:17" x14ac:dyDescent="0.45">
      <c r="A256">
        <v>89.84</v>
      </c>
      <c r="B256">
        <v>112.41</v>
      </c>
      <c r="C256">
        <v>129.19999999999999</v>
      </c>
      <c r="D256">
        <f>MAX(gielda__36[[#This Row],[firma_C]], D255)</f>
        <v>131.28</v>
      </c>
      <c r="E256">
        <f>IF(NOT(gielda__36[[#This Row],[Max C]] = D255), 1, 0)</f>
        <v>0</v>
      </c>
      <c r="F256">
        <f t="shared" si="9"/>
        <v>6144.8900000000012</v>
      </c>
      <c r="G256">
        <f>IF(C255&gt;gielda__36[[#This Row],[firma_C]], G255+1, 1)</f>
        <v>1</v>
      </c>
      <c r="H256" t="str">
        <f>IF(gielda__36[[#This Row],[Maleje]] &gt;= 3, "TAK", "NIE")</f>
        <v>NIE</v>
      </c>
      <c r="I256">
        <f t="shared" si="10"/>
        <v>0</v>
      </c>
      <c r="J256">
        <f>IF(AND(H255 = "TAK", gielda__36[[#This Row],[hajs przed]] &gt;= 1000),  ROUNDDOWN(1000/gielda__36[[#This Row],[firma_C]], 0), 0)</f>
        <v>0</v>
      </c>
      <c r="K256">
        <f>gielda__36[[#This Row],[ile kupic]]*gielda__36[[#This Row],[firma_C]]</f>
        <v>0</v>
      </c>
      <c r="L256">
        <f>IF(E255 = 1, gielda__36[[#This Row],[Akcje przed]], 0)</f>
        <v>0</v>
      </c>
      <c r="M256">
        <f>gielda__36[[#This Row],[firma_C]]*gielda__36[[#This Row],[Ilośc sprzedaż]]</f>
        <v>0</v>
      </c>
      <c r="N256">
        <f>gielda__36[[#This Row],[Koszta sprzedaży]]-gielda__36[[#This Row],[Kosta kupienia]]</f>
        <v>0</v>
      </c>
      <c r="O256">
        <f>gielda__36[[#This Row],[Akcje przed]]+gielda__36[[#This Row],[ile kupic]]-gielda__36[[#This Row],[Ilośc sprzedaż]]</f>
        <v>0</v>
      </c>
      <c r="P256">
        <f>gielda__36[[#This Row],[hajs przed]]+gielda__36[[#This Row],[Zmaina]]</f>
        <v>6144.8900000000012</v>
      </c>
      <c r="Q256" s="1">
        <f t="shared" si="11"/>
        <v>255</v>
      </c>
    </row>
    <row r="257" spans="1:17" x14ac:dyDescent="0.45">
      <c r="A257">
        <v>88.49</v>
      </c>
      <c r="B257">
        <v>111.14</v>
      </c>
      <c r="C257">
        <v>127.53</v>
      </c>
      <c r="D257">
        <f>MAX(gielda__36[[#This Row],[firma_C]], D256)</f>
        <v>131.28</v>
      </c>
      <c r="E257">
        <f>IF(NOT(gielda__36[[#This Row],[Max C]] = D256), 1, 0)</f>
        <v>0</v>
      </c>
      <c r="F257">
        <f t="shared" si="9"/>
        <v>6144.8900000000012</v>
      </c>
      <c r="G257">
        <f>IF(C256&gt;gielda__36[[#This Row],[firma_C]], G256+1, 1)</f>
        <v>2</v>
      </c>
      <c r="H257" t="str">
        <f>IF(gielda__36[[#This Row],[Maleje]] &gt;= 3, "TAK", "NIE")</f>
        <v>NIE</v>
      </c>
      <c r="I257">
        <f t="shared" si="10"/>
        <v>0</v>
      </c>
      <c r="J257">
        <f>IF(AND(H256 = "TAK", gielda__36[[#This Row],[hajs przed]] &gt;= 1000),  ROUNDDOWN(1000/gielda__36[[#This Row],[firma_C]], 0), 0)</f>
        <v>0</v>
      </c>
      <c r="K257">
        <f>gielda__36[[#This Row],[ile kupic]]*gielda__36[[#This Row],[firma_C]]</f>
        <v>0</v>
      </c>
      <c r="L257">
        <f>IF(E256 = 1, gielda__36[[#This Row],[Akcje przed]], 0)</f>
        <v>0</v>
      </c>
      <c r="M257">
        <f>gielda__36[[#This Row],[firma_C]]*gielda__36[[#This Row],[Ilośc sprzedaż]]</f>
        <v>0</v>
      </c>
      <c r="N257">
        <f>gielda__36[[#This Row],[Koszta sprzedaży]]-gielda__36[[#This Row],[Kosta kupienia]]</f>
        <v>0</v>
      </c>
      <c r="O257">
        <f>gielda__36[[#This Row],[Akcje przed]]+gielda__36[[#This Row],[ile kupic]]-gielda__36[[#This Row],[Ilośc sprzedaż]]</f>
        <v>0</v>
      </c>
      <c r="P257">
        <f>gielda__36[[#This Row],[hajs przed]]+gielda__36[[#This Row],[Zmaina]]</f>
        <v>6144.8900000000012</v>
      </c>
      <c r="Q257" s="1">
        <f t="shared" si="11"/>
        <v>256</v>
      </c>
    </row>
    <row r="258" spans="1:17" x14ac:dyDescent="0.45">
      <c r="A258">
        <v>89.57</v>
      </c>
      <c r="B258">
        <v>110.14</v>
      </c>
      <c r="C258">
        <v>127.7</v>
      </c>
      <c r="D258">
        <f>MAX(gielda__36[[#This Row],[firma_C]], D257)</f>
        <v>131.28</v>
      </c>
      <c r="E258">
        <f>IF(NOT(gielda__36[[#This Row],[Max C]] = D257), 1, 0)</f>
        <v>0</v>
      </c>
      <c r="F258">
        <f t="shared" si="9"/>
        <v>6144.8900000000012</v>
      </c>
      <c r="G258">
        <f>IF(C257&gt;gielda__36[[#This Row],[firma_C]], G257+1, 1)</f>
        <v>1</v>
      </c>
      <c r="H258" t="str">
        <f>IF(gielda__36[[#This Row],[Maleje]] &gt;= 3, "TAK", "NIE")</f>
        <v>NIE</v>
      </c>
      <c r="I258">
        <f t="shared" si="10"/>
        <v>0</v>
      </c>
      <c r="J258">
        <f>IF(AND(H257 = "TAK", gielda__36[[#This Row],[hajs przed]] &gt;= 1000),  ROUNDDOWN(1000/gielda__36[[#This Row],[firma_C]], 0), 0)</f>
        <v>0</v>
      </c>
      <c r="K258">
        <f>gielda__36[[#This Row],[ile kupic]]*gielda__36[[#This Row],[firma_C]]</f>
        <v>0</v>
      </c>
      <c r="L258">
        <f>IF(E257 = 1, gielda__36[[#This Row],[Akcje przed]], 0)</f>
        <v>0</v>
      </c>
      <c r="M258">
        <f>gielda__36[[#This Row],[firma_C]]*gielda__36[[#This Row],[Ilośc sprzedaż]]</f>
        <v>0</v>
      </c>
      <c r="N258">
        <f>gielda__36[[#This Row],[Koszta sprzedaży]]-gielda__36[[#This Row],[Kosta kupienia]]</f>
        <v>0</v>
      </c>
      <c r="O258">
        <f>gielda__36[[#This Row],[Akcje przed]]+gielda__36[[#This Row],[ile kupic]]-gielda__36[[#This Row],[Ilośc sprzedaż]]</f>
        <v>0</v>
      </c>
      <c r="P258">
        <f>gielda__36[[#This Row],[hajs przed]]+gielda__36[[#This Row],[Zmaina]]</f>
        <v>6144.8900000000012</v>
      </c>
      <c r="Q258" s="1">
        <f t="shared" si="11"/>
        <v>257</v>
      </c>
    </row>
    <row r="259" spans="1:17" x14ac:dyDescent="0.45">
      <c r="A259">
        <v>88.41</v>
      </c>
      <c r="B259">
        <v>109.88</v>
      </c>
      <c r="C259">
        <v>126.09</v>
      </c>
      <c r="D259">
        <f>MAX(gielda__36[[#This Row],[firma_C]], D258)</f>
        <v>131.28</v>
      </c>
      <c r="E259">
        <f>IF(NOT(gielda__36[[#This Row],[Max C]] = D258), 1, 0)</f>
        <v>0</v>
      </c>
      <c r="F259">
        <f t="shared" si="9"/>
        <v>6144.8900000000012</v>
      </c>
      <c r="G259">
        <f>IF(C258&gt;gielda__36[[#This Row],[firma_C]], G258+1, 1)</f>
        <v>2</v>
      </c>
      <c r="H259" t="str">
        <f>IF(gielda__36[[#This Row],[Maleje]] &gt;= 3, "TAK", "NIE")</f>
        <v>NIE</v>
      </c>
      <c r="I259">
        <f t="shared" si="10"/>
        <v>0</v>
      </c>
      <c r="J259">
        <f>IF(AND(H258 = "TAK", gielda__36[[#This Row],[hajs przed]] &gt;= 1000),  ROUNDDOWN(1000/gielda__36[[#This Row],[firma_C]], 0), 0)</f>
        <v>0</v>
      </c>
      <c r="K259">
        <f>gielda__36[[#This Row],[ile kupic]]*gielda__36[[#This Row],[firma_C]]</f>
        <v>0</v>
      </c>
      <c r="L259">
        <f>IF(E258 = 1, gielda__36[[#This Row],[Akcje przed]], 0)</f>
        <v>0</v>
      </c>
      <c r="M259">
        <f>gielda__36[[#This Row],[firma_C]]*gielda__36[[#This Row],[Ilośc sprzedaż]]</f>
        <v>0</v>
      </c>
      <c r="N259">
        <f>gielda__36[[#This Row],[Koszta sprzedaży]]-gielda__36[[#This Row],[Kosta kupienia]]</f>
        <v>0</v>
      </c>
      <c r="O259">
        <f>gielda__36[[#This Row],[Akcje przed]]+gielda__36[[#This Row],[ile kupic]]-gielda__36[[#This Row],[Ilośc sprzedaż]]</f>
        <v>0</v>
      </c>
      <c r="P259">
        <f>gielda__36[[#This Row],[hajs przed]]+gielda__36[[#This Row],[Zmaina]]</f>
        <v>6144.8900000000012</v>
      </c>
      <c r="Q259" s="1">
        <f t="shared" si="11"/>
        <v>258</v>
      </c>
    </row>
    <row r="260" spans="1:17" x14ac:dyDescent="0.45">
      <c r="A260">
        <v>86.51</v>
      </c>
      <c r="B260">
        <v>109.46</v>
      </c>
      <c r="C260">
        <v>126.84</v>
      </c>
      <c r="D260">
        <f>MAX(gielda__36[[#This Row],[firma_C]], D259)</f>
        <v>131.28</v>
      </c>
      <c r="E260">
        <f>IF(NOT(gielda__36[[#This Row],[Max C]] = D259), 1, 0)</f>
        <v>0</v>
      </c>
      <c r="F260">
        <f t="shared" ref="F260:F323" si="12">P259</f>
        <v>6144.8900000000012</v>
      </c>
      <c r="G260">
        <f>IF(C259&gt;gielda__36[[#This Row],[firma_C]], G259+1, 1)</f>
        <v>1</v>
      </c>
      <c r="H260" t="str">
        <f>IF(gielda__36[[#This Row],[Maleje]] &gt;= 3, "TAK", "NIE")</f>
        <v>NIE</v>
      </c>
      <c r="I260">
        <f t="shared" ref="I260:I323" si="13">O259</f>
        <v>0</v>
      </c>
      <c r="J260">
        <f>IF(AND(H259 = "TAK", gielda__36[[#This Row],[hajs przed]] &gt;= 1000),  ROUNDDOWN(1000/gielda__36[[#This Row],[firma_C]], 0), 0)</f>
        <v>0</v>
      </c>
      <c r="K260">
        <f>gielda__36[[#This Row],[ile kupic]]*gielda__36[[#This Row],[firma_C]]</f>
        <v>0</v>
      </c>
      <c r="L260">
        <f>IF(E259 = 1, gielda__36[[#This Row],[Akcje przed]], 0)</f>
        <v>0</v>
      </c>
      <c r="M260">
        <f>gielda__36[[#This Row],[firma_C]]*gielda__36[[#This Row],[Ilośc sprzedaż]]</f>
        <v>0</v>
      </c>
      <c r="N260">
        <f>gielda__36[[#This Row],[Koszta sprzedaży]]-gielda__36[[#This Row],[Kosta kupienia]]</f>
        <v>0</v>
      </c>
      <c r="O260">
        <f>gielda__36[[#This Row],[Akcje przed]]+gielda__36[[#This Row],[ile kupic]]-gielda__36[[#This Row],[Ilośc sprzedaż]]</f>
        <v>0</v>
      </c>
      <c r="P260">
        <f>gielda__36[[#This Row],[hajs przed]]+gielda__36[[#This Row],[Zmaina]]</f>
        <v>6144.8900000000012</v>
      </c>
      <c r="Q260" s="1">
        <f t="shared" ref="Q260:Q323" si="14">Q259+1</f>
        <v>259</v>
      </c>
    </row>
    <row r="261" spans="1:17" x14ac:dyDescent="0.45">
      <c r="A261">
        <v>85.32</v>
      </c>
      <c r="B261">
        <v>109.05</v>
      </c>
      <c r="C261">
        <v>127.17</v>
      </c>
      <c r="D261">
        <f>MAX(gielda__36[[#This Row],[firma_C]], D260)</f>
        <v>131.28</v>
      </c>
      <c r="E261">
        <f>IF(NOT(gielda__36[[#This Row],[Max C]] = D260), 1, 0)</f>
        <v>0</v>
      </c>
      <c r="F261">
        <f t="shared" si="12"/>
        <v>6144.8900000000012</v>
      </c>
      <c r="G261">
        <f>IF(C260&gt;gielda__36[[#This Row],[firma_C]], G260+1, 1)</f>
        <v>1</v>
      </c>
      <c r="H261" t="str">
        <f>IF(gielda__36[[#This Row],[Maleje]] &gt;= 3, "TAK", "NIE")</f>
        <v>NIE</v>
      </c>
      <c r="I261">
        <f t="shared" si="13"/>
        <v>0</v>
      </c>
      <c r="J261">
        <f>IF(AND(H260 = "TAK", gielda__36[[#This Row],[hajs przed]] &gt;= 1000),  ROUNDDOWN(1000/gielda__36[[#This Row],[firma_C]], 0), 0)</f>
        <v>0</v>
      </c>
      <c r="K261">
        <f>gielda__36[[#This Row],[ile kupic]]*gielda__36[[#This Row],[firma_C]]</f>
        <v>0</v>
      </c>
      <c r="L261">
        <f>IF(E260 = 1, gielda__36[[#This Row],[Akcje przed]], 0)</f>
        <v>0</v>
      </c>
      <c r="M261">
        <f>gielda__36[[#This Row],[firma_C]]*gielda__36[[#This Row],[Ilośc sprzedaż]]</f>
        <v>0</v>
      </c>
      <c r="N261">
        <f>gielda__36[[#This Row],[Koszta sprzedaży]]-gielda__36[[#This Row],[Kosta kupienia]]</f>
        <v>0</v>
      </c>
      <c r="O261">
        <f>gielda__36[[#This Row],[Akcje przed]]+gielda__36[[#This Row],[ile kupic]]-gielda__36[[#This Row],[Ilośc sprzedaż]]</f>
        <v>0</v>
      </c>
      <c r="P261">
        <f>gielda__36[[#This Row],[hajs przed]]+gielda__36[[#This Row],[Zmaina]]</f>
        <v>6144.8900000000012</v>
      </c>
      <c r="Q261" s="1">
        <f t="shared" si="14"/>
        <v>260</v>
      </c>
    </row>
    <row r="262" spans="1:17" x14ac:dyDescent="0.45">
      <c r="A262">
        <v>84.06</v>
      </c>
      <c r="B262">
        <v>108.22</v>
      </c>
      <c r="C262">
        <v>127.26</v>
      </c>
      <c r="D262">
        <f>MAX(gielda__36[[#This Row],[firma_C]], D261)</f>
        <v>131.28</v>
      </c>
      <c r="E262">
        <f>IF(NOT(gielda__36[[#This Row],[Max C]] = D261), 1, 0)</f>
        <v>0</v>
      </c>
      <c r="F262">
        <f t="shared" si="12"/>
        <v>6144.8900000000012</v>
      </c>
      <c r="G262">
        <f>IF(C261&gt;gielda__36[[#This Row],[firma_C]], G261+1, 1)</f>
        <v>1</v>
      </c>
      <c r="H262" t="str">
        <f>IF(gielda__36[[#This Row],[Maleje]] &gt;= 3, "TAK", "NIE")</f>
        <v>NIE</v>
      </c>
      <c r="I262">
        <f t="shared" si="13"/>
        <v>0</v>
      </c>
      <c r="J262">
        <f>IF(AND(H261 = "TAK", gielda__36[[#This Row],[hajs przed]] &gt;= 1000),  ROUNDDOWN(1000/gielda__36[[#This Row],[firma_C]], 0), 0)</f>
        <v>0</v>
      </c>
      <c r="K262">
        <f>gielda__36[[#This Row],[ile kupic]]*gielda__36[[#This Row],[firma_C]]</f>
        <v>0</v>
      </c>
      <c r="L262">
        <f>IF(E261 = 1, gielda__36[[#This Row],[Akcje przed]], 0)</f>
        <v>0</v>
      </c>
      <c r="M262">
        <f>gielda__36[[#This Row],[firma_C]]*gielda__36[[#This Row],[Ilośc sprzedaż]]</f>
        <v>0</v>
      </c>
      <c r="N262">
        <f>gielda__36[[#This Row],[Koszta sprzedaży]]-gielda__36[[#This Row],[Kosta kupienia]]</f>
        <v>0</v>
      </c>
      <c r="O262">
        <f>gielda__36[[#This Row],[Akcje przed]]+gielda__36[[#This Row],[ile kupic]]-gielda__36[[#This Row],[Ilośc sprzedaż]]</f>
        <v>0</v>
      </c>
      <c r="P262">
        <f>gielda__36[[#This Row],[hajs przed]]+gielda__36[[#This Row],[Zmaina]]</f>
        <v>6144.8900000000012</v>
      </c>
      <c r="Q262" s="1">
        <f t="shared" si="14"/>
        <v>261</v>
      </c>
    </row>
    <row r="263" spans="1:17" x14ac:dyDescent="0.45">
      <c r="A263">
        <v>82.3</v>
      </c>
      <c r="B263">
        <v>108.01</v>
      </c>
      <c r="C263">
        <v>127.33</v>
      </c>
      <c r="D263">
        <f>MAX(gielda__36[[#This Row],[firma_C]], D262)</f>
        <v>131.28</v>
      </c>
      <c r="E263">
        <f>IF(NOT(gielda__36[[#This Row],[Max C]] = D262), 1, 0)</f>
        <v>0</v>
      </c>
      <c r="F263">
        <f t="shared" si="12"/>
        <v>6144.8900000000012</v>
      </c>
      <c r="G263">
        <f>IF(C262&gt;gielda__36[[#This Row],[firma_C]], G262+1, 1)</f>
        <v>1</v>
      </c>
      <c r="H263" t="str">
        <f>IF(gielda__36[[#This Row],[Maleje]] &gt;= 3, "TAK", "NIE")</f>
        <v>NIE</v>
      </c>
      <c r="I263">
        <f t="shared" si="13"/>
        <v>0</v>
      </c>
      <c r="J263">
        <f>IF(AND(H262 = "TAK", gielda__36[[#This Row],[hajs przed]] &gt;= 1000),  ROUNDDOWN(1000/gielda__36[[#This Row],[firma_C]], 0), 0)</f>
        <v>0</v>
      </c>
      <c r="K263">
        <f>gielda__36[[#This Row],[ile kupic]]*gielda__36[[#This Row],[firma_C]]</f>
        <v>0</v>
      </c>
      <c r="L263">
        <f>IF(E262 = 1, gielda__36[[#This Row],[Akcje przed]], 0)</f>
        <v>0</v>
      </c>
      <c r="M263">
        <f>gielda__36[[#This Row],[firma_C]]*gielda__36[[#This Row],[Ilośc sprzedaż]]</f>
        <v>0</v>
      </c>
      <c r="N263">
        <f>gielda__36[[#This Row],[Koszta sprzedaży]]-gielda__36[[#This Row],[Kosta kupienia]]</f>
        <v>0</v>
      </c>
      <c r="O263">
        <f>gielda__36[[#This Row],[Akcje przed]]+gielda__36[[#This Row],[ile kupic]]-gielda__36[[#This Row],[Ilośc sprzedaż]]</f>
        <v>0</v>
      </c>
      <c r="P263">
        <f>gielda__36[[#This Row],[hajs przed]]+gielda__36[[#This Row],[Zmaina]]</f>
        <v>6144.8900000000012</v>
      </c>
      <c r="Q263" s="1">
        <f t="shared" si="14"/>
        <v>262</v>
      </c>
    </row>
    <row r="264" spans="1:17" x14ac:dyDescent="0.45">
      <c r="A264">
        <v>80.760000000000005</v>
      </c>
      <c r="B264">
        <v>106.11</v>
      </c>
      <c r="C264">
        <v>128.84</v>
      </c>
      <c r="D264">
        <f>MAX(gielda__36[[#This Row],[firma_C]], D263)</f>
        <v>131.28</v>
      </c>
      <c r="E264">
        <f>IF(NOT(gielda__36[[#This Row],[Max C]] = D263), 1, 0)</f>
        <v>0</v>
      </c>
      <c r="F264">
        <f t="shared" si="12"/>
        <v>6144.8900000000012</v>
      </c>
      <c r="G264">
        <f>IF(C263&gt;gielda__36[[#This Row],[firma_C]], G263+1, 1)</f>
        <v>1</v>
      </c>
      <c r="H264" t="str">
        <f>IF(gielda__36[[#This Row],[Maleje]] &gt;= 3, "TAK", "NIE")</f>
        <v>NIE</v>
      </c>
      <c r="I264">
        <f t="shared" si="13"/>
        <v>0</v>
      </c>
      <c r="J264">
        <f>IF(AND(H263 = "TAK", gielda__36[[#This Row],[hajs przed]] &gt;= 1000),  ROUNDDOWN(1000/gielda__36[[#This Row],[firma_C]], 0), 0)</f>
        <v>0</v>
      </c>
      <c r="K264">
        <f>gielda__36[[#This Row],[ile kupic]]*gielda__36[[#This Row],[firma_C]]</f>
        <v>0</v>
      </c>
      <c r="L264">
        <f>IF(E263 = 1, gielda__36[[#This Row],[Akcje przed]], 0)</f>
        <v>0</v>
      </c>
      <c r="M264">
        <f>gielda__36[[#This Row],[firma_C]]*gielda__36[[#This Row],[Ilośc sprzedaż]]</f>
        <v>0</v>
      </c>
      <c r="N264">
        <f>gielda__36[[#This Row],[Koszta sprzedaży]]-gielda__36[[#This Row],[Kosta kupienia]]</f>
        <v>0</v>
      </c>
      <c r="O264">
        <f>gielda__36[[#This Row],[Akcje przed]]+gielda__36[[#This Row],[ile kupic]]-gielda__36[[#This Row],[Ilośc sprzedaż]]</f>
        <v>0</v>
      </c>
      <c r="P264">
        <f>gielda__36[[#This Row],[hajs przed]]+gielda__36[[#This Row],[Zmaina]]</f>
        <v>6144.8900000000012</v>
      </c>
      <c r="Q264" s="1">
        <f t="shared" si="14"/>
        <v>263</v>
      </c>
    </row>
    <row r="265" spans="1:17" x14ac:dyDescent="0.45">
      <c r="A265">
        <v>79.739999999999995</v>
      </c>
      <c r="B265">
        <v>109.11</v>
      </c>
      <c r="C265">
        <v>130.11000000000001</v>
      </c>
      <c r="D265">
        <f>MAX(gielda__36[[#This Row],[firma_C]], D264)</f>
        <v>131.28</v>
      </c>
      <c r="E265">
        <f>IF(NOT(gielda__36[[#This Row],[Max C]] = D264), 1, 0)</f>
        <v>0</v>
      </c>
      <c r="F265">
        <f t="shared" si="12"/>
        <v>6144.8900000000012</v>
      </c>
      <c r="G265">
        <f>IF(C264&gt;gielda__36[[#This Row],[firma_C]], G264+1, 1)</f>
        <v>1</v>
      </c>
      <c r="H265" t="str">
        <f>IF(gielda__36[[#This Row],[Maleje]] &gt;= 3, "TAK", "NIE")</f>
        <v>NIE</v>
      </c>
      <c r="I265">
        <f t="shared" si="13"/>
        <v>0</v>
      </c>
      <c r="J265">
        <f>IF(AND(H264 = "TAK", gielda__36[[#This Row],[hajs przed]] &gt;= 1000),  ROUNDDOWN(1000/gielda__36[[#This Row],[firma_C]], 0), 0)</f>
        <v>0</v>
      </c>
      <c r="K265">
        <f>gielda__36[[#This Row],[ile kupic]]*gielda__36[[#This Row],[firma_C]]</f>
        <v>0</v>
      </c>
      <c r="L265">
        <f>IF(E264 = 1, gielda__36[[#This Row],[Akcje przed]], 0)</f>
        <v>0</v>
      </c>
      <c r="M265">
        <f>gielda__36[[#This Row],[firma_C]]*gielda__36[[#This Row],[Ilośc sprzedaż]]</f>
        <v>0</v>
      </c>
      <c r="N265">
        <f>gielda__36[[#This Row],[Koszta sprzedaży]]-gielda__36[[#This Row],[Kosta kupienia]]</f>
        <v>0</v>
      </c>
      <c r="O265">
        <f>gielda__36[[#This Row],[Akcje przed]]+gielda__36[[#This Row],[ile kupic]]-gielda__36[[#This Row],[Ilośc sprzedaż]]</f>
        <v>0</v>
      </c>
      <c r="P265">
        <f>gielda__36[[#This Row],[hajs przed]]+gielda__36[[#This Row],[Zmaina]]</f>
        <v>6144.8900000000012</v>
      </c>
      <c r="Q265" s="1">
        <f t="shared" si="14"/>
        <v>264</v>
      </c>
    </row>
    <row r="266" spans="1:17" x14ac:dyDescent="0.45">
      <c r="A266">
        <v>77.97</v>
      </c>
      <c r="B266">
        <v>107.8</v>
      </c>
      <c r="C266">
        <v>130.80000000000001</v>
      </c>
      <c r="D266">
        <f>MAX(gielda__36[[#This Row],[firma_C]], D265)</f>
        <v>131.28</v>
      </c>
      <c r="E266">
        <f>IF(NOT(gielda__36[[#This Row],[Max C]] = D265), 1, 0)</f>
        <v>0</v>
      </c>
      <c r="F266">
        <f t="shared" si="12"/>
        <v>6144.8900000000012</v>
      </c>
      <c r="G266">
        <f>IF(C265&gt;gielda__36[[#This Row],[firma_C]], G265+1, 1)</f>
        <v>1</v>
      </c>
      <c r="H266" t="str">
        <f>IF(gielda__36[[#This Row],[Maleje]] &gt;= 3, "TAK", "NIE")</f>
        <v>NIE</v>
      </c>
      <c r="I266">
        <f t="shared" si="13"/>
        <v>0</v>
      </c>
      <c r="J266">
        <f>IF(AND(H265 = "TAK", gielda__36[[#This Row],[hajs przed]] &gt;= 1000),  ROUNDDOWN(1000/gielda__36[[#This Row],[firma_C]], 0), 0)</f>
        <v>0</v>
      </c>
      <c r="K266">
        <f>gielda__36[[#This Row],[ile kupic]]*gielda__36[[#This Row],[firma_C]]</f>
        <v>0</v>
      </c>
      <c r="L266">
        <f>IF(E265 = 1, gielda__36[[#This Row],[Akcje przed]], 0)</f>
        <v>0</v>
      </c>
      <c r="M266">
        <f>gielda__36[[#This Row],[firma_C]]*gielda__36[[#This Row],[Ilośc sprzedaż]]</f>
        <v>0</v>
      </c>
      <c r="N266">
        <f>gielda__36[[#This Row],[Koszta sprzedaży]]-gielda__36[[#This Row],[Kosta kupienia]]</f>
        <v>0</v>
      </c>
      <c r="O266">
        <f>gielda__36[[#This Row],[Akcje przed]]+gielda__36[[#This Row],[ile kupic]]-gielda__36[[#This Row],[Ilośc sprzedaż]]</f>
        <v>0</v>
      </c>
      <c r="P266">
        <f>gielda__36[[#This Row],[hajs przed]]+gielda__36[[#This Row],[Zmaina]]</f>
        <v>6144.8900000000012</v>
      </c>
      <c r="Q266" s="1">
        <f t="shared" si="14"/>
        <v>265</v>
      </c>
    </row>
    <row r="267" spans="1:17" x14ac:dyDescent="0.45">
      <c r="A267">
        <v>76.87</v>
      </c>
      <c r="B267">
        <v>107.08</v>
      </c>
      <c r="C267">
        <v>131.66</v>
      </c>
      <c r="D267">
        <f>MAX(gielda__36[[#This Row],[firma_C]], D266)</f>
        <v>131.66</v>
      </c>
      <c r="E267">
        <f>IF(NOT(gielda__36[[#This Row],[Max C]] = D266), 1, 0)</f>
        <v>1</v>
      </c>
      <c r="F267">
        <f t="shared" si="12"/>
        <v>6144.8900000000012</v>
      </c>
      <c r="G267">
        <f>IF(C266&gt;gielda__36[[#This Row],[firma_C]], G266+1, 1)</f>
        <v>1</v>
      </c>
      <c r="H267" t="str">
        <f>IF(gielda__36[[#This Row],[Maleje]] &gt;= 3, "TAK", "NIE")</f>
        <v>NIE</v>
      </c>
      <c r="I267">
        <f t="shared" si="13"/>
        <v>0</v>
      </c>
      <c r="J267">
        <f>IF(AND(H266 = "TAK", gielda__36[[#This Row],[hajs przed]] &gt;= 1000),  ROUNDDOWN(1000/gielda__36[[#This Row],[firma_C]], 0), 0)</f>
        <v>0</v>
      </c>
      <c r="K267">
        <f>gielda__36[[#This Row],[ile kupic]]*gielda__36[[#This Row],[firma_C]]</f>
        <v>0</v>
      </c>
      <c r="L267">
        <f>IF(E266 = 1, gielda__36[[#This Row],[Akcje przed]], 0)</f>
        <v>0</v>
      </c>
      <c r="M267">
        <f>gielda__36[[#This Row],[firma_C]]*gielda__36[[#This Row],[Ilośc sprzedaż]]</f>
        <v>0</v>
      </c>
      <c r="N267">
        <f>gielda__36[[#This Row],[Koszta sprzedaży]]-gielda__36[[#This Row],[Kosta kupienia]]</f>
        <v>0</v>
      </c>
      <c r="O267">
        <f>gielda__36[[#This Row],[Akcje przed]]+gielda__36[[#This Row],[ile kupic]]-gielda__36[[#This Row],[Ilośc sprzedaż]]</f>
        <v>0</v>
      </c>
      <c r="P267">
        <f>gielda__36[[#This Row],[hajs przed]]+gielda__36[[#This Row],[Zmaina]]</f>
        <v>6144.8900000000012</v>
      </c>
      <c r="Q267" s="1">
        <f t="shared" si="14"/>
        <v>266</v>
      </c>
    </row>
    <row r="268" spans="1:17" x14ac:dyDescent="0.45">
      <c r="A268">
        <v>75.680000000000007</v>
      </c>
      <c r="B268">
        <v>106.03</v>
      </c>
      <c r="C268">
        <v>133.33000000000001</v>
      </c>
      <c r="D268">
        <f>MAX(gielda__36[[#This Row],[firma_C]], D267)</f>
        <v>133.33000000000001</v>
      </c>
      <c r="E268">
        <f>IF(NOT(gielda__36[[#This Row],[Max C]] = D267), 1, 0)</f>
        <v>1</v>
      </c>
      <c r="F268">
        <f t="shared" si="12"/>
        <v>6144.8900000000012</v>
      </c>
      <c r="G268">
        <f>IF(C267&gt;gielda__36[[#This Row],[firma_C]], G267+1, 1)</f>
        <v>1</v>
      </c>
      <c r="H268" t="str">
        <f>IF(gielda__36[[#This Row],[Maleje]] &gt;= 3, "TAK", "NIE")</f>
        <v>NIE</v>
      </c>
      <c r="I268">
        <f t="shared" si="13"/>
        <v>0</v>
      </c>
      <c r="J268">
        <f>IF(AND(H267 = "TAK", gielda__36[[#This Row],[hajs przed]] &gt;= 1000),  ROUNDDOWN(1000/gielda__36[[#This Row],[firma_C]], 0), 0)</f>
        <v>0</v>
      </c>
      <c r="K268">
        <f>gielda__36[[#This Row],[ile kupic]]*gielda__36[[#This Row],[firma_C]]</f>
        <v>0</v>
      </c>
      <c r="L268">
        <f>IF(E267 = 1, gielda__36[[#This Row],[Akcje przed]], 0)</f>
        <v>0</v>
      </c>
      <c r="M268">
        <f>gielda__36[[#This Row],[firma_C]]*gielda__36[[#This Row],[Ilośc sprzedaż]]</f>
        <v>0</v>
      </c>
      <c r="N268">
        <f>gielda__36[[#This Row],[Koszta sprzedaży]]-gielda__36[[#This Row],[Kosta kupienia]]</f>
        <v>0</v>
      </c>
      <c r="O268">
        <f>gielda__36[[#This Row],[Akcje przed]]+gielda__36[[#This Row],[ile kupic]]-gielda__36[[#This Row],[Ilośc sprzedaż]]</f>
        <v>0</v>
      </c>
      <c r="P268">
        <f>gielda__36[[#This Row],[hajs przed]]+gielda__36[[#This Row],[Zmaina]]</f>
        <v>6144.8900000000012</v>
      </c>
      <c r="Q268" s="1">
        <f t="shared" si="14"/>
        <v>267</v>
      </c>
    </row>
    <row r="269" spans="1:17" x14ac:dyDescent="0.45">
      <c r="A269">
        <v>74</v>
      </c>
      <c r="B269">
        <v>108.96</v>
      </c>
      <c r="C269">
        <v>135</v>
      </c>
      <c r="D269">
        <f>MAX(gielda__36[[#This Row],[firma_C]], D268)</f>
        <v>135</v>
      </c>
      <c r="E269">
        <f>IF(NOT(gielda__36[[#This Row],[Max C]] = D268), 1, 0)</f>
        <v>1</v>
      </c>
      <c r="F269">
        <f t="shared" si="12"/>
        <v>6144.8900000000012</v>
      </c>
      <c r="G269">
        <f>IF(C268&gt;gielda__36[[#This Row],[firma_C]], G268+1, 1)</f>
        <v>1</v>
      </c>
      <c r="H269" t="str">
        <f>IF(gielda__36[[#This Row],[Maleje]] &gt;= 3, "TAK", "NIE")</f>
        <v>NIE</v>
      </c>
      <c r="I269">
        <f t="shared" si="13"/>
        <v>0</v>
      </c>
      <c r="J269">
        <f>IF(AND(H268 = "TAK", gielda__36[[#This Row],[hajs przed]] &gt;= 1000),  ROUNDDOWN(1000/gielda__36[[#This Row],[firma_C]], 0), 0)</f>
        <v>0</v>
      </c>
      <c r="K269">
        <f>gielda__36[[#This Row],[ile kupic]]*gielda__36[[#This Row],[firma_C]]</f>
        <v>0</v>
      </c>
      <c r="L269">
        <f>IF(E268 = 1, gielda__36[[#This Row],[Akcje przed]], 0)</f>
        <v>0</v>
      </c>
      <c r="M269">
        <f>gielda__36[[#This Row],[firma_C]]*gielda__36[[#This Row],[Ilośc sprzedaż]]</f>
        <v>0</v>
      </c>
      <c r="N269">
        <f>gielda__36[[#This Row],[Koszta sprzedaży]]-gielda__36[[#This Row],[Kosta kupienia]]</f>
        <v>0</v>
      </c>
      <c r="O269">
        <f>gielda__36[[#This Row],[Akcje przed]]+gielda__36[[#This Row],[ile kupic]]-gielda__36[[#This Row],[Ilośc sprzedaż]]</f>
        <v>0</v>
      </c>
      <c r="P269">
        <f>gielda__36[[#This Row],[hajs przed]]+gielda__36[[#This Row],[Zmaina]]</f>
        <v>6144.8900000000012</v>
      </c>
      <c r="Q269" s="1">
        <f t="shared" si="14"/>
        <v>268</v>
      </c>
    </row>
    <row r="270" spans="1:17" x14ac:dyDescent="0.45">
      <c r="A270">
        <v>72.63</v>
      </c>
      <c r="B270">
        <v>111.91</v>
      </c>
      <c r="C270">
        <v>133.07</v>
      </c>
      <c r="D270">
        <f>MAX(gielda__36[[#This Row],[firma_C]], D269)</f>
        <v>135</v>
      </c>
      <c r="E270">
        <f>IF(NOT(gielda__36[[#This Row],[Max C]] = D269), 1, 0)</f>
        <v>0</v>
      </c>
      <c r="F270">
        <f t="shared" si="12"/>
        <v>6144.8900000000012</v>
      </c>
      <c r="G270">
        <f>IF(C269&gt;gielda__36[[#This Row],[firma_C]], G269+1, 1)</f>
        <v>2</v>
      </c>
      <c r="H270" t="str">
        <f>IF(gielda__36[[#This Row],[Maleje]] &gt;= 3, "TAK", "NIE")</f>
        <v>NIE</v>
      </c>
      <c r="I270">
        <f t="shared" si="13"/>
        <v>0</v>
      </c>
      <c r="J270">
        <f>IF(AND(H269 = "TAK", gielda__36[[#This Row],[hajs przed]] &gt;= 1000),  ROUNDDOWN(1000/gielda__36[[#This Row],[firma_C]], 0), 0)</f>
        <v>0</v>
      </c>
      <c r="K270">
        <f>gielda__36[[#This Row],[ile kupic]]*gielda__36[[#This Row],[firma_C]]</f>
        <v>0</v>
      </c>
      <c r="L270">
        <f>IF(E269 = 1, gielda__36[[#This Row],[Akcje przed]], 0)</f>
        <v>0</v>
      </c>
      <c r="M270">
        <f>gielda__36[[#This Row],[firma_C]]*gielda__36[[#This Row],[Ilośc sprzedaż]]</f>
        <v>0</v>
      </c>
      <c r="N270">
        <f>gielda__36[[#This Row],[Koszta sprzedaży]]-gielda__36[[#This Row],[Kosta kupienia]]</f>
        <v>0</v>
      </c>
      <c r="O270">
        <f>gielda__36[[#This Row],[Akcje przed]]+gielda__36[[#This Row],[ile kupic]]-gielda__36[[#This Row],[Ilośc sprzedaż]]</f>
        <v>0</v>
      </c>
      <c r="P270">
        <f>gielda__36[[#This Row],[hajs przed]]+gielda__36[[#This Row],[Zmaina]]</f>
        <v>6144.8900000000012</v>
      </c>
      <c r="Q270" s="1">
        <f t="shared" si="14"/>
        <v>269</v>
      </c>
    </row>
    <row r="271" spans="1:17" x14ac:dyDescent="0.45">
      <c r="A271">
        <v>74.45</v>
      </c>
      <c r="B271">
        <v>110.17</v>
      </c>
      <c r="C271">
        <v>133.78</v>
      </c>
      <c r="D271">
        <f>MAX(gielda__36[[#This Row],[firma_C]], D270)</f>
        <v>135</v>
      </c>
      <c r="E271">
        <f>IF(NOT(gielda__36[[#This Row],[Max C]] = D270), 1, 0)</f>
        <v>0</v>
      </c>
      <c r="F271">
        <f t="shared" si="12"/>
        <v>6144.8900000000012</v>
      </c>
      <c r="G271">
        <f>IF(C270&gt;gielda__36[[#This Row],[firma_C]], G270+1, 1)</f>
        <v>1</v>
      </c>
      <c r="H271" t="str">
        <f>IF(gielda__36[[#This Row],[Maleje]] &gt;= 3, "TAK", "NIE")</f>
        <v>NIE</v>
      </c>
      <c r="I271">
        <f t="shared" si="13"/>
        <v>0</v>
      </c>
      <c r="J271">
        <f>IF(AND(H270 = "TAK", gielda__36[[#This Row],[hajs przed]] &gt;= 1000),  ROUNDDOWN(1000/gielda__36[[#This Row],[firma_C]], 0), 0)</f>
        <v>0</v>
      </c>
      <c r="K271">
        <f>gielda__36[[#This Row],[ile kupic]]*gielda__36[[#This Row],[firma_C]]</f>
        <v>0</v>
      </c>
      <c r="L271">
        <f>IF(E270 = 1, gielda__36[[#This Row],[Akcje przed]], 0)</f>
        <v>0</v>
      </c>
      <c r="M271">
        <f>gielda__36[[#This Row],[firma_C]]*gielda__36[[#This Row],[Ilośc sprzedaż]]</f>
        <v>0</v>
      </c>
      <c r="N271">
        <f>gielda__36[[#This Row],[Koszta sprzedaży]]-gielda__36[[#This Row],[Kosta kupienia]]</f>
        <v>0</v>
      </c>
      <c r="O271">
        <f>gielda__36[[#This Row],[Akcje przed]]+gielda__36[[#This Row],[ile kupic]]-gielda__36[[#This Row],[Ilośc sprzedaż]]</f>
        <v>0</v>
      </c>
      <c r="P271">
        <f>gielda__36[[#This Row],[hajs przed]]+gielda__36[[#This Row],[Zmaina]]</f>
        <v>6144.8900000000012</v>
      </c>
      <c r="Q271" s="1">
        <f t="shared" si="14"/>
        <v>270</v>
      </c>
    </row>
    <row r="272" spans="1:17" x14ac:dyDescent="0.45">
      <c r="A272">
        <v>76.709999999999994</v>
      </c>
      <c r="B272">
        <v>112.84</v>
      </c>
      <c r="C272">
        <v>132.02000000000001</v>
      </c>
      <c r="D272">
        <f>MAX(gielda__36[[#This Row],[firma_C]], D271)</f>
        <v>135</v>
      </c>
      <c r="E272">
        <f>IF(NOT(gielda__36[[#This Row],[Max C]] = D271), 1, 0)</f>
        <v>0</v>
      </c>
      <c r="F272">
        <f t="shared" si="12"/>
        <v>6144.8900000000012</v>
      </c>
      <c r="G272">
        <f>IF(C271&gt;gielda__36[[#This Row],[firma_C]], G271+1, 1)</f>
        <v>2</v>
      </c>
      <c r="H272" t="str">
        <f>IF(gielda__36[[#This Row],[Maleje]] &gt;= 3, "TAK", "NIE")</f>
        <v>NIE</v>
      </c>
      <c r="I272">
        <f t="shared" si="13"/>
        <v>0</v>
      </c>
      <c r="J272">
        <f>IF(AND(H271 = "TAK", gielda__36[[#This Row],[hajs przed]] &gt;= 1000),  ROUNDDOWN(1000/gielda__36[[#This Row],[firma_C]], 0), 0)</f>
        <v>0</v>
      </c>
      <c r="K272">
        <f>gielda__36[[#This Row],[ile kupic]]*gielda__36[[#This Row],[firma_C]]</f>
        <v>0</v>
      </c>
      <c r="L272">
        <f>IF(E271 = 1, gielda__36[[#This Row],[Akcje przed]], 0)</f>
        <v>0</v>
      </c>
      <c r="M272">
        <f>gielda__36[[#This Row],[firma_C]]*gielda__36[[#This Row],[Ilośc sprzedaż]]</f>
        <v>0</v>
      </c>
      <c r="N272">
        <f>gielda__36[[#This Row],[Koszta sprzedaży]]-gielda__36[[#This Row],[Kosta kupienia]]</f>
        <v>0</v>
      </c>
      <c r="O272">
        <f>gielda__36[[#This Row],[Akcje przed]]+gielda__36[[#This Row],[ile kupic]]-gielda__36[[#This Row],[Ilośc sprzedaż]]</f>
        <v>0</v>
      </c>
      <c r="P272">
        <f>gielda__36[[#This Row],[hajs przed]]+gielda__36[[#This Row],[Zmaina]]</f>
        <v>6144.8900000000012</v>
      </c>
      <c r="Q272" s="1">
        <f t="shared" si="14"/>
        <v>271</v>
      </c>
    </row>
    <row r="273" spans="1:17" x14ac:dyDescent="0.45">
      <c r="A273">
        <v>75</v>
      </c>
      <c r="B273">
        <v>111.15</v>
      </c>
      <c r="C273">
        <v>130.4</v>
      </c>
      <c r="D273">
        <f>MAX(gielda__36[[#This Row],[firma_C]], D272)</f>
        <v>135</v>
      </c>
      <c r="E273">
        <f>IF(NOT(gielda__36[[#This Row],[Max C]] = D272), 1, 0)</f>
        <v>0</v>
      </c>
      <c r="F273">
        <f t="shared" si="12"/>
        <v>6144.8900000000012</v>
      </c>
      <c r="G273">
        <f>IF(C272&gt;gielda__36[[#This Row],[firma_C]], G272+1, 1)</f>
        <v>3</v>
      </c>
      <c r="H273" t="str">
        <f>IF(gielda__36[[#This Row],[Maleje]] &gt;= 3, "TAK", "NIE")</f>
        <v>TAK</v>
      </c>
      <c r="I273">
        <f t="shared" si="13"/>
        <v>0</v>
      </c>
      <c r="J273">
        <f>IF(AND(H272 = "TAK", gielda__36[[#This Row],[hajs przed]] &gt;= 1000),  ROUNDDOWN(1000/gielda__36[[#This Row],[firma_C]], 0), 0)</f>
        <v>0</v>
      </c>
      <c r="K273">
        <f>gielda__36[[#This Row],[ile kupic]]*gielda__36[[#This Row],[firma_C]]</f>
        <v>0</v>
      </c>
      <c r="L273">
        <f>IF(E272 = 1, gielda__36[[#This Row],[Akcje przed]], 0)</f>
        <v>0</v>
      </c>
      <c r="M273">
        <f>gielda__36[[#This Row],[firma_C]]*gielda__36[[#This Row],[Ilośc sprzedaż]]</f>
        <v>0</v>
      </c>
      <c r="N273">
        <f>gielda__36[[#This Row],[Koszta sprzedaży]]-gielda__36[[#This Row],[Kosta kupienia]]</f>
        <v>0</v>
      </c>
      <c r="O273">
        <f>gielda__36[[#This Row],[Akcje przed]]+gielda__36[[#This Row],[ile kupic]]-gielda__36[[#This Row],[Ilośc sprzedaż]]</f>
        <v>0</v>
      </c>
      <c r="P273">
        <f>gielda__36[[#This Row],[hajs przed]]+gielda__36[[#This Row],[Zmaina]]</f>
        <v>6144.8900000000012</v>
      </c>
      <c r="Q273" s="1">
        <f t="shared" si="14"/>
        <v>272</v>
      </c>
    </row>
    <row r="274" spans="1:17" x14ac:dyDescent="0.45">
      <c r="A274">
        <v>73.349999999999994</v>
      </c>
      <c r="B274">
        <v>109.91</v>
      </c>
      <c r="C274">
        <v>132.28</v>
      </c>
      <c r="D274">
        <f>MAX(gielda__36[[#This Row],[firma_C]], D273)</f>
        <v>135</v>
      </c>
      <c r="E274">
        <f>IF(NOT(gielda__36[[#This Row],[Max C]] = D273), 1, 0)</f>
        <v>0</v>
      </c>
      <c r="F274">
        <f t="shared" si="12"/>
        <v>6144.8900000000012</v>
      </c>
      <c r="G274">
        <f>IF(C273&gt;gielda__36[[#This Row],[firma_C]], G273+1, 1)</f>
        <v>1</v>
      </c>
      <c r="H274" t="str">
        <f>IF(gielda__36[[#This Row],[Maleje]] &gt;= 3, "TAK", "NIE")</f>
        <v>NIE</v>
      </c>
      <c r="I274">
        <f t="shared" si="13"/>
        <v>0</v>
      </c>
      <c r="J274">
        <f>IF(AND(H273 = "TAK", gielda__36[[#This Row],[hajs przed]] &gt;= 1000),  ROUNDDOWN(1000/gielda__36[[#This Row],[firma_C]], 0), 0)</f>
        <v>7</v>
      </c>
      <c r="K274">
        <f>gielda__36[[#This Row],[ile kupic]]*gielda__36[[#This Row],[firma_C]]</f>
        <v>925.96</v>
      </c>
      <c r="L274">
        <f>IF(E273 = 1, gielda__36[[#This Row],[Akcje przed]], 0)</f>
        <v>0</v>
      </c>
      <c r="M274">
        <f>gielda__36[[#This Row],[firma_C]]*gielda__36[[#This Row],[Ilośc sprzedaż]]</f>
        <v>0</v>
      </c>
      <c r="N274">
        <f>gielda__36[[#This Row],[Koszta sprzedaży]]-gielda__36[[#This Row],[Kosta kupienia]]</f>
        <v>-925.96</v>
      </c>
      <c r="O274">
        <f>gielda__36[[#This Row],[Akcje przed]]+gielda__36[[#This Row],[ile kupic]]-gielda__36[[#This Row],[Ilośc sprzedaż]]</f>
        <v>7</v>
      </c>
      <c r="P274">
        <f>gielda__36[[#This Row],[hajs przed]]+gielda__36[[#This Row],[Zmaina]]</f>
        <v>5218.9300000000012</v>
      </c>
      <c r="Q274" s="1">
        <f t="shared" si="14"/>
        <v>273</v>
      </c>
    </row>
    <row r="275" spans="1:17" x14ac:dyDescent="0.45">
      <c r="A275">
        <v>71.900000000000006</v>
      </c>
      <c r="B275">
        <v>109.19</v>
      </c>
      <c r="C275">
        <v>132.38999999999999</v>
      </c>
      <c r="D275">
        <f>MAX(gielda__36[[#This Row],[firma_C]], D274)</f>
        <v>135</v>
      </c>
      <c r="E275">
        <f>IF(NOT(gielda__36[[#This Row],[Max C]] = D274), 1, 0)</f>
        <v>0</v>
      </c>
      <c r="F275">
        <f t="shared" si="12"/>
        <v>5218.9300000000012</v>
      </c>
      <c r="G275">
        <f>IF(C274&gt;gielda__36[[#This Row],[firma_C]], G274+1, 1)</f>
        <v>1</v>
      </c>
      <c r="H275" t="str">
        <f>IF(gielda__36[[#This Row],[Maleje]] &gt;= 3, "TAK", "NIE")</f>
        <v>NIE</v>
      </c>
      <c r="I275">
        <f t="shared" si="13"/>
        <v>7</v>
      </c>
      <c r="J275">
        <f>IF(AND(H274 = "TAK", gielda__36[[#This Row],[hajs przed]] &gt;= 1000),  ROUNDDOWN(1000/gielda__36[[#This Row],[firma_C]], 0), 0)</f>
        <v>0</v>
      </c>
      <c r="K275">
        <f>gielda__36[[#This Row],[ile kupic]]*gielda__36[[#This Row],[firma_C]]</f>
        <v>0</v>
      </c>
      <c r="L275">
        <f>IF(E274 = 1, gielda__36[[#This Row],[Akcje przed]], 0)</f>
        <v>0</v>
      </c>
      <c r="M275">
        <f>gielda__36[[#This Row],[firma_C]]*gielda__36[[#This Row],[Ilośc sprzedaż]]</f>
        <v>0</v>
      </c>
      <c r="N275">
        <f>gielda__36[[#This Row],[Koszta sprzedaży]]-gielda__36[[#This Row],[Kosta kupienia]]</f>
        <v>0</v>
      </c>
      <c r="O275">
        <f>gielda__36[[#This Row],[Akcje przed]]+gielda__36[[#This Row],[ile kupic]]-gielda__36[[#This Row],[Ilośc sprzedaż]]</f>
        <v>7</v>
      </c>
      <c r="P275">
        <f>gielda__36[[#This Row],[hajs przed]]+gielda__36[[#This Row],[Zmaina]]</f>
        <v>5218.9300000000012</v>
      </c>
      <c r="Q275" s="1">
        <f t="shared" si="14"/>
        <v>274</v>
      </c>
    </row>
    <row r="276" spans="1:17" x14ac:dyDescent="0.45">
      <c r="A276">
        <v>70.31</v>
      </c>
      <c r="B276">
        <v>108.35</v>
      </c>
      <c r="C276">
        <v>130.94</v>
      </c>
      <c r="D276">
        <f>MAX(gielda__36[[#This Row],[firma_C]], D275)</f>
        <v>135</v>
      </c>
      <c r="E276">
        <f>IF(NOT(gielda__36[[#This Row],[Max C]] = D275), 1, 0)</f>
        <v>0</v>
      </c>
      <c r="F276">
        <f t="shared" si="12"/>
        <v>5218.9300000000012</v>
      </c>
      <c r="G276">
        <f>IF(C275&gt;gielda__36[[#This Row],[firma_C]], G275+1, 1)</f>
        <v>2</v>
      </c>
      <c r="H276" t="str">
        <f>IF(gielda__36[[#This Row],[Maleje]] &gt;= 3, "TAK", "NIE")</f>
        <v>NIE</v>
      </c>
      <c r="I276">
        <f t="shared" si="13"/>
        <v>7</v>
      </c>
      <c r="J276">
        <f>IF(AND(H275 = "TAK", gielda__36[[#This Row],[hajs przed]] &gt;= 1000),  ROUNDDOWN(1000/gielda__36[[#This Row],[firma_C]], 0), 0)</f>
        <v>0</v>
      </c>
      <c r="K276">
        <f>gielda__36[[#This Row],[ile kupic]]*gielda__36[[#This Row],[firma_C]]</f>
        <v>0</v>
      </c>
      <c r="L276">
        <f>IF(E275 = 1, gielda__36[[#This Row],[Akcje przed]], 0)</f>
        <v>0</v>
      </c>
      <c r="M276">
        <f>gielda__36[[#This Row],[firma_C]]*gielda__36[[#This Row],[Ilośc sprzedaż]]</f>
        <v>0</v>
      </c>
      <c r="N276">
        <f>gielda__36[[#This Row],[Koszta sprzedaży]]-gielda__36[[#This Row],[Kosta kupienia]]</f>
        <v>0</v>
      </c>
      <c r="O276">
        <f>gielda__36[[#This Row],[Akcje przed]]+gielda__36[[#This Row],[ile kupic]]-gielda__36[[#This Row],[Ilośc sprzedaż]]</f>
        <v>7</v>
      </c>
      <c r="P276">
        <f>gielda__36[[#This Row],[hajs przed]]+gielda__36[[#This Row],[Zmaina]]</f>
        <v>5218.9300000000012</v>
      </c>
      <c r="Q276" s="1">
        <f t="shared" si="14"/>
        <v>275</v>
      </c>
    </row>
    <row r="277" spans="1:17" x14ac:dyDescent="0.45">
      <c r="A277">
        <v>68.63</v>
      </c>
      <c r="B277">
        <v>107.99</v>
      </c>
      <c r="C277">
        <v>129.53</v>
      </c>
      <c r="D277">
        <f>MAX(gielda__36[[#This Row],[firma_C]], D276)</f>
        <v>135</v>
      </c>
      <c r="E277">
        <f>IF(NOT(gielda__36[[#This Row],[Max C]] = D276), 1, 0)</f>
        <v>0</v>
      </c>
      <c r="F277">
        <f t="shared" si="12"/>
        <v>5218.9300000000012</v>
      </c>
      <c r="G277">
        <f>IF(C276&gt;gielda__36[[#This Row],[firma_C]], G276+1, 1)</f>
        <v>3</v>
      </c>
      <c r="H277" t="str">
        <f>IF(gielda__36[[#This Row],[Maleje]] &gt;= 3, "TAK", "NIE")</f>
        <v>TAK</v>
      </c>
      <c r="I277">
        <f t="shared" si="13"/>
        <v>7</v>
      </c>
      <c r="J277">
        <f>IF(AND(H276 = "TAK", gielda__36[[#This Row],[hajs przed]] &gt;= 1000),  ROUNDDOWN(1000/gielda__36[[#This Row],[firma_C]], 0), 0)</f>
        <v>0</v>
      </c>
      <c r="K277">
        <f>gielda__36[[#This Row],[ile kupic]]*gielda__36[[#This Row],[firma_C]]</f>
        <v>0</v>
      </c>
      <c r="L277">
        <f>IF(E276 = 1, gielda__36[[#This Row],[Akcje przed]], 0)</f>
        <v>0</v>
      </c>
      <c r="M277">
        <f>gielda__36[[#This Row],[firma_C]]*gielda__36[[#This Row],[Ilośc sprzedaż]]</f>
        <v>0</v>
      </c>
      <c r="N277">
        <f>gielda__36[[#This Row],[Koszta sprzedaży]]-gielda__36[[#This Row],[Kosta kupienia]]</f>
        <v>0</v>
      </c>
      <c r="O277">
        <f>gielda__36[[#This Row],[Akcje przed]]+gielda__36[[#This Row],[ile kupic]]-gielda__36[[#This Row],[Ilośc sprzedaż]]</f>
        <v>7</v>
      </c>
      <c r="P277">
        <f>gielda__36[[#This Row],[hajs przed]]+gielda__36[[#This Row],[Zmaina]]</f>
        <v>5218.9300000000012</v>
      </c>
      <c r="Q277" s="1">
        <f t="shared" si="14"/>
        <v>276</v>
      </c>
    </row>
    <row r="278" spans="1:17" x14ac:dyDescent="0.45">
      <c r="A278">
        <v>71.069999999999993</v>
      </c>
      <c r="B278">
        <v>110.4</v>
      </c>
      <c r="C278">
        <v>129.55000000000001</v>
      </c>
      <c r="D278">
        <f>MAX(gielda__36[[#This Row],[firma_C]], D277)</f>
        <v>135</v>
      </c>
      <c r="E278">
        <f>IF(NOT(gielda__36[[#This Row],[Max C]] = D277), 1, 0)</f>
        <v>0</v>
      </c>
      <c r="F278">
        <f t="shared" si="12"/>
        <v>5218.9300000000012</v>
      </c>
      <c r="G278">
        <f>IF(C277&gt;gielda__36[[#This Row],[firma_C]], G277+1, 1)</f>
        <v>1</v>
      </c>
      <c r="H278" t="str">
        <f>IF(gielda__36[[#This Row],[Maleje]] &gt;= 3, "TAK", "NIE")</f>
        <v>NIE</v>
      </c>
      <c r="I278">
        <f t="shared" si="13"/>
        <v>7</v>
      </c>
      <c r="J278">
        <f>IF(AND(H277 = "TAK", gielda__36[[#This Row],[hajs przed]] &gt;= 1000),  ROUNDDOWN(1000/gielda__36[[#This Row],[firma_C]], 0), 0)</f>
        <v>7</v>
      </c>
      <c r="K278">
        <f>gielda__36[[#This Row],[ile kupic]]*gielda__36[[#This Row],[firma_C]]</f>
        <v>906.85000000000014</v>
      </c>
      <c r="L278">
        <f>IF(E277 = 1, gielda__36[[#This Row],[Akcje przed]], 0)</f>
        <v>0</v>
      </c>
      <c r="M278">
        <f>gielda__36[[#This Row],[firma_C]]*gielda__36[[#This Row],[Ilośc sprzedaż]]</f>
        <v>0</v>
      </c>
      <c r="N278">
        <f>gielda__36[[#This Row],[Koszta sprzedaży]]-gielda__36[[#This Row],[Kosta kupienia]]</f>
        <v>-906.85000000000014</v>
      </c>
      <c r="O278">
        <f>gielda__36[[#This Row],[Akcje przed]]+gielda__36[[#This Row],[ile kupic]]-gielda__36[[#This Row],[Ilośc sprzedaż]]</f>
        <v>14</v>
      </c>
      <c r="P278">
        <f>gielda__36[[#This Row],[hajs przed]]+gielda__36[[#This Row],[Zmaina]]</f>
        <v>4312.0800000000008</v>
      </c>
      <c r="Q278" s="1">
        <f t="shared" si="14"/>
        <v>277</v>
      </c>
    </row>
    <row r="279" spans="1:17" x14ac:dyDescent="0.45">
      <c r="A279">
        <v>72.34</v>
      </c>
      <c r="B279">
        <v>108.92</v>
      </c>
      <c r="C279">
        <v>130.43</v>
      </c>
      <c r="D279">
        <f>MAX(gielda__36[[#This Row],[firma_C]], D278)</f>
        <v>135</v>
      </c>
      <c r="E279">
        <f>IF(NOT(gielda__36[[#This Row],[Max C]] = D278), 1, 0)</f>
        <v>0</v>
      </c>
      <c r="F279">
        <f t="shared" si="12"/>
        <v>4312.0800000000008</v>
      </c>
      <c r="G279">
        <f>IF(C278&gt;gielda__36[[#This Row],[firma_C]], G278+1, 1)</f>
        <v>1</v>
      </c>
      <c r="H279" t="str">
        <f>IF(gielda__36[[#This Row],[Maleje]] &gt;= 3, "TAK", "NIE")</f>
        <v>NIE</v>
      </c>
      <c r="I279">
        <f t="shared" si="13"/>
        <v>14</v>
      </c>
      <c r="J279">
        <f>IF(AND(H278 = "TAK", gielda__36[[#This Row],[hajs przed]] &gt;= 1000),  ROUNDDOWN(1000/gielda__36[[#This Row],[firma_C]], 0), 0)</f>
        <v>0</v>
      </c>
      <c r="K279">
        <f>gielda__36[[#This Row],[ile kupic]]*gielda__36[[#This Row],[firma_C]]</f>
        <v>0</v>
      </c>
      <c r="L279">
        <f>IF(E278 = 1, gielda__36[[#This Row],[Akcje przed]], 0)</f>
        <v>0</v>
      </c>
      <c r="M279">
        <f>gielda__36[[#This Row],[firma_C]]*gielda__36[[#This Row],[Ilośc sprzedaż]]</f>
        <v>0</v>
      </c>
      <c r="N279">
        <f>gielda__36[[#This Row],[Koszta sprzedaży]]-gielda__36[[#This Row],[Kosta kupienia]]</f>
        <v>0</v>
      </c>
      <c r="O279">
        <f>gielda__36[[#This Row],[Akcje przed]]+gielda__36[[#This Row],[ile kupic]]-gielda__36[[#This Row],[Ilośc sprzedaż]]</f>
        <v>14</v>
      </c>
      <c r="P279">
        <f>gielda__36[[#This Row],[hajs przed]]+gielda__36[[#This Row],[Zmaina]]</f>
        <v>4312.0800000000008</v>
      </c>
      <c r="Q279" s="1">
        <f t="shared" si="14"/>
        <v>278</v>
      </c>
    </row>
    <row r="280" spans="1:17" x14ac:dyDescent="0.45">
      <c r="A280">
        <v>71.27</v>
      </c>
      <c r="B280">
        <v>111.43</v>
      </c>
      <c r="C280">
        <v>130.88999999999999</v>
      </c>
      <c r="D280">
        <f>MAX(gielda__36[[#This Row],[firma_C]], D279)</f>
        <v>135</v>
      </c>
      <c r="E280">
        <f>IF(NOT(gielda__36[[#This Row],[Max C]] = D279), 1, 0)</f>
        <v>0</v>
      </c>
      <c r="F280">
        <f t="shared" si="12"/>
        <v>4312.0800000000008</v>
      </c>
      <c r="G280">
        <f>IF(C279&gt;gielda__36[[#This Row],[firma_C]], G279+1, 1)</f>
        <v>1</v>
      </c>
      <c r="H280" t="str">
        <f>IF(gielda__36[[#This Row],[Maleje]] &gt;= 3, "TAK", "NIE")</f>
        <v>NIE</v>
      </c>
      <c r="I280">
        <f t="shared" si="13"/>
        <v>14</v>
      </c>
      <c r="J280">
        <f>IF(AND(H279 = "TAK", gielda__36[[#This Row],[hajs przed]] &gt;= 1000),  ROUNDDOWN(1000/gielda__36[[#This Row],[firma_C]], 0), 0)</f>
        <v>0</v>
      </c>
      <c r="K280">
        <f>gielda__36[[#This Row],[ile kupic]]*gielda__36[[#This Row],[firma_C]]</f>
        <v>0</v>
      </c>
      <c r="L280">
        <f>IF(E279 = 1, gielda__36[[#This Row],[Akcje przed]], 0)</f>
        <v>0</v>
      </c>
      <c r="M280">
        <f>gielda__36[[#This Row],[firma_C]]*gielda__36[[#This Row],[Ilośc sprzedaż]]</f>
        <v>0</v>
      </c>
      <c r="N280">
        <f>gielda__36[[#This Row],[Koszta sprzedaży]]-gielda__36[[#This Row],[Kosta kupienia]]</f>
        <v>0</v>
      </c>
      <c r="O280">
        <f>gielda__36[[#This Row],[Akcje przed]]+gielda__36[[#This Row],[ile kupic]]-gielda__36[[#This Row],[Ilośc sprzedaż]]</f>
        <v>14</v>
      </c>
      <c r="P280">
        <f>gielda__36[[#This Row],[hajs przed]]+gielda__36[[#This Row],[Zmaina]]</f>
        <v>4312.0800000000008</v>
      </c>
      <c r="Q280" s="1">
        <f t="shared" si="14"/>
        <v>279</v>
      </c>
    </row>
    <row r="281" spans="1:17" x14ac:dyDescent="0.45">
      <c r="A281">
        <v>71.540000000000006</v>
      </c>
      <c r="B281">
        <v>109.43</v>
      </c>
      <c r="C281">
        <v>129.18</v>
      </c>
      <c r="D281">
        <f>MAX(gielda__36[[#This Row],[firma_C]], D280)</f>
        <v>135</v>
      </c>
      <c r="E281">
        <f>IF(NOT(gielda__36[[#This Row],[Max C]] = D280), 1, 0)</f>
        <v>0</v>
      </c>
      <c r="F281">
        <f t="shared" si="12"/>
        <v>4312.0800000000008</v>
      </c>
      <c r="G281">
        <f>IF(C280&gt;gielda__36[[#This Row],[firma_C]], G280+1, 1)</f>
        <v>2</v>
      </c>
      <c r="H281" t="str">
        <f>IF(gielda__36[[#This Row],[Maleje]] &gt;= 3, "TAK", "NIE")</f>
        <v>NIE</v>
      </c>
      <c r="I281">
        <f t="shared" si="13"/>
        <v>14</v>
      </c>
      <c r="J281">
        <f>IF(AND(H280 = "TAK", gielda__36[[#This Row],[hajs przed]] &gt;= 1000),  ROUNDDOWN(1000/gielda__36[[#This Row],[firma_C]], 0), 0)</f>
        <v>0</v>
      </c>
      <c r="K281">
        <f>gielda__36[[#This Row],[ile kupic]]*gielda__36[[#This Row],[firma_C]]</f>
        <v>0</v>
      </c>
      <c r="L281">
        <f>IF(E280 = 1, gielda__36[[#This Row],[Akcje przed]], 0)</f>
        <v>0</v>
      </c>
      <c r="M281">
        <f>gielda__36[[#This Row],[firma_C]]*gielda__36[[#This Row],[Ilośc sprzedaż]]</f>
        <v>0</v>
      </c>
      <c r="N281">
        <f>gielda__36[[#This Row],[Koszta sprzedaży]]-gielda__36[[#This Row],[Kosta kupienia]]</f>
        <v>0</v>
      </c>
      <c r="O281">
        <f>gielda__36[[#This Row],[Akcje przed]]+gielda__36[[#This Row],[ile kupic]]-gielda__36[[#This Row],[Ilośc sprzedaż]]</f>
        <v>14</v>
      </c>
      <c r="P281">
        <f>gielda__36[[#This Row],[hajs przed]]+gielda__36[[#This Row],[Zmaina]]</f>
        <v>4312.0800000000008</v>
      </c>
      <c r="Q281" s="1">
        <f t="shared" si="14"/>
        <v>280</v>
      </c>
    </row>
    <row r="282" spans="1:17" x14ac:dyDescent="0.45">
      <c r="A282">
        <v>72.11</v>
      </c>
      <c r="B282">
        <v>108.76</v>
      </c>
      <c r="C282">
        <v>129.96</v>
      </c>
      <c r="D282">
        <f>MAX(gielda__36[[#This Row],[firma_C]], D281)</f>
        <v>135</v>
      </c>
      <c r="E282">
        <f>IF(NOT(gielda__36[[#This Row],[Max C]] = D281), 1, 0)</f>
        <v>0</v>
      </c>
      <c r="F282">
        <f t="shared" si="12"/>
        <v>4312.0800000000008</v>
      </c>
      <c r="G282">
        <f>IF(C281&gt;gielda__36[[#This Row],[firma_C]], G281+1, 1)</f>
        <v>1</v>
      </c>
      <c r="H282" t="str">
        <f>IF(gielda__36[[#This Row],[Maleje]] &gt;= 3, "TAK", "NIE")</f>
        <v>NIE</v>
      </c>
      <c r="I282">
        <f t="shared" si="13"/>
        <v>14</v>
      </c>
      <c r="J282">
        <f>IF(AND(H281 = "TAK", gielda__36[[#This Row],[hajs przed]] &gt;= 1000),  ROUNDDOWN(1000/gielda__36[[#This Row],[firma_C]], 0), 0)</f>
        <v>0</v>
      </c>
      <c r="K282">
        <f>gielda__36[[#This Row],[ile kupic]]*gielda__36[[#This Row],[firma_C]]</f>
        <v>0</v>
      </c>
      <c r="L282">
        <f>IF(E281 = 1, gielda__36[[#This Row],[Akcje przed]], 0)</f>
        <v>0</v>
      </c>
      <c r="M282">
        <f>gielda__36[[#This Row],[firma_C]]*gielda__36[[#This Row],[Ilośc sprzedaż]]</f>
        <v>0</v>
      </c>
      <c r="N282">
        <f>gielda__36[[#This Row],[Koszta sprzedaży]]-gielda__36[[#This Row],[Kosta kupienia]]</f>
        <v>0</v>
      </c>
      <c r="O282">
        <f>gielda__36[[#This Row],[Akcje przed]]+gielda__36[[#This Row],[ile kupic]]-gielda__36[[#This Row],[Ilośc sprzedaż]]</f>
        <v>14</v>
      </c>
      <c r="P282">
        <f>gielda__36[[#This Row],[hajs przed]]+gielda__36[[#This Row],[Zmaina]]</f>
        <v>4312.0800000000008</v>
      </c>
      <c r="Q282" s="1">
        <f t="shared" si="14"/>
        <v>281</v>
      </c>
    </row>
    <row r="283" spans="1:17" x14ac:dyDescent="0.45">
      <c r="A283">
        <v>73.61</v>
      </c>
      <c r="B283">
        <v>107.21</v>
      </c>
      <c r="C283">
        <v>130.33000000000001</v>
      </c>
      <c r="D283">
        <f>MAX(gielda__36[[#This Row],[firma_C]], D282)</f>
        <v>135</v>
      </c>
      <c r="E283">
        <f>IF(NOT(gielda__36[[#This Row],[Max C]] = D282), 1, 0)</f>
        <v>0</v>
      </c>
      <c r="F283">
        <f t="shared" si="12"/>
        <v>4312.0800000000008</v>
      </c>
      <c r="G283">
        <f>IF(C282&gt;gielda__36[[#This Row],[firma_C]], G282+1, 1)</f>
        <v>1</v>
      </c>
      <c r="H283" t="str">
        <f>IF(gielda__36[[#This Row],[Maleje]] &gt;= 3, "TAK", "NIE")</f>
        <v>NIE</v>
      </c>
      <c r="I283">
        <f t="shared" si="13"/>
        <v>14</v>
      </c>
      <c r="J283">
        <f>IF(AND(H282 = "TAK", gielda__36[[#This Row],[hajs przed]] &gt;= 1000),  ROUNDDOWN(1000/gielda__36[[#This Row],[firma_C]], 0), 0)</f>
        <v>0</v>
      </c>
      <c r="K283">
        <f>gielda__36[[#This Row],[ile kupic]]*gielda__36[[#This Row],[firma_C]]</f>
        <v>0</v>
      </c>
      <c r="L283">
        <f>IF(E282 = 1, gielda__36[[#This Row],[Akcje przed]], 0)</f>
        <v>0</v>
      </c>
      <c r="M283">
        <f>gielda__36[[#This Row],[firma_C]]*gielda__36[[#This Row],[Ilośc sprzedaż]]</f>
        <v>0</v>
      </c>
      <c r="N283">
        <f>gielda__36[[#This Row],[Koszta sprzedaży]]-gielda__36[[#This Row],[Kosta kupienia]]</f>
        <v>0</v>
      </c>
      <c r="O283">
        <f>gielda__36[[#This Row],[Akcje przed]]+gielda__36[[#This Row],[ile kupic]]-gielda__36[[#This Row],[Ilośc sprzedaż]]</f>
        <v>14</v>
      </c>
      <c r="P283">
        <f>gielda__36[[#This Row],[hajs przed]]+gielda__36[[#This Row],[Zmaina]]</f>
        <v>4312.0800000000008</v>
      </c>
      <c r="Q283" s="1">
        <f t="shared" si="14"/>
        <v>282</v>
      </c>
    </row>
    <row r="284" spans="1:17" x14ac:dyDescent="0.45">
      <c r="A284">
        <v>74.5</v>
      </c>
      <c r="B284">
        <v>107.13</v>
      </c>
      <c r="C284">
        <v>130.63999999999999</v>
      </c>
      <c r="D284">
        <f>MAX(gielda__36[[#This Row],[firma_C]], D283)</f>
        <v>135</v>
      </c>
      <c r="E284">
        <f>IF(NOT(gielda__36[[#This Row],[Max C]] = D283), 1, 0)</f>
        <v>0</v>
      </c>
      <c r="F284">
        <f t="shared" si="12"/>
        <v>4312.0800000000008</v>
      </c>
      <c r="G284">
        <f>IF(C283&gt;gielda__36[[#This Row],[firma_C]], G283+1, 1)</f>
        <v>1</v>
      </c>
      <c r="H284" t="str">
        <f>IF(gielda__36[[#This Row],[Maleje]] &gt;= 3, "TAK", "NIE")</f>
        <v>NIE</v>
      </c>
      <c r="I284">
        <f t="shared" si="13"/>
        <v>14</v>
      </c>
      <c r="J284">
        <f>IF(AND(H283 = "TAK", gielda__36[[#This Row],[hajs przed]] &gt;= 1000),  ROUNDDOWN(1000/gielda__36[[#This Row],[firma_C]], 0), 0)</f>
        <v>0</v>
      </c>
      <c r="K284">
        <f>gielda__36[[#This Row],[ile kupic]]*gielda__36[[#This Row],[firma_C]]</f>
        <v>0</v>
      </c>
      <c r="L284">
        <f>IF(E283 = 1, gielda__36[[#This Row],[Akcje przed]], 0)</f>
        <v>0</v>
      </c>
      <c r="M284">
        <f>gielda__36[[#This Row],[firma_C]]*gielda__36[[#This Row],[Ilośc sprzedaż]]</f>
        <v>0</v>
      </c>
      <c r="N284">
        <f>gielda__36[[#This Row],[Koszta sprzedaży]]-gielda__36[[#This Row],[Kosta kupienia]]</f>
        <v>0</v>
      </c>
      <c r="O284">
        <f>gielda__36[[#This Row],[Akcje przed]]+gielda__36[[#This Row],[ile kupic]]-gielda__36[[#This Row],[Ilośc sprzedaż]]</f>
        <v>14</v>
      </c>
      <c r="P284">
        <f>gielda__36[[#This Row],[hajs przed]]+gielda__36[[#This Row],[Zmaina]]</f>
        <v>4312.0800000000008</v>
      </c>
      <c r="Q284" s="1">
        <f t="shared" si="14"/>
        <v>283</v>
      </c>
    </row>
    <row r="285" spans="1:17" x14ac:dyDescent="0.45">
      <c r="A285">
        <v>76.239999999999995</v>
      </c>
      <c r="B285">
        <v>109.71</v>
      </c>
      <c r="C285">
        <v>130.78</v>
      </c>
      <c r="D285">
        <f>MAX(gielda__36[[#This Row],[firma_C]], D284)</f>
        <v>135</v>
      </c>
      <c r="E285">
        <f>IF(NOT(gielda__36[[#This Row],[Max C]] = D284), 1, 0)</f>
        <v>0</v>
      </c>
      <c r="F285">
        <f t="shared" si="12"/>
        <v>4312.0800000000008</v>
      </c>
      <c r="G285">
        <f>IF(C284&gt;gielda__36[[#This Row],[firma_C]], G284+1, 1)</f>
        <v>1</v>
      </c>
      <c r="H285" t="str">
        <f>IF(gielda__36[[#This Row],[Maleje]] &gt;= 3, "TAK", "NIE")</f>
        <v>NIE</v>
      </c>
      <c r="I285">
        <f t="shared" si="13"/>
        <v>14</v>
      </c>
      <c r="J285">
        <f>IF(AND(H284 = "TAK", gielda__36[[#This Row],[hajs przed]] &gt;= 1000),  ROUNDDOWN(1000/gielda__36[[#This Row],[firma_C]], 0), 0)</f>
        <v>0</v>
      </c>
      <c r="K285">
        <f>gielda__36[[#This Row],[ile kupic]]*gielda__36[[#This Row],[firma_C]]</f>
        <v>0</v>
      </c>
      <c r="L285">
        <f>IF(E284 = 1, gielda__36[[#This Row],[Akcje przed]], 0)</f>
        <v>0</v>
      </c>
      <c r="M285">
        <f>gielda__36[[#This Row],[firma_C]]*gielda__36[[#This Row],[Ilośc sprzedaż]]</f>
        <v>0</v>
      </c>
      <c r="N285">
        <f>gielda__36[[#This Row],[Koszta sprzedaży]]-gielda__36[[#This Row],[Kosta kupienia]]</f>
        <v>0</v>
      </c>
      <c r="O285">
        <f>gielda__36[[#This Row],[Akcje przed]]+gielda__36[[#This Row],[ile kupic]]-gielda__36[[#This Row],[Ilośc sprzedaż]]</f>
        <v>14</v>
      </c>
      <c r="P285">
        <f>gielda__36[[#This Row],[hajs przed]]+gielda__36[[#This Row],[Zmaina]]</f>
        <v>4312.0800000000008</v>
      </c>
      <c r="Q285" s="1">
        <f t="shared" si="14"/>
        <v>284</v>
      </c>
    </row>
    <row r="286" spans="1:17" x14ac:dyDescent="0.45">
      <c r="A286">
        <v>76.92</v>
      </c>
      <c r="B286">
        <v>109.26</v>
      </c>
      <c r="C286">
        <v>129.13999999999999</v>
      </c>
      <c r="D286">
        <f>MAX(gielda__36[[#This Row],[firma_C]], D285)</f>
        <v>135</v>
      </c>
      <c r="E286">
        <f>IF(NOT(gielda__36[[#This Row],[Max C]] = D285), 1, 0)</f>
        <v>0</v>
      </c>
      <c r="F286">
        <f t="shared" si="12"/>
        <v>4312.0800000000008</v>
      </c>
      <c r="G286">
        <f>IF(C285&gt;gielda__36[[#This Row],[firma_C]], G285+1, 1)</f>
        <v>2</v>
      </c>
      <c r="H286" t="str">
        <f>IF(gielda__36[[#This Row],[Maleje]] &gt;= 3, "TAK", "NIE")</f>
        <v>NIE</v>
      </c>
      <c r="I286">
        <f t="shared" si="13"/>
        <v>14</v>
      </c>
      <c r="J286">
        <f>IF(AND(H285 = "TAK", gielda__36[[#This Row],[hajs przed]] &gt;= 1000),  ROUNDDOWN(1000/gielda__36[[#This Row],[firma_C]], 0), 0)</f>
        <v>0</v>
      </c>
      <c r="K286">
        <f>gielda__36[[#This Row],[ile kupic]]*gielda__36[[#This Row],[firma_C]]</f>
        <v>0</v>
      </c>
      <c r="L286">
        <f>IF(E285 = 1, gielda__36[[#This Row],[Akcje przed]], 0)</f>
        <v>0</v>
      </c>
      <c r="M286">
        <f>gielda__36[[#This Row],[firma_C]]*gielda__36[[#This Row],[Ilośc sprzedaż]]</f>
        <v>0</v>
      </c>
      <c r="N286">
        <f>gielda__36[[#This Row],[Koszta sprzedaży]]-gielda__36[[#This Row],[Kosta kupienia]]</f>
        <v>0</v>
      </c>
      <c r="O286">
        <f>gielda__36[[#This Row],[Akcje przed]]+gielda__36[[#This Row],[ile kupic]]-gielda__36[[#This Row],[Ilośc sprzedaż]]</f>
        <v>14</v>
      </c>
      <c r="P286">
        <f>gielda__36[[#This Row],[hajs przed]]+gielda__36[[#This Row],[Zmaina]]</f>
        <v>4312.0800000000008</v>
      </c>
      <c r="Q286" s="1">
        <f t="shared" si="14"/>
        <v>285</v>
      </c>
    </row>
    <row r="287" spans="1:17" x14ac:dyDescent="0.45">
      <c r="A287">
        <v>78.94</v>
      </c>
      <c r="B287">
        <v>108.08</v>
      </c>
      <c r="C287">
        <v>130.85</v>
      </c>
      <c r="D287">
        <f>MAX(gielda__36[[#This Row],[firma_C]], D286)</f>
        <v>135</v>
      </c>
      <c r="E287">
        <f>IF(NOT(gielda__36[[#This Row],[Max C]] = D286), 1, 0)</f>
        <v>0</v>
      </c>
      <c r="F287">
        <f t="shared" si="12"/>
        <v>4312.0800000000008</v>
      </c>
      <c r="G287">
        <f>IF(C286&gt;gielda__36[[#This Row],[firma_C]], G286+1, 1)</f>
        <v>1</v>
      </c>
      <c r="H287" t="str">
        <f>IF(gielda__36[[#This Row],[Maleje]] &gt;= 3, "TAK", "NIE")</f>
        <v>NIE</v>
      </c>
      <c r="I287">
        <f t="shared" si="13"/>
        <v>14</v>
      </c>
      <c r="J287">
        <f>IF(AND(H286 = "TAK", gielda__36[[#This Row],[hajs przed]] &gt;= 1000),  ROUNDDOWN(1000/gielda__36[[#This Row],[firma_C]], 0), 0)</f>
        <v>0</v>
      </c>
      <c r="K287">
        <f>gielda__36[[#This Row],[ile kupic]]*gielda__36[[#This Row],[firma_C]]</f>
        <v>0</v>
      </c>
      <c r="L287">
        <f>IF(E286 = 1, gielda__36[[#This Row],[Akcje przed]], 0)</f>
        <v>0</v>
      </c>
      <c r="M287">
        <f>gielda__36[[#This Row],[firma_C]]*gielda__36[[#This Row],[Ilośc sprzedaż]]</f>
        <v>0</v>
      </c>
      <c r="N287">
        <f>gielda__36[[#This Row],[Koszta sprzedaży]]-gielda__36[[#This Row],[Kosta kupienia]]</f>
        <v>0</v>
      </c>
      <c r="O287">
        <f>gielda__36[[#This Row],[Akcje przed]]+gielda__36[[#This Row],[ile kupic]]-gielda__36[[#This Row],[Ilośc sprzedaż]]</f>
        <v>14</v>
      </c>
      <c r="P287">
        <f>gielda__36[[#This Row],[hajs przed]]+gielda__36[[#This Row],[Zmaina]]</f>
        <v>4312.0800000000008</v>
      </c>
      <c r="Q287" s="1">
        <f t="shared" si="14"/>
        <v>286</v>
      </c>
    </row>
    <row r="288" spans="1:17" x14ac:dyDescent="0.45">
      <c r="A288">
        <v>77.64</v>
      </c>
      <c r="B288">
        <v>107.52</v>
      </c>
      <c r="C288">
        <v>131.24</v>
      </c>
      <c r="D288">
        <f>MAX(gielda__36[[#This Row],[firma_C]], D287)</f>
        <v>135</v>
      </c>
      <c r="E288">
        <f>IF(NOT(gielda__36[[#This Row],[Max C]] = D287), 1, 0)</f>
        <v>0</v>
      </c>
      <c r="F288">
        <f t="shared" si="12"/>
        <v>4312.0800000000008</v>
      </c>
      <c r="G288">
        <f>IF(C287&gt;gielda__36[[#This Row],[firma_C]], G287+1, 1)</f>
        <v>1</v>
      </c>
      <c r="H288" t="str">
        <f>IF(gielda__36[[#This Row],[Maleje]] &gt;= 3, "TAK", "NIE")</f>
        <v>NIE</v>
      </c>
      <c r="I288">
        <f t="shared" si="13"/>
        <v>14</v>
      </c>
      <c r="J288">
        <f>IF(AND(H287 = "TAK", gielda__36[[#This Row],[hajs przed]] &gt;= 1000),  ROUNDDOWN(1000/gielda__36[[#This Row],[firma_C]], 0), 0)</f>
        <v>0</v>
      </c>
      <c r="K288">
        <f>gielda__36[[#This Row],[ile kupic]]*gielda__36[[#This Row],[firma_C]]</f>
        <v>0</v>
      </c>
      <c r="L288">
        <f>IF(E287 = 1, gielda__36[[#This Row],[Akcje przed]], 0)</f>
        <v>0</v>
      </c>
      <c r="M288">
        <f>gielda__36[[#This Row],[firma_C]]*gielda__36[[#This Row],[Ilośc sprzedaż]]</f>
        <v>0</v>
      </c>
      <c r="N288">
        <f>gielda__36[[#This Row],[Koszta sprzedaży]]-gielda__36[[#This Row],[Kosta kupienia]]</f>
        <v>0</v>
      </c>
      <c r="O288">
        <f>gielda__36[[#This Row],[Akcje przed]]+gielda__36[[#This Row],[ile kupic]]-gielda__36[[#This Row],[Ilośc sprzedaż]]</f>
        <v>14</v>
      </c>
      <c r="P288">
        <f>gielda__36[[#This Row],[hajs przed]]+gielda__36[[#This Row],[Zmaina]]</f>
        <v>4312.0800000000008</v>
      </c>
      <c r="Q288" s="1">
        <f t="shared" si="14"/>
        <v>287</v>
      </c>
    </row>
    <row r="289" spans="1:17" x14ac:dyDescent="0.45">
      <c r="A289">
        <v>76.14</v>
      </c>
      <c r="B289">
        <v>107.35</v>
      </c>
      <c r="C289">
        <v>131.37</v>
      </c>
      <c r="D289">
        <f>MAX(gielda__36[[#This Row],[firma_C]], D288)</f>
        <v>135</v>
      </c>
      <c r="E289">
        <f>IF(NOT(gielda__36[[#This Row],[Max C]] = D288), 1, 0)</f>
        <v>0</v>
      </c>
      <c r="F289">
        <f t="shared" si="12"/>
        <v>4312.0800000000008</v>
      </c>
      <c r="G289">
        <f>IF(C288&gt;gielda__36[[#This Row],[firma_C]], G288+1, 1)</f>
        <v>1</v>
      </c>
      <c r="H289" t="str">
        <f>IF(gielda__36[[#This Row],[Maleje]] &gt;= 3, "TAK", "NIE")</f>
        <v>NIE</v>
      </c>
      <c r="I289">
        <f t="shared" si="13"/>
        <v>14</v>
      </c>
      <c r="J289">
        <f>IF(AND(H288 = "TAK", gielda__36[[#This Row],[hajs przed]] &gt;= 1000),  ROUNDDOWN(1000/gielda__36[[#This Row],[firma_C]], 0), 0)</f>
        <v>0</v>
      </c>
      <c r="K289">
        <f>gielda__36[[#This Row],[ile kupic]]*gielda__36[[#This Row],[firma_C]]</f>
        <v>0</v>
      </c>
      <c r="L289">
        <f>IF(E288 = 1, gielda__36[[#This Row],[Akcje przed]], 0)</f>
        <v>0</v>
      </c>
      <c r="M289">
        <f>gielda__36[[#This Row],[firma_C]]*gielda__36[[#This Row],[Ilośc sprzedaż]]</f>
        <v>0</v>
      </c>
      <c r="N289">
        <f>gielda__36[[#This Row],[Koszta sprzedaży]]-gielda__36[[#This Row],[Kosta kupienia]]</f>
        <v>0</v>
      </c>
      <c r="O289">
        <f>gielda__36[[#This Row],[Akcje przed]]+gielda__36[[#This Row],[ile kupic]]-gielda__36[[#This Row],[Ilośc sprzedaż]]</f>
        <v>14</v>
      </c>
      <c r="P289">
        <f>gielda__36[[#This Row],[hajs przed]]+gielda__36[[#This Row],[Zmaina]]</f>
        <v>4312.0800000000008</v>
      </c>
      <c r="Q289" s="1">
        <f t="shared" si="14"/>
        <v>288</v>
      </c>
    </row>
    <row r="290" spans="1:17" x14ac:dyDescent="0.45">
      <c r="A290">
        <v>74.72</v>
      </c>
      <c r="B290">
        <v>105.74</v>
      </c>
      <c r="C290">
        <v>129.88</v>
      </c>
      <c r="D290">
        <f>MAX(gielda__36[[#This Row],[firma_C]], D289)</f>
        <v>135</v>
      </c>
      <c r="E290">
        <f>IF(NOT(gielda__36[[#This Row],[Max C]] = D289), 1, 0)</f>
        <v>0</v>
      </c>
      <c r="F290">
        <f t="shared" si="12"/>
        <v>4312.0800000000008</v>
      </c>
      <c r="G290">
        <f>IF(C289&gt;gielda__36[[#This Row],[firma_C]], G289+1, 1)</f>
        <v>2</v>
      </c>
      <c r="H290" t="str">
        <f>IF(gielda__36[[#This Row],[Maleje]] &gt;= 3, "TAK", "NIE")</f>
        <v>NIE</v>
      </c>
      <c r="I290">
        <f t="shared" si="13"/>
        <v>14</v>
      </c>
      <c r="J290">
        <f>IF(AND(H289 = "TAK", gielda__36[[#This Row],[hajs przed]] &gt;= 1000),  ROUNDDOWN(1000/gielda__36[[#This Row],[firma_C]], 0), 0)</f>
        <v>0</v>
      </c>
      <c r="K290">
        <f>gielda__36[[#This Row],[ile kupic]]*gielda__36[[#This Row],[firma_C]]</f>
        <v>0</v>
      </c>
      <c r="L290">
        <f>IF(E289 = 1, gielda__36[[#This Row],[Akcje przed]], 0)</f>
        <v>0</v>
      </c>
      <c r="M290">
        <f>gielda__36[[#This Row],[firma_C]]*gielda__36[[#This Row],[Ilośc sprzedaż]]</f>
        <v>0</v>
      </c>
      <c r="N290">
        <f>gielda__36[[#This Row],[Koszta sprzedaży]]-gielda__36[[#This Row],[Kosta kupienia]]</f>
        <v>0</v>
      </c>
      <c r="O290">
        <f>gielda__36[[#This Row],[Akcje przed]]+gielda__36[[#This Row],[ile kupic]]-gielda__36[[#This Row],[Ilośc sprzedaż]]</f>
        <v>14</v>
      </c>
      <c r="P290">
        <f>gielda__36[[#This Row],[hajs przed]]+gielda__36[[#This Row],[Zmaina]]</f>
        <v>4312.0800000000008</v>
      </c>
      <c r="Q290" s="1">
        <f t="shared" si="14"/>
        <v>289</v>
      </c>
    </row>
    <row r="291" spans="1:17" x14ac:dyDescent="0.45">
      <c r="A291">
        <v>73.02</v>
      </c>
      <c r="B291">
        <v>105.32</v>
      </c>
      <c r="C291">
        <v>131.79</v>
      </c>
      <c r="D291">
        <f>MAX(gielda__36[[#This Row],[firma_C]], D290)</f>
        <v>135</v>
      </c>
      <c r="E291">
        <f>IF(NOT(gielda__36[[#This Row],[Max C]] = D290), 1, 0)</f>
        <v>0</v>
      </c>
      <c r="F291">
        <f t="shared" si="12"/>
        <v>4312.0800000000008</v>
      </c>
      <c r="G291">
        <f>IF(C290&gt;gielda__36[[#This Row],[firma_C]], G290+1, 1)</f>
        <v>1</v>
      </c>
      <c r="H291" t="str">
        <f>IF(gielda__36[[#This Row],[Maleje]] &gt;= 3, "TAK", "NIE")</f>
        <v>NIE</v>
      </c>
      <c r="I291">
        <f t="shared" si="13"/>
        <v>14</v>
      </c>
      <c r="J291">
        <f>IF(AND(H290 = "TAK", gielda__36[[#This Row],[hajs przed]] &gt;= 1000),  ROUNDDOWN(1000/gielda__36[[#This Row],[firma_C]], 0), 0)</f>
        <v>0</v>
      </c>
      <c r="K291">
        <f>gielda__36[[#This Row],[ile kupic]]*gielda__36[[#This Row],[firma_C]]</f>
        <v>0</v>
      </c>
      <c r="L291">
        <f>IF(E290 = 1, gielda__36[[#This Row],[Akcje przed]], 0)</f>
        <v>0</v>
      </c>
      <c r="M291">
        <f>gielda__36[[#This Row],[firma_C]]*gielda__36[[#This Row],[Ilośc sprzedaż]]</f>
        <v>0</v>
      </c>
      <c r="N291">
        <f>gielda__36[[#This Row],[Koszta sprzedaży]]-gielda__36[[#This Row],[Kosta kupienia]]</f>
        <v>0</v>
      </c>
      <c r="O291">
        <f>gielda__36[[#This Row],[Akcje przed]]+gielda__36[[#This Row],[ile kupic]]-gielda__36[[#This Row],[Ilośc sprzedaż]]</f>
        <v>14</v>
      </c>
      <c r="P291">
        <f>gielda__36[[#This Row],[hajs przed]]+gielda__36[[#This Row],[Zmaina]]</f>
        <v>4312.0800000000008</v>
      </c>
      <c r="Q291" s="1">
        <f t="shared" si="14"/>
        <v>290</v>
      </c>
    </row>
    <row r="292" spans="1:17" x14ac:dyDescent="0.45">
      <c r="A292">
        <v>73.42</v>
      </c>
      <c r="B292">
        <v>103.92</v>
      </c>
      <c r="C292">
        <v>129.97999999999999</v>
      </c>
      <c r="D292">
        <f>MAX(gielda__36[[#This Row],[firma_C]], D291)</f>
        <v>135</v>
      </c>
      <c r="E292">
        <f>IF(NOT(gielda__36[[#This Row],[Max C]] = D291), 1, 0)</f>
        <v>0</v>
      </c>
      <c r="F292">
        <f t="shared" si="12"/>
        <v>4312.0800000000008</v>
      </c>
      <c r="G292">
        <f>IF(C291&gt;gielda__36[[#This Row],[firma_C]], G291+1, 1)</f>
        <v>2</v>
      </c>
      <c r="H292" t="str">
        <f>IF(gielda__36[[#This Row],[Maleje]] &gt;= 3, "TAK", "NIE")</f>
        <v>NIE</v>
      </c>
      <c r="I292">
        <f t="shared" si="13"/>
        <v>14</v>
      </c>
      <c r="J292">
        <f>IF(AND(H291 = "TAK", gielda__36[[#This Row],[hajs przed]] &gt;= 1000),  ROUNDDOWN(1000/gielda__36[[#This Row],[firma_C]], 0), 0)</f>
        <v>0</v>
      </c>
      <c r="K292">
        <f>gielda__36[[#This Row],[ile kupic]]*gielda__36[[#This Row],[firma_C]]</f>
        <v>0</v>
      </c>
      <c r="L292">
        <f>IF(E291 = 1, gielda__36[[#This Row],[Akcje przed]], 0)</f>
        <v>0</v>
      </c>
      <c r="M292">
        <f>gielda__36[[#This Row],[firma_C]]*gielda__36[[#This Row],[Ilośc sprzedaż]]</f>
        <v>0</v>
      </c>
      <c r="N292">
        <f>gielda__36[[#This Row],[Koszta sprzedaży]]-gielda__36[[#This Row],[Kosta kupienia]]</f>
        <v>0</v>
      </c>
      <c r="O292">
        <f>gielda__36[[#This Row],[Akcje przed]]+gielda__36[[#This Row],[ile kupic]]-gielda__36[[#This Row],[Ilośc sprzedaż]]</f>
        <v>14</v>
      </c>
      <c r="P292">
        <f>gielda__36[[#This Row],[hajs przed]]+gielda__36[[#This Row],[Zmaina]]</f>
        <v>4312.0800000000008</v>
      </c>
      <c r="Q292" s="1">
        <f t="shared" si="14"/>
        <v>291</v>
      </c>
    </row>
    <row r="293" spans="1:17" x14ac:dyDescent="0.45">
      <c r="A293">
        <v>71.849999999999994</v>
      </c>
      <c r="B293">
        <v>103.17</v>
      </c>
      <c r="C293">
        <v>130.77000000000001</v>
      </c>
      <c r="D293">
        <f>MAX(gielda__36[[#This Row],[firma_C]], D292)</f>
        <v>135</v>
      </c>
      <c r="E293">
        <f>IF(NOT(gielda__36[[#This Row],[Max C]] = D292), 1, 0)</f>
        <v>0</v>
      </c>
      <c r="F293">
        <f t="shared" si="12"/>
        <v>4312.0800000000008</v>
      </c>
      <c r="G293">
        <f>IF(C292&gt;gielda__36[[#This Row],[firma_C]], G292+1, 1)</f>
        <v>1</v>
      </c>
      <c r="H293" t="str">
        <f>IF(gielda__36[[#This Row],[Maleje]] &gt;= 3, "TAK", "NIE")</f>
        <v>NIE</v>
      </c>
      <c r="I293">
        <f t="shared" si="13"/>
        <v>14</v>
      </c>
      <c r="J293">
        <f>IF(AND(H292 = "TAK", gielda__36[[#This Row],[hajs przed]] &gt;= 1000),  ROUNDDOWN(1000/gielda__36[[#This Row],[firma_C]], 0), 0)</f>
        <v>0</v>
      </c>
      <c r="K293">
        <f>gielda__36[[#This Row],[ile kupic]]*gielda__36[[#This Row],[firma_C]]</f>
        <v>0</v>
      </c>
      <c r="L293">
        <f>IF(E292 = 1, gielda__36[[#This Row],[Akcje przed]], 0)</f>
        <v>0</v>
      </c>
      <c r="M293">
        <f>gielda__36[[#This Row],[firma_C]]*gielda__36[[#This Row],[Ilośc sprzedaż]]</f>
        <v>0</v>
      </c>
      <c r="N293">
        <f>gielda__36[[#This Row],[Koszta sprzedaży]]-gielda__36[[#This Row],[Kosta kupienia]]</f>
        <v>0</v>
      </c>
      <c r="O293">
        <f>gielda__36[[#This Row],[Akcje przed]]+gielda__36[[#This Row],[ile kupic]]-gielda__36[[#This Row],[Ilośc sprzedaż]]</f>
        <v>14</v>
      </c>
      <c r="P293">
        <f>gielda__36[[#This Row],[hajs przed]]+gielda__36[[#This Row],[Zmaina]]</f>
        <v>4312.0800000000008</v>
      </c>
      <c r="Q293" s="1">
        <f t="shared" si="14"/>
        <v>292</v>
      </c>
    </row>
    <row r="294" spans="1:17" x14ac:dyDescent="0.45">
      <c r="A294">
        <v>70.02</v>
      </c>
      <c r="B294">
        <v>102.14</v>
      </c>
      <c r="C294">
        <v>129.31</v>
      </c>
      <c r="D294">
        <f>MAX(gielda__36[[#This Row],[firma_C]], D293)</f>
        <v>135</v>
      </c>
      <c r="E294">
        <f>IF(NOT(gielda__36[[#This Row],[Max C]] = D293), 1, 0)</f>
        <v>0</v>
      </c>
      <c r="F294">
        <f t="shared" si="12"/>
        <v>4312.0800000000008</v>
      </c>
      <c r="G294">
        <f>IF(C293&gt;gielda__36[[#This Row],[firma_C]], G293+1, 1)</f>
        <v>2</v>
      </c>
      <c r="H294" t="str">
        <f>IF(gielda__36[[#This Row],[Maleje]] &gt;= 3, "TAK", "NIE")</f>
        <v>NIE</v>
      </c>
      <c r="I294">
        <f t="shared" si="13"/>
        <v>14</v>
      </c>
      <c r="J294">
        <f>IF(AND(H293 = "TAK", gielda__36[[#This Row],[hajs przed]] &gt;= 1000),  ROUNDDOWN(1000/gielda__36[[#This Row],[firma_C]], 0), 0)</f>
        <v>0</v>
      </c>
      <c r="K294">
        <f>gielda__36[[#This Row],[ile kupic]]*gielda__36[[#This Row],[firma_C]]</f>
        <v>0</v>
      </c>
      <c r="L294">
        <f>IF(E293 = 1, gielda__36[[#This Row],[Akcje przed]], 0)</f>
        <v>0</v>
      </c>
      <c r="M294">
        <f>gielda__36[[#This Row],[firma_C]]*gielda__36[[#This Row],[Ilośc sprzedaż]]</f>
        <v>0</v>
      </c>
      <c r="N294">
        <f>gielda__36[[#This Row],[Koszta sprzedaży]]-gielda__36[[#This Row],[Kosta kupienia]]</f>
        <v>0</v>
      </c>
      <c r="O294">
        <f>gielda__36[[#This Row],[Akcje przed]]+gielda__36[[#This Row],[ile kupic]]-gielda__36[[#This Row],[Ilośc sprzedaż]]</f>
        <v>14</v>
      </c>
      <c r="P294">
        <f>gielda__36[[#This Row],[hajs przed]]+gielda__36[[#This Row],[Zmaina]]</f>
        <v>4312.0800000000008</v>
      </c>
      <c r="Q294" s="1">
        <f t="shared" si="14"/>
        <v>293</v>
      </c>
    </row>
    <row r="295" spans="1:17" x14ac:dyDescent="0.45">
      <c r="A295">
        <v>68.36</v>
      </c>
      <c r="B295">
        <v>101.73</v>
      </c>
      <c r="C295">
        <v>130.66999999999999</v>
      </c>
      <c r="D295">
        <f>MAX(gielda__36[[#This Row],[firma_C]], D294)</f>
        <v>135</v>
      </c>
      <c r="E295">
        <f>IF(NOT(gielda__36[[#This Row],[Max C]] = D294), 1, 0)</f>
        <v>0</v>
      </c>
      <c r="F295">
        <f t="shared" si="12"/>
        <v>4312.0800000000008</v>
      </c>
      <c r="G295">
        <f>IF(C294&gt;gielda__36[[#This Row],[firma_C]], G294+1, 1)</f>
        <v>1</v>
      </c>
      <c r="H295" t="str">
        <f>IF(gielda__36[[#This Row],[Maleje]] &gt;= 3, "TAK", "NIE")</f>
        <v>NIE</v>
      </c>
      <c r="I295">
        <f t="shared" si="13"/>
        <v>14</v>
      </c>
      <c r="J295">
        <f>IF(AND(H294 = "TAK", gielda__36[[#This Row],[hajs przed]] &gt;= 1000),  ROUNDDOWN(1000/gielda__36[[#This Row],[firma_C]], 0), 0)</f>
        <v>0</v>
      </c>
      <c r="K295">
        <f>gielda__36[[#This Row],[ile kupic]]*gielda__36[[#This Row],[firma_C]]</f>
        <v>0</v>
      </c>
      <c r="L295">
        <f>IF(E294 = 1, gielda__36[[#This Row],[Akcje przed]], 0)</f>
        <v>0</v>
      </c>
      <c r="M295">
        <f>gielda__36[[#This Row],[firma_C]]*gielda__36[[#This Row],[Ilośc sprzedaż]]</f>
        <v>0</v>
      </c>
      <c r="N295">
        <f>gielda__36[[#This Row],[Koszta sprzedaży]]-gielda__36[[#This Row],[Kosta kupienia]]</f>
        <v>0</v>
      </c>
      <c r="O295">
        <f>gielda__36[[#This Row],[Akcje przed]]+gielda__36[[#This Row],[ile kupic]]-gielda__36[[#This Row],[Ilośc sprzedaż]]</f>
        <v>14</v>
      </c>
      <c r="P295">
        <f>gielda__36[[#This Row],[hajs przed]]+gielda__36[[#This Row],[Zmaina]]</f>
        <v>4312.0800000000008</v>
      </c>
      <c r="Q295" s="1">
        <f t="shared" si="14"/>
        <v>294</v>
      </c>
    </row>
    <row r="296" spans="1:17" x14ac:dyDescent="0.45">
      <c r="A296">
        <v>66.989999999999995</v>
      </c>
      <c r="B296">
        <v>100.39</v>
      </c>
      <c r="C296">
        <v>128.88</v>
      </c>
      <c r="D296">
        <f>MAX(gielda__36[[#This Row],[firma_C]], D295)</f>
        <v>135</v>
      </c>
      <c r="E296">
        <f>IF(NOT(gielda__36[[#This Row],[Max C]] = D295), 1, 0)</f>
        <v>0</v>
      </c>
      <c r="F296">
        <f t="shared" si="12"/>
        <v>4312.0800000000008</v>
      </c>
      <c r="G296">
        <f>IF(C295&gt;gielda__36[[#This Row],[firma_C]], G295+1, 1)</f>
        <v>2</v>
      </c>
      <c r="H296" t="str">
        <f>IF(gielda__36[[#This Row],[Maleje]] &gt;= 3, "TAK", "NIE")</f>
        <v>NIE</v>
      </c>
      <c r="I296">
        <f t="shared" si="13"/>
        <v>14</v>
      </c>
      <c r="J296">
        <f>IF(AND(H295 = "TAK", gielda__36[[#This Row],[hajs przed]] &gt;= 1000),  ROUNDDOWN(1000/gielda__36[[#This Row],[firma_C]], 0), 0)</f>
        <v>0</v>
      </c>
      <c r="K296">
        <f>gielda__36[[#This Row],[ile kupic]]*gielda__36[[#This Row],[firma_C]]</f>
        <v>0</v>
      </c>
      <c r="L296">
        <f>IF(E295 = 1, gielda__36[[#This Row],[Akcje przed]], 0)</f>
        <v>0</v>
      </c>
      <c r="M296">
        <f>gielda__36[[#This Row],[firma_C]]*gielda__36[[#This Row],[Ilośc sprzedaż]]</f>
        <v>0</v>
      </c>
      <c r="N296">
        <f>gielda__36[[#This Row],[Koszta sprzedaży]]-gielda__36[[#This Row],[Kosta kupienia]]</f>
        <v>0</v>
      </c>
      <c r="O296">
        <f>gielda__36[[#This Row],[Akcje przed]]+gielda__36[[#This Row],[ile kupic]]-gielda__36[[#This Row],[Ilośc sprzedaż]]</f>
        <v>14</v>
      </c>
      <c r="P296">
        <f>gielda__36[[#This Row],[hajs przed]]+gielda__36[[#This Row],[Zmaina]]</f>
        <v>4312.0800000000008</v>
      </c>
      <c r="Q296" s="1">
        <f t="shared" si="14"/>
        <v>295</v>
      </c>
    </row>
    <row r="297" spans="1:17" x14ac:dyDescent="0.45">
      <c r="A297">
        <v>65.94</v>
      </c>
      <c r="B297">
        <v>98.52</v>
      </c>
      <c r="C297">
        <v>127.1</v>
      </c>
      <c r="D297">
        <f>MAX(gielda__36[[#This Row],[firma_C]], D296)</f>
        <v>135</v>
      </c>
      <c r="E297">
        <f>IF(NOT(gielda__36[[#This Row],[Max C]] = D296), 1, 0)</f>
        <v>0</v>
      </c>
      <c r="F297">
        <f t="shared" si="12"/>
        <v>4312.0800000000008</v>
      </c>
      <c r="G297">
        <f>IF(C296&gt;gielda__36[[#This Row],[firma_C]], G296+1, 1)</f>
        <v>3</v>
      </c>
      <c r="H297" t="str">
        <f>IF(gielda__36[[#This Row],[Maleje]] &gt;= 3, "TAK", "NIE")</f>
        <v>TAK</v>
      </c>
      <c r="I297">
        <f t="shared" si="13"/>
        <v>14</v>
      </c>
      <c r="J297">
        <f>IF(AND(H296 = "TAK", gielda__36[[#This Row],[hajs przed]] &gt;= 1000),  ROUNDDOWN(1000/gielda__36[[#This Row],[firma_C]], 0), 0)</f>
        <v>0</v>
      </c>
      <c r="K297">
        <f>gielda__36[[#This Row],[ile kupic]]*gielda__36[[#This Row],[firma_C]]</f>
        <v>0</v>
      </c>
      <c r="L297">
        <f>IF(E296 = 1, gielda__36[[#This Row],[Akcje przed]], 0)</f>
        <v>0</v>
      </c>
      <c r="M297">
        <f>gielda__36[[#This Row],[firma_C]]*gielda__36[[#This Row],[Ilośc sprzedaż]]</f>
        <v>0</v>
      </c>
      <c r="N297">
        <f>gielda__36[[#This Row],[Koszta sprzedaży]]-gielda__36[[#This Row],[Kosta kupienia]]</f>
        <v>0</v>
      </c>
      <c r="O297">
        <f>gielda__36[[#This Row],[Akcje przed]]+gielda__36[[#This Row],[ile kupic]]-gielda__36[[#This Row],[Ilośc sprzedaż]]</f>
        <v>14</v>
      </c>
      <c r="P297">
        <f>gielda__36[[#This Row],[hajs przed]]+gielda__36[[#This Row],[Zmaina]]</f>
        <v>4312.0800000000008</v>
      </c>
      <c r="Q297" s="1">
        <f t="shared" si="14"/>
        <v>296</v>
      </c>
    </row>
    <row r="298" spans="1:17" x14ac:dyDescent="0.45">
      <c r="A298">
        <v>64.150000000000006</v>
      </c>
      <c r="B298">
        <v>101.27</v>
      </c>
      <c r="C298">
        <v>128.56</v>
      </c>
      <c r="D298">
        <f>MAX(gielda__36[[#This Row],[firma_C]], D297)</f>
        <v>135</v>
      </c>
      <c r="E298">
        <f>IF(NOT(gielda__36[[#This Row],[Max C]] = D297), 1, 0)</f>
        <v>0</v>
      </c>
      <c r="F298">
        <f t="shared" si="12"/>
        <v>4312.0800000000008</v>
      </c>
      <c r="G298">
        <f>IF(C297&gt;gielda__36[[#This Row],[firma_C]], G297+1, 1)</f>
        <v>1</v>
      </c>
      <c r="H298" t="str">
        <f>IF(gielda__36[[#This Row],[Maleje]] &gt;= 3, "TAK", "NIE")</f>
        <v>NIE</v>
      </c>
      <c r="I298">
        <f t="shared" si="13"/>
        <v>14</v>
      </c>
      <c r="J298">
        <f>IF(AND(H297 = "TAK", gielda__36[[#This Row],[hajs przed]] &gt;= 1000),  ROUNDDOWN(1000/gielda__36[[#This Row],[firma_C]], 0), 0)</f>
        <v>7</v>
      </c>
      <c r="K298">
        <f>gielda__36[[#This Row],[ile kupic]]*gielda__36[[#This Row],[firma_C]]</f>
        <v>899.92000000000007</v>
      </c>
      <c r="L298">
        <f>IF(E297 = 1, gielda__36[[#This Row],[Akcje przed]], 0)</f>
        <v>0</v>
      </c>
      <c r="M298">
        <f>gielda__36[[#This Row],[firma_C]]*gielda__36[[#This Row],[Ilośc sprzedaż]]</f>
        <v>0</v>
      </c>
      <c r="N298">
        <f>gielda__36[[#This Row],[Koszta sprzedaży]]-gielda__36[[#This Row],[Kosta kupienia]]</f>
        <v>-899.92000000000007</v>
      </c>
      <c r="O298">
        <f>gielda__36[[#This Row],[Akcje przed]]+gielda__36[[#This Row],[ile kupic]]-gielda__36[[#This Row],[Ilośc sprzedaż]]</f>
        <v>21</v>
      </c>
      <c r="P298">
        <f>gielda__36[[#This Row],[hajs przed]]+gielda__36[[#This Row],[Zmaina]]</f>
        <v>3412.1600000000008</v>
      </c>
      <c r="Q298" s="1">
        <f t="shared" si="14"/>
        <v>297</v>
      </c>
    </row>
    <row r="299" spans="1:17" x14ac:dyDescent="0.45">
      <c r="A299">
        <v>65.95</v>
      </c>
      <c r="B299">
        <v>101.23</v>
      </c>
      <c r="C299">
        <v>126.64</v>
      </c>
      <c r="D299">
        <f>MAX(gielda__36[[#This Row],[firma_C]], D298)</f>
        <v>135</v>
      </c>
      <c r="E299">
        <f>IF(NOT(gielda__36[[#This Row],[Max C]] = D298), 1, 0)</f>
        <v>0</v>
      </c>
      <c r="F299">
        <f t="shared" si="12"/>
        <v>3412.1600000000008</v>
      </c>
      <c r="G299">
        <f>IF(C298&gt;gielda__36[[#This Row],[firma_C]], G298+1, 1)</f>
        <v>2</v>
      </c>
      <c r="H299" t="str">
        <f>IF(gielda__36[[#This Row],[Maleje]] &gt;= 3, "TAK", "NIE")</f>
        <v>NIE</v>
      </c>
      <c r="I299">
        <f t="shared" si="13"/>
        <v>21</v>
      </c>
      <c r="J299">
        <f>IF(AND(H298 = "TAK", gielda__36[[#This Row],[hajs przed]] &gt;= 1000),  ROUNDDOWN(1000/gielda__36[[#This Row],[firma_C]], 0), 0)</f>
        <v>0</v>
      </c>
      <c r="K299">
        <f>gielda__36[[#This Row],[ile kupic]]*gielda__36[[#This Row],[firma_C]]</f>
        <v>0</v>
      </c>
      <c r="L299">
        <f>IF(E298 = 1, gielda__36[[#This Row],[Akcje przed]], 0)</f>
        <v>0</v>
      </c>
      <c r="M299">
        <f>gielda__36[[#This Row],[firma_C]]*gielda__36[[#This Row],[Ilośc sprzedaż]]</f>
        <v>0</v>
      </c>
      <c r="N299">
        <f>gielda__36[[#This Row],[Koszta sprzedaży]]-gielda__36[[#This Row],[Kosta kupienia]]</f>
        <v>0</v>
      </c>
      <c r="O299">
        <f>gielda__36[[#This Row],[Akcje przed]]+gielda__36[[#This Row],[ile kupic]]-gielda__36[[#This Row],[Ilośc sprzedaż]]</f>
        <v>21</v>
      </c>
      <c r="P299">
        <f>gielda__36[[#This Row],[hajs przed]]+gielda__36[[#This Row],[Zmaina]]</f>
        <v>3412.1600000000008</v>
      </c>
      <c r="Q299" s="1">
        <f t="shared" si="14"/>
        <v>298</v>
      </c>
    </row>
    <row r="300" spans="1:17" x14ac:dyDescent="0.45">
      <c r="A300">
        <v>67.45</v>
      </c>
      <c r="B300">
        <v>100.8</v>
      </c>
      <c r="C300">
        <v>127.5</v>
      </c>
      <c r="D300">
        <f>MAX(gielda__36[[#This Row],[firma_C]], D299)</f>
        <v>135</v>
      </c>
      <c r="E300">
        <f>IF(NOT(gielda__36[[#This Row],[Max C]] = D299), 1, 0)</f>
        <v>0</v>
      </c>
      <c r="F300">
        <f t="shared" si="12"/>
        <v>3412.1600000000008</v>
      </c>
      <c r="G300">
        <f>IF(C299&gt;gielda__36[[#This Row],[firma_C]], G299+1, 1)</f>
        <v>1</v>
      </c>
      <c r="H300" t="str">
        <f>IF(gielda__36[[#This Row],[Maleje]] &gt;= 3, "TAK", "NIE")</f>
        <v>NIE</v>
      </c>
      <c r="I300">
        <f t="shared" si="13"/>
        <v>21</v>
      </c>
      <c r="J300">
        <f>IF(AND(H299 = "TAK", gielda__36[[#This Row],[hajs przed]] &gt;= 1000),  ROUNDDOWN(1000/gielda__36[[#This Row],[firma_C]], 0), 0)</f>
        <v>0</v>
      </c>
      <c r="K300">
        <f>gielda__36[[#This Row],[ile kupic]]*gielda__36[[#This Row],[firma_C]]</f>
        <v>0</v>
      </c>
      <c r="L300">
        <f>IF(E299 = 1, gielda__36[[#This Row],[Akcje przed]], 0)</f>
        <v>0</v>
      </c>
      <c r="M300">
        <f>gielda__36[[#This Row],[firma_C]]*gielda__36[[#This Row],[Ilośc sprzedaż]]</f>
        <v>0</v>
      </c>
      <c r="N300">
        <f>gielda__36[[#This Row],[Koszta sprzedaży]]-gielda__36[[#This Row],[Kosta kupienia]]</f>
        <v>0</v>
      </c>
      <c r="O300">
        <f>gielda__36[[#This Row],[Akcje przed]]+gielda__36[[#This Row],[ile kupic]]-gielda__36[[#This Row],[Ilośc sprzedaż]]</f>
        <v>21</v>
      </c>
      <c r="P300">
        <f>gielda__36[[#This Row],[hajs przed]]+gielda__36[[#This Row],[Zmaina]]</f>
        <v>3412.1600000000008</v>
      </c>
      <c r="Q300" s="1">
        <f t="shared" si="14"/>
        <v>299</v>
      </c>
    </row>
    <row r="301" spans="1:17" x14ac:dyDescent="0.45">
      <c r="A301">
        <v>65.540000000000006</v>
      </c>
      <c r="B301">
        <v>103.36</v>
      </c>
      <c r="C301">
        <v>127.51</v>
      </c>
      <c r="D301">
        <f>MAX(gielda__36[[#This Row],[firma_C]], D300)</f>
        <v>135</v>
      </c>
      <c r="E301">
        <f>IF(NOT(gielda__36[[#This Row],[Max C]] = D300), 1, 0)</f>
        <v>0</v>
      </c>
      <c r="F301">
        <f t="shared" si="12"/>
        <v>3412.1600000000008</v>
      </c>
      <c r="G301">
        <f>IF(C300&gt;gielda__36[[#This Row],[firma_C]], G300+1, 1)</f>
        <v>1</v>
      </c>
      <c r="H301" t="str">
        <f>IF(gielda__36[[#This Row],[Maleje]] &gt;= 3, "TAK", "NIE")</f>
        <v>NIE</v>
      </c>
      <c r="I301">
        <f t="shared" si="13"/>
        <v>21</v>
      </c>
      <c r="J301">
        <f>IF(AND(H300 = "TAK", gielda__36[[#This Row],[hajs przed]] &gt;= 1000),  ROUNDDOWN(1000/gielda__36[[#This Row],[firma_C]], 0), 0)</f>
        <v>0</v>
      </c>
      <c r="K301">
        <f>gielda__36[[#This Row],[ile kupic]]*gielda__36[[#This Row],[firma_C]]</f>
        <v>0</v>
      </c>
      <c r="L301">
        <f>IF(E300 = 1, gielda__36[[#This Row],[Akcje przed]], 0)</f>
        <v>0</v>
      </c>
      <c r="M301">
        <f>gielda__36[[#This Row],[firma_C]]*gielda__36[[#This Row],[Ilośc sprzedaż]]</f>
        <v>0</v>
      </c>
      <c r="N301">
        <f>gielda__36[[#This Row],[Koszta sprzedaży]]-gielda__36[[#This Row],[Kosta kupienia]]</f>
        <v>0</v>
      </c>
      <c r="O301">
        <f>gielda__36[[#This Row],[Akcje przed]]+gielda__36[[#This Row],[ile kupic]]-gielda__36[[#This Row],[Ilośc sprzedaż]]</f>
        <v>21</v>
      </c>
      <c r="P301">
        <f>gielda__36[[#This Row],[hajs przed]]+gielda__36[[#This Row],[Zmaina]]</f>
        <v>3412.1600000000008</v>
      </c>
      <c r="Q301" s="1">
        <f t="shared" si="14"/>
        <v>300</v>
      </c>
    </row>
    <row r="302" spans="1:17" x14ac:dyDescent="0.45">
      <c r="A302">
        <v>67.31</v>
      </c>
      <c r="B302">
        <v>103.09</v>
      </c>
      <c r="C302">
        <v>128.83000000000001</v>
      </c>
      <c r="D302">
        <f>MAX(gielda__36[[#This Row],[firma_C]], D301)</f>
        <v>135</v>
      </c>
      <c r="E302">
        <f>IF(NOT(gielda__36[[#This Row],[Max C]] = D301), 1, 0)</f>
        <v>0</v>
      </c>
      <c r="F302">
        <f t="shared" si="12"/>
        <v>3412.1600000000008</v>
      </c>
      <c r="G302">
        <f>IF(C301&gt;gielda__36[[#This Row],[firma_C]], G301+1, 1)</f>
        <v>1</v>
      </c>
      <c r="H302" t="str">
        <f>IF(gielda__36[[#This Row],[Maleje]] &gt;= 3, "TAK", "NIE")</f>
        <v>NIE</v>
      </c>
      <c r="I302">
        <f t="shared" si="13"/>
        <v>21</v>
      </c>
      <c r="J302">
        <f>IF(AND(H301 = "TAK", gielda__36[[#This Row],[hajs przed]] &gt;= 1000),  ROUNDDOWN(1000/gielda__36[[#This Row],[firma_C]], 0), 0)</f>
        <v>0</v>
      </c>
      <c r="K302">
        <f>gielda__36[[#This Row],[ile kupic]]*gielda__36[[#This Row],[firma_C]]</f>
        <v>0</v>
      </c>
      <c r="L302">
        <f>IF(E301 = 1, gielda__36[[#This Row],[Akcje przed]], 0)</f>
        <v>0</v>
      </c>
      <c r="M302">
        <f>gielda__36[[#This Row],[firma_C]]*gielda__36[[#This Row],[Ilośc sprzedaż]]</f>
        <v>0</v>
      </c>
      <c r="N302">
        <f>gielda__36[[#This Row],[Koszta sprzedaży]]-gielda__36[[#This Row],[Kosta kupienia]]</f>
        <v>0</v>
      </c>
      <c r="O302">
        <f>gielda__36[[#This Row],[Akcje przed]]+gielda__36[[#This Row],[ile kupic]]-gielda__36[[#This Row],[Ilośc sprzedaż]]</f>
        <v>21</v>
      </c>
      <c r="P302">
        <f>gielda__36[[#This Row],[hajs przed]]+gielda__36[[#This Row],[Zmaina]]</f>
        <v>3412.1600000000008</v>
      </c>
      <c r="Q302" s="1">
        <f t="shared" si="14"/>
        <v>301</v>
      </c>
    </row>
    <row r="303" spans="1:17" x14ac:dyDescent="0.45">
      <c r="A303">
        <v>68.48</v>
      </c>
      <c r="B303">
        <v>101.33</v>
      </c>
      <c r="C303">
        <v>126.93</v>
      </c>
      <c r="D303">
        <f>MAX(gielda__36[[#This Row],[firma_C]], D302)</f>
        <v>135</v>
      </c>
      <c r="E303">
        <f>IF(NOT(gielda__36[[#This Row],[Max C]] = D302), 1, 0)</f>
        <v>0</v>
      </c>
      <c r="F303">
        <f t="shared" si="12"/>
        <v>3412.1600000000008</v>
      </c>
      <c r="G303">
        <f>IF(C302&gt;gielda__36[[#This Row],[firma_C]], G302+1, 1)</f>
        <v>2</v>
      </c>
      <c r="H303" t="str">
        <f>IF(gielda__36[[#This Row],[Maleje]] &gt;= 3, "TAK", "NIE")</f>
        <v>NIE</v>
      </c>
      <c r="I303">
        <f t="shared" si="13"/>
        <v>21</v>
      </c>
      <c r="J303">
        <f>IF(AND(H302 = "TAK", gielda__36[[#This Row],[hajs przed]] &gt;= 1000),  ROUNDDOWN(1000/gielda__36[[#This Row],[firma_C]], 0), 0)</f>
        <v>0</v>
      </c>
      <c r="K303">
        <f>gielda__36[[#This Row],[ile kupic]]*gielda__36[[#This Row],[firma_C]]</f>
        <v>0</v>
      </c>
      <c r="L303">
        <f>IF(E302 = 1, gielda__36[[#This Row],[Akcje przed]], 0)</f>
        <v>0</v>
      </c>
      <c r="M303">
        <f>gielda__36[[#This Row],[firma_C]]*gielda__36[[#This Row],[Ilośc sprzedaż]]</f>
        <v>0</v>
      </c>
      <c r="N303">
        <f>gielda__36[[#This Row],[Koszta sprzedaży]]-gielda__36[[#This Row],[Kosta kupienia]]</f>
        <v>0</v>
      </c>
      <c r="O303">
        <f>gielda__36[[#This Row],[Akcje przed]]+gielda__36[[#This Row],[ile kupic]]-gielda__36[[#This Row],[Ilośc sprzedaż]]</f>
        <v>21</v>
      </c>
      <c r="P303">
        <f>gielda__36[[#This Row],[hajs przed]]+gielda__36[[#This Row],[Zmaina]]</f>
        <v>3412.1600000000008</v>
      </c>
      <c r="Q303" s="1">
        <f t="shared" si="14"/>
        <v>302</v>
      </c>
    </row>
    <row r="304" spans="1:17" x14ac:dyDescent="0.45">
      <c r="A304">
        <v>70.61</v>
      </c>
      <c r="B304">
        <v>101.33</v>
      </c>
      <c r="C304">
        <v>128.9</v>
      </c>
      <c r="D304">
        <f>MAX(gielda__36[[#This Row],[firma_C]], D303)</f>
        <v>135</v>
      </c>
      <c r="E304">
        <f>IF(NOT(gielda__36[[#This Row],[Max C]] = D303), 1, 0)</f>
        <v>0</v>
      </c>
      <c r="F304">
        <f t="shared" si="12"/>
        <v>3412.1600000000008</v>
      </c>
      <c r="G304">
        <f>IF(C303&gt;gielda__36[[#This Row],[firma_C]], G303+1, 1)</f>
        <v>1</v>
      </c>
      <c r="H304" t="str">
        <f>IF(gielda__36[[#This Row],[Maleje]] &gt;= 3, "TAK", "NIE")</f>
        <v>NIE</v>
      </c>
      <c r="I304">
        <f t="shared" si="13"/>
        <v>21</v>
      </c>
      <c r="J304">
        <f>IF(AND(H303 = "TAK", gielda__36[[#This Row],[hajs przed]] &gt;= 1000),  ROUNDDOWN(1000/gielda__36[[#This Row],[firma_C]], 0), 0)</f>
        <v>0</v>
      </c>
      <c r="K304">
        <f>gielda__36[[#This Row],[ile kupic]]*gielda__36[[#This Row],[firma_C]]</f>
        <v>0</v>
      </c>
      <c r="L304">
        <f>IF(E303 = 1, gielda__36[[#This Row],[Akcje przed]], 0)</f>
        <v>0</v>
      </c>
      <c r="M304">
        <f>gielda__36[[#This Row],[firma_C]]*gielda__36[[#This Row],[Ilośc sprzedaż]]</f>
        <v>0</v>
      </c>
      <c r="N304">
        <f>gielda__36[[#This Row],[Koszta sprzedaży]]-gielda__36[[#This Row],[Kosta kupienia]]</f>
        <v>0</v>
      </c>
      <c r="O304">
        <f>gielda__36[[#This Row],[Akcje przed]]+gielda__36[[#This Row],[ile kupic]]-gielda__36[[#This Row],[Ilośc sprzedaż]]</f>
        <v>21</v>
      </c>
      <c r="P304">
        <f>gielda__36[[#This Row],[hajs przed]]+gielda__36[[#This Row],[Zmaina]]</f>
        <v>3412.1600000000008</v>
      </c>
      <c r="Q304" s="1">
        <f t="shared" si="14"/>
        <v>303</v>
      </c>
    </row>
    <row r="305" spans="1:17" x14ac:dyDescent="0.45">
      <c r="A305">
        <v>68.95</v>
      </c>
      <c r="B305">
        <v>100.05</v>
      </c>
      <c r="C305">
        <v>129.55000000000001</v>
      </c>
      <c r="D305">
        <f>MAX(gielda__36[[#This Row],[firma_C]], D304)</f>
        <v>135</v>
      </c>
      <c r="E305">
        <f>IF(NOT(gielda__36[[#This Row],[Max C]] = D304), 1, 0)</f>
        <v>0</v>
      </c>
      <c r="F305">
        <f t="shared" si="12"/>
        <v>3412.1600000000008</v>
      </c>
      <c r="G305">
        <f>IF(C304&gt;gielda__36[[#This Row],[firma_C]], G304+1, 1)</f>
        <v>1</v>
      </c>
      <c r="H305" t="str">
        <f>IF(gielda__36[[#This Row],[Maleje]] &gt;= 3, "TAK", "NIE")</f>
        <v>NIE</v>
      </c>
      <c r="I305">
        <f t="shared" si="13"/>
        <v>21</v>
      </c>
      <c r="J305">
        <f>IF(AND(H304 = "TAK", gielda__36[[#This Row],[hajs przed]] &gt;= 1000),  ROUNDDOWN(1000/gielda__36[[#This Row],[firma_C]], 0), 0)</f>
        <v>0</v>
      </c>
      <c r="K305">
        <f>gielda__36[[#This Row],[ile kupic]]*gielda__36[[#This Row],[firma_C]]</f>
        <v>0</v>
      </c>
      <c r="L305">
        <f>IF(E304 = 1, gielda__36[[#This Row],[Akcje przed]], 0)</f>
        <v>0</v>
      </c>
      <c r="M305">
        <f>gielda__36[[#This Row],[firma_C]]*gielda__36[[#This Row],[Ilośc sprzedaż]]</f>
        <v>0</v>
      </c>
      <c r="N305">
        <f>gielda__36[[#This Row],[Koszta sprzedaży]]-gielda__36[[#This Row],[Kosta kupienia]]</f>
        <v>0</v>
      </c>
      <c r="O305">
        <f>gielda__36[[#This Row],[Akcje przed]]+gielda__36[[#This Row],[ile kupic]]-gielda__36[[#This Row],[Ilośc sprzedaż]]</f>
        <v>21</v>
      </c>
      <c r="P305">
        <f>gielda__36[[#This Row],[hajs przed]]+gielda__36[[#This Row],[Zmaina]]</f>
        <v>3412.1600000000008</v>
      </c>
      <c r="Q305" s="1">
        <f t="shared" si="14"/>
        <v>304</v>
      </c>
    </row>
    <row r="306" spans="1:17" x14ac:dyDescent="0.45">
      <c r="A306">
        <v>70.34</v>
      </c>
      <c r="B306">
        <v>99.1</v>
      </c>
      <c r="C306">
        <v>130</v>
      </c>
      <c r="D306">
        <f>MAX(gielda__36[[#This Row],[firma_C]], D305)</f>
        <v>135</v>
      </c>
      <c r="E306">
        <f>IF(NOT(gielda__36[[#This Row],[Max C]] = D305), 1, 0)</f>
        <v>0</v>
      </c>
      <c r="F306">
        <f t="shared" si="12"/>
        <v>3412.1600000000008</v>
      </c>
      <c r="G306">
        <f>IF(C305&gt;gielda__36[[#This Row],[firma_C]], G305+1, 1)</f>
        <v>1</v>
      </c>
      <c r="H306" t="str">
        <f>IF(gielda__36[[#This Row],[Maleje]] &gt;= 3, "TAK", "NIE")</f>
        <v>NIE</v>
      </c>
      <c r="I306">
        <f t="shared" si="13"/>
        <v>21</v>
      </c>
      <c r="J306">
        <f>IF(AND(H305 = "TAK", gielda__36[[#This Row],[hajs przed]] &gt;= 1000),  ROUNDDOWN(1000/gielda__36[[#This Row],[firma_C]], 0), 0)</f>
        <v>0</v>
      </c>
      <c r="K306">
        <f>gielda__36[[#This Row],[ile kupic]]*gielda__36[[#This Row],[firma_C]]</f>
        <v>0</v>
      </c>
      <c r="L306">
        <f>IF(E305 = 1, gielda__36[[#This Row],[Akcje przed]], 0)</f>
        <v>0</v>
      </c>
      <c r="M306">
        <f>gielda__36[[#This Row],[firma_C]]*gielda__36[[#This Row],[Ilośc sprzedaż]]</f>
        <v>0</v>
      </c>
      <c r="N306">
        <f>gielda__36[[#This Row],[Koszta sprzedaży]]-gielda__36[[#This Row],[Kosta kupienia]]</f>
        <v>0</v>
      </c>
      <c r="O306">
        <f>gielda__36[[#This Row],[Akcje przed]]+gielda__36[[#This Row],[ile kupic]]-gielda__36[[#This Row],[Ilośc sprzedaż]]</f>
        <v>21</v>
      </c>
      <c r="P306">
        <f>gielda__36[[#This Row],[hajs przed]]+gielda__36[[#This Row],[Zmaina]]</f>
        <v>3412.1600000000008</v>
      </c>
      <c r="Q306" s="1">
        <f t="shared" si="14"/>
        <v>305</v>
      </c>
    </row>
    <row r="307" spans="1:17" x14ac:dyDescent="0.45">
      <c r="A307">
        <v>72.260000000000005</v>
      </c>
      <c r="B307">
        <v>102.08</v>
      </c>
      <c r="C307">
        <v>129.80000000000001</v>
      </c>
      <c r="D307">
        <f>MAX(gielda__36[[#This Row],[firma_C]], D306)</f>
        <v>135</v>
      </c>
      <c r="E307">
        <f>IF(NOT(gielda__36[[#This Row],[Max C]] = D306), 1, 0)</f>
        <v>0</v>
      </c>
      <c r="F307">
        <f t="shared" si="12"/>
        <v>3412.1600000000008</v>
      </c>
      <c r="G307">
        <f>IF(C306&gt;gielda__36[[#This Row],[firma_C]], G306+1, 1)</f>
        <v>2</v>
      </c>
      <c r="H307" t="str">
        <f>IF(gielda__36[[#This Row],[Maleje]] &gt;= 3, "TAK", "NIE")</f>
        <v>NIE</v>
      </c>
      <c r="I307">
        <f t="shared" si="13"/>
        <v>21</v>
      </c>
      <c r="J307">
        <f>IF(AND(H306 = "TAK", gielda__36[[#This Row],[hajs przed]] &gt;= 1000),  ROUNDDOWN(1000/gielda__36[[#This Row],[firma_C]], 0), 0)</f>
        <v>0</v>
      </c>
      <c r="K307">
        <f>gielda__36[[#This Row],[ile kupic]]*gielda__36[[#This Row],[firma_C]]</f>
        <v>0</v>
      </c>
      <c r="L307">
        <f>IF(E306 = 1, gielda__36[[#This Row],[Akcje przed]], 0)</f>
        <v>0</v>
      </c>
      <c r="M307">
        <f>gielda__36[[#This Row],[firma_C]]*gielda__36[[#This Row],[Ilośc sprzedaż]]</f>
        <v>0</v>
      </c>
      <c r="N307">
        <f>gielda__36[[#This Row],[Koszta sprzedaży]]-gielda__36[[#This Row],[Kosta kupienia]]</f>
        <v>0</v>
      </c>
      <c r="O307">
        <f>gielda__36[[#This Row],[Akcje przed]]+gielda__36[[#This Row],[ile kupic]]-gielda__36[[#This Row],[Ilośc sprzedaż]]</f>
        <v>21</v>
      </c>
      <c r="P307">
        <f>gielda__36[[#This Row],[hajs przed]]+gielda__36[[#This Row],[Zmaina]]</f>
        <v>3412.1600000000008</v>
      </c>
      <c r="Q307" s="1">
        <f t="shared" si="14"/>
        <v>306</v>
      </c>
    </row>
    <row r="308" spans="1:17" x14ac:dyDescent="0.45">
      <c r="A308">
        <v>70.56</v>
      </c>
      <c r="B308">
        <v>101.44</v>
      </c>
      <c r="C308">
        <v>131.47</v>
      </c>
      <c r="D308">
        <f>MAX(gielda__36[[#This Row],[firma_C]], D307)</f>
        <v>135</v>
      </c>
      <c r="E308">
        <f>IF(NOT(gielda__36[[#This Row],[Max C]] = D307), 1, 0)</f>
        <v>0</v>
      </c>
      <c r="F308">
        <f t="shared" si="12"/>
        <v>3412.1600000000008</v>
      </c>
      <c r="G308">
        <f>IF(C307&gt;gielda__36[[#This Row],[firma_C]], G307+1, 1)</f>
        <v>1</v>
      </c>
      <c r="H308" t="str">
        <f>IF(gielda__36[[#This Row],[Maleje]] &gt;= 3, "TAK", "NIE")</f>
        <v>NIE</v>
      </c>
      <c r="I308">
        <f t="shared" si="13"/>
        <v>21</v>
      </c>
      <c r="J308">
        <f>IF(AND(H307 = "TAK", gielda__36[[#This Row],[hajs przed]] &gt;= 1000),  ROUNDDOWN(1000/gielda__36[[#This Row],[firma_C]], 0), 0)</f>
        <v>0</v>
      </c>
      <c r="K308">
        <f>gielda__36[[#This Row],[ile kupic]]*gielda__36[[#This Row],[firma_C]]</f>
        <v>0</v>
      </c>
      <c r="L308">
        <f>IF(E307 = 1, gielda__36[[#This Row],[Akcje przed]], 0)</f>
        <v>0</v>
      </c>
      <c r="M308">
        <f>gielda__36[[#This Row],[firma_C]]*gielda__36[[#This Row],[Ilośc sprzedaż]]</f>
        <v>0</v>
      </c>
      <c r="N308">
        <f>gielda__36[[#This Row],[Koszta sprzedaży]]-gielda__36[[#This Row],[Kosta kupienia]]</f>
        <v>0</v>
      </c>
      <c r="O308">
        <f>gielda__36[[#This Row],[Akcje przed]]+gielda__36[[#This Row],[ile kupic]]-gielda__36[[#This Row],[Ilośc sprzedaż]]</f>
        <v>21</v>
      </c>
      <c r="P308">
        <f>gielda__36[[#This Row],[hajs przed]]+gielda__36[[#This Row],[Zmaina]]</f>
        <v>3412.1600000000008</v>
      </c>
      <c r="Q308" s="1">
        <f t="shared" si="14"/>
        <v>307</v>
      </c>
    </row>
    <row r="309" spans="1:17" x14ac:dyDescent="0.45">
      <c r="A309">
        <v>72.2</v>
      </c>
      <c r="B309">
        <v>100.09</v>
      </c>
      <c r="C309">
        <v>131.77000000000001</v>
      </c>
      <c r="D309">
        <f>MAX(gielda__36[[#This Row],[firma_C]], D308)</f>
        <v>135</v>
      </c>
      <c r="E309">
        <f>IF(NOT(gielda__36[[#This Row],[Max C]] = D308), 1, 0)</f>
        <v>0</v>
      </c>
      <c r="F309">
        <f t="shared" si="12"/>
        <v>3412.1600000000008</v>
      </c>
      <c r="G309">
        <f>IF(C308&gt;gielda__36[[#This Row],[firma_C]], G308+1, 1)</f>
        <v>1</v>
      </c>
      <c r="H309" t="str">
        <f>IF(gielda__36[[#This Row],[Maleje]] &gt;= 3, "TAK", "NIE")</f>
        <v>NIE</v>
      </c>
      <c r="I309">
        <f t="shared" si="13"/>
        <v>21</v>
      </c>
      <c r="J309">
        <f>IF(AND(H308 = "TAK", gielda__36[[#This Row],[hajs przed]] &gt;= 1000),  ROUNDDOWN(1000/gielda__36[[#This Row],[firma_C]], 0), 0)</f>
        <v>0</v>
      </c>
      <c r="K309">
        <f>gielda__36[[#This Row],[ile kupic]]*gielda__36[[#This Row],[firma_C]]</f>
        <v>0</v>
      </c>
      <c r="L309">
        <f>IF(E308 = 1, gielda__36[[#This Row],[Akcje przed]], 0)</f>
        <v>0</v>
      </c>
      <c r="M309">
        <f>gielda__36[[#This Row],[firma_C]]*gielda__36[[#This Row],[Ilośc sprzedaż]]</f>
        <v>0</v>
      </c>
      <c r="N309">
        <f>gielda__36[[#This Row],[Koszta sprzedaży]]-gielda__36[[#This Row],[Kosta kupienia]]</f>
        <v>0</v>
      </c>
      <c r="O309">
        <f>gielda__36[[#This Row],[Akcje przed]]+gielda__36[[#This Row],[ile kupic]]-gielda__36[[#This Row],[Ilośc sprzedaż]]</f>
        <v>21</v>
      </c>
      <c r="P309">
        <f>gielda__36[[#This Row],[hajs przed]]+gielda__36[[#This Row],[Zmaina]]</f>
        <v>3412.1600000000008</v>
      </c>
      <c r="Q309" s="1">
        <f t="shared" si="14"/>
        <v>308</v>
      </c>
    </row>
    <row r="310" spans="1:17" x14ac:dyDescent="0.45">
      <c r="A310">
        <v>70.36</v>
      </c>
      <c r="B310">
        <v>98.49</v>
      </c>
      <c r="C310">
        <v>132.02000000000001</v>
      </c>
      <c r="D310">
        <f>MAX(gielda__36[[#This Row],[firma_C]], D309)</f>
        <v>135</v>
      </c>
      <c r="E310">
        <f>IF(NOT(gielda__36[[#This Row],[Max C]] = D309), 1, 0)</f>
        <v>0</v>
      </c>
      <c r="F310">
        <f t="shared" si="12"/>
        <v>3412.1600000000008</v>
      </c>
      <c r="G310">
        <f>IF(C309&gt;gielda__36[[#This Row],[firma_C]], G309+1, 1)</f>
        <v>1</v>
      </c>
      <c r="H310" t="str">
        <f>IF(gielda__36[[#This Row],[Maleje]] &gt;= 3, "TAK", "NIE")</f>
        <v>NIE</v>
      </c>
      <c r="I310">
        <f t="shared" si="13"/>
        <v>21</v>
      </c>
      <c r="J310">
        <f>IF(AND(H309 = "TAK", gielda__36[[#This Row],[hajs przed]] &gt;= 1000),  ROUNDDOWN(1000/gielda__36[[#This Row],[firma_C]], 0), 0)</f>
        <v>0</v>
      </c>
      <c r="K310">
        <f>gielda__36[[#This Row],[ile kupic]]*gielda__36[[#This Row],[firma_C]]</f>
        <v>0</v>
      </c>
      <c r="L310">
        <f>IF(E309 = 1, gielda__36[[#This Row],[Akcje przed]], 0)</f>
        <v>0</v>
      </c>
      <c r="M310">
        <f>gielda__36[[#This Row],[firma_C]]*gielda__36[[#This Row],[Ilośc sprzedaż]]</f>
        <v>0</v>
      </c>
      <c r="N310">
        <f>gielda__36[[#This Row],[Koszta sprzedaży]]-gielda__36[[#This Row],[Kosta kupienia]]</f>
        <v>0</v>
      </c>
      <c r="O310">
        <f>gielda__36[[#This Row],[Akcje przed]]+gielda__36[[#This Row],[ile kupic]]-gielda__36[[#This Row],[Ilośc sprzedaż]]</f>
        <v>21</v>
      </c>
      <c r="P310">
        <f>gielda__36[[#This Row],[hajs przed]]+gielda__36[[#This Row],[Zmaina]]</f>
        <v>3412.1600000000008</v>
      </c>
      <c r="Q310" s="1">
        <f t="shared" si="14"/>
        <v>309</v>
      </c>
    </row>
    <row r="311" spans="1:17" x14ac:dyDescent="0.45">
      <c r="A311">
        <v>71.61</v>
      </c>
      <c r="B311">
        <v>96.78</v>
      </c>
      <c r="C311">
        <v>133.83000000000001</v>
      </c>
      <c r="D311">
        <f>MAX(gielda__36[[#This Row],[firma_C]], D310)</f>
        <v>135</v>
      </c>
      <c r="E311">
        <f>IF(NOT(gielda__36[[#This Row],[Max C]] = D310), 1, 0)</f>
        <v>0</v>
      </c>
      <c r="F311">
        <f t="shared" si="12"/>
        <v>3412.1600000000008</v>
      </c>
      <c r="G311">
        <f>IF(C310&gt;gielda__36[[#This Row],[firma_C]], G310+1, 1)</f>
        <v>1</v>
      </c>
      <c r="H311" t="str">
        <f>IF(gielda__36[[#This Row],[Maleje]] &gt;= 3, "TAK", "NIE")</f>
        <v>NIE</v>
      </c>
      <c r="I311">
        <f t="shared" si="13"/>
        <v>21</v>
      </c>
      <c r="J311">
        <f>IF(AND(H310 = "TAK", gielda__36[[#This Row],[hajs przed]] &gt;= 1000),  ROUNDDOWN(1000/gielda__36[[#This Row],[firma_C]], 0), 0)</f>
        <v>0</v>
      </c>
      <c r="K311">
        <f>gielda__36[[#This Row],[ile kupic]]*gielda__36[[#This Row],[firma_C]]</f>
        <v>0</v>
      </c>
      <c r="L311">
        <f>IF(E310 = 1, gielda__36[[#This Row],[Akcje przed]], 0)</f>
        <v>0</v>
      </c>
      <c r="M311">
        <f>gielda__36[[#This Row],[firma_C]]*gielda__36[[#This Row],[Ilośc sprzedaż]]</f>
        <v>0</v>
      </c>
      <c r="N311">
        <f>gielda__36[[#This Row],[Koszta sprzedaży]]-gielda__36[[#This Row],[Kosta kupienia]]</f>
        <v>0</v>
      </c>
      <c r="O311">
        <f>gielda__36[[#This Row],[Akcje przed]]+gielda__36[[#This Row],[ile kupic]]-gielda__36[[#This Row],[Ilośc sprzedaż]]</f>
        <v>21</v>
      </c>
      <c r="P311">
        <f>gielda__36[[#This Row],[hajs przed]]+gielda__36[[#This Row],[Zmaina]]</f>
        <v>3412.1600000000008</v>
      </c>
      <c r="Q311" s="1">
        <f t="shared" si="14"/>
        <v>310</v>
      </c>
    </row>
    <row r="312" spans="1:17" x14ac:dyDescent="0.45">
      <c r="A312">
        <v>70.290000000000006</v>
      </c>
      <c r="B312">
        <v>95.63</v>
      </c>
      <c r="C312">
        <v>135.18</v>
      </c>
      <c r="D312">
        <f>MAX(gielda__36[[#This Row],[firma_C]], D311)</f>
        <v>135.18</v>
      </c>
      <c r="E312">
        <f>IF(NOT(gielda__36[[#This Row],[Max C]] = D311), 1, 0)</f>
        <v>1</v>
      </c>
      <c r="F312">
        <f t="shared" si="12"/>
        <v>3412.1600000000008</v>
      </c>
      <c r="G312">
        <f>IF(C311&gt;gielda__36[[#This Row],[firma_C]], G311+1, 1)</f>
        <v>1</v>
      </c>
      <c r="H312" t="str">
        <f>IF(gielda__36[[#This Row],[Maleje]] &gt;= 3, "TAK", "NIE")</f>
        <v>NIE</v>
      </c>
      <c r="I312">
        <f t="shared" si="13"/>
        <v>21</v>
      </c>
      <c r="J312">
        <f>IF(AND(H311 = "TAK", gielda__36[[#This Row],[hajs przed]] &gt;= 1000),  ROUNDDOWN(1000/gielda__36[[#This Row],[firma_C]], 0), 0)</f>
        <v>0</v>
      </c>
      <c r="K312">
        <f>gielda__36[[#This Row],[ile kupic]]*gielda__36[[#This Row],[firma_C]]</f>
        <v>0</v>
      </c>
      <c r="L312">
        <f>IF(E311 = 1, gielda__36[[#This Row],[Akcje przed]], 0)</f>
        <v>0</v>
      </c>
      <c r="M312">
        <f>gielda__36[[#This Row],[firma_C]]*gielda__36[[#This Row],[Ilośc sprzedaż]]</f>
        <v>0</v>
      </c>
      <c r="N312">
        <f>gielda__36[[#This Row],[Koszta sprzedaży]]-gielda__36[[#This Row],[Kosta kupienia]]</f>
        <v>0</v>
      </c>
      <c r="O312">
        <f>gielda__36[[#This Row],[Akcje przed]]+gielda__36[[#This Row],[ile kupic]]-gielda__36[[#This Row],[Ilośc sprzedaż]]</f>
        <v>21</v>
      </c>
      <c r="P312">
        <f>gielda__36[[#This Row],[hajs przed]]+gielda__36[[#This Row],[Zmaina]]</f>
        <v>3412.1600000000008</v>
      </c>
      <c r="Q312" s="1">
        <f t="shared" si="14"/>
        <v>311</v>
      </c>
    </row>
    <row r="313" spans="1:17" x14ac:dyDescent="0.45">
      <c r="A313">
        <v>69.23</v>
      </c>
      <c r="B313">
        <v>93.96</v>
      </c>
      <c r="C313">
        <v>137.03</v>
      </c>
      <c r="D313">
        <f>MAX(gielda__36[[#This Row],[firma_C]], D312)</f>
        <v>137.03</v>
      </c>
      <c r="E313">
        <f>IF(NOT(gielda__36[[#This Row],[Max C]] = D312), 1, 0)</f>
        <v>1</v>
      </c>
      <c r="F313">
        <f t="shared" si="12"/>
        <v>3412.1600000000008</v>
      </c>
      <c r="G313">
        <f>IF(C312&gt;gielda__36[[#This Row],[firma_C]], G312+1, 1)</f>
        <v>1</v>
      </c>
      <c r="H313" t="str">
        <f>IF(gielda__36[[#This Row],[Maleje]] &gt;= 3, "TAK", "NIE")</f>
        <v>NIE</v>
      </c>
      <c r="I313">
        <f t="shared" si="13"/>
        <v>21</v>
      </c>
      <c r="J313">
        <f>IF(AND(H312 = "TAK", gielda__36[[#This Row],[hajs przed]] &gt;= 1000),  ROUNDDOWN(1000/gielda__36[[#This Row],[firma_C]], 0), 0)</f>
        <v>0</v>
      </c>
      <c r="K313">
        <f>gielda__36[[#This Row],[ile kupic]]*gielda__36[[#This Row],[firma_C]]</f>
        <v>0</v>
      </c>
      <c r="L313">
        <f>IF(E312 = 1, gielda__36[[#This Row],[Akcje przed]], 0)</f>
        <v>21</v>
      </c>
      <c r="M313">
        <f>gielda__36[[#This Row],[firma_C]]*gielda__36[[#This Row],[Ilośc sprzedaż]]</f>
        <v>2877.63</v>
      </c>
      <c r="N313">
        <f>gielda__36[[#This Row],[Koszta sprzedaży]]-gielda__36[[#This Row],[Kosta kupienia]]</f>
        <v>2877.63</v>
      </c>
      <c r="O313">
        <f>gielda__36[[#This Row],[Akcje przed]]+gielda__36[[#This Row],[ile kupic]]-gielda__36[[#This Row],[Ilośc sprzedaż]]</f>
        <v>0</v>
      </c>
      <c r="P313">
        <f>gielda__36[[#This Row],[hajs przed]]+gielda__36[[#This Row],[Zmaina]]</f>
        <v>6289.7900000000009</v>
      </c>
      <c r="Q313" s="1">
        <f t="shared" si="14"/>
        <v>312</v>
      </c>
    </row>
    <row r="314" spans="1:17" x14ac:dyDescent="0.45">
      <c r="A314">
        <v>67.989999999999995</v>
      </c>
      <c r="B314">
        <v>92.27</v>
      </c>
      <c r="C314">
        <v>138.52000000000001</v>
      </c>
      <c r="D314">
        <f>MAX(gielda__36[[#This Row],[firma_C]], D313)</f>
        <v>138.52000000000001</v>
      </c>
      <c r="E314">
        <f>IF(NOT(gielda__36[[#This Row],[Max C]] = D313), 1, 0)</f>
        <v>1</v>
      </c>
      <c r="F314">
        <f t="shared" si="12"/>
        <v>6289.7900000000009</v>
      </c>
      <c r="G314">
        <f>IF(C313&gt;gielda__36[[#This Row],[firma_C]], G313+1, 1)</f>
        <v>1</v>
      </c>
      <c r="H314" t="str">
        <f>IF(gielda__36[[#This Row],[Maleje]] &gt;= 3, "TAK", "NIE")</f>
        <v>NIE</v>
      </c>
      <c r="I314">
        <f t="shared" si="13"/>
        <v>0</v>
      </c>
      <c r="J314">
        <f>IF(AND(H313 = "TAK", gielda__36[[#This Row],[hajs przed]] &gt;= 1000),  ROUNDDOWN(1000/gielda__36[[#This Row],[firma_C]], 0), 0)</f>
        <v>0</v>
      </c>
      <c r="K314">
        <f>gielda__36[[#This Row],[ile kupic]]*gielda__36[[#This Row],[firma_C]]</f>
        <v>0</v>
      </c>
      <c r="L314">
        <f>IF(E313 = 1, gielda__36[[#This Row],[Akcje przed]], 0)</f>
        <v>0</v>
      </c>
      <c r="M314">
        <f>gielda__36[[#This Row],[firma_C]]*gielda__36[[#This Row],[Ilośc sprzedaż]]</f>
        <v>0</v>
      </c>
      <c r="N314">
        <f>gielda__36[[#This Row],[Koszta sprzedaży]]-gielda__36[[#This Row],[Kosta kupienia]]</f>
        <v>0</v>
      </c>
      <c r="O314">
        <f>gielda__36[[#This Row],[Akcje przed]]+gielda__36[[#This Row],[ile kupic]]-gielda__36[[#This Row],[Ilośc sprzedaż]]</f>
        <v>0</v>
      </c>
      <c r="P314">
        <f>gielda__36[[#This Row],[hajs przed]]+gielda__36[[#This Row],[Zmaina]]</f>
        <v>6289.7900000000009</v>
      </c>
      <c r="Q314" s="1">
        <f t="shared" si="14"/>
        <v>313</v>
      </c>
    </row>
    <row r="315" spans="1:17" x14ac:dyDescent="0.45">
      <c r="A315">
        <v>69.44</v>
      </c>
      <c r="B315">
        <v>90.35</v>
      </c>
      <c r="C315">
        <v>137.19</v>
      </c>
      <c r="D315">
        <f>MAX(gielda__36[[#This Row],[firma_C]], D314)</f>
        <v>138.52000000000001</v>
      </c>
      <c r="E315">
        <f>IF(NOT(gielda__36[[#This Row],[Max C]] = D314), 1, 0)</f>
        <v>0</v>
      </c>
      <c r="F315">
        <f t="shared" si="12"/>
        <v>6289.7900000000009</v>
      </c>
      <c r="G315">
        <f>IF(C314&gt;gielda__36[[#This Row],[firma_C]], G314+1, 1)</f>
        <v>2</v>
      </c>
      <c r="H315" t="str">
        <f>IF(gielda__36[[#This Row],[Maleje]] &gt;= 3, "TAK", "NIE")</f>
        <v>NIE</v>
      </c>
      <c r="I315">
        <f t="shared" si="13"/>
        <v>0</v>
      </c>
      <c r="J315">
        <f>IF(AND(H314 = "TAK", gielda__36[[#This Row],[hajs przed]] &gt;= 1000),  ROUNDDOWN(1000/gielda__36[[#This Row],[firma_C]], 0), 0)</f>
        <v>0</v>
      </c>
      <c r="K315">
        <f>gielda__36[[#This Row],[ile kupic]]*gielda__36[[#This Row],[firma_C]]</f>
        <v>0</v>
      </c>
      <c r="L315">
        <f>IF(E314 = 1, gielda__36[[#This Row],[Akcje przed]], 0)</f>
        <v>0</v>
      </c>
      <c r="M315">
        <f>gielda__36[[#This Row],[firma_C]]*gielda__36[[#This Row],[Ilośc sprzedaż]]</f>
        <v>0</v>
      </c>
      <c r="N315">
        <f>gielda__36[[#This Row],[Koszta sprzedaży]]-gielda__36[[#This Row],[Kosta kupienia]]</f>
        <v>0</v>
      </c>
      <c r="O315">
        <f>gielda__36[[#This Row],[Akcje przed]]+gielda__36[[#This Row],[ile kupic]]-gielda__36[[#This Row],[Ilośc sprzedaż]]</f>
        <v>0</v>
      </c>
      <c r="P315">
        <f>gielda__36[[#This Row],[hajs przed]]+gielda__36[[#This Row],[Zmaina]]</f>
        <v>6289.7900000000009</v>
      </c>
      <c r="Q315" s="1">
        <f t="shared" si="14"/>
        <v>314</v>
      </c>
    </row>
    <row r="316" spans="1:17" x14ac:dyDescent="0.45">
      <c r="A316">
        <v>70.47</v>
      </c>
      <c r="B316">
        <v>92.91</v>
      </c>
      <c r="C316">
        <v>135.94999999999999</v>
      </c>
      <c r="D316">
        <f>MAX(gielda__36[[#This Row],[firma_C]], D315)</f>
        <v>138.52000000000001</v>
      </c>
      <c r="E316">
        <f>IF(NOT(gielda__36[[#This Row],[Max C]] = D315), 1, 0)</f>
        <v>0</v>
      </c>
      <c r="F316">
        <f t="shared" si="12"/>
        <v>6289.7900000000009</v>
      </c>
      <c r="G316">
        <f>IF(C315&gt;gielda__36[[#This Row],[firma_C]], G315+1, 1)</f>
        <v>3</v>
      </c>
      <c r="H316" t="str">
        <f>IF(gielda__36[[#This Row],[Maleje]] &gt;= 3, "TAK", "NIE")</f>
        <v>TAK</v>
      </c>
      <c r="I316">
        <f t="shared" si="13"/>
        <v>0</v>
      </c>
      <c r="J316">
        <f>IF(AND(H315 = "TAK", gielda__36[[#This Row],[hajs przed]] &gt;= 1000),  ROUNDDOWN(1000/gielda__36[[#This Row],[firma_C]], 0), 0)</f>
        <v>0</v>
      </c>
      <c r="K316">
        <f>gielda__36[[#This Row],[ile kupic]]*gielda__36[[#This Row],[firma_C]]</f>
        <v>0</v>
      </c>
      <c r="L316">
        <f>IF(E315 = 1, gielda__36[[#This Row],[Akcje przed]], 0)</f>
        <v>0</v>
      </c>
      <c r="M316">
        <f>gielda__36[[#This Row],[firma_C]]*gielda__36[[#This Row],[Ilośc sprzedaż]]</f>
        <v>0</v>
      </c>
      <c r="N316">
        <f>gielda__36[[#This Row],[Koszta sprzedaży]]-gielda__36[[#This Row],[Kosta kupienia]]</f>
        <v>0</v>
      </c>
      <c r="O316">
        <f>gielda__36[[#This Row],[Akcje przed]]+gielda__36[[#This Row],[ile kupic]]-gielda__36[[#This Row],[Ilośc sprzedaż]]</f>
        <v>0</v>
      </c>
      <c r="P316">
        <f>gielda__36[[#This Row],[hajs przed]]+gielda__36[[#This Row],[Zmaina]]</f>
        <v>6289.7900000000009</v>
      </c>
      <c r="Q316" s="1">
        <f t="shared" si="14"/>
        <v>315</v>
      </c>
    </row>
    <row r="317" spans="1:17" x14ac:dyDescent="0.45">
      <c r="A317">
        <v>71.23</v>
      </c>
      <c r="B317">
        <v>91.71</v>
      </c>
      <c r="C317">
        <v>137</v>
      </c>
      <c r="D317">
        <f>MAX(gielda__36[[#This Row],[firma_C]], D316)</f>
        <v>138.52000000000001</v>
      </c>
      <c r="E317">
        <f>IF(NOT(gielda__36[[#This Row],[Max C]] = D316), 1, 0)</f>
        <v>0</v>
      </c>
      <c r="F317">
        <f t="shared" si="12"/>
        <v>6289.7900000000009</v>
      </c>
      <c r="G317">
        <f>IF(C316&gt;gielda__36[[#This Row],[firma_C]], G316+1, 1)</f>
        <v>1</v>
      </c>
      <c r="H317" t="str">
        <f>IF(gielda__36[[#This Row],[Maleje]] &gt;= 3, "TAK", "NIE")</f>
        <v>NIE</v>
      </c>
      <c r="I317">
        <f t="shared" si="13"/>
        <v>0</v>
      </c>
      <c r="J317">
        <f>IF(AND(H316 = "TAK", gielda__36[[#This Row],[hajs przed]] &gt;= 1000),  ROUNDDOWN(1000/gielda__36[[#This Row],[firma_C]], 0), 0)</f>
        <v>7</v>
      </c>
      <c r="K317">
        <f>gielda__36[[#This Row],[ile kupic]]*gielda__36[[#This Row],[firma_C]]</f>
        <v>959</v>
      </c>
      <c r="L317">
        <f>IF(E316 = 1, gielda__36[[#This Row],[Akcje przed]], 0)</f>
        <v>0</v>
      </c>
      <c r="M317">
        <f>gielda__36[[#This Row],[firma_C]]*gielda__36[[#This Row],[Ilośc sprzedaż]]</f>
        <v>0</v>
      </c>
      <c r="N317">
        <f>gielda__36[[#This Row],[Koszta sprzedaży]]-gielda__36[[#This Row],[Kosta kupienia]]</f>
        <v>-959</v>
      </c>
      <c r="O317">
        <f>gielda__36[[#This Row],[Akcje przed]]+gielda__36[[#This Row],[ile kupic]]-gielda__36[[#This Row],[Ilośc sprzedaż]]</f>
        <v>7</v>
      </c>
      <c r="P317">
        <f>gielda__36[[#This Row],[hajs przed]]+gielda__36[[#This Row],[Zmaina]]</f>
        <v>5330.7900000000009</v>
      </c>
      <c r="Q317" s="1">
        <f t="shared" si="14"/>
        <v>316</v>
      </c>
    </row>
    <row r="318" spans="1:17" x14ac:dyDescent="0.45">
      <c r="A318">
        <v>70.17</v>
      </c>
      <c r="B318">
        <v>91.34</v>
      </c>
      <c r="C318">
        <v>137.66999999999999</v>
      </c>
      <c r="D318">
        <f>MAX(gielda__36[[#This Row],[firma_C]], D317)</f>
        <v>138.52000000000001</v>
      </c>
      <c r="E318">
        <f>IF(NOT(gielda__36[[#This Row],[Max C]] = D317), 1, 0)</f>
        <v>0</v>
      </c>
      <c r="F318">
        <f t="shared" si="12"/>
        <v>5330.7900000000009</v>
      </c>
      <c r="G318">
        <f>IF(C317&gt;gielda__36[[#This Row],[firma_C]], G317+1, 1)</f>
        <v>1</v>
      </c>
      <c r="H318" t="str">
        <f>IF(gielda__36[[#This Row],[Maleje]] &gt;= 3, "TAK", "NIE")</f>
        <v>NIE</v>
      </c>
      <c r="I318">
        <f t="shared" si="13"/>
        <v>7</v>
      </c>
      <c r="J318">
        <f>IF(AND(H317 = "TAK", gielda__36[[#This Row],[hajs przed]] &gt;= 1000),  ROUNDDOWN(1000/gielda__36[[#This Row],[firma_C]], 0), 0)</f>
        <v>0</v>
      </c>
      <c r="K318">
        <f>gielda__36[[#This Row],[ile kupic]]*gielda__36[[#This Row],[firma_C]]</f>
        <v>0</v>
      </c>
      <c r="L318">
        <f>IF(E317 = 1, gielda__36[[#This Row],[Akcje przed]], 0)</f>
        <v>0</v>
      </c>
      <c r="M318">
        <f>gielda__36[[#This Row],[firma_C]]*gielda__36[[#This Row],[Ilośc sprzedaż]]</f>
        <v>0</v>
      </c>
      <c r="N318">
        <f>gielda__36[[#This Row],[Koszta sprzedaży]]-gielda__36[[#This Row],[Kosta kupienia]]</f>
        <v>0</v>
      </c>
      <c r="O318">
        <f>gielda__36[[#This Row],[Akcje przed]]+gielda__36[[#This Row],[ile kupic]]-gielda__36[[#This Row],[Ilośc sprzedaż]]</f>
        <v>7</v>
      </c>
      <c r="P318">
        <f>gielda__36[[#This Row],[hajs przed]]+gielda__36[[#This Row],[Zmaina]]</f>
        <v>5330.7900000000009</v>
      </c>
      <c r="Q318" s="1">
        <f t="shared" si="14"/>
        <v>317</v>
      </c>
    </row>
    <row r="319" spans="1:17" x14ac:dyDescent="0.45">
      <c r="A319">
        <v>71.95</v>
      </c>
      <c r="B319">
        <v>90.05</v>
      </c>
      <c r="C319">
        <v>136.63</v>
      </c>
      <c r="D319">
        <f>MAX(gielda__36[[#This Row],[firma_C]], D318)</f>
        <v>138.52000000000001</v>
      </c>
      <c r="E319">
        <f>IF(NOT(gielda__36[[#This Row],[Max C]] = D318), 1, 0)</f>
        <v>0</v>
      </c>
      <c r="F319">
        <f t="shared" si="12"/>
        <v>5330.7900000000009</v>
      </c>
      <c r="G319">
        <f>IF(C318&gt;gielda__36[[#This Row],[firma_C]], G318+1, 1)</f>
        <v>2</v>
      </c>
      <c r="H319" t="str">
        <f>IF(gielda__36[[#This Row],[Maleje]] &gt;= 3, "TAK", "NIE")</f>
        <v>NIE</v>
      </c>
      <c r="I319">
        <f t="shared" si="13"/>
        <v>7</v>
      </c>
      <c r="J319">
        <f>IF(AND(H318 = "TAK", gielda__36[[#This Row],[hajs przed]] &gt;= 1000),  ROUNDDOWN(1000/gielda__36[[#This Row],[firma_C]], 0), 0)</f>
        <v>0</v>
      </c>
      <c r="K319">
        <f>gielda__36[[#This Row],[ile kupic]]*gielda__36[[#This Row],[firma_C]]</f>
        <v>0</v>
      </c>
      <c r="L319">
        <f>IF(E318 = 1, gielda__36[[#This Row],[Akcje przed]], 0)</f>
        <v>0</v>
      </c>
      <c r="M319">
        <f>gielda__36[[#This Row],[firma_C]]*gielda__36[[#This Row],[Ilośc sprzedaż]]</f>
        <v>0</v>
      </c>
      <c r="N319">
        <f>gielda__36[[#This Row],[Koszta sprzedaży]]-gielda__36[[#This Row],[Kosta kupienia]]</f>
        <v>0</v>
      </c>
      <c r="O319">
        <f>gielda__36[[#This Row],[Akcje przed]]+gielda__36[[#This Row],[ile kupic]]-gielda__36[[#This Row],[Ilośc sprzedaż]]</f>
        <v>7</v>
      </c>
      <c r="P319">
        <f>gielda__36[[#This Row],[hajs przed]]+gielda__36[[#This Row],[Zmaina]]</f>
        <v>5330.7900000000009</v>
      </c>
      <c r="Q319" s="1">
        <f t="shared" si="14"/>
        <v>318</v>
      </c>
    </row>
    <row r="320" spans="1:17" x14ac:dyDescent="0.45">
      <c r="A320">
        <v>73.099999999999994</v>
      </c>
      <c r="B320">
        <v>89.87</v>
      </c>
      <c r="C320">
        <v>137.87</v>
      </c>
      <c r="D320">
        <f>MAX(gielda__36[[#This Row],[firma_C]], D319)</f>
        <v>138.52000000000001</v>
      </c>
      <c r="E320">
        <f>IF(NOT(gielda__36[[#This Row],[Max C]] = D319), 1, 0)</f>
        <v>0</v>
      </c>
      <c r="F320">
        <f t="shared" si="12"/>
        <v>5330.7900000000009</v>
      </c>
      <c r="G320">
        <f>IF(C319&gt;gielda__36[[#This Row],[firma_C]], G319+1, 1)</f>
        <v>1</v>
      </c>
      <c r="H320" t="str">
        <f>IF(gielda__36[[#This Row],[Maleje]] &gt;= 3, "TAK", "NIE")</f>
        <v>NIE</v>
      </c>
      <c r="I320">
        <f t="shared" si="13"/>
        <v>7</v>
      </c>
      <c r="J320">
        <f>IF(AND(H319 = "TAK", gielda__36[[#This Row],[hajs przed]] &gt;= 1000),  ROUNDDOWN(1000/gielda__36[[#This Row],[firma_C]], 0), 0)</f>
        <v>0</v>
      </c>
      <c r="K320">
        <f>gielda__36[[#This Row],[ile kupic]]*gielda__36[[#This Row],[firma_C]]</f>
        <v>0</v>
      </c>
      <c r="L320">
        <f>IF(E319 = 1, gielda__36[[#This Row],[Akcje przed]], 0)</f>
        <v>0</v>
      </c>
      <c r="M320">
        <f>gielda__36[[#This Row],[firma_C]]*gielda__36[[#This Row],[Ilośc sprzedaż]]</f>
        <v>0</v>
      </c>
      <c r="N320">
        <f>gielda__36[[#This Row],[Koszta sprzedaży]]-gielda__36[[#This Row],[Kosta kupienia]]</f>
        <v>0</v>
      </c>
      <c r="O320">
        <f>gielda__36[[#This Row],[Akcje przed]]+gielda__36[[#This Row],[ile kupic]]-gielda__36[[#This Row],[Ilośc sprzedaż]]</f>
        <v>7</v>
      </c>
      <c r="P320">
        <f>gielda__36[[#This Row],[hajs przed]]+gielda__36[[#This Row],[Zmaina]]</f>
        <v>5330.7900000000009</v>
      </c>
      <c r="Q320" s="1">
        <f t="shared" si="14"/>
        <v>319</v>
      </c>
    </row>
    <row r="321" spans="1:17" x14ac:dyDescent="0.45">
      <c r="A321">
        <v>74.34</v>
      </c>
      <c r="B321">
        <v>92.63</v>
      </c>
      <c r="C321">
        <v>139.09</v>
      </c>
      <c r="D321">
        <f>MAX(gielda__36[[#This Row],[firma_C]], D320)</f>
        <v>139.09</v>
      </c>
      <c r="E321">
        <f>IF(NOT(gielda__36[[#This Row],[Max C]] = D320), 1, 0)</f>
        <v>1</v>
      </c>
      <c r="F321">
        <f t="shared" si="12"/>
        <v>5330.7900000000009</v>
      </c>
      <c r="G321">
        <f>IF(C320&gt;gielda__36[[#This Row],[firma_C]], G320+1, 1)</f>
        <v>1</v>
      </c>
      <c r="H321" t="str">
        <f>IF(gielda__36[[#This Row],[Maleje]] &gt;= 3, "TAK", "NIE")</f>
        <v>NIE</v>
      </c>
      <c r="I321">
        <f t="shared" si="13"/>
        <v>7</v>
      </c>
      <c r="J321">
        <f>IF(AND(H320 = "TAK", gielda__36[[#This Row],[hajs przed]] &gt;= 1000),  ROUNDDOWN(1000/gielda__36[[#This Row],[firma_C]], 0), 0)</f>
        <v>0</v>
      </c>
      <c r="K321">
        <f>gielda__36[[#This Row],[ile kupic]]*gielda__36[[#This Row],[firma_C]]</f>
        <v>0</v>
      </c>
      <c r="L321">
        <f>IF(E320 = 1, gielda__36[[#This Row],[Akcje przed]], 0)</f>
        <v>0</v>
      </c>
      <c r="M321">
        <f>gielda__36[[#This Row],[firma_C]]*gielda__36[[#This Row],[Ilośc sprzedaż]]</f>
        <v>0</v>
      </c>
      <c r="N321">
        <f>gielda__36[[#This Row],[Koszta sprzedaży]]-gielda__36[[#This Row],[Kosta kupienia]]</f>
        <v>0</v>
      </c>
      <c r="O321">
        <f>gielda__36[[#This Row],[Akcje przed]]+gielda__36[[#This Row],[ile kupic]]-gielda__36[[#This Row],[Ilośc sprzedaż]]</f>
        <v>7</v>
      </c>
      <c r="P321">
        <f>gielda__36[[#This Row],[hajs przed]]+gielda__36[[#This Row],[Zmaina]]</f>
        <v>5330.7900000000009</v>
      </c>
      <c r="Q321" s="1">
        <f t="shared" si="14"/>
        <v>320</v>
      </c>
    </row>
    <row r="322" spans="1:17" x14ac:dyDescent="0.45">
      <c r="A322">
        <v>75.400000000000006</v>
      </c>
      <c r="B322">
        <v>91.36</v>
      </c>
      <c r="C322">
        <v>140.12</v>
      </c>
      <c r="D322">
        <f>MAX(gielda__36[[#This Row],[firma_C]], D321)</f>
        <v>140.12</v>
      </c>
      <c r="E322">
        <f>IF(NOT(gielda__36[[#This Row],[Max C]] = D321), 1, 0)</f>
        <v>1</v>
      </c>
      <c r="F322">
        <f t="shared" si="12"/>
        <v>5330.7900000000009</v>
      </c>
      <c r="G322">
        <f>IF(C321&gt;gielda__36[[#This Row],[firma_C]], G321+1, 1)</f>
        <v>1</v>
      </c>
      <c r="H322" t="str">
        <f>IF(gielda__36[[#This Row],[Maleje]] &gt;= 3, "TAK", "NIE")</f>
        <v>NIE</v>
      </c>
      <c r="I322">
        <f t="shared" si="13"/>
        <v>7</v>
      </c>
      <c r="J322">
        <f>IF(AND(H321 = "TAK", gielda__36[[#This Row],[hajs przed]] &gt;= 1000),  ROUNDDOWN(1000/gielda__36[[#This Row],[firma_C]], 0), 0)</f>
        <v>0</v>
      </c>
      <c r="K322">
        <f>gielda__36[[#This Row],[ile kupic]]*gielda__36[[#This Row],[firma_C]]</f>
        <v>0</v>
      </c>
      <c r="L322">
        <f>IF(E321 = 1, gielda__36[[#This Row],[Akcje przed]], 0)</f>
        <v>7</v>
      </c>
      <c r="M322">
        <f>gielda__36[[#This Row],[firma_C]]*gielda__36[[#This Row],[Ilośc sprzedaż]]</f>
        <v>980.84</v>
      </c>
      <c r="N322">
        <f>gielda__36[[#This Row],[Koszta sprzedaży]]-gielda__36[[#This Row],[Kosta kupienia]]</f>
        <v>980.84</v>
      </c>
      <c r="O322">
        <f>gielda__36[[#This Row],[Akcje przed]]+gielda__36[[#This Row],[ile kupic]]-gielda__36[[#This Row],[Ilośc sprzedaż]]</f>
        <v>0</v>
      </c>
      <c r="P322">
        <f>gielda__36[[#This Row],[hajs przed]]+gielda__36[[#This Row],[Zmaina]]</f>
        <v>6311.630000000001</v>
      </c>
      <c r="Q322" s="1">
        <f t="shared" si="14"/>
        <v>321</v>
      </c>
    </row>
    <row r="323" spans="1:17" x14ac:dyDescent="0.45">
      <c r="A323">
        <v>75.91</v>
      </c>
      <c r="B323">
        <v>91.04</v>
      </c>
      <c r="C323">
        <v>138.57</v>
      </c>
      <c r="D323">
        <f>MAX(gielda__36[[#This Row],[firma_C]], D322)</f>
        <v>140.12</v>
      </c>
      <c r="E323">
        <f>IF(NOT(gielda__36[[#This Row],[Max C]] = D322), 1, 0)</f>
        <v>0</v>
      </c>
      <c r="F323">
        <f t="shared" si="12"/>
        <v>6311.630000000001</v>
      </c>
      <c r="G323">
        <f>IF(C322&gt;gielda__36[[#This Row],[firma_C]], G322+1, 1)</f>
        <v>2</v>
      </c>
      <c r="H323" t="str">
        <f>IF(gielda__36[[#This Row],[Maleje]] &gt;= 3, "TAK", "NIE")</f>
        <v>NIE</v>
      </c>
      <c r="I323">
        <f t="shared" si="13"/>
        <v>0</v>
      </c>
      <c r="J323">
        <f>IF(AND(H322 = "TAK", gielda__36[[#This Row],[hajs przed]] &gt;= 1000),  ROUNDDOWN(1000/gielda__36[[#This Row],[firma_C]], 0), 0)</f>
        <v>0</v>
      </c>
      <c r="K323">
        <f>gielda__36[[#This Row],[ile kupic]]*gielda__36[[#This Row],[firma_C]]</f>
        <v>0</v>
      </c>
      <c r="L323">
        <f>IF(E322 = 1, gielda__36[[#This Row],[Akcje przed]], 0)</f>
        <v>0</v>
      </c>
      <c r="M323">
        <f>gielda__36[[#This Row],[firma_C]]*gielda__36[[#This Row],[Ilośc sprzedaż]]</f>
        <v>0</v>
      </c>
      <c r="N323">
        <f>gielda__36[[#This Row],[Koszta sprzedaży]]-gielda__36[[#This Row],[Kosta kupienia]]</f>
        <v>0</v>
      </c>
      <c r="O323">
        <f>gielda__36[[#This Row],[Akcje przed]]+gielda__36[[#This Row],[ile kupic]]-gielda__36[[#This Row],[Ilośc sprzedaż]]</f>
        <v>0</v>
      </c>
      <c r="P323">
        <f>gielda__36[[#This Row],[hajs przed]]+gielda__36[[#This Row],[Zmaina]]</f>
        <v>6311.630000000001</v>
      </c>
      <c r="Q323" s="1">
        <f t="shared" si="14"/>
        <v>322</v>
      </c>
    </row>
    <row r="324" spans="1:17" x14ac:dyDescent="0.45">
      <c r="A324">
        <v>74.760000000000005</v>
      </c>
      <c r="B324">
        <v>90.45</v>
      </c>
      <c r="C324">
        <v>138.84</v>
      </c>
      <c r="D324">
        <f>MAX(gielda__36[[#This Row],[firma_C]], D323)</f>
        <v>140.12</v>
      </c>
      <c r="E324">
        <f>IF(NOT(gielda__36[[#This Row],[Max C]] = D323), 1, 0)</f>
        <v>0</v>
      </c>
      <c r="F324">
        <f t="shared" ref="F324:F387" si="15">P323</f>
        <v>6311.630000000001</v>
      </c>
      <c r="G324">
        <f>IF(C323&gt;gielda__36[[#This Row],[firma_C]], G323+1, 1)</f>
        <v>1</v>
      </c>
      <c r="H324" t="str">
        <f>IF(gielda__36[[#This Row],[Maleje]] &gt;= 3, "TAK", "NIE")</f>
        <v>NIE</v>
      </c>
      <c r="I324">
        <f t="shared" ref="I324:I387" si="16">O323</f>
        <v>0</v>
      </c>
      <c r="J324">
        <f>IF(AND(H323 = "TAK", gielda__36[[#This Row],[hajs przed]] &gt;= 1000),  ROUNDDOWN(1000/gielda__36[[#This Row],[firma_C]], 0), 0)</f>
        <v>0</v>
      </c>
      <c r="K324">
        <f>gielda__36[[#This Row],[ile kupic]]*gielda__36[[#This Row],[firma_C]]</f>
        <v>0</v>
      </c>
      <c r="L324">
        <f>IF(E323 = 1, gielda__36[[#This Row],[Akcje przed]], 0)</f>
        <v>0</v>
      </c>
      <c r="M324">
        <f>gielda__36[[#This Row],[firma_C]]*gielda__36[[#This Row],[Ilośc sprzedaż]]</f>
        <v>0</v>
      </c>
      <c r="N324">
        <f>gielda__36[[#This Row],[Koszta sprzedaży]]-gielda__36[[#This Row],[Kosta kupienia]]</f>
        <v>0</v>
      </c>
      <c r="O324">
        <f>gielda__36[[#This Row],[Akcje przed]]+gielda__36[[#This Row],[ile kupic]]-gielda__36[[#This Row],[Ilośc sprzedaż]]</f>
        <v>0</v>
      </c>
      <c r="P324">
        <f>gielda__36[[#This Row],[hajs przed]]+gielda__36[[#This Row],[Zmaina]]</f>
        <v>6311.630000000001</v>
      </c>
      <c r="Q324" s="1">
        <f t="shared" ref="Q324:Q387" si="17">Q323+1</f>
        <v>323</v>
      </c>
    </row>
    <row r="325" spans="1:17" x14ac:dyDescent="0.45">
      <c r="A325">
        <v>75.89</v>
      </c>
      <c r="B325">
        <v>89.75</v>
      </c>
      <c r="C325">
        <v>140.71</v>
      </c>
      <c r="D325">
        <f>MAX(gielda__36[[#This Row],[firma_C]], D324)</f>
        <v>140.71</v>
      </c>
      <c r="E325">
        <f>IF(NOT(gielda__36[[#This Row],[Max C]] = D324), 1, 0)</f>
        <v>1</v>
      </c>
      <c r="F325">
        <f t="shared" si="15"/>
        <v>6311.630000000001</v>
      </c>
      <c r="G325">
        <f>IF(C324&gt;gielda__36[[#This Row],[firma_C]], G324+1, 1)</f>
        <v>1</v>
      </c>
      <c r="H325" t="str">
        <f>IF(gielda__36[[#This Row],[Maleje]] &gt;= 3, "TAK", "NIE")</f>
        <v>NIE</v>
      </c>
      <c r="I325">
        <f t="shared" si="16"/>
        <v>0</v>
      </c>
      <c r="J325">
        <f>IF(AND(H324 = "TAK", gielda__36[[#This Row],[hajs przed]] &gt;= 1000),  ROUNDDOWN(1000/gielda__36[[#This Row],[firma_C]], 0), 0)</f>
        <v>0</v>
      </c>
      <c r="K325">
        <f>gielda__36[[#This Row],[ile kupic]]*gielda__36[[#This Row],[firma_C]]</f>
        <v>0</v>
      </c>
      <c r="L325">
        <f>IF(E324 = 1, gielda__36[[#This Row],[Akcje przed]], 0)</f>
        <v>0</v>
      </c>
      <c r="M325">
        <f>gielda__36[[#This Row],[firma_C]]*gielda__36[[#This Row],[Ilośc sprzedaż]]</f>
        <v>0</v>
      </c>
      <c r="N325">
        <f>gielda__36[[#This Row],[Koszta sprzedaży]]-gielda__36[[#This Row],[Kosta kupienia]]</f>
        <v>0</v>
      </c>
      <c r="O325">
        <f>gielda__36[[#This Row],[Akcje przed]]+gielda__36[[#This Row],[ile kupic]]-gielda__36[[#This Row],[Ilośc sprzedaż]]</f>
        <v>0</v>
      </c>
      <c r="P325">
        <f>gielda__36[[#This Row],[hajs przed]]+gielda__36[[#This Row],[Zmaina]]</f>
        <v>6311.630000000001</v>
      </c>
      <c r="Q325" s="1">
        <f t="shared" si="17"/>
        <v>324</v>
      </c>
    </row>
    <row r="326" spans="1:17" x14ac:dyDescent="0.45">
      <c r="A326">
        <v>77.86</v>
      </c>
      <c r="B326">
        <v>89.51</v>
      </c>
      <c r="C326">
        <v>140.85</v>
      </c>
      <c r="D326">
        <f>MAX(gielda__36[[#This Row],[firma_C]], D325)</f>
        <v>140.85</v>
      </c>
      <c r="E326">
        <f>IF(NOT(gielda__36[[#This Row],[Max C]] = D325), 1, 0)</f>
        <v>1</v>
      </c>
      <c r="F326">
        <f t="shared" si="15"/>
        <v>6311.630000000001</v>
      </c>
      <c r="G326">
        <f>IF(C325&gt;gielda__36[[#This Row],[firma_C]], G325+1, 1)</f>
        <v>1</v>
      </c>
      <c r="H326" t="str">
        <f>IF(gielda__36[[#This Row],[Maleje]] &gt;= 3, "TAK", "NIE")</f>
        <v>NIE</v>
      </c>
      <c r="I326">
        <f t="shared" si="16"/>
        <v>0</v>
      </c>
      <c r="J326">
        <f>IF(AND(H325 = "TAK", gielda__36[[#This Row],[hajs przed]] &gt;= 1000),  ROUNDDOWN(1000/gielda__36[[#This Row],[firma_C]], 0), 0)</f>
        <v>0</v>
      </c>
      <c r="K326">
        <f>gielda__36[[#This Row],[ile kupic]]*gielda__36[[#This Row],[firma_C]]</f>
        <v>0</v>
      </c>
      <c r="L326">
        <f>IF(E325 = 1, gielda__36[[#This Row],[Akcje przed]], 0)</f>
        <v>0</v>
      </c>
      <c r="M326">
        <f>gielda__36[[#This Row],[firma_C]]*gielda__36[[#This Row],[Ilośc sprzedaż]]</f>
        <v>0</v>
      </c>
      <c r="N326">
        <f>gielda__36[[#This Row],[Koszta sprzedaży]]-gielda__36[[#This Row],[Kosta kupienia]]</f>
        <v>0</v>
      </c>
      <c r="O326">
        <f>gielda__36[[#This Row],[Akcje przed]]+gielda__36[[#This Row],[ile kupic]]-gielda__36[[#This Row],[Ilośc sprzedaż]]</f>
        <v>0</v>
      </c>
      <c r="P326">
        <f>gielda__36[[#This Row],[hajs przed]]+gielda__36[[#This Row],[Zmaina]]</f>
        <v>6311.630000000001</v>
      </c>
      <c r="Q326" s="1">
        <f t="shared" si="17"/>
        <v>325</v>
      </c>
    </row>
    <row r="327" spans="1:17" x14ac:dyDescent="0.45">
      <c r="A327">
        <v>79.27</v>
      </c>
      <c r="B327">
        <v>88.66</v>
      </c>
      <c r="C327">
        <v>138.94999999999999</v>
      </c>
      <c r="D327">
        <f>MAX(gielda__36[[#This Row],[firma_C]], D326)</f>
        <v>140.85</v>
      </c>
      <c r="E327">
        <f>IF(NOT(gielda__36[[#This Row],[Max C]] = D326), 1, 0)</f>
        <v>0</v>
      </c>
      <c r="F327">
        <f t="shared" si="15"/>
        <v>6311.630000000001</v>
      </c>
      <c r="G327">
        <f>IF(C326&gt;gielda__36[[#This Row],[firma_C]], G326+1, 1)</f>
        <v>2</v>
      </c>
      <c r="H327" t="str">
        <f>IF(gielda__36[[#This Row],[Maleje]] &gt;= 3, "TAK", "NIE")</f>
        <v>NIE</v>
      </c>
      <c r="I327">
        <f t="shared" si="16"/>
        <v>0</v>
      </c>
      <c r="J327">
        <f>IF(AND(H326 = "TAK", gielda__36[[#This Row],[hajs przed]] &gt;= 1000),  ROUNDDOWN(1000/gielda__36[[#This Row],[firma_C]], 0), 0)</f>
        <v>0</v>
      </c>
      <c r="K327">
        <f>gielda__36[[#This Row],[ile kupic]]*gielda__36[[#This Row],[firma_C]]</f>
        <v>0</v>
      </c>
      <c r="L327">
        <f>IF(E326 = 1, gielda__36[[#This Row],[Akcje przed]], 0)</f>
        <v>0</v>
      </c>
      <c r="M327">
        <f>gielda__36[[#This Row],[firma_C]]*gielda__36[[#This Row],[Ilośc sprzedaż]]</f>
        <v>0</v>
      </c>
      <c r="N327">
        <f>gielda__36[[#This Row],[Koszta sprzedaży]]-gielda__36[[#This Row],[Kosta kupienia]]</f>
        <v>0</v>
      </c>
      <c r="O327">
        <f>gielda__36[[#This Row],[Akcje przed]]+gielda__36[[#This Row],[ile kupic]]-gielda__36[[#This Row],[Ilośc sprzedaż]]</f>
        <v>0</v>
      </c>
      <c r="P327">
        <f>gielda__36[[#This Row],[hajs przed]]+gielda__36[[#This Row],[Zmaina]]</f>
        <v>6311.630000000001</v>
      </c>
      <c r="Q327" s="1">
        <f t="shared" si="17"/>
        <v>326</v>
      </c>
    </row>
    <row r="328" spans="1:17" x14ac:dyDescent="0.45">
      <c r="A328">
        <v>80.73</v>
      </c>
      <c r="B328">
        <v>88.17</v>
      </c>
      <c r="C328">
        <v>140.37</v>
      </c>
      <c r="D328">
        <f>MAX(gielda__36[[#This Row],[firma_C]], D327)</f>
        <v>140.85</v>
      </c>
      <c r="E328">
        <f>IF(NOT(gielda__36[[#This Row],[Max C]] = D327), 1, 0)</f>
        <v>0</v>
      </c>
      <c r="F328">
        <f t="shared" si="15"/>
        <v>6311.630000000001</v>
      </c>
      <c r="G328">
        <f>IF(C327&gt;gielda__36[[#This Row],[firma_C]], G327+1, 1)</f>
        <v>1</v>
      </c>
      <c r="H328" t="str">
        <f>IF(gielda__36[[#This Row],[Maleje]] &gt;= 3, "TAK", "NIE")</f>
        <v>NIE</v>
      </c>
      <c r="I328">
        <f t="shared" si="16"/>
        <v>0</v>
      </c>
      <c r="J328">
        <f>IF(AND(H327 = "TAK", gielda__36[[#This Row],[hajs przed]] &gt;= 1000),  ROUNDDOWN(1000/gielda__36[[#This Row],[firma_C]], 0), 0)</f>
        <v>0</v>
      </c>
      <c r="K328">
        <f>gielda__36[[#This Row],[ile kupic]]*gielda__36[[#This Row],[firma_C]]</f>
        <v>0</v>
      </c>
      <c r="L328">
        <f>IF(E327 = 1, gielda__36[[#This Row],[Akcje przed]], 0)</f>
        <v>0</v>
      </c>
      <c r="M328">
        <f>gielda__36[[#This Row],[firma_C]]*gielda__36[[#This Row],[Ilośc sprzedaż]]</f>
        <v>0</v>
      </c>
      <c r="N328">
        <f>gielda__36[[#This Row],[Koszta sprzedaży]]-gielda__36[[#This Row],[Kosta kupienia]]</f>
        <v>0</v>
      </c>
      <c r="O328">
        <f>gielda__36[[#This Row],[Akcje przed]]+gielda__36[[#This Row],[ile kupic]]-gielda__36[[#This Row],[Ilośc sprzedaż]]</f>
        <v>0</v>
      </c>
      <c r="P328">
        <f>gielda__36[[#This Row],[hajs przed]]+gielda__36[[#This Row],[Zmaina]]</f>
        <v>6311.630000000001</v>
      </c>
      <c r="Q328" s="1">
        <f t="shared" si="17"/>
        <v>327</v>
      </c>
    </row>
    <row r="329" spans="1:17" x14ac:dyDescent="0.45">
      <c r="A329">
        <v>81.010000000000005</v>
      </c>
      <c r="B329">
        <v>87.02</v>
      </c>
      <c r="C329">
        <v>139.33000000000001</v>
      </c>
      <c r="D329">
        <f>MAX(gielda__36[[#This Row],[firma_C]], D328)</f>
        <v>140.85</v>
      </c>
      <c r="E329">
        <f>IF(NOT(gielda__36[[#This Row],[Max C]] = D328), 1, 0)</f>
        <v>0</v>
      </c>
      <c r="F329">
        <f t="shared" si="15"/>
        <v>6311.630000000001</v>
      </c>
      <c r="G329">
        <f>IF(C328&gt;gielda__36[[#This Row],[firma_C]], G328+1, 1)</f>
        <v>2</v>
      </c>
      <c r="H329" t="str">
        <f>IF(gielda__36[[#This Row],[Maleje]] &gt;= 3, "TAK", "NIE")</f>
        <v>NIE</v>
      </c>
      <c r="I329">
        <f t="shared" si="16"/>
        <v>0</v>
      </c>
      <c r="J329">
        <f>IF(AND(H328 = "TAK", gielda__36[[#This Row],[hajs przed]] &gt;= 1000),  ROUNDDOWN(1000/gielda__36[[#This Row],[firma_C]], 0), 0)</f>
        <v>0</v>
      </c>
      <c r="K329">
        <f>gielda__36[[#This Row],[ile kupic]]*gielda__36[[#This Row],[firma_C]]</f>
        <v>0</v>
      </c>
      <c r="L329">
        <f>IF(E328 = 1, gielda__36[[#This Row],[Akcje przed]], 0)</f>
        <v>0</v>
      </c>
      <c r="M329">
        <f>gielda__36[[#This Row],[firma_C]]*gielda__36[[#This Row],[Ilośc sprzedaż]]</f>
        <v>0</v>
      </c>
      <c r="N329">
        <f>gielda__36[[#This Row],[Koszta sprzedaży]]-gielda__36[[#This Row],[Kosta kupienia]]</f>
        <v>0</v>
      </c>
      <c r="O329">
        <f>gielda__36[[#This Row],[Akcje przed]]+gielda__36[[#This Row],[ile kupic]]-gielda__36[[#This Row],[Ilośc sprzedaż]]</f>
        <v>0</v>
      </c>
      <c r="P329">
        <f>gielda__36[[#This Row],[hajs przed]]+gielda__36[[#This Row],[Zmaina]]</f>
        <v>6311.630000000001</v>
      </c>
      <c r="Q329" s="1">
        <f t="shared" si="17"/>
        <v>328</v>
      </c>
    </row>
    <row r="330" spans="1:17" x14ac:dyDescent="0.45">
      <c r="A330">
        <v>79.97</v>
      </c>
      <c r="B330">
        <v>86.95</v>
      </c>
      <c r="C330">
        <v>141.26</v>
      </c>
      <c r="D330">
        <f>MAX(gielda__36[[#This Row],[firma_C]], D329)</f>
        <v>141.26</v>
      </c>
      <c r="E330">
        <f>IF(NOT(gielda__36[[#This Row],[Max C]] = D329), 1, 0)</f>
        <v>1</v>
      </c>
      <c r="F330">
        <f t="shared" si="15"/>
        <v>6311.630000000001</v>
      </c>
      <c r="G330">
        <f>IF(C329&gt;gielda__36[[#This Row],[firma_C]], G329+1, 1)</f>
        <v>1</v>
      </c>
      <c r="H330" t="str">
        <f>IF(gielda__36[[#This Row],[Maleje]] &gt;= 3, "TAK", "NIE")</f>
        <v>NIE</v>
      </c>
      <c r="I330">
        <f t="shared" si="16"/>
        <v>0</v>
      </c>
      <c r="J330">
        <f>IF(AND(H329 = "TAK", gielda__36[[#This Row],[hajs przed]] &gt;= 1000),  ROUNDDOWN(1000/gielda__36[[#This Row],[firma_C]], 0), 0)</f>
        <v>0</v>
      </c>
      <c r="K330">
        <f>gielda__36[[#This Row],[ile kupic]]*gielda__36[[#This Row],[firma_C]]</f>
        <v>0</v>
      </c>
      <c r="L330">
        <f>IF(E329 = 1, gielda__36[[#This Row],[Akcje przed]], 0)</f>
        <v>0</v>
      </c>
      <c r="M330">
        <f>gielda__36[[#This Row],[firma_C]]*gielda__36[[#This Row],[Ilośc sprzedaż]]</f>
        <v>0</v>
      </c>
      <c r="N330">
        <f>gielda__36[[#This Row],[Koszta sprzedaży]]-gielda__36[[#This Row],[Kosta kupienia]]</f>
        <v>0</v>
      </c>
      <c r="O330">
        <f>gielda__36[[#This Row],[Akcje przed]]+gielda__36[[#This Row],[ile kupic]]-gielda__36[[#This Row],[Ilośc sprzedaż]]</f>
        <v>0</v>
      </c>
      <c r="P330">
        <f>gielda__36[[#This Row],[hajs przed]]+gielda__36[[#This Row],[Zmaina]]</f>
        <v>6311.630000000001</v>
      </c>
      <c r="Q330" s="1">
        <f t="shared" si="17"/>
        <v>329</v>
      </c>
    </row>
    <row r="331" spans="1:17" x14ac:dyDescent="0.45">
      <c r="A331">
        <v>77.98</v>
      </c>
      <c r="B331">
        <v>85.86</v>
      </c>
      <c r="C331">
        <v>142.91999999999999</v>
      </c>
      <c r="D331">
        <f>MAX(gielda__36[[#This Row],[firma_C]], D330)</f>
        <v>142.91999999999999</v>
      </c>
      <c r="E331">
        <f>IF(NOT(gielda__36[[#This Row],[Max C]] = D330), 1, 0)</f>
        <v>1</v>
      </c>
      <c r="F331">
        <f t="shared" si="15"/>
        <v>6311.630000000001</v>
      </c>
      <c r="G331">
        <f>IF(C330&gt;gielda__36[[#This Row],[firma_C]], G330+1, 1)</f>
        <v>1</v>
      </c>
      <c r="H331" t="str">
        <f>IF(gielda__36[[#This Row],[Maleje]] &gt;= 3, "TAK", "NIE")</f>
        <v>NIE</v>
      </c>
      <c r="I331">
        <f t="shared" si="16"/>
        <v>0</v>
      </c>
      <c r="J331">
        <f>IF(AND(H330 = "TAK", gielda__36[[#This Row],[hajs przed]] &gt;= 1000),  ROUNDDOWN(1000/gielda__36[[#This Row],[firma_C]], 0), 0)</f>
        <v>0</v>
      </c>
      <c r="K331">
        <f>gielda__36[[#This Row],[ile kupic]]*gielda__36[[#This Row],[firma_C]]</f>
        <v>0</v>
      </c>
      <c r="L331">
        <f>IF(E330 = 1, gielda__36[[#This Row],[Akcje przed]], 0)</f>
        <v>0</v>
      </c>
      <c r="M331">
        <f>gielda__36[[#This Row],[firma_C]]*gielda__36[[#This Row],[Ilośc sprzedaż]]</f>
        <v>0</v>
      </c>
      <c r="N331">
        <f>gielda__36[[#This Row],[Koszta sprzedaży]]-gielda__36[[#This Row],[Kosta kupienia]]</f>
        <v>0</v>
      </c>
      <c r="O331">
        <f>gielda__36[[#This Row],[Akcje przed]]+gielda__36[[#This Row],[ile kupic]]-gielda__36[[#This Row],[Ilośc sprzedaż]]</f>
        <v>0</v>
      </c>
      <c r="P331">
        <f>gielda__36[[#This Row],[hajs przed]]+gielda__36[[#This Row],[Zmaina]]</f>
        <v>6311.630000000001</v>
      </c>
      <c r="Q331" s="1">
        <f t="shared" si="17"/>
        <v>330</v>
      </c>
    </row>
    <row r="332" spans="1:17" x14ac:dyDescent="0.45">
      <c r="A332">
        <v>79.209999999999994</v>
      </c>
      <c r="B332">
        <v>88.48</v>
      </c>
      <c r="C332">
        <v>145.30000000000001</v>
      </c>
      <c r="D332">
        <f>MAX(gielda__36[[#This Row],[firma_C]], D331)</f>
        <v>145.30000000000001</v>
      </c>
      <c r="E332">
        <f>IF(NOT(gielda__36[[#This Row],[Max C]] = D331), 1, 0)</f>
        <v>1</v>
      </c>
      <c r="F332">
        <f t="shared" si="15"/>
        <v>6311.630000000001</v>
      </c>
      <c r="G332">
        <f>IF(C331&gt;gielda__36[[#This Row],[firma_C]], G331+1, 1)</f>
        <v>1</v>
      </c>
      <c r="H332" t="str">
        <f>IF(gielda__36[[#This Row],[Maleje]] &gt;= 3, "TAK", "NIE")</f>
        <v>NIE</v>
      </c>
      <c r="I332">
        <f t="shared" si="16"/>
        <v>0</v>
      </c>
      <c r="J332">
        <f>IF(AND(H331 = "TAK", gielda__36[[#This Row],[hajs przed]] &gt;= 1000),  ROUNDDOWN(1000/gielda__36[[#This Row],[firma_C]], 0), 0)</f>
        <v>0</v>
      </c>
      <c r="K332">
        <f>gielda__36[[#This Row],[ile kupic]]*gielda__36[[#This Row],[firma_C]]</f>
        <v>0</v>
      </c>
      <c r="L332">
        <f>IF(E331 = 1, gielda__36[[#This Row],[Akcje przed]], 0)</f>
        <v>0</v>
      </c>
      <c r="M332">
        <f>gielda__36[[#This Row],[firma_C]]*gielda__36[[#This Row],[Ilośc sprzedaż]]</f>
        <v>0</v>
      </c>
      <c r="N332">
        <f>gielda__36[[#This Row],[Koszta sprzedaży]]-gielda__36[[#This Row],[Kosta kupienia]]</f>
        <v>0</v>
      </c>
      <c r="O332">
        <f>gielda__36[[#This Row],[Akcje przed]]+gielda__36[[#This Row],[ile kupic]]-gielda__36[[#This Row],[Ilośc sprzedaż]]</f>
        <v>0</v>
      </c>
      <c r="P332">
        <f>gielda__36[[#This Row],[hajs przed]]+gielda__36[[#This Row],[Zmaina]]</f>
        <v>6311.630000000001</v>
      </c>
      <c r="Q332" s="1">
        <f t="shared" si="17"/>
        <v>331</v>
      </c>
    </row>
    <row r="333" spans="1:17" x14ac:dyDescent="0.45">
      <c r="A333">
        <v>80.59</v>
      </c>
      <c r="B333">
        <v>86.96</v>
      </c>
      <c r="C333">
        <v>143.49</v>
      </c>
      <c r="D333">
        <f>MAX(gielda__36[[#This Row],[firma_C]], D332)</f>
        <v>145.30000000000001</v>
      </c>
      <c r="E333">
        <f>IF(NOT(gielda__36[[#This Row],[Max C]] = D332), 1, 0)</f>
        <v>0</v>
      </c>
      <c r="F333">
        <f t="shared" si="15"/>
        <v>6311.630000000001</v>
      </c>
      <c r="G333">
        <f>IF(C332&gt;gielda__36[[#This Row],[firma_C]], G332+1, 1)</f>
        <v>2</v>
      </c>
      <c r="H333" t="str">
        <f>IF(gielda__36[[#This Row],[Maleje]] &gt;= 3, "TAK", "NIE")</f>
        <v>NIE</v>
      </c>
      <c r="I333">
        <f t="shared" si="16"/>
        <v>0</v>
      </c>
      <c r="J333">
        <f>IF(AND(H332 = "TAK", gielda__36[[#This Row],[hajs przed]] &gt;= 1000),  ROUNDDOWN(1000/gielda__36[[#This Row],[firma_C]], 0), 0)</f>
        <v>0</v>
      </c>
      <c r="K333">
        <f>gielda__36[[#This Row],[ile kupic]]*gielda__36[[#This Row],[firma_C]]</f>
        <v>0</v>
      </c>
      <c r="L333">
        <f>IF(E332 = 1, gielda__36[[#This Row],[Akcje przed]], 0)</f>
        <v>0</v>
      </c>
      <c r="M333">
        <f>gielda__36[[#This Row],[firma_C]]*gielda__36[[#This Row],[Ilośc sprzedaż]]</f>
        <v>0</v>
      </c>
      <c r="N333">
        <f>gielda__36[[#This Row],[Koszta sprzedaży]]-gielda__36[[#This Row],[Kosta kupienia]]</f>
        <v>0</v>
      </c>
      <c r="O333">
        <f>gielda__36[[#This Row],[Akcje przed]]+gielda__36[[#This Row],[ile kupic]]-gielda__36[[#This Row],[Ilośc sprzedaż]]</f>
        <v>0</v>
      </c>
      <c r="P333">
        <f>gielda__36[[#This Row],[hajs przed]]+gielda__36[[#This Row],[Zmaina]]</f>
        <v>6311.630000000001</v>
      </c>
      <c r="Q333" s="1">
        <f t="shared" si="17"/>
        <v>332</v>
      </c>
    </row>
    <row r="334" spans="1:17" x14ac:dyDescent="0.45">
      <c r="A334">
        <v>83.04</v>
      </c>
      <c r="B334">
        <v>86.49</v>
      </c>
      <c r="C334">
        <v>145.41</v>
      </c>
      <c r="D334">
        <f>MAX(gielda__36[[#This Row],[firma_C]], D333)</f>
        <v>145.41</v>
      </c>
      <c r="E334">
        <f>IF(NOT(gielda__36[[#This Row],[Max C]] = D333), 1, 0)</f>
        <v>1</v>
      </c>
      <c r="F334">
        <f t="shared" si="15"/>
        <v>6311.630000000001</v>
      </c>
      <c r="G334">
        <f>IF(C333&gt;gielda__36[[#This Row],[firma_C]], G333+1, 1)</f>
        <v>1</v>
      </c>
      <c r="H334" t="str">
        <f>IF(gielda__36[[#This Row],[Maleje]] &gt;= 3, "TAK", "NIE")</f>
        <v>NIE</v>
      </c>
      <c r="I334">
        <f t="shared" si="16"/>
        <v>0</v>
      </c>
      <c r="J334">
        <f>IF(AND(H333 = "TAK", gielda__36[[#This Row],[hajs przed]] &gt;= 1000),  ROUNDDOWN(1000/gielda__36[[#This Row],[firma_C]], 0), 0)</f>
        <v>0</v>
      </c>
      <c r="K334">
        <f>gielda__36[[#This Row],[ile kupic]]*gielda__36[[#This Row],[firma_C]]</f>
        <v>0</v>
      </c>
      <c r="L334">
        <f>IF(E333 = 1, gielda__36[[#This Row],[Akcje przed]], 0)</f>
        <v>0</v>
      </c>
      <c r="M334">
        <f>gielda__36[[#This Row],[firma_C]]*gielda__36[[#This Row],[Ilośc sprzedaż]]</f>
        <v>0</v>
      </c>
      <c r="N334">
        <f>gielda__36[[#This Row],[Koszta sprzedaży]]-gielda__36[[#This Row],[Kosta kupienia]]</f>
        <v>0</v>
      </c>
      <c r="O334">
        <f>gielda__36[[#This Row],[Akcje przed]]+gielda__36[[#This Row],[ile kupic]]-gielda__36[[#This Row],[Ilośc sprzedaż]]</f>
        <v>0</v>
      </c>
      <c r="P334">
        <f>gielda__36[[#This Row],[hajs przed]]+gielda__36[[#This Row],[Zmaina]]</f>
        <v>6311.630000000001</v>
      </c>
      <c r="Q334" s="1">
        <f t="shared" si="17"/>
        <v>333</v>
      </c>
    </row>
    <row r="335" spans="1:17" x14ac:dyDescent="0.45">
      <c r="A335">
        <v>84.26</v>
      </c>
      <c r="B335">
        <v>86.09</v>
      </c>
      <c r="C335">
        <v>147.4</v>
      </c>
      <c r="D335">
        <f>MAX(gielda__36[[#This Row],[firma_C]], D334)</f>
        <v>147.4</v>
      </c>
      <c r="E335">
        <f>IF(NOT(gielda__36[[#This Row],[Max C]] = D334), 1, 0)</f>
        <v>1</v>
      </c>
      <c r="F335">
        <f t="shared" si="15"/>
        <v>6311.630000000001</v>
      </c>
      <c r="G335">
        <f>IF(C334&gt;gielda__36[[#This Row],[firma_C]], G334+1, 1)</f>
        <v>1</v>
      </c>
      <c r="H335" t="str">
        <f>IF(gielda__36[[#This Row],[Maleje]] &gt;= 3, "TAK", "NIE")</f>
        <v>NIE</v>
      </c>
      <c r="I335">
        <f t="shared" si="16"/>
        <v>0</v>
      </c>
      <c r="J335">
        <f>IF(AND(H334 = "TAK", gielda__36[[#This Row],[hajs przed]] &gt;= 1000),  ROUNDDOWN(1000/gielda__36[[#This Row],[firma_C]], 0), 0)</f>
        <v>0</v>
      </c>
      <c r="K335">
        <f>gielda__36[[#This Row],[ile kupic]]*gielda__36[[#This Row],[firma_C]]</f>
        <v>0</v>
      </c>
      <c r="L335">
        <f>IF(E334 = 1, gielda__36[[#This Row],[Akcje przed]], 0)</f>
        <v>0</v>
      </c>
      <c r="M335">
        <f>gielda__36[[#This Row],[firma_C]]*gielda__36[[#This Row],[Ilośc sprzedaż]]</f>
        <v>0</v>
      </c>
      <c r="N335">
        <f>gielda__36[[#This Row],[Koszta sprzedaży]]-gielda__36[[#This Row],[Kosta kupienia]]</f>
        <v>0</v>
      </c>
      <c r="O335">
        <f>gielda__36[[#This Row],[Akcje przed]]+gielda__36[[#This Row],[ile kupic]]-gielda__36[[#This Row],[Ilośc sprzedaż]]</f>
        <v>0</v>
      </c>
      <c r="P335">
        <f>gielda__36[[#This Row],[hajs przed]]+gielda__36[[#This Row],[Zmaina]]</f>
        <v>6311.630000000001</v>
      </c>
      <c r="Q335" s="1">
        <f t="shared" si="17"/>
        <v>334</v>
      </c>
    </row>
    <row r="336" spans="1:17" x14ac:dyDescent="0.45">
      <c r="A336">
        <v>85.28</v>
      </c>
      <c r="B336">
        <v>84.37</v>
      </c>
      <c r="C336">
        <v>146.27000000000001</v>
      </c>
      <c r="D336">
        <f>MAX(gielda__36[[#This Row],[firma_C]], D335)</f>
        <v>147.4</v>
      </c>
      <c r="E336">
        <f>IF(NOT(gielda__36[[#This Row],[Max C]] = D335), 1, 0)</f>
        <v>0</v>
      </c>
      <c r="F336">
        <f t="shared" si="15"/>
        <v>6311.630000000001</v>
      </c>
      <c r="G336">
        <f>IF(C335&gt;gielda__36[[#This Row],[firma_C]], G335+1, 1)</f>
        <v>2</v>
      </c>
      <c r="H336" t="str">
        <f>IF(gielda__36[[#This Row],[Maleje]] &gt;= 3, "TAK", "NIE")</f>
        <v>NIE</v>
      </c>
      <c r="I336">
        <f t="shared" si="16"/>
        <v>0</v>
      </c>
      <c r="J336">
        <f>IF(AND(H335 = "TAK", gielda__36[[#This Row],[hajs przed]] &gt;= 1000),  ROUNDDOWN(1000/gielda__36[[#This Row],[firma_C]], 0), 0)</f>
        <v>0</v>
      </c>
      <c r="K336">
        <f>gielda__36[[#This Row],[ile kupic]]*gielda__36[[#This Row],[firma_C]]</f>
        <v>0</v>
      </c>
      <c r="L336">
        <f>IF(E335 = 1, gielda__36[[#This Row],[Akcje przed]], 0)</f>
        <v>0</v>
      </c>
      <c r="M336">
        <f>gielda__36[[#This Row],[firma_C]]*gielda__36[[#This Row],[Ilośc sprzedaż]]</f>
        <v>0</v>
      </c>
      <c r="N336">
        <f>gielda__36[[#This Row],[Koszta sprzedaży]]-gielda__36[[#This Row],[Kosta kupienia]]</f>
        <v>0</v>
      </c>
      <c r="O336">
        <f>gielda__36[[#This Row],[Akcje przed]]+gielda__36[[#This Row],[ile kupic]]-gielda__36[[#This Row],[Ilośc sprzedaż]]</f>
        <v>0</v>
      </c>
      <c r="P336">
        <f>gielda__36[[#This Row],[hajs przed]]+gielda__36[[#This Row],[Zmaina]]</f>
        <v>6311.630000000001</v>
      </c>
      <c r="Q336" s="1">
        <f t="shared" si="17"/>
        <v>335</v>
      </c>
    </row>
    <row r="337" spans="1:17" x14ac:dyDescent="0.45">
      <c r="A337">
        <v>85.74</v>
      </c>
      <c r="B337">
        <v>83.22</v>
      </c>
      <c r="C337">
        <v>148.38</v>
      </c>
      <c r="D337">
        <f>MAX(gielda__36[[#This Row],[firma_C]], D336)</f>
        <v>148.38</v>
      </c>
      <c r="E337">
        <f>IF(NOT(gielda__36[[#This Row],[Max C]] = D336), 1, 0)</f>
        <v>1</v>
      </c>
      <c r="F337">
        <f t="shared" si="15"/>
        <v>6311.630000000001</v>
      </c>
      <c r="G337">
        <f>IF(C336&gt;gielda__36[[#This Row],[firma_C]], G336+1, 1)</f>
        <v>1</v>
      </c>
      <c r="H337" t="str">
        <f>IF(gielda__36[[#This Row],[Maleje]] &gt;= 3, "TAK", "NIE")</f>
        <v>NIE</v>
      </c>
      <c r="I337">
        <f t="shared" si="16"/>
        <v>0</v>
      </c>
      <c r="J337">
        <f>IF(AND(H336 = "TAK", gielda__36[[#This Row],[hajs przed]] &gt;= 1000),  ROUNDDOWN(1000/gielda__36[[#This Row],[firma_C]], 0), 0)</f>
        <v>0</v>
      </c>
      <c r="K337">
        <f>gielda__36[[#This Row],[ile kupic]]*gielda__36[[#This Row],[firma_C]]</f>
        <v>0</v>
      </c>
      <c r="L337">
        <f>IF(E336 = 1, gielda__36[[#This Row],[Akcje przed]], 0)</f>
        <v>0</v>
      </c>
      <c r="M337">
        <f>gielda__36[[#This Row],[firma_C]]*gielda__36[[#This Row],[Ilośc sprzedaż]]</f>
        <v>0</v>
      </c>
      <c r="N337">
        <f>gielda__36[[#This Row],[Koszta sprzedaży]]-gielda__36[[#This Row],[Kosta kupienia]]</f>
        <v>0</v>
      </c>
      <c r="O337">
        <f>gielda__36[[#This Row],[Akcje przed]]+gielda__36[[#This Row],[ile kupic]]-gielda__36[[#This Row],[Ilośc sprzedaż]]</f>
        <v>0</v>
      </c>
      <c r="P337">
        <f>gielda__36[[#This Row],[hajs przed]]+gielda__36[[#This Row],[Zmaina]]</f>
        <v>6311.630000000001</v>
      </c>
      <c r="Q337" s="1">
        <f t="shared" si="17"/>
        <v>336</v>
      </c>
    </row>
    <row r="338" spans="1:17" x14ac:dyDescent="0.45">
      <c r="A338">
        <v>84.14</v>
      </c>
      <c r="B338">
        <v>85.72</v>
      </c>
      <c r="C338">
        <v>150.66999999999999</v>
      </c>
      <c r="D338">
        <f>MAX(gielda__36[[#This Row],[firma_C]], D337)</f>
        <v>150.66999999999999</v>
      </c>
      <c r="E338">
        <f>IF(NOT(gielda__36[[#This Row],[Max C]] = D337), 1, 0)</f>
        <v>1</v>
      </c>
      <c r="F338">
        <f t="shared" si="15"/>
        <v>6311.630000000001</v>
      </c>
      <c r="G338">
        <f>IF(C337&gt;gielda__36[[#This Row],[firma_C]], G337+1, 1)</f>
        <v>1</v>
      </c>
      <c r="H338" t="str">
        <f>IF(gielda__36[[#This Row],[Maleje]] &gt;= 3, "TAK", "NIE")</f>
        <v>NIE</v>
      </c>
      <c r="I338">
        <f t="shared" si="16"/>
        <v>0</v>
      </c>
      <c r="J338">
        <f>IF(AND(H337 = "TAK", gielda__36[[#This Row],[hajs przed]] &gt;= 1000),  ROUNDDOWN(1000/gielda__36[[#This Row],[firma_C]], 0), 0)</f>
        <v>0</v>
      </c>
      <c r="K338">
        <f>gielda__36[[#This Row],[ile kupic]]*gielda__36[[#This Row],[firma_C]]</f>
        <v>0</v>
      </c>
      <c r="L338">
        <f>IF(E337 = 1, gielda__36[[#This Row],[Akcje przed]], 0)</f>
        <v>0</v>
      </c>
      <c r="M338">
        <f>gielda__36[[#This Row],[firma_C]]*gielda__36[[#This Row],[Ilośc sprzedaż]]</f>
        <v>0</v>
      </c>
      <c r="N338">
        <f>gielda__36[[#This Row],[Koszta sprzedaży]]-gielda__36[[#This Row],[Kosta kupienia]]</f>
        <v>0</v>
      </c>
      <c r="O338">
        <f>gielda__36[[#This Row],[Akcje przed]]+gielda__36[[#This Row],[ile kupic]]-gielda__36[[#This Row],[Ilośc sprzedaż]]</f>
        <v>0</v>
      </c>
      <c r="P338">
        <f>gielda__36[[#This Row],[hajs przed]]+gielda__36[[#This Row],[Zmaina]]</f>
        <v>6311.630000000001</v>
      </c>
      <c r="Q338" s="1">
        <f t="shared" si="17"/>
        <v>337</v>
      </c>
    </row>
    <row r="339" spans="1:17" x14ac:dyDescent="0.45">
      <c r="A339">
        <v>86.12</v>
      </c>
      <c r="B339">
        <v>84.73</v>
      </c>
      <c r="C339">
        <v>150.84</v>
      </c>
      <c r="D339">
        <f>MAX(gielda__36[[#This Row],[firma_C]], D338)</f>
        <v>150.84</v>
      </c>
      <c r="E339">
        <f>IF(NOT(gielda__36[[#This Row],[Max C]] = D338), 1, 0)</f>
        <v>1</v>
      </c>
      <c r="F339">
        <f t="shared" si="15"/>
        <v>6311.630000000001</v>
      </c>
      <c r="G339">
        <f>IF(C338&gt;gielda__36[[#This Row],[firma_C]], G338+1, 1)</f>
        <v>1</v>
      </c>
      <c r="H339" t="str">
        <f>IF(gielda__36[[#This Row],[Maleje]] &gt;= 3, "TAK", "NIE")</f>
        <v>NIE</v>
      </c>
      <c r="I339">
        <f t="shared" si="16"/>
        <v>0</v>
      </c>
      <c r="J339">
        <f>IF(AND(H338 = "TAK", gielda__36[[#This Row],[hajs przed]] &gt;= 1000),  ROUNDDOWN(1000/gielda__36[[#This Row],[firma_C]], 0), 0)</f>
        <v>0</v>
      </c>
      <c r="K339">
        <f>gielda__36[[#This Row],[ile kupic]]*gielda__36[[#This Row],[firma_C]]</f>
        <v>0</v>
      </c>
      <c r="L339">
        <f>IF(E338 = 1, gielda__36[[#This Row],[Akcje przed]], 0)</f>
        <v>0</v>
      </c>
      <c r="M339">
        <f>gielda__36[[#This Row],[firma_C]]*gielda__36[[#This Row],[Ilośc sprzedaż]]</f>
        <v>0</v>
      </c>
      <c r="N339">
        <f>gielda__36[[#This Row],[Koszta sprzedaży]]-gielda__36[[#This Row],[Kosta kupienia]]</f>
        <v>0</v>
      </c>
      <c r="O339">
        <f>gielda__36[[#This Row],[Akcje przed]]+gielda__36[[#This Row],[ile kupic]]-gielda__36[[#This Row],[Ilośc sprzedaż]]</f>
        <v>0</v>
      </c>
      <c r="P339">
        <f>gielda__36[[#This Row],[hajs przed]]+gielda__36[[#This Row],[Zmaina]]</f>
        <v>6311.630000000001</v>
      </c>
      <c r="Q339" s="1">
        <f t="shared" si="17"/>
        <v>338</v>
      </c>
    </row>
    <row r="340" spans="1:17" x14ac:dyDescent="0.45">
      <c r="A340">
        <v>86.23</v>
      </c>
      <c r="B340">
        <v>84.15</v>
      </c>
      <c r="C340">
        <v>149.72999999999999</v>
      </c>
      <c r="D340">
        <f>MAX(gielda__36[[#This Row],[firma_C]], D339)</f>
        <v>150.84</v>
      </c>
      <c r="E340">
        <f>IF(NOT(gielda__36[[#This Row],[Max C]] = D339), 1, 0)</f>
        <v>0</v>
      </c>
      <c r="F340">
        <f t="shared" si="15"/>
        <v>6311.630000000001</v>
      </c>
      <c r="G340">
        <f>IF(C339&gt;gielda__36[[#This Row],[firma_C]], G339+1, 1)</f>
        <v>2</v>
      </c>
      <c r="H340" t="str">
        <f>IF(gielda__36[[#This Row],[Maleje]] &gt;= 3, "TAK", "NIE")</f>
        <v>NIE</v>
      </c>
      <c r="I340">
        <f t="shared" si="16"/>
        <v>0</v>
      </c>
      <c r="J340">
        <f>IF(AND(H339 = "TAK", gielda__36[[#This Row],[hajs przed]] &gt;= 1000),  ROUNDDOWN(1000/gielda__36[[#This Row],[firma_C]], 0), 0)</f>
        <v>0</v>
      </c>
      <c r="K340">
        <f>gielda__36[[#This Row],[ile kupic]]*gielda__36[[#This Row],[firma_C]]</f>
        <v>0</v>
      </c>
      <c r="L340">
        <f>IF(E339 = 1, gielda__36[[#This Row],[Akcje przed]], 0)</f>
        <v>0</v>
      </c>
      <c r="M340">
        <f>gielda__36[[#This Row],[firma_C]]*gielda__36[[#This Row],[Ilośc sprzedaż]]</f>
        <v>0</v>
      </c>
      <c r="N340">
        <f>gielda__36[[#This Row],[Koszta sprzedaży]]-gielda__36[[#This Row],[Kosta kupienia]]</f>
        <v>0</v>
      </c>
      <c r="O340">
        <f>gielda__36[[#This Row],[Akcje przed]]+gielda__36[[#This Row],[ile kupic]]-gielda__36[[#This Row],[Ilośc sprzedaż]]</f>
        <v>0</v>
      </c>
      <c r="P340">
        <f>gielda__36[[#This Row],[hajs przed]]+gielda__36[[#This Row],[Zmaina]]</f>
        <v>6311.630000000001</v>
      </c>
      <c r="Q340" s="1">
        <f t="shared" si="17"/>
        <v>339</v>
      </c>
    </row>
    <row r="341" spans="1:17" x14ac:dyDescent="0.45">
      <c r="A341">
        <v>84.78</v>
      </c>
      <c r="B341">
        <v>83.26</v>
      </c>
      <c r="C341">
        <v>148.35</v>
      </c>
      <c r="D341">
        <f>MAX(gielda__36[[#This Row],[firma_C]], D340)</f>
        <v>150.84</v>
      </c>
      <c r="E341">
        <f>IF(NOT(gielda__36[[#This Row],[Max C]] = D340), 1, 0)</f>
        <v>0</v>
      </c>
      <c r="F341">
        <f t="shared" si="15"/>
        <v>6311.630000000001</v>
      </c>
      <c r="G341">
        <f>IF(C340&gt;gielda__36[[#This Row],[firma_C]], G340+1, 1)</f>
        <v>3</v>
      </c>
      <c r="H341" t="str">
        <f>IF(gielda__36[[#This Row],[Maleje]] &gt;= 3, "TAK", "NIE")</f>
        <v>TAK</v>
      </c>
      <c r="I341">
        <f t="shared" si="16"/>
        <v>0</v>
      </c>
      <c r="J341">
        <f>IF(AND(H340 = "TAK", gielda__36[[#This Row],[hajs przed]] &gt;= 1000),  ROUNDDOWN(1000/gielda__36[[#This Row],[firma_C]], 0), 0)</f>
        <v>0</v>
      </c>
      <c r="K341">
        <f>gielda__36[[#This Row],[ile kupic]]*gielda__36[[#This Row],[firma_C]]</f>
        <v>0</v>
      </c>
      <c r="L341">
        <f>IF(E340 = 1, gielda__36[[#This Row],[Akcje przed]], 0)</f>
        <v>0</v>
      </c>
      <c r="M341">
        <f>gielda__36[[#This Row],[firma_C]]*gielda__36[[#This Row],[Ilośc sprzedaż]]</f>
        <v>0</v>
      </c>
      <c r="N341">
        <f>gielda__36[[#This Row],[Koszta sprzedaży]]-gielda__36[[#This Row],[Kosta kupienia]]</f>
        <v>0</v>
      </c>
      <c r="O341">
        <f>gielda__36[[#This Row],[Akcje przed]]+gielda__36[[#This Row],[ile kupic]]-gielda__36[[#This Row],[Ilośc sprzedaż]]</f>
        <v>0</v>
      </c>
      <c r="P341">
        <f>gielda__36[[#This Row],[hajs przed]]+gielda__36[[#This Row],[Zmaina]]</f>
        <v>6311.630000000001</v>
      </c>
      <c r="Q341" s="1">
        <f t="shared" si="17"/>
        <v>340</v>
      </c>
    </row>
    <row r="342" spans="1:17" x14ac:dyDescent="0.45">
      <c r="A342">
        <v>86.91</v>
      </c>
      <c r="B342">
        <v>82.5</v>
      </c>
      <c r="C342">
        <v>150.61000000000001</v>
      </c>
      <c r="D342">
        <f>MAX(gielda__36[[#This Row],[firma_C]], D341)</f>
        <v>150.84</v>
      </c>
      <c r="E342">
        <f>IF(NOT(gielda__36[[#This Row],[Max C]] = D341), 1, 0)</f>
        <v>0</v>
      </c>
      <c r="F342">
        <f t="shared" si="15"/>
        <v>6311.630000000001</v>
      </c>
      <c r="G342">
        <f>IF(C341&gt;gielda__36[[#This Row],[firma_C]], G341+1, 1)</f>
        <v>1</v>
      </c>
      <c r="H342" t="str">
        <f>IF(gielda__36[[#This Row],[Maleje]] &gt;= 3, "TAK", "NIE")</f>
        <v>NIE</v>
      </c>
      <c r="I342">
        <f t="shared" si="16"/>
        <v>0</v>
      </c>
      <c r="J342">
        <f>IF(AND(H341 = "TAK", gielda__36[[#This Row],[hajs przed]] &gt;= 1000),  ROUNDDOWN(1000/gielda__36[[#This Row],[firma_C]], 0), 0)</f>
        <v>6</v>
      </c>
      <c r="K342">
        <f>gielda__36[[#This Row],[ile kupic]]*gielda__36[[#This Row],[firma_C]]</f>
        <v>903.66000000000008</v>
      </c>
      <c r="L342">
        <f>IF(E341 = 1, gielda__36[[#This Row],[Akcje przed]], 0)</f>
        <v>0</v>
      </c>
      <c r="M342">
        <f>gielda__36[[#This Row],[firma_C]]*gielda__36[[#This Row],[Ilośc sprzedaż]]</f>
        <v>0</v>
      </c>
      <c r="N342">
        <f>gielda__36[[#This Row],[Koszta sprzedaży]]-gielda__36[[#This Row],[Kosta kupienia]]</f>
        <v>-903.66000000000008</v>
      </c>
      <c r="O342">
        <f>gielda__36[[#This Row],[Akcje przed]]+gielda__36[[#This Row],[ile kupic]]-gielda__36[[#This Row],[Ilośc sprzedaż]]</f>
        <v>6</v>
      </c>
      <c r="P342">
        <f>gielda__36[[#This Row],[hajs przed]]+gielda__36[[#This Row],[Zmaina]]</f>
        <v>5407.9700000000012</v>
      </c>
      <c r="Q342" s="1">
        <f t="shared" si="17"/>
        <v>341</v>
      </c>
    </row>
    <row r="343" spans="1:17" x14ac:dyDescent="0.45">
      <c r="A343">
        <v>85.3</v>
      </c>
      <c r="B343">
        <v>81.739999999999995</v>
      </c>
      <c r="C343">
        <v>148.94999999999999</v>
      </c>
      <c r="D343">
        <f>MAX(gielda__36[[#This Row],[firma_C]], D342)</f>
        <v>150.84</v>
      </c>
      <c r="E343">
        <f>IF(NOT(gielda__36[[#This Row],[Max C]] = D342), 1, 0)</f>
        <v>0</v>
      </c>
      <c r="F343">
        <f t="shared" si="15"/>
        <v>5407.9700000000012</v>
      </c>
      <c r="G343">
        <f>IF(C342&gt;gielda__36[[#This Row],[firma_C]], G342+1, 1)</f>
        <v>2</v>
      </c>
      <c r="H343" t="str">
        <f>IF(gielda__36[[#This Row],[Maleje]] &gt;= 3, "TAK", "NIE")</f>
        <v>NIE</v>
      </c>
      <c r="I343">
        <f t="shared" si="16"/>
        <v>6</v>
      </c>
      <c r="J343">
        <f>IF(AND(H342 = "TAK", gielda__36[[#This Row],[hajs przed]] &gt;= 1000),  ROUNDDOWN(1000/gielda__36[[#This Row],[firma_C]], 0), 0)</f>
        <v>0</v>
      </c>
      <c r="K343">
        <f>gielda__36[[#This Row],[ile kupic]]*gielda__36[[#This Row],[firma_C]]</f>
        <v>0</v>
      </c>
      <c r="L343">
        <f>IF(E342 = 1, gielda__36[[#This Row],[Akcje przed]], 0)</f>
        <v>0</v>
      </c>
      <c r="M343">
        <f>gielda__36[[#This Row],[firma_C]]*gielda__36[[#This Row],[Ilośc sprzedaż]]</f>
        <v>0</v>
      </c>
      <c r="N343">
        <f>gielda__36[[#This Row],[Koszta sprzedaży]]-gielda__36[[#This Row],[Kosta kupienia]]</f>
        <v>0</v>
      </c>
      <c r="O343">
        <f>gielda__36[[#This Row],[Akcje przed]]+gielda__36[[#This Row],[ile kupic]]-gielda__36[[#This Row],[Ilośc sprzedaż]]</f>
        <v>6</v>
      </c>
      <c r="P343">
        <f>gielda__36[[#This Row],[hajs przed]]+gielda__36[[#This Row],[Zmaina]]</f>
        <v>5407.9700000000012</v>
      </c>
      <c r="Q343" s="1">
        <f t="shared" si="17"/>
        <v>342</v>
      </c>
    </row>
    <row r="344" spans="1:17" x14ac:dyDescent="0.45">
      <c r="A344">
        <v>83.64</v>
      </c>
      <c r="B344">
        <v>84.27</v>
      </c>
      <c r="C344">
        <v>147.16999999999999</v>
      </c>
      <c r="D344">
        <f>MAX(gielda__36[[#This Row],[firma_C]], D343)</f>
        <v>150.84</v>
      </c>
      <c r="E344">
        <f>IF(NOT(gielda__36[[#This Row],[Max C]] = D343), 1, 0)</f>
        <v>0</v>
      </c>
      <c r="F344">
        <f t="shared" si="15"/>
        <v>5407.9700000000012</v>
      </c>
      <c r="G344">
        <f>IF(C343&gt;gielda__36[[#This Row],[firma_C]], G343+1, 1)</f>
        <v>3</v>
      </c>
      <c r="H344" t="str">
        <f>IF(gielda__36[[#This Row],[Maleje]] &gt;= 3, "TAK", "NIE")</f>
        <v>TAK</v>
      </c>
      <c r="I344">
        <f t="shared" si="16"/>
        <v>6</v>
      </c>
      <c r="J344">
        <f>IF(AND(H343 = "TAK", gielda__36[[#This Row],[hajs przed]] &gt;= 1000),  ROUNDDOWN(1000/gielda__36[[#This Row],[firma_C]], 0), 0)</f>
        <v>0</v>
      </c>
      <c r="K344">
        <f>gielda__36[[#This Row],[ile kupic]]*gielda__36[[#This Row],[firma_C]]</f>
        <v>0</v>
      </c>
      <c r="L344">
        <f>IF(E343 = 1, gielda__36[[#This Row],[Akcje przed]], 0)</f>
        <v>0</v>
      </c>
      <c r="M344">
        <f>gielda__36[[#This Row],[firma_C]]*gielda__36[[#This Row],[Ilośc sprzedaż]]</f>
        <v>0</v>
      </c>
      <c r="N344">
        <f>gielda__36[[#This Row],[Koszta sprzedaży]]-gielda__36[[#This Row],[Kosta kupienia]]</f>
        <v>0</v>
      </c>
      <c r="O344">
        <f>gielda__36[[#This Row],[Akcje przed]]+gielda__36[[#This Row],[ile kupic]]-gielda__36[[#This Row],[Ilośc sprzedaż]]</f>
        <v>6</v>
      </c>
      <c r="P344">
        <f>gielda__36[[#This Row],[hajs przed]]+gielda__36[[#This Row],[Zmaina]]</f>
        <v>5407.9700000000012</v>
      </c>
      <c r="Q344" s="1">
        <f t="shared" si="17"/>
        <v>343</v>
      </c>
    </row>
    <row r="345" spans="1:17" x14ac:dyDescent="0.45">
      <c r="A345">
        <v>82.5</v>
      </c>
      <c r="B345">
        <v>83</v>
      </c>
      <c r="C345">
        <v>147.86000000000001</v>
      </c>
      <c r="D345">
        <f>MAX(gielda__36[[#This Row],[firma_C]], D344)</f>
        <v>150.84</v>
      </c>
      <c r="E345">
        <f>IF(NOT(gielda__36[[#This Row],[Max C]] = D344), 1, 0)</f>
        <v>0</v>
      </c>
      <c r="F345">
        <f t="shared" si="15"/>
        <v>5407.9700000000012</v>
      </c>
      <c r="G345">
        <f>IF(C344&gt;gielda__36[[#This Row],[firma_C]], G344+1, 1)</f>
        <v>1</v>
      </c>
      <c r="H345" t="str">
        <f>IF(gielda__36[[#This Row],[Maleje]] &gt;= 3, "TAK", "NIE")</f>
        <v>NIE</v>
      </c>
      <c r="I345">
        <f t="shared" si="16"/>
        <v>6</v>
      </c>
      <c r="J345">
        <f>IF(AND(H344 = "TAK", gielda__36[[#This Row],[hajs przed]] &gt;= 1000),  ROUNDDOWN(1000/gielda__36[[#This Row],[firma_C]], 0), 0)</f>
        <v>6</v>
      </c>
      <c r="K345">
        <f>gielda__36[[#This Row],[ile kupic]]*gielda__36[[#This Row],[firma_C]]</f>
        <v>887.16000000000008</v>
      </c>
      <c r="L345">
        <f>IF(E344 = 1, gielda__36[[#This Row],[Akcje przed]], 0)</f>
        <v>0</v>
      </c>
      <c r="M345">
        <f>gielda__36[[#This Row],[firma_C]]*gielda__36[[#This Row],[Ilośc sprzedaż]]</f>
        <v>0</v>
      </c>
      <c r="N345">
        <f>gielda__36[[#This Row],[Koszta sprzedaży]]-gielda__36[[#This Row],[Kosta kupienia]]</f>
        <v>-887.16000000000008</v>
      </c>
      <c r="O345">
        <f>gielda__36[[#This Row],[Akcje przed]]+gielda__36[[#This Row],[ile kupic]]-gielda__36[[#This Row],[Ilośc sprzedaż]]</f>
        <v>12</v>
      </c>
      <c r="P345">
        <f>gielda__36[[#This Row],[hajs przed]]+gielda__36[[#This Row],[Zmaina]]</f>
        <v>4520.8100000000013</v>
      </c>
      <c r="Q345" s="1">
        <f t="shared" si="17"/>
        <v>344</v>
      </c>
    </row>
    <row r="346" spans="1:17" x14ac:dyDescent="0.45">
      <c r="A346">
        <v>83.5</v>
      </c>
      <c r="B346">
        <v>85.99</v>
      </c>
      <c r="C346">
        <v>149.49</v>
      </c>
      <c r="D346">
        <f>MAX(gielda__36[[#This Row],[firma_C]], D345)</f>
        <v>150.84</v>
      </c>
      <c r="E346">
        <f>IF(NOT(gielda__36[[#This Row],[Max C]] = D345), 1, 0)</f>
        <v>0</v>
      </c>
      <c r="F346">
        <f t="shared" si="15"/>
        <v>4520.8100000000013</v>
      </c>
      <c r="G346">
        <f>IF(C345&gt;gielda__36[[#This Row],[firma_C]], G345+1, 1)</f>
        <v>1</v>
      </c>
      <c r="H346" t="str">
        <f>IF(gielda__36[[#This Row],[Maleje]] &gt;= 3, "TAK", "NIE")</f>
        <v>NIE</v>
      </c>
      <c r="I346">
        <f t="shared" si="16"/>
        <v>12</v>
      </c>
      <c r="J346">
        <f>IF(AND(H345 = "TAK", gielda__36[[#This Row],[hajs przed]] &gt;= 1000),  ROUNDDOWN(1000/gielda__36[[#This Row],[firma_C]], 0), 0)</f>
        <v>0</v>
      </c>
      <c r="K346">
        <f>gielda__36[[#This Row],[ile kupic]]*gielda__36[[#This Row],[firma_C]]</f>
        <v>0</v>
      </c>
      <c r="L346">
        <f>IF(E345 = 1, gielda__36[[#This Row],[Akcje przed]], 0)</f>
        <v>0</v>
      </c>
      <c r="M346">
        <f>gielda__36[[#This Row],[firma_C]]*gielda__36[[#This Row],[Ilośc sprzedaż]]</f>
        <v>0</v>
      </c>
      <c r="N346">
        <f>gielda__36[[#This Row],[Koszta sprzedaży]]-gielda__36[[#This Row],[Kosta kupienia]]</f>
        <v>0</v>
      </c>
      <c r="O346">
        <f>gielda__36[[#This Row],[Akcje przed]]+gielda__36[[#This Row],[ile kupic]]-gielda__36[[#This Row],[Ilośc sprzedaż]]</f>
        <v>12</v>
      </c>
      <c r="P346">
        <f>gielda__36[[#This Row],[hajs przed]]+gielda__36[[#This Row],[Zmaina]]</f>
        <v>4520.8100000000013</v>
      </c>
      <c r="Q346" s="1">
        <f t="shared" si="17"/>
        <v>345</v>
      </c>
    </row>
    <row r="347" spans="1:17" x14ac:dyDescent="0.45">
      <c r="A347">
        <v>85.49</v>
      </c>
      <c r="B347">
        <v>84.29</v>
      </c>
      <c r="C347">
        <v>147.9</v>
      </c>
      <c r="D347">
        <f>MAX(gielda__36[[#This Row],[firma_C]], D346)</f>
        <v>150.84</v>
      </c>
      <c r="E347">
        <f>IF(NOT(gielda__36[[#This Row],[Max C]] = D346), 1, 0)</f>
        <v>0</v>
      </c>
      <c r="F347">
        <f t="shared" si="15"/>
        <v>4520.8100000000013</v>
      </c>
      <c r="G347">
        <f>IF(C346&gt;gielda__36[[#This Row],[firma_C]], G346+1, 1)</f>
        <v>2</v>
      </c>
      <c r="H347" t="str">
        <f>IF(gielda__36[[#This Row],[Maleje]] &gt;= 3, "TAK", "NIE")</f>
        <v>NIE</v>
      </c>
      <c r="I347">
        <f t="shared" si="16"/>
        <v>12</v>
      </c>
      <c r="J347">
        <f>IF(AND(H346 = "TAK", gielda__36[[#This Row],[hajs przed]] &gt;= 1000),  ROUNDDOWN(1000/gielda__36[[#This Row],[firma_C]], 0), 0)</f>
        <v>0</v>
      </c>
      <c r="K347">
        <f>gielda__36[[#This Row],[ile kupic]]*gielda__36[[#This Row],[firma_C]]</f>
        <v>0</v>
      </c>
      <c r="L347">
        <f>IF(E346 = 1, gielda__36[[#This Row],[Akcje przed]], 0)</f>
        <v>0</v>
      </c>
      <c r="M347">
        <f>gielda__36[[#This Row],[firma_C]]*gielda__36[[#This Row],[Ilośc sprzedaż]]</f>
        <v>0</v>
      </c>
      <c r="N347">
        <f>gielda__36[[#This Row],[Koszta sprzedaży]]-gielda__36[[#This Row],[Kosta kupienia]]</f>
        <v>0</v>
      </c>
      <c r="O347">
        <f>gielda__36[[#This Row],[Akcje przed]]+gielda__36[[#This Row],[ile kupic]]-gielda__36[[#This Row],[Ilośc sprzedaż]]</f>
        <v>12</v>
      </c>
      <c r="P347">
        <f>gielda__36[[#This Row],[hajs przed]]+gielda__36[[#This Row],[Zmaina]]</f>
        <v>4520.8100000000013</v>
      </c>
      <c r="Q347" s="1">
        <f t="shared" si="17"/>
        <v>346</v>
      </c>
    </row>
    <row r="348" spans="1:17" x14ac:dyDescent="0.45">
      <c r="A348">
        <v>87.71</v>
      </c>
      <c r="B348">
        <v>83.35</v>
      </c>
      <c r="C348">
        <v>146.46</v>
      </c>
      <c r="D348">
        <f>MAX(gielda__36[[#This Row],[firma_C]], D347)</f>
        <v>150.84</v>
      </c>
      <c r="E348">
        <f>IF(NOT(gielda__36[[#This Row],[Max C]] = D347), 1, 0)</f>
        <v>0</v>
      </c>
      <c r="F348">
        <f t="shared" si="15"/>
        <v>4520.8100000000013</v>
      </c>
      <c r="G348">
        <f>IF(C347&gt;gielda__36[[#This Row],[firma_C]], G347+1, 1)</f>
        <v>3</v>
      </c>
      <c r="H348" t="str">
        <f>IF(gielda__36[[#This Row],[Maleje]] &gt;= 3, "TAK", "NIE")</f>
        <v>TAK</v>
      </c>
      <c r="I348">
        <f t="shared" si="16"/>
        <v>12</v>
      </c>
      <c r="J348">
        <f>IF(AND(H347 = "TAK", gielda__36[[#This Row],[hajs przed]] &gt;= 1000),  ROUNDDOWN(1000/gielda__36[[#This Row],[firma_C]], 0), 0)</f>
        <v>0</v>
      </c>
      <c r="K348">
        <f>gielda__36[[#This Row],[ile kupic]]*gielda__36[[#This Row],[firma_C]]</f>
        <v>0</v>
      </c>
      <c r="L348">
        <f>IF(E347 = 1, gielda__36[[#This Row],[Akcje przed]], 0)</f>
        <v>0</v>
      </c>
      <c r="M348">
        <f>gielda__36[[#This Row],[firma_C]]*gielda__36[[#This Row],[Ilośc sprzedaż]]</f>
        <v>0</v>
      </c>
      <c r="N348">
        <f>gielda__36[[#This Row],[Koszta sprzedaży]]-gielda__36[[#This Row],[Kosta kupienia]]</f>
        <v>0</v>
      </c>
      <c r="O348">
        <f>gielda__36[[#This Row],[Akcje przed]]+gielda__36[[#This Row],[ile kupic]]-gielda__36[[#This Row],[Ilośc sprzedaż]]</f>
        <v>12</v>
      </c>
      <c r="P348">
        <f>gielda__36[[#This Row],[hajs przed]]+gielda__36[[#This Row],[Zmaina]]</f>
        <v>4520.8100000000013</v>
      </c>
      <c r="Q348" s="1">
        <f t="shared" si="17"/>
        <v>347</v>
      </c>
    </row>
    <row r="349" spans="1:17" x14ac:dyDescent="0.45">
      <c r="A349">
        <v>85.99</v>
      </c>
      <c r="B349">
        <v>86.22</v>
      </c>
      <c r="C349">
        <v>144.76</v>
      </c>
      <c r="D349">
        <f>MAX(gielda__36[[#This Row],[firma_C]], D348)</f>
        <v>150.84</v>
      </c>
      <c r="E349">
        <f>IF(NOT(gielda__36[[#This Row],[Max C]] = D348), 1, 0)</f>
        <v>0</v>
      </c>
      <c r="F349">
        <f t="shared" si="15"/>
        <v>4520.8100000000013</v>
      </c>
      <c r="G349">
        <f>IF(C348&gt;gielda__36[[#This Row],[firma_C]], G348+1, 1)</f>
        <v>4</v>
      </c>
      <c r="H349" t="str">
        <f>IF(gielda__36[[#This Row],[Maleje]] &gt;= 3, "TAK", "NIE")</f>
        <v>TAK</v>
      </c>
      <c r="I349">
        <f t="shared" si="16"/>
        <v>12</v>
      </c>
      <c r="J349">
        <f>IF(AND(H348 = "TAK", gielda__36[[#This Row],[hajs przed]] &gt;= 1000),  ROUNDDOWN(1000/gielda__36[[#This Row],[firma_C]], 0), 0)</f>
        <v>6</v>
      </c>
      <c r="K349">
        <f>gielda__36[[#This Row],[ile kupic]]*gielda__36[[#This Row],[firma_C]]</f>
        <v>868.56</v>
      </c>
      <c r="L349">
        <f>IF(E348 = 1, gielda__36[[#This Row],[Akcje przed]], 0)</f>
        <v>0</v>
      </c>
      <c r="M349">
        <f>gielda__36[[#This Row],[firma_C]]*gielda__36[[#This Row],[Ilośc sprzedaż]]</f>
        <v>0</v>
      </c>
      <c r="N349">
        <f>gielda__36[[#This Row],[Koszta sprzedaży]]-gielda__36[[#This Row],[Kosta kupienia]]</f>
        <v>-868.56</v>
      </c>
      <c r="O349">
        <f>gielda__36[[#This Row],[Akcje przed]]+gielda__36[[#This Row],[ile kupic]]-gielda__36[[#This Row],[Ilośc sprzedaż]]</f>
        <v>18</v>
      </c>
      <c r="P349">
        <f>gielda__36[[#This Row],[hajs przed]]+gielda__36[[#This Row],[Zmaina]]</f>
        <v>3652.2500000000014</v>
      </c>
      <c r="Q349" s="1">
        <f t="shared" si="17"/>
        <v>348</v>
      </c>
    </row>
    <row r="350" spans="1:17" x14ac:dyDescent="0.45">
      <c r="A350">
        <v>88.15</v>
      </c>
      <c r="B350">
        <v>85.51</v>
      </c>
      <c r="C350">
        <v>146.63999999999999</v>
      </c>
      <c r="D350">
        <f>MAX(gielda__36[[#This Row],[firma_C]], D349)</f>
        <v>150.84</v>
      </c>
      <c r="E350">
        <f>IF(NOT(gielda__36[[#This Row],[Max C]] = D349), 1, 0)</f>
        <v>0</v>
      </c>
      <c r="F350">
        <f t="shared" si="15"/>
        <v>3652.2500000000014</v>
      </c>
      <c r="G350">
        <f>IF(C349&gt;gielda__36[[#This Row],[firma_C]], G349+1, 1)</f>
        <v>1</v>
      </c>
      <c r="H350" t="str">
        <f>IF(gielda__36[[#This Row],[Maleje]] &gt;= 3, "TAK", "NIE")</f>
        <v>NIE</v>
      </c>
      <c r="I350">
        <f t="shared" si="16"/>
        <v>18</v>
      </c>
      <c r="J350">
        <f>IF(AND(H349 = "TAK", gielda__36[[#This Row],[hajs przed]] &gt;= 1000),  ROUNDDOWN(1000/gielda__36[[#This Row],[firma_C]], 0), 0)</f>
        <v>6</v>
      </c>
      <c r="K350">
        <f>gielda__36[[#This Row],[ile kupic]]*gielda__36[[#This Row],[firma_C]]</f>
        <v>879.83999999999992</v>
      </c>
      <c r="L350">
        <f>IF(E349 = 1, gielda__36[[#This Row],[Akcje przed]], 0)</f>
        <v>0</v>
      </c>
      <c r="M350">
        <f>gielda__36[[#This Row],[firma_C]]*gielda__36[[#This Row],[Ilośc sprzedaż]]</f>
        <v>0</v>
      </c>
      <c r="N350">
        <f>gielda__36[[#This Row],[Koszta sprzedaży]]-gielda__36[[#This Row],[Kosta kupienia]]</f>
        <v>-879.83999999999992</v>
      </c>
      <c r="O350">
        <f>gielda__36[[#This Row],[Akcje przed]]+gielda__36[[#This Row],[ile kupic]]-gielda__36[[#This Row],[Ilośc sprzedaż]]</f>
        <v>24</v>
      </c>
      <c r="P350">
        <f>gielda__36[[#This Row],[hajs przed]]+gielda__36[[#This Row],[Zmaina]]</f>
        <v>2772.4100000000017</v>
      </c>
      <c r="Q350" s="1">
        <f t="shared" si="17"/>
        <v>349</v>
      </c>
    </row>
    <row r="351" spans="1:17" x14ac:dyDescent="0.45">
      <c r="A351">
        <v>88.57</v>
      </c>
      <c r="B351">
        <v>84.25</v>
      </c>
      <c r="C351">
        <v>146.84</v>
      </c>
      <c r="D351">
        <f>MAX(gielda__36[[#This Row],[firma_C]], D350)</f>
        <v>150.84</v>
      </c>
      <c r="E351">
        <f>IF(NOT(gielda__36[[#This Row],[Max C]] = D350), 1, 0)</f>
        <v>0</v>
      </c>
      <c r="F351">
        <f t="shared" si="15"/>
        <v>2772.4100000000017</v>
      </c>
      <c r="G351">
        <f>IF(C350&gt;gielda__36[[#This Row],[firma_C]], G350+1, 1)</f>
        <v>1</v>
      </c>
      <c r="H351" t="str">
        <f>IF(gielda__36[[#This Row],[Maleje]] &gt;= 3, "TAK", "NIE")</f>
        <v>NIE</v>
      </c>
      <c r="I351">
        <f t="shared" si="16"/>
        <v>24</v>
      </c>
      <c r="J351">
        <f>IF(AND(H350 = "TAK", gielda__36[[#This Row],[hajs przed]] &gt;= 1000),  ROUNDDOWN(1000/gielda__36[[#This Row],[firma_C]], 0), 0)</f>
        <v>0</v>
      </c>
      <c r="K351">
        <f>gielda__36[[#This Row],[ile kupic]]*gielda__36[[#This Row],[firma_C]]</f>
        <v>0</v>
      </c>
      <c r="L351">
        <f>IF(E350 = 1, gielda__36[[#This Row],[Akcje przed]], 0)</f>
        <v>0</v>
      </c>
      <c r="M351">
        <f>gielda__36[[#This Row],[firma_C]]*gielda__36[[#This Row],[Ilośc sprzedaż]]</f>
        <v>0</v>
      </c>
      <c r="N351">
        <f>gielda__36[[#This Row],[Koszta sprzedaży]]-gielda__36[[#This Row],[Kosta kupienia]]</f>
        <v>0</v>
      </c>
      <c r="O351">
        <f>gielda__36[[#This Row],[Akcje przed]]+gielda__36[[#This Row],[ile kupic]]-gielda__36[[#This Row],[Ilośc sprzedaż]]</f>
        <v>24</v>
      </c>
      <c r="P351">
        <f>gielda__36[[#This Row],[hajs przed]]+gielda__36[[#This Row],[Zmaina]]</f>
        <v>2772.4100000000017</v>
      </c>
      <c r="Q351" s="1">
        <f t="shared" si="17"/>
        <v>350</v>
      </c>
    </row>
    <row r="352" spans="1:17" x14ac:dyDescent="0.45">
      <c r="A352">
        <v>88.75</v>
      </c>
      <c r="B352">
        <v>84.11</v>
      </c>
      <c r="C352">
        <v>145.82</v>
      </c>
      <c r="D352">
        <f>MAX(gielda__36[[#This Row],[firma_C]], D351)</f>
        <v>150.84</v>
      </c>
      <c r="E352">
        <f>IF(NOT(gielda__36[[#This Row],[Max C]] = D351), 1, 0)</f>
        <v>0</v>
      </c>
      <c r="F352">
        <f t="shared" si="15"/>
        <v>2772.4100000000017</v>
      </c>
      <c r="G352">
        <f>IF(C351&gt;gielda__36[[#This Row],[firma_C]], G351+1, 1)</f>
        <v>2</v>
      </c>
      <c r="H352" t="str">
        <f>IF(gielda__36[[#This Row],[Maleje]] &gt;= 3, "TAK", "NIE")</f>
        <v>NIE</v>
      </c>
      <c r="I352">
        <f t="shared" si="16"/>
        <v>24</v>
      </c>
      <c r="J352">
        <f>IF(AND(H351 = "TAK", gielda__36[[#This Row],[hajs przed]] &gt;= 1000),  ROUNDDOWN(1000/gielda__36[[#This Row],[firma_C]], 0), 0)</f>
        <v>0</v>
      </c>
      <c r="K352">
        <f>gielda__36[[#This Row],[ile kupic]]*gielda__36[[#This Row],[firma_C]]</f>
        <v>0</v>
      </c>
      <c r="L352">
        <f>IF(E351 = 1, gielda__36[[#This Row],[Akcje przed]], 0)</f>
        <v>0</v>
      </c>
      <c r="M352">
        <f>gielda__36[[#This Row],[firma_C]]*gielda__36[[#This Row],[Ilośc sprzedaż]]</f>
        <v>0</v>
      </c>
      <c r="N352">
        <f>gielda__36[[#This Row],[Koszta sprzedaży]]-gielda__36[[#This Row],[Kosta kupienia]]</f>
        <v>0</v>
      </c>
      <c r="O352">
        <f>gielda__36[[#This Row],[Akcje przed]]+gielda__36[[#This Row],[ile kupic]]-gielda__36[[#This Row],[Ilośc sprzedaż]]</f>
        <v>24</v>
      </c>
      <c r="P352">
        <f>gielda__36[[#This Row],[hajs przed]]+gielda__36[[#This Row],[Zmaina]]</f>
        <v>2772.4100000000017</v>
      </c>
      <c r="Q352" s="1">
        <f t="shared" si="17"/>
        <v>351</v>
      </c>
    </row>
    <row r="353" spans="1:17" x14ac:dyDescent="0.45">
      <c r="A353">
        <v>89.45</v>
      </c>
      <c r="B353">
        <v>86.81</v>
      </c>
      <c r="C353">
        <v>147.19999999999999</v>
      </c>
      <c r="D353">
        <f>MAX(gielda__36[[#This Row],[firma_C]], D352)</f>
        <v>150.84</v>
      </c>
      <c r="E353">
        <f>IF(NOT(gielda__36[[#This Row],[Max C]] = D352), 1, 0)</f>
        <v>0</v>
      </c>
      <c r="F353">
        <f t="shared" si="15"/>
        <v>2772.4100000000017</v>
      </c>
      <c r="G353">
        <f>IF(C352&gt;gielda__36[[#This Row],[firma_C]], G352+1, 1)</f>
        <v>1</v>
      </c>
      <c r="H353" t="str">
        <f>IF(gielda__36[[#This Row],[Maleje]] &gt;= 3, "TAK", "NIE")</f>
        <v>NIE</v>
      </c>
      <c r="I353">
        <f t="shared" si="16"/>
        <v>24</v>
      </c>
      <c r="J353">
        <f>IF(AND(H352 = "TAK", gielda__36[[#This Row],[hajs przed]] &gt;= 1000),  ROUNDDOWN(1000/gielda__36[[#This Row],[firma_C]], 0), 0)</f>
        <v>0</v>
      </c>
      <c r="K353">
        <f>gielda__36[[#This Row],[ile kupic]]*gielda__36[[#This Row],[firma_C]]</f>
        <v>0</v>
      </c>
      <c r="L353">
        <f>IF(E352 = 1, gielda__36[[#This Row],[Akcje przed]], 0)</f>
        <v>0</v>
      </c>
      <c r="M353">
        <f>gielda__36[[#This Row],[firma_C]]*gielda__36[[#This Row],[Ilośc sprzedaż]]</f>
        <v>0</v>
      </c>
      <c r="N353">
        <f>gielda__36[[#This Row],[Koszta sprzedaży]]-gielda__36[[#This Row],[Kosta kupienia]]</f>
        <v>0</v>
      </c>
      <c r="O353">
        <f>gielda__36[[#This Row],[Akcje przed]]+gielda__36[[#This Row],[ile kupic]]-gielda__36[[#This Row],[Ilośc sprzedaż]]</f>
        <v>24</v>
      </c>
      <c r="P353">
        <f>gielda__36[[#This Row],[hajs przed]]+gielda__36[[#This Row],[Zmaina]]</f>
        <v>2772.4100000000017</v>
      </c>
      <c r="Q353" s="1">
        <f t="shared" si="17"/>
        <v>352</v>
      </c>
    </row>
    <row r="354" spans="1:17" x14ac:dyDescent="0.45">
      <c r="A354">
        <v>87.7</v>
      </c>
      <c r="B354">
        <v>85.18</v>
      </c>
      <c r="C354">
        <v>149.22999999999999</v>
      </c>
      <c r="D354">
        <f>MAX(gielda__36[[#This Row],[firma_C]], D353)</f>
        <v>150.84</v>
      </c>
      <c r="E354">
        <f>IF(NOT(gielda__36[[#This Row],[Max C]] = D353), 1, 0)</f>
        <v>0</v>
      </c>
      <c r="F354">
        <f t="shared" si="15"/>
        <v>2772.4100000000017</v>
      </c>
      <c r="G354">
        <f>IF(C353&gt;gielda__36[[#This Row],[firma_C]], G353+1, 1)</f>
        <v>1</v>
      </c>
      <c r="H354" t="str">
        <f>IF(gielda__36[[#This Row],[Maleje]] &gt;= 3, "TAK", "NIE")</f>
        <v>NIE</v>
      </c>
      <c r="I354">
        <f t="shared" si="16"/>
        <v>24</v>
      </c>
      <c r="J354">
        <f>IF(AND(H353 = "TAK", gielda__36[[#This Row],[hajs przed]] &gt;= 1000),  ROUNDDOWN(1000/gielda__36[[#This Row],[firma_C]], 0), 0)</f>
        <v>0</v>
      </c>
      <c r="K354">
        <f>gielda__36[[#This Row],[ile kupic]]*gielda__36[[#This Row],[firma_C]]</f>
        <v>0</v>
      </c>
      <c r="L354">
        <f>IF(E353 = 1, gielda__36[[#This Row],[Akcje przed]], 0)</f>
        <v>0</v>
      </c>
      <c r="M354">
        <f>gielda__36[[#This Row],[firma_C]]*gielda__36[[#This Row],[Ilośc sprzedaż]]</f>
        <v>0</v>
      </c>
      <c r="N354">
        <f>gielda__36[[#This Row],[Koszta sprzedaży]]-gielda__36[[#This Row],[Kosta kupienia]]</f>
        <v>0</v>
      </c>
      <c r="O354">
        <f>gielda__36[[#This Row],[Akcje przed]]+gielda__36[[#This Row],[ile kupic]]-gielda__36[[#This Row],[Ilośc sprzedaż]]</f>
        <v>24</v>
      </c>
      <c r="P354">
        <f>gielda__36[[#This Row],[hajs przed]]+gielda__36[[#This Row],[Zmaina]]</f>
        <v>2772.4100000000017</v>
      </c>
      <c r="Q354" s="1">
        <f t="shared" si="17"/>
        <v>353</v>
      </c>
    </row>
    <row r="355" spans="1:17" x14ac:dyDescent="0.45">
      <c r="A355">
        <v>85.97</v>
      </c>
      <c r="B355">
        <v>85.17</v>
      </c>
      <c r="C355">
        <v>150.75</v>
      </c>
      <c r="D355">
        <f>MAX(gielda__36[[#This Row],[firma_C]], D354)</f>
        <v>150.84</v>
      </c>
      <c r="E355">
        <f>IF(NOT(gielda__36[[#This Row],[Max C]] = D354), 1, 0)</f>
        <v>0</v>
      </c>
      <c r="F355">
        <f t="shared" si="15"/>
        <v>2772.4100000000017</v>
      </c>
      <c r="G355">
        <f>IF(C354&gt;gielda__36[[#This Row],[firma_C]], G354+1, 1)</f>
        <v>1</v>
      </c>
      <c r="H355" t="str">
        <f>IF(gielda__36[[#This Row],[Maleje]] &gt;= 3, "TAK", "NIE")</f>
        <v>NIE</v>
      </c>
      <c r="I355">
        <f t="shared" si="16"/>
        <v>24</v>
      </c>
      <c r="J355">
        <f>IF(AND(H354 = "TAK", gielda__36[[#This Row],[hajs przed]] &gt;= 1000),  ROUNDDOWN(1000/gielda__36[[#This Row],[firma_C]], 0), 0)</f>
        <v>0</v>
      </c>
      <c r="K355">
        <f>gielda__36[[#This Row],[ile kupic]]*gielda__36[[#This Row],[firma_C]]</f>
        <v>0</v>
      </c>
      <c r="L355">
        <f>IF(E354 = 1, gielda__36[[#This Row],[Akcje przed]], 0)</f>
        <v>0</v>
      </c>
      <c r="M355">
        <f>gielda__36[[#This Row],[firma_C]]*gielda__36[[#This Row],[Ilośc sprzedaż]]</f>
        <v>0</v>
      </c>
      <c r="N355">
        <f>gielda__36[[#This Row],[Koszta sprzedaży]]-gielda__36[[#This Row],[Kosta kupienia]]</f>
        <v>0</v>
      </c>
      <c r="O355">
        <f>gielda__36[[#This Row],[Akcje przed]]+gielda__36[[#This Row],[ile kupic]]-gielda__36[[#This Row],[Ilośc sprzedaż]]</f>
        <v>24</v>
      </c>
      <c r="P355">
        <f>gielda__36[[#This Row],[hajs przed]]+gielda__36[[#This Row],[Zmaina]]</f>
        <v>2772.4100000000017</v>
      </c>
      <c r="Q355" s="1">
        <f t="shared" si="17"/>
        <v>354</v>
      </c>
    </row>
    <row r="356" spans="1:17" x14ac:dyDescent="0.45">
      <c r="A356">
        <v>86.77</v>
      </c>
      <c r="B356">
        <v>83.74</v>
      </c>
      <c r="C356">
        <v>151.94999999999999</v>
      </c>
      <c r="D356">
        <f>MAX(gielda__36[[#This Row],[firma_C]], D355)</f>
        <v>151.94999999999999</v>
      </c>
      <c r="E356">
        <f>IF(NOT(gielda__36[[#This Row],[Max C]] = D355), 1, 0)</f>
        <v>1</v>
      </c>
      <c r="F356">
        <f t="shared" si="15"/>
        <v>2772.4100000000017</v>
      </c>
      <c r="G356">
        <f>IF(C355&gt;gielda__36[[#This Row],[firma_C]], G355+1, 1)</f>
        <v>1</v>
      </c>
      <c r="H356" t="str">
        <f>IF(gielda__36[[#This Row],[Maleje]] &gt;= 3, "TAK", "NIE")</f>
        <v>NIE</v>
      </c>
      <c r="I356">
        <f t="shared" si="16"/>
        <v>24</v>
      </c>
      <c r="J356">
        <f>IF(AND(H355 = "TAK", gielda__36[[#This Row],[hajs przed]] &gt;= 1000),  ROUNDDOWN(1000/gielda__36[[#This Row],[firma_C]], 0), 0)</f>
        <v>0</v>
      </c>
      <c r="K356">
        <f>gielda__36[[#This Row],[ile kupic]]*gielda__36[[#This Row],[firma_C]]</f>
        <v>0</v>
      </c>
      <c r="L356">
        <f>IF(E355 = 1, gielda__36[[#This Row],[Akcje przed]], 0)</f>
        <v>0</v>
      </c>
      <c r="M356">
        <f>gielda__36[[#This Row],[firma_C]]*gielda__36[[#This Row],[Ilośc sprzedaż]]</f>
        <v>0</v>
      </c>
      <c r="N356">
        <f>gielda__36[[#This Row],[Koszta sprzedaży]]-gielda__36[[#This Row],[Kosta kupienia]]</f>
        <v>0</v>
      </c>
      <c r="O356">
        <f>gielda__36[[#This Row],[Akcje przed]]+gielda__36[[#This Row],[ile kupic]]-gielda__36[[#This Row],[Ilośc sprzedaż]]</f>
        <v>24</v>
      </c>
      <c r="P356">
        <f>gielda__36[[#This Row],[hajs przed]]+gielda__36[[#This Row],[Zmaina]]</f>
        <v>2772.4100000000017</v>
      </c>
      <c r="Q356" s="1">
        <f t="shared" si="17"/>
        <v>355</v>
      </c>
    </row>
    <row r="357" spans="1:17" x14ac:dyDescent="0.45">
      <c r="A357">
        <v>85.03</v>
      </c>
      <c r="B357">
        <v>83.16</v>
      </c>
      <c r="C357">
        <v>154.04</v>
      </c>
      <c r="D357">
        <f>MAX(gielda__36[[#This Row],[firma_C]], D356)</f>
        <v>154.04</v>
      </c>
      <c r="E357">
        <f>IF(NOT(gielda__36[[#This Row],[Max C]] = D356), 1, 0)</f>
        <v>1</v>
      </c>
      <c r="F357">
        <f t="shared" si="15"/>
        <v>2772.4100000000017</v>
      </c>
      <c r="G357">
        <f>IF(C356&gt;gielda__36[[#This Row],[firma_C]], G356+1, 1)</f>
        <v>1</v>
      </c>
      <c r="H357" t="str">
        <f>IF(gielda__36[[#This Row],[Maleje]] &gt;= 3, "TAK", "NIE")</f>
        <v>NIE</v>
      </c>
      <c r="I357">
        <f t="shared" si="16"/>
        <v>24</v>
      </c>
      <c r="J357">
        <f>IF(AND(H356 = "TAK", gielda__36[[#This Row],[hajs przed]] &gt;= 1000),  ROUNDDOWN(1000/gielda__36[[#This Row],[firma_C]], 0), 0)</f>
        <v>0</v>
      </c>
      <c r="K357">
        <f>gielda__36[[#This Row],[ile kupic]]*gielda__36[[#This Row],[firma_C]]</f>
        <v>0</v>
      </c>
      <c r="L357">
        <f>IF(E356 = 1, gielda__36[[#This Row],[Akcje przed]], 0)</f>
        <v>24</v>
      </c>
      <c r="M357">
        <f>gielda__36[[#This Row],[firma_C]]*gielda__36[[#This Row],[Ilośc sprzedaż]]</f>
        <v>3696.96</v>
      </c>
      <c r="N357">
        <f>gielda__36[[#This Row],[Koszta sprzedaży]]-gielda__36[[#This Row],[Kosta kupienia]]</f>
        <v>3696.96</v>
      </c>
      <c r="O357">
        <f>gielda__36[[#This Row],[Akcje przed]]+gielda__36[[#This Row],[ile kupic]]-gielda__36[[#This Row],[Ilośc sprzedaż]]</f>
        <v>0</v>
      </c>
      <c r="P357">
        <f>gielda__36[[#This Row],[hajs przed]]+gielda__36[[#This Row],[Zmaina]]</f>
        <v>6469.3700000000017</v>
      </c>
      <c r="Q357" s="1">
        <f t="shared" si="17"/>
        <v>356</v>
      </c>
    </row>
    <row r="358" spans="1:17" x14ac:dyDescent="0.45">
      <c r="A358">
        <v>83.62</v>
      </c>
      <c r="B358">
        <v>82.19</v>
      </c>
      <c r="C358">
        <v>155.46</v>
      </c>
      <c r="D358">
        <f>MAX(gielda__36[[#This Row],[firma_C]], D357)</f>
        <v>155.46</v>
      </c>
      <c r="E358">
        <f>IF(NOT(gielda__36[[#This Row],[Max C]] = D357), 1, 0)</f>
        <v>1</v>
      </c>
      <c r="F358">
        <f t="shared" si="15"/>
        <v>6469.3700000000017</v>
      </c>
      <c r="G358">
        <f>IF(C357&gt;gielda__36[[#This Row],[firma_C]], G357+1, 1)</f>
        <v>1</v>
      </c>
      <c r="H358" t="str">
        <f>IF(gielda__36[[#This Row],[Maleje]] &gt;= 3, "TAK", "NIE")</f>
        <v>NIE</v>
      </c>
      <c r="I358">
        <f t="shared" si="16"/>
        <v>0</v>
      </c>
      <c r="J358">
        <f>IF(AND(H357 = "TAK", gielda__36[[#This Row],[hajs przed]] &gt;= 1000),  ROUNDDOWN(1000/gielda__36[[#This Row],[firma_C]], 0), 0)</f>
        <v>0</v>
      </c>
      <c r="K358">
        <f>gielda__36[[#This Row],[ile kupic]]*gielda__36[[#This Row],[firma_C]]</f>
        <v>0</v>
      </c>
      <c r="L358">
        <f>IF(E357 = 1, gielda__36[[#This Row],[Akcje przed]], 0)</f>
        <v>0</v>
      </c>
      <c r="M358">
        <f>gielda__36[[#This Row],[firma_C]]*gielda__36[[#This Row],[Ilośc sprzedaż]]</f>
        <v>0</v>
      </c>
      <c r="N358">
        <f>gielda__36[[#This Row],[Koszta sprzedaży]]-gielda__36[[#This Row],[Kosta kupienia]]</f>
        <v>0</v>
      </c>
      <c r="O358">
        <f>gielda__36[[#This Row],[Akcje przed]]+gielda__36[[#This Row],[ile kupic]]-gielda__36[[#This Row],[Ilośc sprzedaż]]</f>
        <v>0</v>
      </c>
      <c r="P358">
        <f>gielda__36[[#This Row],[hajs przed]]+gielda__36[[#This Row],[Zmaina]]</f>
        <v>6469.3700000000017</v>
      </c>
      <c r="Q358" s="1">
        <f t="shared" si="17"/>
        <v>357</v>
      </c>
    </row>
    <row r="359" spans="1:17" x14ac:dyDescent="0.45">
      <c r="A359">
        <v>85.87</v>
      </c>
      <c r="B359">
        <v>80.930000000000007</v>
      </c>
      <c r="C359">
        <v>157.47</v>
      </c>
      <c r="D359">
        <f>MAX(gielda__36[[#This Row],[firma_C]], D358)</f>
        <v>157.47</v>
      </c>
      <c r="E359">
        <f>IF(NOT(gielda__36[[#This Row],[Max C]] = D358), 1, 0)</f>
        <v>1</v>
      </c>
      <c r="F359">
        <f t="shared" si="15"/>
        <v>6469.3700000000017</v>
      </c>
      <c r="G359">
        <f>IF(C358&gt;gielda__36[[#This Row],[firma_C]], G358+1, 1)</f>
        <v>1</v>
      </c>
      <c r="H359" t="str">
        <f>IF(gielda__36[[#This Row],[Maleje]] &gt;= 3, "TAK", "NIE")</f>
        <v>NIE</v>
      </c>
      <c r="I359">
        <f t="shared" si="16"/>
        <v>0</v>
      </c>
      <c r="J359">
        <f>IF(AND(H358 = "TAK", gielda__36[[#This Row],[hajs przed]] &gt;= 1000),  ROUNDDOWN(1000/gielda__36[[#This Row],[firma_C]], 0), 0)</f>
        <v>0</v>
      </c>
      <c r="K359">
        <f>gielda__36[[#This Row],[ile kupic]]*gielda__36[[#This Row],[firma_C]]</f>
        <v>0</v>
      </c>
      <c r="L359">
        <f>IF(E358 = 1, gielda__36[[#This Row],[Akcje przed]], 0)</f>
        <v>0</v>
      </c>
      <c r="M359">
        <f>gielda__36[[#This Row],[firma_C]]*gielda__36[[#This Row],[Ilośc sprzedaż]]</f>
        <v>0</v>
      </c>
      <c r="N359">
        <f>gielda__36[[#This Row],[Koszta sprzedaży]]-gielda__36[[#This Row],[Kosta kupienia]]</f>
        <v>0</v>
      </c>
      <c r="O359">
        <f>gielda__36[[#This Row],[Akcje przed]]+gielda__36[[#This Row],[ile kupic]]-gielda__36[[#This Row],[Ilośc sprzedaż]]</f>
        <v>0</v>
      </c>
      <c r="P359">
        <f>gielda__36[[#This Row],[hajs przed]]+gielda__36[[#This Row],[Zmaina]]</f>
        <v>6469.3700000000017</v>
      </c>
      <c r="Q359" s="1">
        <f t="shared" si="17"/>
        <v>358</v>
      </c>
    </row>
    <row r="360" spans="1:17" x14ac:dyDescent="0.45">
      <c r="A360">
        <v>86.95</v>
      </c>
      <c r="B360">
        <v>83.66</v>
      </c>
      <c r="C360">
        <v>155.78</v>
      </c>
      <c r="D360">
        <f>MAX(gielda__36[[#This Row],[firma_C]], D359)</f>
        <v>157.47</v>
      </c>
      <c r="E360">
        <f>IF(NOT(gielda__36[[#This Row],[Max C]] = D359), 1, 0)</f>
        <v>0</v>
      </c>
      <c r="F360">
        <f t="shared" si="15"/>
        <v>6469.3700000000017</v>
      </c>
      <c r="G360">
        <f>IF(C359&gt;gielda__36[[#This Row],[firma_C]], G359+1, 1)</f>
        <v>2</v>
      </c>
      <c r="H360" t="str">
        <f>IF(gielda__36[[#This Row],[Maleje]] &gt;= 3, "TAK", "NIE")</f>
        <v>NIE</v>
      </c>
      <c r="I360">
        <f t="shared" si="16"/>
        <v>0</v>
      </c>
      <c r="J360">
        <f>IF(AND(H359 = "TAK", gielda__36[[#This Row],[hajs przed]] &gt;= 1000),  ROUNDDOWN(1000/gielda__36[[#This Row],[firma_C]], 0), 0)</f>
        <v>0</v>
      </c>
      <c r="K360">
        <f>gielda__36[[#This Row],[ile kupic]]*gielda__36[[#This Row],[firma_C]]</f>
        <v>0</v>
      </c>
      <c r="L360">
        <f>IF(E359 = 1, gielda__36[[#This Row],[Akcje przed]], 0)</f>
        <v>0</v>
      </c>
      <c r="M360">
        <f>gielda__36[[#This Row],[firma_C]]*gielda__36[[#This Row],[Ilośc sprzedaż]]</f>
        <v>0</v>
      </c>
      <c r="N360">
        <f>gielda__36[[#This Row],[Koszta sprzedaży]]-gielda__36[[#This Row],[Kosta kupienia]]</f>
        <v>0</v>
      </c>
      <c r="O360">
        <f>gielda__36[[#This Row],[Akcje przed]]+gielda__36[[#This Row],[ile kupic]]-gielda__36[[#This Row],[Ilośc sprzedaż]]</f>
        <v>0</v>
      </c>
      <c r="P360">
        <f>gielda__36[[#This Row],[hajs przed]]+gielda__36[[#This Row],[Zmaina]]</f>
        <v>6469.3700000000017</v>
      </c>
      <c r="Q360" s="1">
        <f t="shared" si="17"/>
        <v>359</v>
      </c>
    </row>
    <row r="361" spans="1:17" x14ac:dyDescent="0.45">
      <c r="A361">
        <v>88.95</v>
      </c>
      <c r="B361">
        <v>82.17</v>
      </c>
      <c r="C361">
        <v>154.38999999999999</v>
      </c>
      <c r="D361">
        <f>MAX(gielda__36[[#This Row],[firma_C]], D360)</f>
        <v>157.47</v>
      </c>
      <c r="E361">
        <f>IF(NOT(gielda__36[[#This Row],[Max C]] = D360), 1, 0)</f>
        <v>0</v>
      </c>
      <c r="F361">
        <f t="shared" si="15"/>
        <v>6469.3700000000017</v>
      </c>
      <c r="G361">
        <f>IF(C360&gt;gielda__36[[#This Row],[firma_C]], G360+1, 1)</f>
        <v>3</v>
      </c>
      <c r="H361" t="str">
        <f>IF(gielda__36[[#This Row],[Maleje]] &gt;= 3, "TAK", "NIE")</f>
        <v>TAK</v>
      </c>
      <c r="I361">
        <f t="shared" si="16"/>
        <v>0</v>
      </c>
      <c r="J361">
        <f>IF(AND(H360 = "TAK", gielda__36[[#This Row],[hajs przed]] &gt;= 1000),  ROUNDDOWN(1000/gielda__36[[#This Row],[firma_C]], 0), 0)</f>
        <v>0</v>
      </c>
      <c r="K361">
        <f>gielda__36[[#This Row],[ile kupic]]*gielda__36[[#This Row],[firma_C]]</f>
        <v>0</v>
      </c>
      <c r="L361">
        <f>IF(E360 = 1, gielda__36[[#This Row],[Akcje przed]], 0)</f>
        <v>0</v>
      </c>
      <c r="M361">
        <f>gielda__36[[#This Row],[firma_C]]*gielda__36[[#This Row],[Ilośc sprzedaż]]</f>
        <v>0</v>
      </c>
      <c r="N361">
        <f>gielda__36[[#This Row],[Koszta sprzedaży]]-gielda__36[[#This Row],[Kosta kupienia]]</f>
        <v>0</v>
      </c>
      <c r="O361">
        <f>gielda__36[[#This Row],[Akcje przed]]+gielda__36[[#This Row],[ile kupic]]-gielda__36[[#This Row],[Ilośc sprzedaż]]</f>
        <v>0</v>
      </c>
      <c r="P361">
        <f>gielda__36[[#This Row],[hajs przed]]+gielda__36[[#This Row],[Zmaina]]</f>
        <v>6469.3700000000017</v>
      </c>
      <c r="Q361" s="1">
        <f t="shared" si="17"/>
        <v>360</v>
      </c>
    </row>
    <row r="362" spans="1:17" x14ac:dyDescent="0.45">
      <c r="A362">
        <v>87.68</v>
      </c>
      <c r="B362">
        <v>81.81</v>
      </c>
      <c r="C362">
        <v>155.91999999999999</v>
      </c>
      <c r="D362">
        <f>MAX(gielda__36[[#This Row],[firma_C]], D361)</f>
        <v>157.47</v>
      </c>
      <c r="E362">
        <f>IF(NOT(gielda__36[[#This Row],[Max C]] = D361), 1, 0)</f>
        <v>0</v>
      </c>
      <c r="F362">
        <f t="shared" si="15"/>
        <v>6469.3700000000017</v>
      </c>
      <c r="G362">
        <f>IF(C361&gt;gielda__36[[#This Row],[firma_C]], G361+1, 1)</f>
        <v>1</v>
      </c>
      <c r="H362" t="str">
        <f>IF(gielda__36[[#This Row],[Maleje]] &gt;= 3, "TAK", "NIE")</f>
        <v>NIE</v>
      </c>
      <c r="I362">
        <f t="shared" si="16"/>
        <v>0</v>
      </c>
      <c r="J362">
        <f>IF(AND(H361 = "TAK", gielda__36[[#This Row],[hajs przed]] &gt;= 1000),  ROUNDDOWN(1000/gielda__36[[#This Row],[firma_C]], 0), 0)</f>
        <v>6</v>
      </c>
      <c r="K362">
        <f>gielda__36[[#This Row],[ile kupic]]*gielda__36[[#This Row],[firma_C]]</f>
        <v>935.52</v>
      </c>
      <c r="L362">
        <f>IF(E361 = 1, gielda__36[[#This Row],[Akcje przed]], 0)</f>
        <v>0</v>
      </c>
      <c r="M362">
        <f>gielda__36[[#This Row],[firma_C]]*gielda__36[[#This Row],[Ilośc sprzedaż]]</f>
        <v>0</v>
      </c>
      <c r="N362">
        <f>gielda__36[[#This Row],[Koszta sprzedaży]]-gielda__36[[#This Row],[Kosta kupienia]]</f>
        <v>-935.52</v>
      </c>
      <c r="O362">
        <f>gielda__36[[#This Row],[Akcje przed]]+gielda__36[[#This Row],[ile kupic]]-gielda__36[[#This Row],[Ilośc sprzedaż]]</f>
        <v>6</v>
      </c>
      <c r="P362">
        <f>gielda__36[[#This Row],[hajs przed]]+gielda__36[[#This Row],[Zmaina]]</f>
        <v>5533.8500000000022</v>
      </c>
      <c r="Q362" s="1">
        <f t="shared" si="17"/>
        <v>361</v>
      </c>
    </row>
    <row r="363" spans="1:17" x14ac:dyDescent="0.45">
      <c r="A363">
        <v>86.52</v>
      </c>
      <c r="B363">
        <v>80.97</v>
      </c>
      <c r="C363">
        <v>154.41999999999999</v>
      </c>
      <c r="D363">
        <f>MAX(gielda__36[[#This Row],[firma_C]], D362)</f>
        <v>157.47</v>
      </c>
      <c r="E363">
        <f>IF(NOT(gielda__36[[#This Row],[Max C]] = D362), 1, 0)</f>
        <v>0</v>
      </c>
      <c r="F363">
        <f t="shared" si="15"/>
        <v>5533.8500000000022</v>
      </c>
      <c r="G363">
        <f>IF(C362&gt;gielda__36[[#This Row],[firma_C]], G362+1, 1)</f>
        <v>2</v>
      </c>
      <c r="H363" t="str">
        <f>IF(gielda__36[[#This Row],[Maleje]] &gt;= 3, "TAK", "NIE")</f>
        <v>NIE</v>
      </c>
      <c r="I363">
        <f t="shared" si="16"/>
        <v>6</v>
      </c>
      <c r="J363">
        <f>IF(AND(H362 = "TAK", gielda__36[[#This Row],[hajs przed]] &gt;= 1000),  ROUNDDOWN(1000/gielda__36[[#This Row],[firma_C]], 0), 0)</f>
        <v>0</v>
      </c>
      <c r="K363">
        <f>gielda__36[[#This Row],[ile kupic]]*gielda__36[[#This Row],[firma_C]]</f>
        <v>0</v>
      </c>
      <c r="L363">
        <f>IF(E362 = 1, gielda__36[[#This Row],[Akcje przed]], 0)</f>
        <v>0</v>
      </c>
      <c r="M363">
        <f>gielda__36[[#This Row],[firma_C]]*gielda__36[[#This Row],[Ilośc sprzedaż]]</f>
        <v>0</v>
      </c>
      <c r="N363">
        <f>gielda__36[[#This Row],[Koszta sprzedaży]]-gielda__36[[#This Row],[Kosta kupienia]]</f>
        <v>0</v>
      </c>
      <c r="O363">
        <f>gielda__36[[#This Row],[Akcje przed]]+gielda__36[[#This Row],[ile kupic]]-gielda__36[[#This Row],[Ilośc sprzedaż]]</f>
        <v>6</v>
      </c>
      <c r="P363">
        <f>gielda__36[[#This Row],[hajs przed]]+gielda__36[[#This Row],[Zmaina]]</f>
        <v>5533.8500000000022</v>
      </c>
      <c r="Q363" s="1">
        <f t="shared" si="17"/>
        <v>362</v>
      </c>
    </row>
    <row r="364" spans="1:17" x14ac:dyDescent="0.45">
      <c r="A364">
        <v>87.64</v>
      </c>
      <c r="B364">
        <v>80.41</v>
      </c>
      <c r="C364">
        <v>153.37</v>
      </c>
      <c r="D364">
        <f>MAX(gielda__36[[#This Row],[firma_C]], D363)</f>
        <v>157.47</v>
      </c>
      <c r="E364">
        <f>IF(NOT(gielda__36[[#This Row],[Max C]] = D363), 1, 0)</f>
        <v>0</v>
      </c>
      <c r="F364">
        <f t="shared" si="15"/>
        <v>5533.8500000000022</v>
      </c>
      <c r="G364">
        <f>IF(C363&gt;gielda__36[[#This Row],[firma_C]], G363+1, 1)</f>
        <v>3</v>
      </c>
      <c r="H364" t="str">
        <f>IF(gielda__36[[#This Row],[Maleje]] &gt;= 3, "TAK", "NIE")</f>
        <v>TAK</v>
      </c>
      <c r="I364">
        <f t="shared" si="16"/>
        <v>6</v>
      </c>
      <c r="J364">
        <f>IF(AND(H363 = "TAK", gielda__36[[#This Row],[hajs przed]] &gt;= 1000),  ROUNDDOWN(1000/gielda__36[[#This Row],[firma_C]], 0), 0)</f>
        <v>0</v>
      </c>
      <c r="K364">
        <f>gielda__36[[#This Row],[ile kupic]]*gielda__36[[#This Row],[firma_C]]</f>
        <v>0</v>
      </c>
      <c r="L364">
        <f>IF(E363 = 1, gielda__36[[#This Row],[Akcje przed]], 0)</f>
        <v>0</v>
      </c>
      <c r="M364">
        <f>gielda__36[[#This Row],[firma_C]]*gielda__36[[#This Row],[Ilośc sprzedaż]]</f>
        <v>0</v>
      </c>
      <c r="N364">
        <f>gielda__36[[#This Row],[Koszta sprzedaży]]-gielda__36[[#This Row],[Kosta kupienia]]</f>
        <v>0</v>
      </c>
      <c r="O364">
        <f>gielda__36[[#This Row],[Akcje przed]]+gielda__36[[#This Row],[ile kupic]]-gielda__36[[#This Row],[Ilośc sprzedaż]]</f>
        <v>6</v>
      </c>
      <c r="P364">
        <f>gielda__36[[#This Row],[hajs przed]]+gielda__36[[#This Row],[Zmaina]]</f>
        <v>5533.8500000000022</v>
      </c>
      <c r="Q364" s="1">
        <f t="shared" si="17"/>
        <v>363</v>
      </c>
    </row>
    <row r="365" spans="1:17" x14ac:dyDescent="0.45">
      <c r="A365">
        <v>86.51</v>
      </c>
      <c r="B365">
        <v>79.86</v>
      </c>
      <c r="C365">
        <v>154.38</v>
      </c>
      <c r="D365">
        <f>MAX(gielda__36[[#This Row],[firma_C]], D364)</f>
        <v>157.47</v>
      </c>
      <c r="E365">
        <f>IF(NOT(gielda__36[[#This Row],[Max C]] = D364), 1, 0)</f>
        <v>0</v>
      </c>
      <c r="F365">
        <f t="shared" si="15"/>
        <v>5533.8500000000022</v>
      </c>
      <c r="G365">
        <f>IF(C364&gt;gielda__36[[#This Row],[firma_C]], G364+1, 1)</f>
        <v>1</v>
      </c>
      <c r="H365" t="str">
        <f>IF(gielda__36[[#This Row],[Maleje]] &gt;= 3, "TAK", "NIE")</f>
        <v>NIE</v>
      </c>
      <c r="I365">
        <f t="shared" si="16"/>
        <v>6</v>
      </c>
      <c r="J365">
        <f>IF(AND(H364 = "TAK", gielda__36[[#This Row],[hajs przed]] &gt;= 1000),  ROUNDDOWN(1000/gielda__36[[#This Row],[firma_C]], 0), 0)</f>
        <v>6</v>
      </c>
      <c r="K365">
        <f>gielda__36[[#This Row],[ile kupic]]*gielda__36[[#This Row],[firma_C]]</f>
        <v>926.28</v>
      </c>
      <c r="L365">
        <f>IF(E364 = 1, gielda__36[[#This Row],[Akcje przed]], 0)</f>
        <v>0</v>
      </c>
      <c r="M365">
        <f>gielda__36[[#This Row],[firma_C]]*gielda__36[[#This Row],[Ilośc sprzedaż]]</f>
        <v>0</v>
      </c>
      <c r="N365">
        <f>gielda__36[[#This Row],[Koszta sprzedaży]]-gielda__36[[#This Row],[Kosta kupienia]]</f>
        <v>-926.28</v>
      </c>
      <c r="O365">
        <f>gielda__36[[#This Row],[Akcje przed]]+gielda__36[[#This Row],[ile kupic]]-gielda__36[[#This Row],[Ilośc sprzedaż]]</f>
        <v>12</v>
      </c>
      <c r="P365">
        <f>gielda__36[[#This Row],[hajs przed]]+gielda__36[[#This Row],[Zmaina]]</f>
        <v>4607.5700000000024</v>
      </c>
      <c r="Q365" s="1">
        <f t="shared" si="17"/>
        <v>364</v>
      </c>
    </row>
    <row r="366" spans="1:17" x14ac:dyDescent="0.45">
      <c r="A366">
        <v>85.1</v>
      </c>
      <c r="B366">
        <v>79.52</v>
      </c>
      <c r="C366">
        <v>152.55000000000001</v>
      </c>
      <c r="D366">
        <f>MAX(gielda__36[[#This Row],[firma_C]], D365)</f>
        <v>157.47</v>
      </c>
      <c r="E366">
        <f>IF(NOT(gielda__36[[#This Row],[Max C]] = D365), 1, 0)</f>
        <v>0</v>
      </c>
      <c r="F366">
        <f t="shared" si="15"/>
        <v>4607.5700000000024</v>
      </c>
      <c r="G366">
        <f>IF(C365&gt;gielda__36[[#This Row],[firma_C]], G365+1, 1)</f>
        <v>2</v>
      </c>
      <c r="H366" t="str">
        <f>IF(gielda__36[[#This Row],[Maleje]] &gt;= 3, "TAK", "NIE")</f>
        <v>NIE</v>
      </c>
      <c r="I366">
        <f t="shared" si="16"/>
        <v>12</v>
      </c>
      <c r="J366">
        <f>IF(AND(H365 = "TAK", gielda__36[[#This Row],[hajs przed]] &gt;= 1000),  ROUNDDOWN(1000/gielda__36[[#This Row],[firma_C]], 0), 0)</f>
        <v>0</v>
      </c>
      <c r="K366">
        <f>gielda__36[[#This Row],[ile kupic]]*gielda__36[[#This Row],[firma_C]]</f>
        <v>0</v>
      </c>
      <c r="L366">
        <f>IF(E365 = 1, gielda__36[[#This Row],[Akcje przed]], 0)</f>
        <v>0</v>
      </c>
      <c r="M366">
        <f>gielda__36[[#This Row],[firma_C]]*gielda__36[[#This Row],[Ilośc sprzedaż]]</f>
        <v>0</v>
      </c>
      <c r="N366">
        <f>gielda__36[[#This Row],[Koszta sprzedaży]]-gielda__36[[#This Row],[Kosta kupienia]]</f>
        <v>0</v>
      </c>
      <c r="O366">
        <f>gielda__36[[#This Row],[Akcje przed]]+gielda__36[[#This Row],[ile kupic]]-gielda__36[[#This Row],[Ilośc sprzedaż]]</f>
        <v>12</v>
      </c>
      <c r="P366">
        <f>gielda__36[[#This Row],[hajs przed]]+gielda__36[[#This Row],[Zmaina]]</f>
        <v>4607.5700000000024</v>
      </c>
      <c r="Q366" s="1">
        <f t="shared" si="17"/>
        <v>365</v>
      </c>
    </row>
    <row r="367" spans="1:17" x14ac:dyDescent="0.45">
      <c r="A367">
        <v>86.09</v>
      </c>
      <c r="B367">
        <v>78.86</v>
      </c>
      <c r="C367">
        <v>150.97999999999999</v>
      </c>
      <c r="D367">
        <f>MAX(gielda__36[[#This Row],[firma_C]], D366)</f>
        <v>157.47</v>
      </c>
      <c r="E367">
        <f>IF(NOT(gielda__36[[#This Row],[Max C]] = D366), 1, 0)</f>
        <v>0</v>
      </c>
      <c r="F367">
        <f t="shared" si="15"/>
        <v>4607.5700000000024</v>
      </c>
      <c r="G367">
        <f>IF(C366&gt;gielda__36[[#This Row],[firma_C]], G366+1, 1)</f>
        <v>3</v>
      </c>
      <c r="H367" t="str">
        <f>IF(gielda__36[[#This Row],[Maleje]] &gt;= 3, "TAK", "NIE")</f>
        <v>TAK</v>
      </c>
      <c r="I367">
        <f t="shared" si="16"/>
        <v>12</v>
      </c>
      <c r="J367">
        <f>IF(AND(H366 = "TAK", gielda__36[[#This Row],[hajs przed]] &gt;= 1000),  ROUNDDOWN(1000/gielda__36[[#This Row],[firma_C]], 0), 0)</f>
        <v>0</v>
      </c>
      <c r="K367">
        <f>gielda__36[[#This Row],[ile kupic]]*gielda__36[[#This Row],[firma_C]]</f>
        <v>0</v>
      </c>
      <c r="L367">
        <f>IF(E366 = 1, gielda__36[[#This Row],[Akcje przed]], 0)</f>
        <v>0</v>
      </c>
      <c r="M367">
        <f>gielda__36[[#This Row],[firma_C]]*gielda__36[[#This Row],[Ilośc sprzedaż]]</f>
        <v>0</v>
      </c>
      <c r="N367">
        <f>gielda__36[[#This Row],[Koszta sprzedaży]]-gielda__36[[#This Row],[Kosta kupienia]]</f>
        <v>0</v>
      </c>
      <c r="O367">
        <f>gielda__36[[#This Row],[Akcje przed]]+gielda__36[[#This Row],[ile kupic]]-gielda__36[[#This Row],[Ilośc sprzedaż]]</f>
        <v>12</v>
      </c>
      <c r="P367">
        <f>gielda__36[[#This Row],[hajs przed]]+gielda__36[[#This Row],[Zmaina]]</f>
        <v>4607.5700000000024</v>
      </c>
      <c r="Q367" s="1">
        <f t="shared" si="17"/>
        <v>366</v>
      </c>
    </row>
    <row r="368" spans="1:17" x14ac:dyDescent="0.45">
      <c r="A368">
        <v>84.89</v>
      </c>
      <c r="B368">
        <v>77.11</v>
      </c>
      <c r="C368">
        <v>151.24</v>
      </c>
      <c r="D368">
        <f>MAX(gielda__36[[#This Row],[firma_C]], D367)</f>
        <v>157.47</v>
      </c>
      <c r="E368">
        <f>IF(NOT(gielda__36[[#This Row],[Max C]] = D367), 1, 0)</f>
        <v>0</v>
      </c>
      <c r="F368">
        <f t="shared" si="15"/>
        <v>4607.5700000000024</v>
      </c>
      <c r="G368">
        <f>IF(C367&gt;gielda__36[[#This Row],[firma_C]], G367+1, 1)</f>
        <v>1</v>
      </c>
      <c r="H368" t="str">
        <f>IF(gielda__36[[#This Row],[Maleje]] &gt;= 3, "TAK", "NIE")</f>
        <v>NIE</v>
      </c>
      <c r="I368">
        <f t="shared" si="16"/>
        <v>12</v>
      </c>
      <c r="J368">
        <f>IF(AND(H367 = "TAK", gielda__36[[#This Row],[hajs przed]] &gt;= 1000),  ROUNDDOWN(1000/gielda__36[[#This Row],[firma_C]], 0), 0)</f>
        <v>6</v>
      </c>
      <c r="K368">
        <f>gielda__36[[#This Row],[ile kupic]]*gielda__36[[#This Row],[firma_C]]</f>
        <v>907.44</v>
      </c>
      <c r="L368">
        <f>IF(E367 = 1, gielda__36[[#This Row],[Akcje przed]], 0)</f>
        <v>0</v>
      </c>
      <c r="M368">
        <f>gielda__36[[#This Row],[firma_C]]*gielda__36[[#This Row],[Ilośc sprzedaż]]</f>
        <v>0</v>
      </c>
      <c r="N368">
        <f>gielda__36[[#This Row],[Koszta sprzedaży]]-gielda__36[[#This Row],[Kosta kupienia]]</f>
        <v>-907.44</v>
      </c>
      <c r="O368">
        <f>gielda__36[[#This Row],[Akcje przed]]+gielda__36[[#This Row],[ile kupic]]-gielda__36[[#This Row],[Ilośc sprzedaż]]</f>
        <v>18</v>
      </c>
      <c r="P368">
        <f>gielda__36[[#This Row],[hajs przed]]+gielda__36[[#This Row],[Zmaina]]</f>
        <v>3700.1300000000024</v>
      </c>
      <c r="Q368" s="1">
        <f t="shared" si="17"/>
        <v>367</v>
      </c>
    </row>
    <row r="369" spans="1:17" x14ac:dyDescent="0.45">
      <c r="A369">
        <v>83.75</v>
      </c>
      <c r="B369">
        <v>75.290000000000006</v>
      </c>
      <c r="C369">
        <v>153.69</v>
      </c>
      <c r="D369">
        <f>MAX(gielda__36[[#This Row],[firma_C]], D368)</f>
        <v>157.47</v>
      </c>
      <c r="E369">
        <f>IF(NOT(gielda__36[[#This Row],[Max C]] = D368), 1, 0)</f>
        <v>0</v>
      </c>
      <c r="F369">
        <f t="shared" si="15"/>
        <v>3700.1300000000024</v>
      </c>
      <c r="G369">
        <f>IF(C368&gt;gielda__36[[#This Row],[firma_C]], G368+1, 1)</f>
        <v>1</v>
      </c>
      <c r="H369" t="str">
        <f>IF(gielda__36[[#This Row],[Maleje]] &gt;= 3, "TAK", "NIE")</f>
        <v>NIE</v>
      </c>
      <c r="I369">
        <f t="shared" si="16"/>
        <v>18</v>
      </c>
      <c r="J369">
        <f>IF(AND(H368 = "TAK", gielda__36[[#This Row],[hajs przed]] &gt;= 1000),  ROUNDDOWN(1000/gielda__36[[#This Row],[firma_C]], 0), 0)</f>
        <v>0</v>
      </c>
      <c r="K369">
        <f>gielda__36[[#This Row],[ile kupic]]*gielda__36[[#This Row],[firma_C]]</f>
        <v>0</v>
      </c>
      <c r="L369">
        <f>IF(E368 = 1, gielda__36[[#This Row],[Akcje przed]], 0)</f>
        <v>0</v>
      </c>
      <c r="M369">
        <f>gielda__36[[#This Row],[firma_C]]*gielda__36[[#This Row],[Ilośc sprzedaż]]</f>
        <v>0</v>
      </c>
      <c r="N369">
        <f>gielda__36[[#This Row],[Koszta sprzedaży]]-gielda__36[[#This Row],[Kosta kupienia]]</f>
        <v>0</v>
      </c>
      <c r="O369">
        <f>gielda__36[[#This Row],[Akcje przed]]+gielda__36[[#This Row],[ile kupic]]-gielda__36[[#This Row],[Ilośc sprzedaż]]</f>
        <v>18</v>
      </c>
      <c r="P369">
        <f>gielda__36[[#This Row],[hajs przed]]+gielda__36[[#This Row],[Zmaina]]</f>
        <v>3700.1300000000024</v>
      </c>
      <c r="Q369" s="1">
        <f t="shared" si="17"/>
        <v>368</v>
      </c>
    </row>
    <row r="370" spans="1:17" x14ac:dyDescent="0.45">
      <c r="A370">
        <v>85.37</v>
      </c>
      <c r="B370">
        <v>78.260000000000005</v>
      </c>
      <c r="C370">
        <v>155.26</v>
      </c>
      <c r="D370">
        <f>MAX(gielda__36[[#This Row],[firma_C]], D369)</f>
        <v>157.47</v>
      </c>
      <c r="E370">
        <f>IF(NOT(gielda__36[[#This Row],[Max C]] = D369), 1, 0)</f>
        <v>0</v>
      </c>
      <c r="F370">
        <f t="shared" si="15"/>
        <v>3700.1300000000024</v>
      </c>
      <c r="G370">
        <f>IF(C369&gt;gielda__36[[#This Row],[firma_C]], G369+1, 1)</f>
        <v>1</v>
      </c>
      <c r="H370" t="str">
        <f>IF(gielda__36[[#This Row],[Maleje]] &gt;= 3, "TAK", "NIE")</f>
        <v>NIE</v>
      </c>
      <c r="I370">
        <f t="shared" si="16"/>
        <v>18</v>
      </c>
      <c r="J370">
        <f>IF(AND(H369 = "TAK", gielda__36[[#This Row],[hajs przed]] &gt;= 1000),  ROUNDDOWN(1000/gielda__36[[#This Row],[firma_C]], 0), 0)</f>
        <v>0</v>
      </c>
      <c r="K370">
        <f>gielda__36[[#This Row],[ile kupic]]*gielda__36[[#This Row],[firma_C]]</f>
        <v>0</v>
      </c>
      <c r="L370">
        <f>IF(E369 = 1, gielda__36[[#This Row],[Akcje przed]], 0)</f>
        <v>0</v>
      </c>
      <c r="M370">
        <f>gielda__36[[#This Row],[firma_C]]*gielda__36[[#This Row],[Ilośc sprzedaż]]</f>
        <v>0</v>
      </c>
      <c r="N370">
        <f>gielda__36[[#This Row],[Koszta sprzedaży]]-gielda__36[[#This Row],[Kosta kupienia]]</f>
        <v>0</v>
      </c>
      <c r="O370">
        <f>gielda__36[[#This Row],[Akcje przed]]+gielda__36[[#This Row],[ile kupic]]-gielda__36[[#This Row],[Ilośc sprzedaż]]</f>
        <v>18</v>
      </c>
      <c r="P370">
        <f>gielda__36[[#This Row],[hajs przed]]+gielda__36[[#This Row],[Zmaina]]</f>
        <v>3700.1300000000024</v>
      </c>
      <c r="Q370" s="1">
        <f t="shared" si="17"/>
        <v>369</v>
      </c>
    </row>
    <row r="371" spans="1:17" x14ac:dyDescent="0.45">
      <c r="A371">
        <v>85.9</v>
      </c>
      <c r="B371">
        <v>77.23</v>
      </c>
      <c r="C371">
        <v>153.86000000000001</v>
      </c>
      <c r="D371">
        <f>MAX(gielda__36[[#This Row],[firma_C]], D370)</f>
        <v>157.47</v>
      </c>
      <c r="E371">
        <f>IF(NOT(gielda__36[[#This Row],[Max C]] = D370), 1, 0)</f>
        <v>0</v>
      </c>
      <c r="F371">
        <f t="shared" si="15"/>
        <v>3700.1300000000024</v>
      </c>
      <c r="G371">
        <f>IF(C370&gt;gielda__36[[#This Row],[firma_C]], G370+1, 1)</f>
        <v>2</v>
      </c>
      <c r="H371" t="str">
        <f>IF(gielda__36[[#This Row],[Maleje]] &gt;= 3, "TAK", "NIE")</f>
        <v>NIE</v>
      </c>
      <c r="I371">
        <f t="shared" si="16"/>
        <v>18</v>
      </c>
      <c r="J371">
        <f>IF(AND(H370 = "TAK", gielda__36[[#This Row],[hajs przed]] &gt;= 1000),  ROUNDDOWN(1000/gielda__36[[#This Row],[firma_C]], 0), 0)</f>
        <v>0</v>
      </c>
      <c r="K371">
        <f>gielda__36[[#This Row],[ile kupic]]*gielda__36[[#This Row],[firma_C]]</f>
        <v>0</v>
      </c>
      <c r="L371">
        <f>IF(E370 = 1, gielda__36[[#This Row],[Akcje przed]], 0)</f>
        <v>0</v>
      </c>
      <c r="M371">
        <f>gielda__36[[#This Row],[firma_C]]*gielda__36[[#This Row],[Ilośc sprzedaż]]</f>
        <v>0</v>
      </c>
      <c r="N371">
        <f>gielda__36[[#This Row],[Koszta sprzedaży]]-gielda__36[[#This Row],[Kosta kupienia]]</f>
        <v>0</v>
      </c>
      <c r="O371">
        <f>gielda__36[[#This Row],[Akcje przed]]+gielda__36[[#This Row],[ile kupic]]-gielda__36[[#This Row],[Ilośc sprzedaż]]</f>
        <v>18</v>
      </c>
      <c r="P371">
        <f>gielda__36[[#This Row],[hajs przed]]+gielda__36[[#This Row],[Zmaina]]</f>
        <v>3700.1300000000024</v>
      </c>
      <c r="Q371" s="1">
        <f t="shared" si="17"/>
        <v>370</v>
      </c>
    </row>
    <row r="372" spans="1:17" x14ac:dyDescent="0.45">
      <c r="A372">
        <v>84.34</v>
      </c>
      <c r="B372">
        <v>79.95</v>
      </c>
      <c r="C372">
        <v>152.09</v>
      </c>
      <c r="D372">
        <f>MAX(gielda__36[[#This Row],[firma_C]], D371)</f>
        <v>157.47</v>
      </c>
      <c r="E372">
        <f>IF(NOT(gielda__36[[#This Row],[Max C]] = D371), 1, 0)</f>
        <v>0</v>
      </c>
      <c r="F372">
        <f t="shared" si="15"/>
        <v>3700.1300000000024</v>
      </c>
      <c r="G372">
        <f>IF(C371&gt;gielda__36[[#This Row],[firma_C]], G371+1, 1)</f>
        <v>3</v>
      </c>
      <c r="H372" t="str">
        <f>IF(gielda__36[[#This Row],[Maleje]] &gt;= 3, "TAK", "NIE")</f>
        <v>TAK</v>
      </c>
      <c r="I372">
        <f t="shared" si="16"/>
        <v>18</v>
      </c>
      <c r="J372">
        <f>IF(AND(H371 = "TAK", gielda__36[[#This Row],[hajs przed]] &gt;= 1000),  ROUNDDOWN(1000/gielda__36[[#This Row],[firma_C]], 0), 0)</f>
        <v>0</v>
      </c>
      <c r="K372">
        <f>gielda__36[[#This Row],[ile kupic]]*gielda__36[[#This Row],[firma_C]]</f>
        <v>0</v>
      </c>
      <c r="L372">
        <f>IF(E371 = 1, gielda__36[[#This Row],[Akcje przed]], 0)</f>
        <v>0</v>
      </c>
      <c r="M372">
        <f>gielda__36[[#This Row],[firma_C]]*gielda__36[[#This Row],[Ilośc sprzedaż]]</f>
        <v>0</v>
      </c>
      <c r="N372">
        <f>gielda__36[[#This Row],[Koszta sprzedaży]]-gielda__36[[#This Row],[Kosta kupienia]]</f>
        <v>0</v>
      </c>
      <c r="O372">
        <f>gielda__36[[#This Row],[Akcje przed]]+gielda__36[[#This Row],[ile kupic]]-gielda__36[[#This Row],[Ilośc sprzedaż]]</f>
        <v>18</v>
      </c>
      <c r="P372">
        <f>gielda__36[[#This Row],[hajs przed]]+gielda__36[[#This Row],[Zmaina]]</f>
        <v>3700.1300000000024</v>
      </c>
      <c r="Q372" s="1">
        <f t="shared" si="17"/>
        <v>371</v>
      </c>
    </row>
    <row r="373" spans="1:17" x14ac:dyDescent="0.45">
      <c r="A373">
        <v>83.32</v>
      </c>
      <c r="B373">
        <v>79.03</v>
      </c>
      <c r="C373">
        <v>150.44</v>
      </c>
      <c r="D373">
        <f>MAX(gielda__36[[#This Row],[firma_C]], D372)</f>
        <v>157.47</v>
      </c>
      <c r="E373">
        <f>IF(NOT(gielda__36[[#This Row],[Max C]] = D372), 1, 0)</f>
        <v>0</v>
      </c>
      <c r="F373">
        <f t="shared" si="15"/>
        <v>3700.1300000000024</v>
      </c>
      <c r="G373">
        <f>IF(C372&gt;gielda__36[[#This Row],[firma_C]], G372+1, 1)</f>
        <v>4</v>
      </c>
      <c r="H373" t="str">
        <f>IF(gielda__36[[#This Row],[Maleje]] &gt;= 3, "TAK", "NIE")</f>
        <v>TAK</v>
      </c>
      <c r="I373">
        <f t="shared" si="16"/>
        <v>18</v>
      </c>
      <c r="J373">
        <f>IF(AND(H372 = "TAK", gielda__36[[#This Row],[hajs przed]] &gt;= 1000),  ROUNDDOWN(1000/gielda__36[[#This Row],[firma_C]], 0), 0)</f>
        <v>6</v>
      </c>
      <c r="K373">
        <f>gielda__36[[#This Row],[ile kupic]]*gielda__36[[#This Row],[firma_C]]</f>
        <v>902.64</v>
      </c>
      <c r="L373">
        <f>IF(E372 = 1, gielda__36[[#This Row],[Akcje przed]], 0)</f>
        <v>0</v>
      </c>
      <c r="M373">
        <f>gielda__36[[#This Row],[firma_C]]*gielda__36[[#This Row],[Ilośc sprzedaż]]</f>
        <v>0</v>
      </c>
      <c r="N373">
        <f>gielda__36[[#This Row],[Koszta sprzedaży]]-gielda__36[[#This Row],[Kosta kupienia]]</f>
        <v>-902.64</v>
      </c>
      <c r="O373">
        <f>gielda__36[[#This Row],[Akcje przed]]+gielda__36[[#This Row],[ile kupic]]-gielda__36[[#This Row],[Ilośc sprzedaż]]</f>
        <v>24</v>
      </c>
      <c r="P373">
        <f>gielda__36[[#This Row],[hajs przed]]+gielda__36[[#This Row],[Zmaina]]</f>
        <v>2797.4900000000025</v>
      </c>
      <c r="Q373" s="1">
        <f t="shared" si="17"/>
        <v>372</v>
      </c>
    </row>
    <row r="374" spans="1:17" x14ac:dyDescent="0.45">
      <c r="A374">
        <v>83.78</v>
      </c>
      <c r="B374">
        <v>78.569999999999993</v>
      </c>
      <c r="C374">
        <v>152.88</v>
      </c>
      <c r="D374">
        <f>MAX(gielda__36[[#This Row],[firma_C]], D373)</f>
        <v>157.47</v>
      </c>
      <c r="E374">
        <f>IF(NOT(gielda__36[[#This Row],[Max C]] = D373), 1, 0)</f>
        <v>0</v>
      </c>
      <c r="F374">
        <f t="shared" si="15"/>
        <v>2797.4900000000025</v>
      </c>
      <c r="G374">
        <f>IF(C373&gt;gielda__36[[#This Row],[firma_C]], G373+1, 1)</f>
        <v>1</v>
      </c>
      <c r="H374" t="str">
        <f>IF(gielda__36[[#This Row],[Maleje]] &gt;= 3, "TAK", "NIE")</f>
        <v>NIE</v>
      </c>
      <c r="I374">
        <f t="shared" si="16"/>
        <v>24</v>
      </c>
      <c r="J374">
        <f>IF(AND(H373 = "TAK", gielda__36[[#This Row],[hajs przed]] &gt;= 1000),  ROUNDDOWN(1000/gielda__36[[#This Row],[firma_C]], 0), 0)</f>
        <v>6</v>
      </c>
      <c r="K374">
        <f>gielda__36[[#This Row],[ile kupic]]*gielda__36[[#This Row],[firma_C]]</f>
        <v>917.28</v>
      </c>
      <c r="L374">
        <f>IF(E373 = 1, gielda__36[[#This Row],[Akcje przed]], 0)</f>
        <v>0</v>
      </c>
      <c r="M374">
        <f>gielda__36[[#This Row],[firma_C]]*gielda__36[[#This Row],[Ilośc sprzedaż]]</f>
        <v>0</v>
      </c>
      <c r="N374">
        <f>gielda__36[[#This Row],[Koszta sprzedaży]]-gielda__36[[#This Row],[Kosta kupienia]]</f>
        <v>-917.28</v>
      </c>
      <c r="O374">
        <f>gielda__36[[#This Row],[Akcje przed]]+gielda__36[[#This Row],[ile kupic]]-gielda__36[[#This Row],[Ilośc sprzedaż]]</f>
        <v>30</v>
      </c>
      <c r="P374">
        <f>gielda__36[[#This Row],[hajs przed]]+gielda__36[[#This Row],[Zmaina]]</f>
        <v>1880.2100000000025</v>
      </c>
      <c r="Q374" s="1">
        <f t="shared" si="17"/>
        <v>373</v>
      </c>
    </row>
    <row r="375" spans="1:17" x14ac:dyDescent="0.45">
      <c r="A375">
        <v>81.97</v>
      </c>
      <c r="B375">
        <v>76.849999999999994</v>
      </c>
      <c r="C375">
        <v>153.57</v>
      </c>
      <c r="D375">
        <f>MAX(gielda__36[[#This Row],[firma_C]], D374)</f>
        <v>157.47</v>
      </c>
      <c r="E375">
        <f>IF(NOT(gielda__36[[#This Row],[Max C]] = D374), 1, 0)</f>
        <v>0</v>
      </c>
      <c r="F375">
        <f t="shared" si="15"/>
        <v>1880.2100000000025</v>
      </c>
      <c r="G375">
        <f>IF(C374&gt;gielda__36[[#This Row],[firma_C]], G374+1, 1)</f>
        <v>1</v>
      </c>
      <c r="H375" t="str">
        <f>IF(gielda__36[[#This Row],[Maleje]] &gt;= 3, "TAK", "NIE")</f>
        <v>NIE</v>
      </c>
      <c r="I375">
        <f t="shared" si="16"/>
        <v>30</v>
      </c>
      <c r="J375">
        <f>IF(AND(H374 = "TAK", gielda__36[[#This Row],[hajs przed]] &gt;= 1000),  ROUNDDOWN(1000/gielda__36[[#This Row],[firma_C]], 0), 0)</f>
        <v>0</v>
      </c>
      <c r="K375">
        <f>gielda__36[[#This Row],[ile kupic]]*gielda__36[[#This Row],[firma_C]]</f>
        <v>0</v>
      </c>
      <c r="L375">
        <f>IF(E374 = 1, gielda__36[[#This Row],[Akcje przed]], 0)</f>
        <v>0</v>
      </c>
      <c r="M375">
        <f>gielda__36[[#This Row],[firma_C]]*gielda__36[[#This Row],[Ilośc sprzedaż]]</f>
        <v>0</v>
      </c>
      <c r="N375">
        <f>gielda__36[[#This Row],[Koszta sprzedaży]]-gielda__36[[#This Row],[Kosta kupienia]]</f>
        <v>0</v>
      </c>
      <c r="O375">
        <f>gielda__36[[#This Row],[Akcje przed]]+gielda__36[[#This Row],[ile kupic]]-gielda__36[[#This Row],[Ilośc sprzedaż]]</f>
        <v>30</v>
      </c>
      <c r="P375">
        <f>gielda__36[[#This Row],[hajs przed]]+gielda__36[[#This Row],[Zmaina]]</f>
        <v>1880.2100000000025</v>
      </c>
      <c r="Q375" s="1">
        <f t="shared" si="17"/>
        <v>374</v>
      </c>
    </row>
    <row r="376" spans="1:17" x14ac:dyDescent="0.45">
      <c r="A376">
        <v>83.69</v>
      </c>
      <c r="B376">
        <v>79.53</v>
      </c>
      <c r="C376">
        <v>151.80000000000001</v>
      </c>
      <c r="D376">
        <f>MAX(gielda__36[[#This Row],[firma_C]], D375)</f>
        <v>157.47</v>
      </c>
      <c r="E376">
        <f>IF(NOT(gielda__36[[#This Row],[Max C]] = D375), 1, 0)</f>
        <v>0</v>
      </c>
      <c r="F376">
        <f t="shared" si="15"/>
        <v>1880.2100000000025</v>
      </c>
      <c r="G376">
        <f>IF(C375&gt;gielda__36[[#This Row],[firma_C]], G375+1, 1)</f>
        <v>2</v>
      </c>
      <c r="H376" t="str">
        <f>IF(gielda__36[[#This Row],[Maleje]] &gt;= 3, "TAK", "NIE")</f>
        <v>NIE</v>
      </c>
      <c r="I376">
        <f t="shared" si="16"/>
        <v>30</v>
      </c>
      <c r="J376">
        <f>IF(AND(H375 = "TAK", gielda__36[[#This Row],[hajs przed]] &gt;= 1000),  ROUNDDOWN(1000/gielda__36[[#This Row],[firma_C]], 0), 0)</f>
        <v>0</v>
      </c>
      <c r="K376">
        <f>gielda__36[[#This Row],[ile kupic]]*gielda__36[[#This Row],[firma_C]]</f>
        <v>0</v>
      </c>
      <c r="L376">
        <f>IF(E375 = 1, gielda__36[[#This Row],[Akcje przed]], 0)</f>
        <v>0</v>
      </c>
      <c r="M376">
        <f>gielda__36[[#This Row],[firma_C]]*gielda__36[[#This Row],[Ilośc sprzedaż]]</f>
        <v>0</v>
      </c>
      <c r="N376">
        <f>gielda__36[[#This Row],[Koszta sprzedaży]]-gielda__36[[#This Row],[Kosta kupienia]]</f>
        <v>0</v>
      </c>
      <c r="O376">
        <f>gielda__36[[#This Row],[Akcje przed]]+gielda__36[[#This Row],[ile kupic]]-gielda__36[[#This Row],[Ilośc sprzedaż]]</f>
        <v>30</v>
      </c>
      <c r="P376">
        <f>gielda__36[[#This Row],[hajs przed]]+gielda__36[[#This Row],[Zmaina]]</f>
        <v>1880.2100000000025</v>
      </c>
      <c r="Q376" s="1">
        <f t="shared" si="17"/>
        <v>375</v>
      </c>
    </row>
    <row r="377" spans="1:17" x14ac:dyDescent="0.45">
      <c r="A377">
        <v>82.46</v>
      </c>
      <c r="B377">
        <v>82.14</v>
      </c>
      <c r="C377">
        <v>153.21</v>
      </c>
      <c r="D377">
        <f>MAX(gielda__36[[#This Row],[firma_C]], D376)</f>
        <v>157.47</v>
      </c>
      <c r="E377">
        <f>IF(NOT(gielda__36[[#This Row],[Max C]] = D376), 1, 0)</f>
        <v>0</v>
      </c>
      <c r="F377">
        <f t="shared" si="15"/>
        <v>1880.2100000000025</v>
      </c>
      <c r="G377">
        <f>IF(C376&gt;gielda__36[[#This Row],[firma_C]], G376+1, 1)</f>
        <v>1</v>
      </c>
      <c r="H377" t="str">
        <f>IF(gielda__36[[#This Row],[Maleje]] &gt;= 3, "TAK", "NIE")</f>
        <v>NIE</v>
      </c>
      <c r="I377">
        <f t="shared" si="16"/>
        <v>30</v>
      </c>
      <c r="J377">
        <f>IF(AND(H376 = "TAK", gielda__36[[#This Row],[hajs przed]] &gt;= 1000),  ROUNDDOWN(1000/gielda__36[[#This Row],[firma_C]], 0), 0)</f>
        <v>0</v>
      </c>
      <c r="K377">
        <f>gielda__36[[#This Row],[ile kupic]]*gielda__36[[#This Row],[firma_C]]</f>
        <v>0</v>
      </c>
      <c r="L377">
        <f>IF(E376 = 1, gielda__36[[#This Row],[Akcje przed]], 0)</f>
        <v>0</v>
      </c>
      <c r="M377">
        <f>gielda__36[[#This Row],[firma_C]]*gielda__36[[#This Row],[Ilośc sprzedaż]]</f>
        <v>0</v>
      </c>
      <c r="N377">
        <f>gielda__36[[#This Row],[Koszta sprzedaży]]-gielda__36[[#This Row],[Kosta kupienia]]</f>
        <v>0</v>
      </c>
      <c r="O377">
        <f>gielda__36[[#This Row],[Akcje przed]]+gielda__36[[#This Row],[ile kupic]]-gielda__36[[#This Row],[Ilośc sprzedaż]]</f>
        <v>30</v>
      </c>
      <c r="P377">
        <f>gielda__36[[#This Row],[hajs przed]]+gielda__36[[#This Row],[Zmaina]]</f>
        <v>1880.2100000000025</v>
      </c>
      <c r="Q377" s="1">
        <f t="shared" si="17"/>
        <v>376</v>
      </c>
    </row>
    <row r="378" spans="1:17" x14ac:dyDescent="0.45">
      <c r="A378">
        <v>84.11</v>
      </c>
      <c r="B378">
        <v>81.95</v>
      </c>
      <c r="C378">
        <v>154.75</v>
      </c>
      <c r="D378">
        <f>MAX(gielda__36[[#This Row],[firma_C]], D377)</f>
        <v>157.47</v>
      </c>
      <c r="E378">
        <f>IF(NOT(gielda__36[[#This Row],[Max C]] = D377), 1, 0)</f>
        <v>0</v>
      </c>
      <c r="F378">
        <f t="shared" si="15"/>
        <v>1880.2100000000025</v>
      </c>
      <c r="G378">
        <f>IF(C377&gt;gielda__36[[#This Row],[firma_C]], G377+1, 1)</f>
        <v>1</v>
      </c>
      <c r="H378" t="str">
        <f>IF(gielda__36[[#This Row],[Maleje]] &gt;= 3, "TAK", "NIE")</f>
        <v>NIE</v>
      </c>
      <c r="I378">
        <f t="shared" si="16"/>
        <v>30</v>
      </c>
      <c r="J378">
        <f>IF(AND(H377 = "TAK", gielda__36[[#This Row],[hajs przed]] &gt;= 1000),  ROUNDDOWN(1000/gielda__36[[#This Row],[firma_C]], 0), 0)</f>
        <v>0</v>
      </c>
      <c r="K378">
        <f>gielda__36[[#This Row],[ile kupic]]*gielda__36[[#This Row],[firma_C]]</f>
        <v>0</v>
      </c>
      <c r="L378">
        <f>IF(E377 = 1, gielda__36[[#This Row],[Akcje przed]], 0)</f>
        <v>0</v>
      </c>
      <c r="M378">
        <f>gielda__36[[#This Row],[firma_C]]*gielda__36[[#This Row],[Ilośc sprzedaż]]</f>
        <v>0</v>
      </c>
      <c r="N378">
        <f>gielda__36[[#This Row],[Koszta sprzedaży]]-gielda__36[[#This Row],[Kosta kupienia]]</f>
        <v>0</v>
      </c>
      <c r="O378">
        <f>gielda__36[[#This Row],[Akcje przed]]+gielda__36[[#This Row],[ile kupic]]-gielda__36[[#This Row],[Ilośc sprzedaż]]</f>
        <v>30</v>
      </c>
      <c r="P378">
        <f>gielda__36[[#This Row],[hajs przed]]+gielda__36[[#This Row],[Zmaina]]</f>
        <v>1880.2100000000025</v>
      </c>
      <c r="Q378" s="1">
        <f t="shared" si="17"/>
        <v>377</v>
      </c>
    </row>
    <row r="379" spans="1:17" x14ac:dyDescent="0.45">
      <c r="A379">
        <v>85.63</v>
      </c>
      <c r="B379">
        <v>81.260000000000005</v>
      </c>
      <c r="C379">
        <v>153.43</v>
      </c>
      <c r="D379">
        <f>MAX(gielda__36[[#This Row],[firma_C]], D378)</f>
        <v>157.47</v>
      </c>
      <c r="E379">
        <f>IF(NOT(gielda__36[[#This Row],[Max C]] = D378), 1, 0)</f>
        <v>0</v>
      </c>
      <c r="F379">
        <f t="shared" si="15"/>
        <v>1880.2100000000025</v>
      </c>
      <c r="G379">
        <f>IF(C378&gt;gielda__36[[#This Row],[firma_C]], G378+1, 1)</f>
        <v>2</v>
      </c>
      <c r="H379" t="str">
        <f>IF(gielda__36[[#This Row],[Maleje]] &gt;= 3, "TAK", "NIE")</f>
        <v>NIE</v>
      </c>
      <c r="I379">
        <f t="shared" si="16"/>
        <v>30</v>
      </c>
      <c r="J379">
        <f>IF(AND(H378 = "TAK", gielda__36[[#This Row],[hajs przed]] &gt;= 1000),  ROUNDDOWN(1000/gielda__36[[#This Row],[firma_C]], 0), 0)</f>
        <v>0</v>
      </c>
      <c r="K379">
        <f>gielda__36[[#This Row],[ile kupic]]*gielda__36[[#This Row],[firma_C]]</f>
        <v>0</v>
      </c>
      <c r="L379">
        <f>IF(E378 = 1, gielda__36[[#This Row],[Akcje przed]], 0)</f>
        <v>0</v>
      </c>
      <c r="M379">
        <f>gielda__36[[#This Row],[firma_C]]*gielda__36[[#This Row],[Ilośc sprzedaż]]</f>
        <v>0</v>
      </c>
      <c r="N379">
        <f>gielda__36[[#This Row],[Koszta sprzedaży]]-gielda__36[[#This Row],[Kosta kupienia]]</f>
        <v>0</v>
      </c>
      <c r="O379">
        <f>gielda__36[[#This Row],[Akcje przed]]+gielda__36[[#This Row],[ile kupic]]-gielda__36[[#This Row],[Ilośc sprzedaż]]</f>
        <v>30</v>
      </c>
      <c r="P379">
        <f>gielda__36[[#This Row],[hajs przed]]+gielda__36[[#This Row],[Zmaina]]</f>
        <v>1880.2100000000025</v>
      </c>
      <c r="Q379" s="1">
        <f t="shared" si="17"/>
        <v>378</v>
      </c>
    </row>
    <row r="380" spans="1:17" x14ac:dyDescent="0.45">
      <c r="A380">
        <v>85.83</v>
      </c>
      <c r="B380">
        <v>79.760000000000005</v>
      </c>
      <c r="C380">
        <v>152.27000000000001</v>
      </c>
      <c r="D380">
        <f>MAX(gielda__36[[#This Row],[firma_C]], D379)</f>
        <v>157.47</v>
      </c>
      <c r="E380">
        <f>IF(NOT(gielda__36[[#This Row],[Max C]] = D379), 1, 0)</f>
        <v>0</v>
      </c>
      <c r="F380">
        <f t="shared" si="15"/>
        <v>1880.2100000000025</v>
      </c>
      <c r="G380">
        <f>IF(C379&gt;gielda__36[[#This Row],[firma_C]], G379+1, 1)</f>
        <v>3</v>
      </c>
      <c r="H380" t="str">
        <f>IF(gielda__36[[#This Row],[Maleje]] &gt;= 3, "TAK", "NIE")</f>
        <v>TAK</v>
      </c>
      <c r="I380">
        <f t="shared" si="16"/>
        <v>30</v>
      </c>
      <c r="J380">
        <f>IF(AND(H379 = "TAK", gielda__36[[#This Row],[hajs przed]] &gt;= 1000),  ROUNDDOWN(1000/gielda__36[[#This Row],[firma_C]], 0), 0)</f>
        <v>0</v>
      </c>
      <c r="K380">
        <f>gielda__36[[#This Row],[ile kupic]]*gielda__36[[#This Row],[firma_C]]</f>
        <v>0</v>
      </c>
      <c r="L380">
        <f>IF(E379 = 1, gielda__36[[#This Row],[Akcje przed]], 0)</f>
        <v>0</v>
      </c>
      <c r="M380">
        <f>gielda__36[[#This Row],[firma_C]]*gielda__36[[#This Row],[Ilośc sprzedaż]]</f>
        <v>0</v>
      </c>
      <c r="N380">
        <f>gielda__36[[#This Row],[Koszta sprzedaży]]-gielda__36[[#This Row],[Kosta kupienia]]</f>
        <v>0</v>
      </c>
      <c r="O380">
        <f>gielda__36[[#This Row],[Akcje przed]]+gielda__36[[#This Row],[ile kupic]]-gielda__36[[#This Row],[Ilośc sprzedaż]]</f>
        <v>30</v>
      </c>
      <c r="P380">
        <f>gielda__36[[#This Row],[hajs przed]]+gielda__36[[#This Row],[Zmaina]]</f>
        <v>1880.2100000000025</v>
      </c>
      <c r="Q380" s="1">
        <f t="shared" si="17"/>
        <v>379</v>
      </c>
    </row>
    <row r="381" spans="1:17" x14ac:dyDescent="0.45">
      <c r="A381">
        <v>86.66</v>
      </c>
      <c r="B381">
        <v>82.5</v>
      </c>
      <c r="C381">
        <v>151</v>
      </c>
      <c r="D381">
        <f>MAX(gielda__36[[#This Row],[firma_C]], D380)</f>
        <v>157.47</v>
      </c>
      <c r="E381">
        <f>IF(NOT(gielda__36[[#This Row],[Max C]] = D380), 1, 0)</f>
        <v>0</v>
      </c>
      <c r="F381">
        <f t="shared" si="15"/>
        <v>1880.2100000000025</v>
      </c>
      <c r="G381">
        <f>IF(C380&gt;gielda__36[[#This Row],[firma_C]], G380+1, 1)</f>
        <v>4</v>
      </c>
      <c r="H381" t="str">
        <f>IF(gielda__36[[#This Row],[Maleje]] &gt;= 3, "TAK", "NIE")</f>
        <v>TAK</v>
      </c>
      <c r="I381">
        <f t="shared" si="16"/>
        <v>30</v>
      </c>
      <c r="J381">
        <f>IF(AND(H380 = "TAK", gielda__36[[#This Row],[hajs przed]] &gt;= 1000),  ROUNDDOWN(1000/gielda__36[[#This Row],[firma_C]], 0), 0)</f>
        <v>6</v>
      </c>
      <c r="K381">
        <f>gielda__36[[#This Row],[ile kupic]]*gielda__36[[#This Row],[firma_C]]</f>
        <v>906</v>
      </c>
      <c r="L381">
        <f>IF(E380 = 1, gielda__36[[#This Row],[Akcje przed]], 0)</f>
        <v>0</v>
      </c>
      <c r="M381">
        <f>gielda__36[[#This Row],[firma_C]]*gielda__36[[#This Row],[Ilośc sprzedaż]]</f>
        <v>0</v>
      </c>
      <c r="N381">
        <f>gielda__36[[#This Row],[Koszta sprzedaży]]-gielda__36[[#This Row],[Kosta kupienia]]</f>
        <v>-906</v>
      </c>
      <c r="O381">
        <f>gielda__36[[#This Row],[Akcje przed]]+gielda__36[[#This Row],[ile kupic]]-gielda__36[[#This Row],[Ilośc sprzedaż]]</f>
        <v>36</v>
      </c>
      <c r="P381">
        <f>gielda__36[[#This Row],[hajs przed]]+gielda__36[[#This Row],[Zmaina]]</f>
        <v>974.21000000000254</v>
      </c>
      <c r="Q381" s="1">
        <f t="shared" si="17"/>
        <v>380</v>
      </c>
    </row>
    <row r="382" spans="1:17" x14ac:dyDescent="0.45">
      <c r="A382">
        <v>87.96</v>
      </c>
      <c r="B382">
        <v>80.88</v>
      </c>
      <c r="C382">
        <v>152.36000000000001</v>
      </c>
      <c r="D382">
        <f>MAX(gielda__36[[#This Row],[firma_C]], D381)</f>
        <v>157.47</v>
      </c>
      <c r="E382">
        <f>IF(NOT(gielda__36[[#This Row],[Max C]] = D381), 1, 0)</f>
        <v>0</v>
      </c>
      <c r="F382">
        <f t="shared" si="15"/>
        <v>974.21000000000254</v>
      </c>
      <c r="G382">
        <f>IF(C381&gt;gielda__36[[#This Row],[firma_C]], G381+1, 1)</f>
        <v>1</v>
      </c>
      <c r="H382" t="str">
        <f>IF(gielda__36[[#This Row],[Maleje]] &gt;= 3, "TAK", "NIE")</f>
        <v>NIE</v>
      </c>
      <c r="I382">
        <f t="shared" si="16"/>
        <v>36</v>
      </c>
      <c r="J382">
        <f>IF(AND(H381 = "TAK", gielda__36[[#This Row],[hajs przed]] &gt;= 1000),  ROUNDDOWN(1000/gielda__36[[#This Row],[firma_C]], 0), 0)</f>
        <v>0</v>
      </c>
      <c r="K382">
        <f>gielda__36[[#This Row],[ile kupic]]*gielda__36[[#This Row],[firma_C]]</f>
        <v>0</v>
      </c>
      <c r="L382">
        <f>IF(E381 = 1, gielda__36[[#This Row],[Akcje przed]], 0)</f>
        <v>0</v>
      </c>
      <c r="M382">
        <f>gielda__36[[#This Row],[firma_C]]*gielda__36[[#This Row],[Ilośc sprzedaż]]</f>
        <v>0</v>
      </c>
      <c r="N382">
        <f>gielda__36[[#This Row],[Koszta sprzedaży]]-gielda__36[[#This Row],[Kosta kupienia]]</f>
        <v>0</v>
      </c>
      <c r="O382">
        <f>gielda__36[[#This Row],[Akcje przed]]+gielda__36[[#This Row],[ile kupic]]-gielda__36[[#This Row],[Ilośc sprzedaż]]</f>
        <v>36</v>
      </c>
      <c r="P382">
        <f>gielda__36[[#This Row],[hajs przed]]+gielda__36[[#This Row],[Zmaina]]</f>
        <v>974.21000000000254</v>
      </c>
      <c r="Q382" s="1">
        <f t="shared" si="17"/>
        <v>381</v>
      </c>
    </row>
    <row r="383" spans="1:17" x14ac:dyDescent="0.45">
      <c r="A383">
        <v>89.71</v>
      </c>
      <c r="B383">
        <v>80.27</v>
      </c>
      <c r="C383">
        <v>150.47999999999999</v>
      </c>
      <c r="D383">
        <f>MAX(gielda__36[[#This Row],[firma_C]], D382)</f>
        <v>157.47</v>
      </c>
      <c r="E383">
        <f>IF(NOT(gielda__36[[#This Row],[Max C]] = D382), 1, 0)</f>
        <v>0</v>
      </c>
      <c r="F383">
        <f t="shared" si="15"/>
        <v>974.21000000000254</v>
      </c>
      <c r="G383">
        <f>IF(C382&gt;gielda__36[[#This Row],[firma_C]], G382+1, 1)</f>
        <v>2</v>
      </c>
      <c r="H383" t="str">
        <f>IF(gielda__36[[#This Row],[Maleje]] &gt;= 3, "TAK", "NIE")</f>
        <v>NIE</v>
      </c>
      <c r="I383">
        <f t="shared" si="16"/>
        <v>36</v>
      </c>
      <c r="J383">
        <f>IF(AND(H382 = "TAK", gielda__36[[#This Row],[hajs przed]] &gt;= 1000),  ROUNDDOWN(1000/gielda__36[[#This Row],[firma_C]], 0), 0)</f>
        <v>0</v>
      </c>
      <c r="K383">
        <f>gielda__36[[#This Row],[ile kupic]]*gielda__36[[#This Row],[firma_C]]</f>
        <v>0</v>
      </c>
      <c r="L383">
        <f>IF(E382 = 1, gielda__36[[#This Row],[Akcje przed]], 0)</f>
        <v>0</v>
      </c>
      <c r="M383">
        <f>gielda__36[[#This Row],[firma_C]]*gielda__36[[#This Row],[Ilośc sprzedaż]]</f>
        <v>0</v>
      </c>
      <c r="N383">
        <f>gielda__36[[#This Row],[Koszta sprzedaży]]-gielda__36[[#This Row],[Kosta kupienia]]</f>
        <v>0</v>
      </c>
      <c r="O383">
        <f>gielda__36[[#This Row],[Akcje przed]]+gielda__36[[#This Row],[ile kupic]]-gielda__36[[#This Row],[Ilośc sprzedaż]]</f>
        <v>36</v>
      </c>
      <c r="P383">
        <f>gielda__36[[#This Row],[hajs przed]]+gielda__36[[#This Row],[Zmaina]]</f>
        <v>974.21000000000254</v>
      </c>
      <c r="Q383" s="1">
        <f t="shared" si="17"/>
        <v>382</v>
      </c>
    </row>
    <row r="384" spans="1:17" x14ac:dyDescent="0.45">
      <c r="A384">
        <v>91.38</v>
      </c>
      <c r="B384">
        <v>80.06</v>
      </c>
      <c r="C384">
        <v>151.6</v>
      </c>
      <c r="D384">
        <f>MAX(gielda__36[[#This Row],[firma_C]], D383)</f>
        <v>157.47</v>
      </c>
      <c r="E384">
        <f>IF(NOT(gielda__36[[#This Row],[Max C]] = D383), 1, 0)</f>
        <v>0</v>
      </c>
      <c r="F384">
        <f t="shared" si="15"/>
        <v>974.21000000000254</v>
      </c>
      <c r="G384">
        <f>IF(C383&gt;gielda__36[[#This Row],[firma_C]], G383+1, 1)</f>
        <v>1</v>
      </c>
      <c r="H384" t="str">
        <f>IF(gielda__36[[#This Row],[Maleje]] &gt;= 3, "TAK", "NIE")</f>
        <v>NIE</v>
      </c>
      <c r="I384">
        <f t="shared" si="16"/>
        <v>36</v>
      </c>
      <c r="J384">
        <f>IF(AND(H383 = "TAK", gielda__36[[#This Row],[hajs przed]] &gt;= 1000),  ROUNDDOWN(1000/gielda__36[[#This Row],[firma_C]], 0), 0)</f>
        <v>0</v>
      </c>
      <c r="K384">
        <f>gielda__36[[#This Row],[ile kupic]]*gielda__36[[#This Row],[firma_C]]</f>
        <v>0</v>
      </c>
      <c r="L384">
        <f>IF(E383 = 1, gielda__36[[#This Row],[Akcje przed]], 0)</f>
        <v>0</v>
      </c>
      <c r="M384">
        <f>gielda__36[[#This Row],[firma_C]]*gielda__36[[#This Row],[Ilośc sprzedaż]]</f>
        <v>0</v>
      </c>
      <c r="N384">
        <f>gielda__36[[#This Row],[Koszta sprzedaży]]-gielda__36[[#This Row],[Kosta kupienia]]</f>
        <v>0</v>
      </c>
      <c r="O384">
        <f>gielda__36[[#This Row],[Akcje przed]]+gielda__36[[#This Row],[ile kupic]]-gielda__36[[#This Row],[Ilośc sprzedaż]]</f>
        <v>36</v>
      </c>
      <c r="P384">
        <f>gielda__36[[#This Row],[hajs przed]]+gielda__36[[#This Row],[Zmaina]]</f>
        <v>974.21000000000254</v>
      </c>
      <c r="Q384" s="1">
        <f t="shared" si="17"/>
        <v>383</v>
      </c>
    </row>
    <row r="385" spans="1:17" x14ac:dyDescent="0.45">
      <c r="A385">
        <v>90.08</v>
      </c>
      <c r="B385">
        <v>78.17</v>
      </c>
      <c r="C385">
        <v>149.69999999999999</v>
      </c>
      <c r="D385">
        <f>MAX(gielda__36[[#This Row],[firma_C]], D384)</f>
        <v>157.47</v>
      </c>
      <c r="E385">
        <f>IF(NOT(gielda__36[[#This Row],[Max C]] = D384), 1, 0)</f>
        <v>0</v>
      </c>
      <c r="F385">
        <f t="shared" si="15"/>
        <v>974.21000000000254</v>
      </c>
      <c r="G385">
        <f>IF(C384&gt;gielda__36[[#This Row],[firma_C]], G384+1, 1)</f>
        <v>2</v>
      </c>
      <c r="H385" t="str">
        <f>IF(gielda__36[[#This Row],[Maleje]] &gt;= 3, "TAK", "NIE")</f>
        <v>NIE</v>
      </c>
      <c r="I385">
        <f t="shared" si="16"/>
        <v>36</v>
      </c>
      <c r="J385">
        <f>IF(AND(H384 = "TAK", gielda__36[[#This Row],[hajs przed]] &gt;= 1000),  ROUNDDOWN(1000/gielda__36[[#This Row],[firma_C]], 0), 0)</f>
        <v>0</v>
      </c>
      <c r="K385">
        <f>gielda__36[[#This Row],[ile kupic]]*gielda__36[[#This Row],[firma_C]]</f>
        <v>0</v>
      </c>
      <c r="L385">
        <f>IF(E384 = 1, gielda__36[[#This Row],[Akcje przed]], 0)</f>
        <v>0</v>
      </c>
      <c r="M385">
        <f>gielda__36[[#This Row],[firma_C]]*gielda__36[[#This Row],[Ilośc sprzedaż]]</f>
        <v>0</v>
      </c>
      <c r="N385">
        <f>gielda__36[[#This Row],[Koszta sprzedaży]]-gielda__36[[#This Row],[Kosta kupienia]]</f>
        <v>0</v>
      </c>
      <c r="O385">
        <f>gielda__36[[#This Row],[Akcje przed]]+gielda__36[[#This Row],[ile kupic]]-gielda__36[[#This Row],[Ilośc sprzedaż]]</f>
        <v>36</v>
      </c>
      <c r="P385">
        <f>gielda__36[[#This Row],[hajs przed]]+gielda__36[[#This Row],[Zmaina]]</f>
        <v>974.21000000000254</v>
      </c>
      <c r="Q385" s="1">
        <f t="shared" si="17"/>
        <v>384</v>
      </c>
    </row>
    <row r="386" spans="1:17" x14ac:dyDescent="0.45">
      <c r="A386">
        <v>88.79</v>
      </c>
      <c r="B386">
        <v>77.03</v>
      </c>
      <c r="C386">
        <v>150.75</v>
      </c>
      <c r="D386">
        <f>MAX(gielda__36[[#This Row],[firma_C]], D385)</f>
        <v>157.47</v>
      </c>
      <c r="E386">
        <f>IF(NOT(gielda__36[[#This Row],[Max C]] = D385), 1, 0)</f>
        <v>0</v>
      </c>
      <c r="F386">
        <f t="shared" si="15"/>
        <v>974.21000000000254</v>
      </c>
      <c r="G386">
        <f>IF(C385&gt;gielda__36[[#This Row],[firma_C]], G385+1, 1)</f>
        <v>1</v>
      </c>
      <c r="H386" t="str">
        <f>IF(gielda__36[[#This Row],[Maleje]] &gt;= 3, "TAK", "NIE")</f>
        <v>NIE</v>
      </c>
      <c r="I386">
        <f t="shared" si="16"/>
        <v>36</v>
      </c>
      <c r="J386">
        <f>IF(AND(H385 = "TAK", gielda__36[[#This Row],[hajs przed]] &gt;= 1000),  ROUNDDOWN(1000/gielda__36[[#This Row],[firma_C]], 0), 0)</f>
        <v>0</v>
      </c>
      <c r="K386">
        <f>gielda__36[[#This Row],[ile kupic]]*gielda__36[[#This Row],[firma_C]]</f>
        <v>0</v>
      </c>
      <c r="L386">
        <f>IF(E385 = 1, gielda__36[[#This Row],[Akcje przed]], 0)</f>
        <v>0</v>
      </c>
      <c r="M386">
        <f>gielda__36[[#This Row],[firma_C]]*gielda__36[[#This Row],[Ilośc sprzedaż]]</f>
        <v>0</v>
      </c>
      <c r="N386">
        <f>gielda__36[[#This Row],[Koszta sprzedaży]]-gielda__36[[#This Row],[Kosta kupienia]]</f>
        <v>0</v>
      </c>
      <c r="O386">
        <f>gielda__36[[#This Row],[Akcje przed]]+gielda__36[[#This Row],[ile kupic]]-gielda__36[[#This Row],[Ilośc sprzedaż]]</f>
        <v>36</v>
      </c>
      <c r="P386">
        <f>gielda__36[[#This Row],[hajs przed]]+gielda__36[[#This Row],[Zmaina]]</f>
        <v>974.21000000000254</v>
      </c>
      <c r="Q386" s="1">
        <f t="shared" si="17"/>
        <v>385</v>
      </c>
    </row>
    <row r="387" spans="1:17" x14ac:dyDescent="0.45">
      <c r="A387">
        <v>86.79</v>
      </c>
      <c r="B387">
        <v>76.48</v>
      </c>
      <c r="C387">
        <v>149.30000000000001</v>
      </c>
      <c r="D387">
        <f>MAX(gielda__36[[#This Row],[firma_C]], D386)</f>
        <v>157.47</v>
      </c>
      <c r="E387">
        <f>IF(NOT(gielda__36[[#This Row],[Max C]] = D386), 1, 0)</f>
        <v>0</v>
      </c>
      <c r="F387">
        <f t="shared" si="15"/>
        <v>974.21000000000254</v>
      </c>
      <c r="G387">
        <f>IF(C386&gt;gielda__36[[#This Row],[firma_C]], G386+1, 1)</f>
        <v>2</v>
      </c>
      <c r="H387" t="str">
        <f>IF(gielda__36[[#This Row],[Maleje]] &gt;= 3, "TAK", "NIE")</f>
        <v>NIE</v>
      </c>
      <c r="I387">
        <f t="shared" si="16"/>
        <v>36</v>
      </c>
      <c r="J387">
        <f>IF(AND(H386 = "TAK", gielda__36[[#This Row],[hajs przed]] &gt;= 1000),  ROUNDDOWN(1000/gielda__36[[#This Row],[firma_C]], 0), 0)</f>
        <v>0</v>
      </c>
      <c r="K387">
        <f>gielda__36[[#This Row],[ile kupic]]*gielda__36[[#This Row],[firma_C]]</f>
        <v>0</v>
      </c>
      <c r="L387">
        <f>IF(E386 = 1, gielda__36[[#This Row],[Akcje przed]], 0)</f>
        <v>0</v>
      </c>
      <c r="M387">
        <f>gielda__36[[#This Row],[firma_C]]*gielda__36[[#This Row],[Ilośc sprzedaż]]</f>
        <v>0</v>
      </c>
      <c r="N387">
        <f>gielda__36[[#This Row],[Koszta sprzedaży]]-gielda__36[[#This Row],[Kosta kupienia]]</f>
        <v>0</v>
      </c>
      <c r="O387">
        <f>gielda__36[[#This Row],[Akcje przed]]+gielda__36[[#This Row],[ile kupic]]-gielda__36[[#This Row],[Ilośc sprzedaż]]</f>
        <v>36</v>
      </c>
      <c r="P387">
        <f>gielda__36[[#This Row],[hajs przed]]+gielda__36[[#This Row],[Zmaina]]</f>
        <v>974.21000000000254</v>
      </c>
      <c r="Q387" s="1">
        <f t="shared" si="17"/>
        <v>386</v>
      </c>
    </row>
    <row r="388" spans="1:17" x14ac:dyDescent="0.45">
      <c r="A388">
        <v>84.93</v>
      </c>
      <c r="B388">
        <v>76.209999999999994</v>
      </c>
      <c r="C388">
        <v>149.41999999999999</v>
      </c>
      <c r="D388">
        <f>MAX(gielda__36[[#This Row],[firma_C]], D387)</f>
        <v>157.47</v>
      </c>
      <c r="E388">
        <f>IF(NOT(gielda__36[[#This Row],[Max C]] = D387), 1, 0)</f>
        <v>0</v>
      </c>
      <c r="F388">
        <f t="shared" ref="F388:F451" si="18">P387</f>
        <v>974.21000000000254</v>
      </c>
      <c r="G388">
        <f>IF(C387&gt;gielda__36[[#This Row],[firma_C]], G387+1, 1)</f>
        <v>1</v>
      </c>
      <c r="H388" t="str">
        <f>IF(gielda__36[[#This Row],[Maleje]] &gt;= 3, "TAK", "NIE")</f>
        <v>NIE</v>
      </c>
      <c r="I388">
        <f t="shared" ref="I388:I451" si="19">O387</f>
        <v>36</v>
      </c>
      <c r="J388">
        <f>IF(AND(H387 = "TAK", gielda__36[[#This Row],[hajs przed]] &gt;= 1000),  ROUNDDOWN(1000/gielda__36[[#This Row],[firma_C]], 0), 0)</f>
        <v>0</v>
      </c>
      <c r="K388">
        <f>gielda__36[[#This Row],[ile kupic]]*gielda__36[[#This Row],[firma_C]]</f>
        <v>0</v>
      </c>
      <c r="L388">
        <f>IF(E387 = 1, gielda__36[[#This Row],[Akcje przed]], 0)</f>
        <v>0</v>
      </c>
      <c r="M388">
        <f>gielda__36[[#This Row],[firma_C]]*gielda__36[[#This Row],[Ilośc sprzedaż]]</f>
        <v>0</v>
      </c>
      <c r="N388">
        <f>gielda__36[[#This Row],[Koszta sprzedaży]]-gielda__36[[#This Row],[Kosta kupienia]]</f>
        <v>0</v>
      </c>
      <c r="O388">
        <f>gielda__36[[#This Row],[Akcje przed]]+gielda__36[[#This Row],[ile kupic]]-gielda__36[[#This Row],[Ilośc sprzedaż]]</f>
        <v>36</v>
      </c>
      <c r="P388">
        <f>gielda__36[[#This Row],[hajs przed]]+gielda__36[[#This Row],[Zmaina]]</f>
        <v>974.21000000000254</v>
      </c>
      <c r="Q388" s="1">
        <f t="shared" ref="Q388:Q451" si="20">Q387+1</f>
        <v>387</v>
      </c>
    </row>
    <row r="389" spans="1:17" x14ac:dyDescent="0.45">
      <c r="A389">
        <v>83.65</v>
      </c>
      <c r="B389">
        <v>76.09</v>
      </c>
      <c r="C389">
        <v>147.55000000000001</v>
      </c>
      <c r="D389">
        <f>MAX(gielda__36[[#This Row],[firma_C]], D388)</f>
        <v>157.47</v>
      </c>
      <c r="E389">
        <f>IF(NOT(gielda__36[[#This Row],[Max C]] = D388), 1, 0)</f>
        <v>0</v>
      </c>
      <c r="F389">
        <f t="shared" si="18"/>
        <v>974.21000000000254</v>
      </c>
      <c r="G389">
        <f>IF(C388&gt;gielda__36[[#This Row],[firma_C]], G388+1, 1)</f>
        <v>2</v>
      </c>
      <c r="H389" t="str">
        <f>IF(gielda__36[[#This Row],[Maleje]] &gt;= 3, "TAK", "NIE")</f>
        <v>NIE</v>
      </c>
      <c r="I389">
        <f t="shared" si="19"/>
        <v>36</v>
      </c>
      <c r="J389">
        <f>IF(AND(H388 = "TAK", gielda__36[[#This Row],[hajs przed]] &gt;= 1000),  ROUNDDOWN(1000/gielda__36[[#This Row],[firma_C]], 0), 0)</f>
        <v>0</v>
      </c>
      <c r="K389">
        <f>gielda__36[[#This Row],[ile kupic]]*gielda__36[[#This Row],[firma_C]]</f>
        <v>0</v>
      </c>
      <c r="L389">
        <f>IF(E388 = 1, gielda__36[[#This Row],[Akcje przed]], 0)</f>
        <v>0</v>
      </c>
      <c r="M389">
        <f>gielda__36[[#This Row],[firma_C]]*gielda__36[[#This Row],[Ilośc sprzedaż]]</f>
        <v>0</v>
      </c>
      <c r="N389">
        <f>gielda__36[[#This Row],[Koszta sprzedaży]]-gielda__36[[#This Row],[Kosta kupienia]]</f>
        <v>0</v>
      </c>
      <c r="O389">
        <f>gielda__36[[#This Row],[Akcje przed]]+gielda__36[[#This Row],[ile kupic]]-gielda__36[[#This Row],[Ilośc sprzedaż]]</f>
        <v>36</v>
      </c>
      <c r="P389">
        <f>gielda__36[[#This Row],[hajs przed]]+gielda__36[[#This Row],[Zmaina]]</f>
        <v>974.21000000000254</v>
      </c>
      <c r="Q389" s="1">
        <f t="shared" si="20"/>
        <v>388</v>
      </c>
    </row>
    <row r="390" spans="1:17" x14ac:dyDescent="0.45">
      <c r="A390">
        <v>84.46</v>
      </c>
      <c r="B390">
        <v>75.75</v>
      </c>
      <c r="C390">
        <v>148.07</v>
      </c>
      <c r="D390">
        <f>MAX(gielda__36[[#This Row],[firma_C]], D389)</f>
        <v>157.47</v>
      </c>
      <c r="E390">
        <f>IF(NOT(gielda__36[[#This Row],[Max C]] = D389), 1, 0)</f>
        <v>0</v>
      </c>
      <c r="F390">
        <f t="shared" si="18"/>
        <v>974.21000000000254</v>
      </c>
      <c r="G390">
        <f>IF(C389&gt;gielda__36[[#This Row],[firma_C]], G389+1, 1)</f>
        <v>1</v>
      </c>
      <c r="H390" t="str">
        <f>IF(gielda__36[[#This Row],[Maleje]] &gt;= 3, "TAK", "NIE")</f>
        <v>NIE</v>
      </c>
      <c r="I390">
        <f t="shared" si="19"/>
        <v>36</v>
      </c>
      <c r="J390">
        <f>IF(AND(H389 = "TAK", gielda__36[[#This Row],[hajs przed]] &gt;= 1000),  ROUNDDOWN(1000/gielda__36[[#This Row],[firma_C]], 0), 0)</f>
        <v>0</v>
      </c>
      <c r="K390">
        <f>gielda__36[[#This Row],[ile kupic]]*gielda__36[[#This Row],[firma_C]]</f>
        <v>0</v>
      </c>
      <c r="L390">
        <f>IF(E389 = 1, gielda__36[[#This Row],[Akcje przed]], 0)</f>
        <v>0</v>
      </c>
      <c r="M390">
        <f>gielda__36[[#This Row],[firma_C]]*gielda__36[[#This Row],[Ilośc sprzedaż]]</f>
        <v>0</v>
      </c>
      <c r="N390">
        <f>gielda__36[[#This Row],[Koszta sprzedaży]]-gielda__36[[#This Row],[Kosta kupienia]]</f>
        <v>0</v>
      </c>
      <c r="O390">
        <f>gielda__36[[#This Row],[Akcje przed]]+gielda__36[[#This Row],[ile kupic]]-gielda__36[[#This Row],[Ilośc sprzedaż]]</f>
        <v>36</v>
      </c>
      <c r="P390">
        <f>gielda__36[[#This Row],[hajs przed]]+gielda__36[[#This Row],[Zmaina]]</f>
        <v>974.21000000000254</v>
      </c>
      <c r="Q390" s="1">
        <f t="shared" si="20"/>
        <v>389</v>
      </c>
    </row>
    <row r="391" spans="1:17" x14ac:dyDescent="0.45">
      <c r="A391">
        <v>82.96</v>
      </c>
      <c r="B391">
        <v>74.55</v>
      </c>
      <c r="C391">
        <v>149.9</v>
      </c>
      <c r="D391">
        <f>MAX(gielda__36[[#This Row],[firma_C]], D390)</f>
        <v>157.47</v>
      </c>
      <c r="E391">
        <f>IF(NOT(gielda__36[[#This Row],[Max C]] = D390), 1, 0)</f>
        <v>0</v>
      </c>
      <c r="F391">
        <f t="shared" si="18"/>
        <v>974.21000000000254</v>
      </c>
      <c r="G391">
        <f>IF(C390&gt;gielda__36[[#This Row],[firma_C]], G390+1, 1)</f>
        <v>1</v>
      </c>
      <c r="H391" t="str">
        <f>IF(gielda__36[[#This Row],[Maleje]] &gt;= 3, "TAK", "NIE")</f>
        <v>NIE</v>
      </c>
      <c r="I391">
        <f t="shared" si="19"/>
        <v>36</v>
      </c>
      <c r="J391">
        <f>IF(AND(H390 = "TAK", gielda__36[[#This Row],[hajs przed]] &gt;= 1000),  ROUNDDOWN(1000/gielda__36[[#This Row],[firma_C]], 0), 0)</f>
        <v>0</v>
      </c>
      <c r="K391">
        <f>gielda__36[[#This Row],[ile kupic]]*gielda__36[[#This Row],[firma_C]]</f>
        <v>0</v>
      </c>
      <c r="L391">
        <f>IF(E390 = 1, gielda__36[[#This Row],[Akcje przed]], 0)</f>
        <v>0</v>
      </c>
      <c r="M391">
        <f>gielda__36[[#This Row],[firma_C]]*gielda__36[[#This Row],[Ilośc sprzedaż]]</f>
        <v>0</v>
      </c>
      <c r="N391">
        <f>gielda__36[[#This Row],[Koszta sprzedaży]]-gielda__36[[#This Row],[Kosta kupienia]]</f>
        <v>0</v>
      </c>
      <c r="O391">
        <f>gielda__36[[#This Row],[Akcje przed]]+gielda__36[[#This Row],[ile kupic]]-gielda__36[[#This Row],[Ilośc sprzedaż]]</f>
        <v>36</v>
      </c>
      <c r="P391">
        <f>gielda__36[[#This Row],[hajs przed]]+gielda__36[[#This Row],[Zmaina]]</f>
        <v>974.21000000000254</v>
      </c>
      <c r="Q391" s="1">
        <f t="shared" si="20"/>
        <v>390</v>
      </c>
    </row>
    <row r="392" spans="1:17" x14ac:dyDescent="0.45">
      <c r="A392">
        <v>81.92</v>
      </c>
      <c r="B392">
        <v>74.290000000000006</v>
      </c>
      <c r="C392">
        <v>151.68</v>
      </c>
      <c r="D392">
        <f>MAX(gielda__36[[#This Row],[firma_C]], D391)</f>
        <v>157.47</v>
      </c>
      <c r="E392">
        <f>IF(NOT(gielda__36[[#This Row],[Max C]] = D391), 1, 0)</f>
        <v>0</v>
      </c>
      <c r="F392">
        <f t="shared" si="18"/>
        <v>974.21000000000254</v>
      </c>
      <c r="G392">
        <f>IF(C391&gt;gielda__36[[#This Row],[firma_C]], G391+1, 1)</f>
        <v>1</v>
      </c>
      <c r="H392" t="str">
        <f>IF(gielda__36[[#This Row],[Maleje]] &gt;= 3, "TAK", "NIE")</f>
        <v>NIE</v>
      </c>
      <c r="I392">
        <f t="shared" si="19"/>
        <v>36</v>
      </c>
      <c r="J392">
        <f>IF(AND(H391 = "TAK", gielda__36[[#This Row],[hajs przed]] &gt;= 1000),  ROUNDDOWN(1000/gielda__36[[#This Row],[firma_C]], 0), 0)</f>
        <v>0</v>
      </c>
      <c r="K392">
        <f>gielda__36[[#This Row],[ile kupic]]*gielda__36[[#This Row],[firma_C]]</f>
        <v>0</v>
      </c>
      <c r="L392">
        <f>IF(E391 = 1, gielda__36[[#This Row],[Akcje przed]], 0)</f>
        <v>0</v>
      </c>
      <c r="M392">
        <f>gielda__36[[#This Row],[firma_C]]*gielda__36[[#This Row],[Ilośc sprzedaż]]</f>
        <v>0</v>
      </c>
      <c r="N392">
        <f>gielda__36[[#This Row],[Koszta sprzedaży]]-gielda__36[[#This Row],[Kosta kupienia]]</f>
        <v>0</v>
      </c>
      <c r="O392">
        <f>gielda__36[[#This Row],[Akcje przed]]+gielda__36[[#This Row],[ile kupic]]-gielda__36[[#This Row],[Ilośc sprzedaż]]</f>
        <v>36</v>
      </c>
      <c r="P392">
        <f>gielda__36[[#This Row],[hajs przed]]+gielda__36[[#This Row],[Zmaina]]</f>
        <v>974.21000000000254</v>
      </c>
      <c r="Q392" s="1">
        <f t="shared" si="20"/>
        <v>391</v>
      </c>
    </row>
    <row r="393" spans="1:17" x14ac:dyDescent="0.45">
      <c r="A393">
        <v>80.319999999999993</v>
      </c>
      <c r="B393">
        <v>73.209999999999994</v>
      </c>
      <c r="C393">
        <v>153.25</v>
      </c>
      <c r="D393">
        <f>MAX(gielda__36[[#This Row],[firma_C]], D392)</f>
        <v>157.47</v>
      </c>
      <c r="E393">
        <f>IF(NOT(gielda__36[[#This Row],[Max C]] = D392), 1, 0)</f>
        <v>0</v>
      </c>
      <c r="F393">
        <f t="shared" si="18"/>
        <v>974.21000000000254</v>
      </c>
      <c r="G393">
        <f>IF(C392&gt;gielda__36[[#This Row],[firma_C]], G392+1, 1)</f>
        <v>1</v>
      </c>
      <c r="H393" t="str">
        <f>IF(gielda__36[[#This Row],[Maleje]] &gt;= 3, "TAK", "NIE")</f>
        <v>NIE</v>
      </c>
      <c r="I393">
        <f t="shared" si="19"/>
        <v>36</v>
      </c>
      <c r="J393">
        <f>IF(AND(H392 = "TAK", gielda__36[[#This Row],[hajs przed]] &gt;= 1000),  ROUNDDOWN(1000/gielda__36[[#This Row],[firma_C]], 0), 0)</f>
        <v>0</v>
      </c>
      <c r="K393">
        <f>gielda__36[[#This Row],[ile kupic]]*gielda__36[[#This Row],[firma_C]]</f>
        <v>0</v>
      </c>
      <c r="L393">
        <f>IF(E392 = 1, gielda__36[[#This Row],[Akcje przed]], 0)</f>
        <v>0</v>
      </c>
      <c r="M393">
        <f>gielda__36[[#This Row],[firma_C]]*gielda__36[[#This Row],[Ilośc sprzedaż]]</f>
        <v>0</v>
      </c>
      <c r="N393">
        <f>gielda__36[[#This Row],[Koszta sprzedaży]]-gielda__36[[#This Row],[Kosta kupienia]]</f>
        <v>0</v>
      </c>
      <c r="O393">
        <f>gielda__36[[#This Row],[Akcje przed]]+gielda__36[[#This Row],[ile kupic]]-gielda__36[[#This Row],[Ilośc sprzedaż]]</f>
        <v>36</v>
      </c>
      <c r="P393">
        <f>gielda__36[[#This Row],[hajs przed]]+gielda__36[[#This Row],[Zmaina]]</f>
        <v>974.21000000000254</v>
      </c>
      <c r="Q393" s="1">
        <f t="shared" si="20"/>
        <v>392</v>
      </c>
    </row>
    <row r="394" spans="1:17" x14ac:dyDescent="0.45">
      <c r="A394">
        <v>80.37</v>
      </c>
      <c r="B394">
        <v>72.27</v>
      </c>
      <c r="C394">
        <v>152.22999999999999</v>
      </c>
      <c r="D394">
        <f>MAX(gielda__36[[#This Row],[firma_C]], D393)</f>
        <v>157.47</v>
      </c>
      <c r="E394">
        <f>IF(NOT(gielda__36[[#This Row],[Max C]] = D393), 1, 0)</f>
        <v>0</v>
      </c>
      <c r="F394">
        <f t="shared" si="18"/>
        <v>974.21000000000254</v>
      </c>
      <c r="G394">
        <f>IF(C393&gt;gielda__36[[#This Row],[firma_C]], G393+1, 1)</f>
        <v>2</v>
      </c>
      <c r="H394" t="str">
        <f>IF(gielda__36[[#This Row],[Maleje]] &gt;= 3, "TAK", "NIE")</f>
        <v>NIE</v>
      </c>
      <c r="I394">
        <f t="shared" si="19"/>
        <v>36</v>
      </c>
      <c r="J394">
        <f>IF(AND(H393 = "TAK", gielda__36[[#This Row],[hajs przed]] &gt;= 1000),  ROUNDDOWN(1000/gielda__36[[#This Row],[firma_C]], 0), 0)</f>
        <v>0</v>
      </c>
      <c r="K394">
        <f>gielda__36[[#This Row],[ile kupic]]*gielda__36[[#This Row],[firma_C]]</f>
        <v>0</v>
      </c>
      <c r="L394">
        <f>IF(E393 = 1, gielda__36[[#This Row],[Akcje przed]], 0)</f>
        <v>0</v>
      </c>
      <c r="M394">
        <f>gielda__36[[#This Row],[firma_C]]*gielda__36[[#This Row],[Ilośc sprzedaż]]</f>
        <v>0</v>
      </c>
      <c r="N394">
        <f>gielda__36[[#This Row],[Koszta sprzedaży]]-gielda__36[[#This Row],[Kosta kupienia]]</f>
        <v>0</v>
      </c>
      <c r="O394">
        <f>gielda__36[[#This Row],[Akcje przed]]+gielda__36[[#This Row],[ile kupic]]-gielda__36[[#This Row],[Ilośc sprzedaż]]</f>
        <v>36</v>
      </c>
      <c r="P394">
        <f>gielda__36[[#This Row],[hajs przed]]+gielda__36[[#This Row],[Zmaina]]</f>
        <v>974.21000000000254</v>
      </c>
      <c r="Q394" s="1">
        <f t="shared" si="20"/>
        <v>393</v>
      </c>
    </row>
    <row r="395" spans="1:17" x14ac:dyDescent="0.45">
      <c r="A395">
        <v>81.260000000000005</v>
      </c>
      <c r="B395">
        <v>70.48</v>
      </c>
      <c r="C395">
        <v>150.25</v>
      </c>
      <c r="D395">
        <f>MAX(gielda__36[[#This Row],[firma_C]], D394)</f>
        <v>157.47</v>
      </c>
      <c r="E395">
        <f>IF(NOT(gielda__36[[#This Row],[Max C]] = D394), 1, 0)</f>
        <v>0</v>
      </c>
      <c r="F395">
        <f t="shared" si="18"/>
        <v>974.21000000000254</v>
      </c>
      <c r="G395">
        <f>IF(C394&gt;gielda__36[[#This Row],[firma_C]], G394+1, 1)</f>
        <v>3</v>
      </c>
      <c r="H395" t="str">
        <f>IF(gielda__36[[#This Row],[Maleje]] &gt;= 3, "TAK", "NIE")</f>
        <v>TAK</v>
      </c>
      <c r="I395">
        <f t="shared" si="19"/>
        <v>36</v>
      </c>
      <c r="J395">
        <f>IF(AND(H394 = "TAK", gielda__36[[#This Row],[hajs przed]] &gt;= 1000),  ROUNDDOWN(1000/gielda__36[[#This Row],[firma_C]], 0), 0)</f>
        <v>0</v>
      </c>
      <c r="K395">
        <f>gielda__36[[#This Row],[ile kupic]]*gielda__36[[#This Row],[firma_C]]</f>
        <v>0</v>
      </c>
      <c r="L395">
        <f>IF(E394 = 1, gielda__36[[#This Row],[Akcje przed]], 0)</f>
        <v>0</v>
      </c>
      <c r="M395">
        <f>gielda__36[[#This Row],[firma_C]]*gielda__36[[#This Row],[Ilośc sprzedaż]]</f>
        <v>0</v>
      </c>
      <c r="N395">
        <f>gielda__36[[#This Row],[Koszta sprzedaży]]-gielda__36[[#This Row],[Kosta kupienia]]</f>
        <v>0</v>
      </c>
      <c r="O395">
        <f>gielda__36[[#This Row],[Akcje przed]]+gielda__36[[#This Row],[ile kupic]]-gielda__36[[#This Row],[Ilośc sprzedaż]]</f>
        <v>36</v>
      </c>
      <c r="P395">
        <f>gielda__36[[#This Row],[hajs przed]]+gielda__36[[#This Row],[Zmaina]]</f>
        <v>974.21000000000254</v>
      </c>
      <c r="Q395" s="1">
        <f t="shared" si="20"/>
        <v>394</v>
      </c>
    </row>
    <row r="396" spans="1:17" x14ac:dyDescent="0.45">
      <c r="A396">
        <v>83.72</v>
      </c>
      <c r="B396">
        <v>70.05</v>
      </c>
      <c r="C396">
        <v>148.80000000000001</v>
      </c>
      <c r="D396">
        <f>MAX(gielda__36[[#This Row],[firma_C]], D395)</f>
        <v>157.47</v>
      </c>
      <c r="E396">
        <f>IF(NOT(gielda__36[[#This Row],[Max C]] = D395), 1, 0)</f>
        <v>0</v>
      </c>
      <c r="F396">
        <f t="shared" si="18"/>
        <v>974.21000000000254</v>
      </c>
      <c r="G396">
        <f>IF(C395&gt;gielda__36[[#This Row],[firma_C]], G395+1, 1)</f>
        <v>4</v>
      </c>
      <c r="H396" t="str">
        <f>IF(gielda__36[[#This Row],[Maleje]] &gt;= 3, "TAK", "NIE")</f>
        <v>TAK</v>
      </c>
      <c r="I396">
        <f t="shared" si="19"/>
        <v>36</v>
      </c>
      <c r="J396">
        <f>IF(AND(H395 = "TAK", gielda__36[[#This Row],[hajs przed]] &gt;= 1000),  ROUNDDOWN(1000/gielda__36[[#This Row],[firma_C]], 0), 0)</f>
        <v>0</v>
      </c>
      <c r="K396">
        <f>gielda__36[[#This Row],[ile kupic]]*gielda__36[[#This Row],[firma_C]]</f>
        <v>0</v>
      </c>
      <c r="L396">
        <f>IF(E395 = 1, gielda__36[[#This Row],[Akcje przed]], 0)</f>
        <v>0</v>
      </c>
      <c r="M396">
        <f>gielda__36[[#This Row],[firma_C]]*gielda__36[[#This Row],[Ilośc sprzedaż]]</f>
        <v>0</v>
      </c>
      <c r="N396">
        <f>gielda__36[[#This Row],[Koszta sprzedaży]]-gielda__36[[#This Row],[Kosta kupienia]]</f>
        <v>0</v>
      </c>
      <c r="O396">
        <f>gielda__36[[#This Row],[Akcje przed]]+gielda__36[[#This Row],[ile kupic]]-gielda__36[[#This Row],[Ilośc sprzedaż]]</f>
        <v>36</v>
      </c>
      <c r="P396">
        <f>gielda__36[[#This Row],[hajs przed]]+gielda__36[[#This Row],[Zmaina]]</f>
        <v>974.21000000000254</v>
      </c>
      <c r="Q396" s="1">
        <f t="shared" si="20"/>
        <v>395</v>
      </c>
    </row>
    <row r="397" spans="1:17" x14ac:dyDescent="0.45">
      <c r="A397">
        <v>84.27</v>
      </c>
      <c r="B397">
        <v>68.349999999999994</v>
      </c>
      <c r="C397">
        <v>146.96</v>
      </c>
      <c r="D397">
        <f>MAX(gielda__36[[#This Row],[firma_C]], D396)</f>
        <v>157.47</v>
      </c>
      <c r="E397">
        <f>IF(NOT(gielda__36[[#This Row],[Max C]] = D396), 1, 0)</f>
        <v>0</v>
      </c>
      <c r="F397">
        <f t="shared" si="18"/>
        <v>974.21000000000254</v>
      </c>
      <c r="G397">
        <f>IF(C396&gt;gielda__36[[#This Row],[firma_C]], G396+1, 1)</f>
        <v>5</v>
      </c>
      <c r="H397" t="str">
        <f>IF(gielda__36[[#This Row],[Maleje]] &gt;= 3, "TAK", "NIE")</f>
        <v>TAK</v>
      </c>
      <c r="I397">
        <f t="shared" si="19"/>
        <v>36</v>
      </c>
      <c r="J397">
        <f>IF(AND(H396 = "TAK", gielda__36[[#This Row],[hajs przed]] &gt;= 1000),  ROUNDDOWN(1000/gielda__36[[#This Row],[firma_C]], 0), 0)</f>
        <v>0</v>
      </c>
      <c r="K397">
        <f>gielda__36[[#This Row],[ile kupic]]*gielda__36[[#This Row],[firma_C]]</f>
        <v>0</v>
      </c>
      <c r="L397">
        <f>IF(E396 = 1, gielda__36[[#This Row],[Akcje przed]], 0)</f>
        <v>0</v>
      </c>
      <c r="M397">
        <f>gielda__36[[#This Row],[firma_C]]*gielda__36[[#This Row],[Ilośc sprzedaż]]</f>
        <v>0</v>
      </c>
      <c r="N397">
        <f>gielda__36[[#This Row],[Koszta sprzedaży]]-gielda__36[[#This Row],[Kosta kupienia]]</f>
        <v>0</v>
      </c>
      <c r="O397">
        <f>gielda__36[[#This Row],[Akcje przed]]+gielda__36[[#This Row],[ile kupic]]-gielda__36[[#This Row],[Ilośc sprzedaż]]</f>
        <v>36</v>
      </c>
      <c r="P397">
        <f>gielda__36[[#This Row],[hajs przed]]+gielda__36[[#This Row],[Zmaina]]</f>
        <v>974.21000000000254</v>
      </c>
      <c r="Q397" s="1">
        <f t="shared" si="20"/>
        <v>396</v>
      </c>
    </row>
    <row r="398" spans="1:17" x14ac:dyDescent="0.45">
      <c r="A398">
        <v>82.97</v>
      </c>
      <c r="B398">
        <v>67.58</v>
      </c>
      <c r="C398">
        <v>145.47999999999999</v>
      </c>
      <c r="D398">
        <f>MAX(gielda__36[[#This Row],[firma_C]], D397)</f>
        <v>157.47</v>
      </c>
      <c r="E398">
        <f>IF(NOT(gielda__36[[#This Row],[Max C]] = D397), 1, 0)</f>
        <v>0</v>
      </c>
      <c r="F398">
        <f t="shared" si="18"/>
        <v>974.21000000000254</v>
      </c>
      <c r="G398">
        <f>IF(C397&gt;gielda__36[[#This Row],[firma_C]], G397+1, 1)</f>
        <v>6</v>
      </c>
      <c r="H398" t="str">
        <f>IF(gielda__36[[#This Row],[Maleje]] &gt;= 3, "TAK", "NIE")</f>
        <v>TAK</v>
      </c>
      <c r="I398">
        <f t="shared" si="19"/>
        <v>36</v>
      </c>
      <c r="J398">
        <f>IF(AND(H397 = "TAK", gielda__36[[#This Row],[hajs przed]] &gt;= 1000),  ROUNDDOWN(1000/gielda__36[[#This Row],[firma_C]], 0), 0)</f>
        <v>0</v>
      </c>
      <c r="K398">
        <f>gielda__36[[#This Row],[ile kupic]]*gielda__36[[#This Row],[firma_C]]</f>
        <v>0</v>
      </c>
      <c r="L398">
        <f>IF(E397 = 1, gielda__36[[#This Row],[Akcje przed]], 0)</f>
        <v>0</v>
      </c>
      <c r="M398">
        <f>gielda__36[[#This Row],[firma_C]]*gielda__36[[#This Row],[Ilośc sprzedaż]]</f>
        <v>0</v>
      </c>
      <c r="N398">
        <f>gielda__36[[#This Row],[Koszta sprzedaży]]-gielda__36[[#This Row],[Kosta kupienia]]</f>
        <v>0</v>
      </c>
      <c r="O398">
        <f>gielda__36[[#This Row],[Akcje przed]]+gielda__36[[#This Row],[ile kupic]]-gielda__36[[#This Row],[Ilośc sprzedaż]]</f>
        <v>36</v>
      </c>
      <c r="P398">
        <f>gielda__36[[#This Row],[hajs przed]]+gielda__36[[#This Row],[Zmaina]]</f>
        <v>974.21000000000254</v>
      </c>
      <c r="Q398" s="1">
        <f t="shared" si="20"/>
        <v>397</v>
      </c>
    </row>
    <row r="399" spans="1:17" x14ac:dyDescent="0.45">
      <c r="A399">
        <v>83.17</v>
      </c>
      <c r="B399">
        <v>66.3</v>
      </c>
      <c r="C399">
        <v>147.35</v>
      </c>
      <c r="D399">
        <f>MAX(gielda__36[[#This Row],[firma_C]], D398)</f>
        <v>157.47</v>
      </c>
      <c r="E399">
        <f>IF(NOT(gielda__36[[#This Row],[Max C]] = D398), 1, 0)</f>
        <v>0</v>
      </c>
      <c r="F399">
        <f t="shared" si="18"/>
        <v>974.21000000000254</v>
      </c>
      <c r="G399">
        <f>IF(C398&gt;gielda__36[[#This Row],[firma_C]], G398+1, 1)</f>
        <v>1</v>
      </c>
      <c r="H399" t="str">
        <f>IF(gielda__36[[#This Row],[Maleje]] &gt;= 3, "TAK", "NIE")</f>
        <v>NIE</v>
      </c>
      <c r="I399">
        <f t="shared" si="19"/>
        <v>36</v>
      </c>
      <c r="J399">
        <f>IF(AND(H398 = "TAK", gielda__36[[#This Row],[hajs przed]] &gt;= 1000),  ROUNDDOWN(1000/gielda__36[[#This Row],[firma_C]], 0), 0)</f>
        <v>0</v>
      </c>
      <c r="K399">
        <f>gielda__36[[#This Row],[ile kupic]]*gielda__36[[#This Row],[firma_C]]</f>
        <v>0</v>
      </c>
      <c r="L399">
        <f>IF(E398 = 1, gielda__36[[#This Row],[Akcje przed]], 0)</f>
        <v>0</v>
      </c>
      <c r="M399">
        <f>gielda__36[[#This Row],[firma_C]]*gielda__36[[#This Row],[Ilośc sprzedaż]]</f>
        <v>0</v>
      </c>
      <c r="N399">
        <f>gielda__36[[#This Row],[Koszta sprzedaży]]-gielda__36[[#This Row],[Kosta kupienia]]</f>
        <v>0</v>
      </c>
      <c r="O399">
        <f>gielda__36[[#This Row],[Akcje przed]]+gielda__36[[#This Row],[ile kupic]]-gielda__36[[#This Row],[Ilośc sprzedaż]]</f>
        <v>36</v>
      </c>
      <c r="P399">
        <f>gielda__36[[#This Row],[hajs przed]]+gielda__36[[#This Row],[Zmaina]]</f>
        <v>974.21000000000254</v>
      </c>
      <c r="Q399" s="1">
        <f t="shared" si="20"/>
        <v>398</v>
      </c>
    </row>
    <row r="400" spans="1:17" x14ac:dyDescent="0.45">
      <c r="A400">
        <v>81.819999999999993</v>
      </c>
      <c r="B400">
        <v>65.040000000000006</v>
      </c>
      <c r="C400">
        <v>145.4</v>
      </c>
      <c r="D400">
        <f>MAX(gielda__36[[#This Row],[firma_C]], D399)</f>
        <v>157.47</v>
      </c>
      <c r="E400">
        <f>IF(NOT(gielda__36[[#This Row],[Max C]] = D399), 1, 0)</f>
        <v>0</v>
      </c>
      <c r="F400">
        <f t="shared" si="18"/>
        <v>974.21000000000254</v>
      </c>
      <c r="G400">
        <f>IF(C399&gt;gielda__36[[#This Row],[firma_C]], G399+1, 1)</f>
        <v>2</v>
      </c>
      <c r="H400" t="str">
        <f>IF(gielda__36[[#This Row],[Maleje]] &gt;= 3, "TAK", "NIE")</f>
        <v>NIE</v>
      </c>
      <c r="I400">
        <f t="shared" si="19"/>
        <v>36</v>
      </c>
      <c r="J400">
        <f>IF(AND(H399 = "TAK", gielda__36[[#This Row],[hajs przed]] &gt;= 1000),  ROUNDDOWN(1000/gielda__36[[#This Row],[firma_C]], 0), 0)</f>
        <v>0</v>
      </c>
      <c r="K400">
        <f>gielda__36[[#This Row],[ile kupic]]*gielda__36[[#This Row],[firma_C]]</f>
        <v>0</v>
      </c>
      <c r="L400">
        <f>IF(E399 = 1, gielda__36[[#This Row],[Akcje przed]], 0)</f>
        <v>0</v>
      </c>
      <c r="M400">
        <f>gielda__36[[#This Row],[firma_C]]*gielda__36[[#This Row],[Ilośc sprzedaż]]</f>
        <v>0</v>
      </c>
      <c r="N400">
        <f>gielda__36[[#This Row],[Koszta sprzedaży]]-gielda__36[[#This Row],[Kosta kupienia]]</f>
        <v>0</v>
      </c>
      <c r="O400">
        <f>gielda__36[[#This Row],[Akcje przed]]+gielda__36[[#This Row],[ile kupic]]-gielda__36[[#This Row],[Ilośc sprzedaż]]</f>
        <v>36</v>
      </c>
      <c r="P400">
        <f>gielda__36[[#This Row],[hajs przed]]+gielda__36[[#This Row],[Zmaina]]</f>
        <v>974.21000000000254</v>
      </c>
      <c r="Q400" s="1">
        <f t="shared" si="20"/>
        <v>399</v>
      </c>
    </row>
    <row r="401" spans="1:17" x14ac:dyDescent="0.45">
      <c r="A401">
        <v>84.04</v>
      </c>
      <c r="B401">
        <v>63.88</v>
      </c>
      <c r="C401">
        <v>145.47</v>
      </c>
      <c r="D401">
        <f>MAX(gielda__36[[#This Row],[firma_C]], D400)</f>
        <v>157.47</v>
      </c>
      <c r="E401">
        <f>IF(NOT(gielda__36[[#This Row],[Max C]] = D400), 1, 0)</f>
        <v>0</v>
      </c>
      <c r="F401">
        <f t="shared" si="18"/>
        <v>974.21000000000254</v>
      </c>
      <c r="G401">
        <f>IF(C400&gt;gielda__36[[#This Row],[firma_C]], G400+1, 1)</f>
        <v>1</v>
      </c>
      <c r="H401" t="str">
        <f>IF(gielda__36[[#This Row],[Maleje]] &gt;= 3, "TAK", "NIE")</f>
        <v>NIE</v>
      </c>
      <c r="I401">
        <f t="shared" si="19"/>
        <v>36</v>
      </c>
      <c r="J401">
        <f>IF(AND(H400 = "TAK", gielda__36[[#This Row],[hajs przed]] &gt;= 1000),  ROUNDDOWN(1000/gielda__36[[#This Row],[firma_C]], 0), 0)</f>
        <v>0</v>
      </c>
      <c r="K401">
        <f>gielda__36[[#This Row],[ile kupic]]*gielda__36[[#This Row],[firma_C]]</f>
        <v>0</v>
      </c>
      <c r="L401">
        <f>IF(E400 = 1, gielda__36[[#This Row],[Akcje przed]], 0)</f>
        <v>0</v>
      </c>
      <c r="M401">
        <f>gielda__36[[#This Row],[firma_C]]*gielda__36[[#This Row],[Ilośc sprzedaż]]</f>
        <v>0</v>
      </c>
      <c r="N401">
        <f>gielda__36[[#This Row],[Koszta sprzedaży]]-gielda__36[[#This Row],[Kosta kupienia]]</f>
        <v>0</v>
      </c>
      <c r="O401">
        <f>gielda__36[[#This Row],[Akcje przed]]+gielda__36[[#This Row],[ile kupic]]-gielda__36[[#This Row],[Ilośc sprzedaż]]</f>
        <v>36</v>
      </c>
      <c r="P401">
        <f>gielda__36[[#This Row],[hajs przed]]+gielda__36[[#This Row],[Zmaina]]</f>
        <v>974.21000000000254</v>
      </c>
      <c r="Q401" s="1">
        <f t="shared" si="20"/>
        <v>400</v>
      </c>
    </row>
    <row r="402" spans="1:17" x14ac:dyDescent="0.45">
      <c r="A402">
        <v>82.65</v>
      </c>
      <c r="B402">
        <v>63.09</v>
      </c>
      <c r="C402">
        <v>146.12</v>
      </c>
      <c r="D402">
        <f>MAX(gielda__36[[#This Row],[firma_C]], D401)</f>
        <v>157.47</v>
      </c>
      <c r="E402">
        <f>IF(NOT(gielda__36[[#This Row],[Max C]] = D401), 1, 0)</f>
        <v>0</v>
      </c>
      <c r="F402">
        <f t="shared" si="18"/>
        <v>974.21000000000254</v>
      </c>
      <c r="G402">
        <f>IF(C401&gt;gielda__36[[#This Row],[firma_C]], G401+1, 1)</f>
        <v>1</v>
      </c>
      <c r="H402" t="str">
        <f>IF(gielda__36[[#This Row],[Maleje]] &gt;= 3, "TAK", "NIE")</f>
        <v>NIE</v>
      </c>
      <c r="I402">
        <f t="shared" si="19"/>
        <v>36</v>
      </c>
      <c r="J402">
        <f>IF(AND(H401 = "TAK", gielda__36[[#This Row],[hajs przed]] &gt;= 1000),  ROUNDDOWN(1000/gielda__36[[#This Row],[firma_C]], 0), 0)</f>
        <v>0</v>
      </c>
      <c r="K402">
        <f>gielda__36[[#This Row],[ile kupic]]*gielda__36[[#This Row],[firma_C]]</f>
        <v>0</v>
      </c>
      <c r="L402">
        <f>IF(E401 = 1, gielda__36[[#This Row],[Akcje przed]], 0)</f>
        <v>0</v>
      </c>
      <c r="M402">
        <f>gielda__36[[#This Row],[firma_C]]*gielda__36[[#This Row],[Ilośc sprzedaż]]</f>
        <v>0</v>
      </c>
      <c r="N402">
        <f>gielda__36[[#This Row],[Koszta sprzedaży]]-gielda__36[[#This Row],[Kosta kupienia]]</f>
        <v>0</v>
      </c>
      <c r="O402">
        <f>gielda__36[[#This Row],[Akcje przed]]+gielda__36[[#This Row],[ile kupic]]-gielda__36[[#This Row],[Ilośc sprzedaż]]</f>
        <v>36</v>
      </c>
      <c r="P402">
        <f>gielda__36[[#This Row],[hajs przed]]+gielda__36[[#This Row],[Zmaina]]</f>
        <v>974.21000000000254</v>
      </c>
      <c r="Q402" s="1">
        <f t="shared" si="20"/>
        <v>401</v>
      </c>
    </row>
    <row r="403" spans="1:17" x14ac:dyDescent="0.45">
      <c r="A403">
        <v>83.94</v>
      </c>
      <c r="B403">
        <v>61.68</v>
      </c>
      <c r="C403">
        <v>147.22</v>
      </c>
      <c r="D403">
        <f>MAX(gielda__36[[#This Row],[firma_C]], D402)</f>
        <v>157.47</v>
      </c>
      <c r="E403">
        <f>IF(NOT(gielda__36[[#This Row],[Max C]] = D402), 1, 0)</f>
        <v>0</v>
      </c>
      <c r="F403">
        <f t="shared" si="18"/>
        <v>974.21000000000254</v>
      </c>
      <c r="G403">
        <f>IF(C402&gt;gielda__36[[#This Row],[firma_C]], G402+1, 1)</f>
        <v>1</v>
      </c>
      <c r="H403" t="str">
        <f>IF(gielda__36[[#This Row],[Maleje]] &gt;= 3, "TAK", "NIE")</f>
        <v>NIE</v>
      </c>
      <c r="I403">
        <f t="shared" si="19"/>
        <v>36</v>
      </c>
      <c r="J403">
        <f>IF(AND(H402 = "TAK", gielda__36[[#This Row],[hajs przed]] &gt;= 1000),  ROUNDDOWN(1000/gielda__36[[#This Row],[firma_C]], 0), 0)</f>
        <v>0</v>
      </c>
      <c r="K403">
        <f>gielda__36[[#This Row],[ile kupic]]*gielda__36[[#This Row],[firma_C]]</f>
        <v>0</v>
      </c>
      <c r="L403">
        <f>IF(E402 = 1, gielda__36[[#This Row],[Akcje przed]], 0)</f>
        <v>0</v>
      </c>
      <c r="M403">
        <f>gielda__36[[#This Row],[firma_C]]*gielda__36[[#This Row],[Ilośc sprzedaż]]</f>
        <v>0</v>
      </c>
      <c r="N403">
        <f>gielda__36[[#This Row],[Koszta sprzedaży]]-gielda__36[[#This Row],[Kosta kupienia]]</f>
        <v>0</v>
      </c>
      <c r="O403">
        <f>gielda__36[[#This Row],[Akcje przed]]+gielda__36[[#This Row],[ile kupic]]-gielda__36[[#This Row],[Ilośc sprzedaż]]</f>
        <v>36</v>
      </c>
      <c r="P403">
        <f>gielda__36[[#This Row],[hajs przed]]+gielda__36[[#This Row],[Zmaina]]</f>
        <v>974.21000000000254</v>
      </c>
      <c r="Q403" s="1">
        <f t="shared" si="20"/>
        <v>402</v>
      </c>
    </row>
    <row r="404" spans="1:17" x14ac:dyDescent="0.45">
      <c r="A404">
        <v>82.19</v>
      </c>
      <c r="B404">
        <v>60.11</v>
      </c>
      <c r="C404">
        <v>148.13</v>
      </c>
      <c r="D404">
        <f>MAX(gielda__36[[#This Row],[firma_C]], D403)</f>
        <v>157.47</v>
      </c>
      <c r="E404">
        <f>IF(NOT(gielda__36[[#This Row],[Max C]] = D403), 1, 0)</f>
        <v>0</v>
      </c>
      <c r="F404">
        <f t="shared" si="18"/>
        <v>974.21000000000254</v>
      </c>
      <c r="G404">
        <f>IF(C403&gt;gielda__36[[#This Row],[firma_C]], G403+1, 1)</f>
        <v>1</v>
      </c>
      <c r="H404" t="str">
        <f>IF(gielda__36[[#This Row],[Maleje]] &gt;= 3, "TAK", "NIE")</f>
        <v>NIE</v>
      </c>
      <c r="I404">
        <f t="shared" si="19"/>
        <v>36</v>
      </c>
      <c r="J404">
        <f>IF(AND(H403 = "TAK", gielda__36[[#This Row],[hajs przed]] &gt;= 1000),  ROUNDDOWN(1000/gielda__36[[#This Row],[firma_C]], 0), 0)</f>
        <v>0</v>
      </c>
      <c r="K404">
        <f>gielda__36[[#This Row],[ile kupic]]*gielda__36[[#This Row],[firma_C]]</f>
        <v>0</v>
      </c>
      <c r="L404">
        <f>IF(E403 = 1, gielda__36[[#This Row],[Akcje przed]], 0)</f>
        <v>0</v>
      </c>
      <c r="M404">
        <f>gielda__36[[#This Row],[firma_C]]*gielda__36[[#This Row],[Ilośc sprzedaż]]</f>
        <v>0</v>
      </c>
      <c r="N404">
        <f>gielda__36[[#This Row],[Koszta sprzedaży]]-gielda__36[[#This Row],[Kosta kupienia]]</f>
        <v>0</v>
      </c>
      <c r="O404">
        <f>gielda__36[[#This Row],[Akcje przed]]+gielda__36[[#This Row],[ile kupic]]-gielda__36[[#This Row],[Ilośc sprzedaż]]</f>
        <v>36</v>
      </c>
      <c r="P404">
        <f>gielda__36[[#This Row],[hajs przed]]+gielda__36[[#This Row],[Zmaina]]</f>
        <v>974.21000000000254</v>
      </c>
      <c r="Q404" s="1">
        <f t="shared" si="20"/>
        <v>403</v>
      </c>
    </row>
    <row r="405" spans="1:17" x14ac:dyDescent="0.45">
      <c r="A405">
        <v>84.44</v>
      </c>
      <c r="B405">
        <v>63.04</v>
      </c>
      <c r="C405">
        <v>149.9</v>
      </c>
      <c r="D405">
        <f>MAX(gielda__36[[#This Row],[firma_C]], D404)</f>
        <v>157.47</v>
      </c>
      <c r="E405">
        <f>IF(NOT(gielda__36[[#This Row],[Max C]] = D404), 1, 0)</f>
        <v>0</v>
      </c>
      <c r="F405">
        <f t="shared" si="18"/>
        <v>974.21000000000254</v>
      </c>
      <c r="G405">
        <f>IF(C404&gt;gielda__36[[#This Row],[firma_C]], G404+1, 1)</f>
        <v>1</v>
      </c>
      <c r="H405" t="str">
        <f>IF(gielda__36[[#This Row],[Maleje]] &gt;= 3, "TAK", "NIE")</f>
        <v>NIE</v>
      </c>
      <c r="I405">
        <f t="shared" si="19"/>
        <v>36</v>
      </c>
      <c r="J405">
        <f>IF(AND(H404 = "TAK", gielda__36[[#This Row],[hajs przed]] &gt;= 1000),  ROUNDDOWN(1000/gielda__36[[#This Row],[firma_C]], 0), 0)</f>
        <v>0</v>
      </c>
      <c r="K405">
        <f>gielda__36[[#This Row],[ile kupic]]*gielda__36[[#This Row],[firma_C]]</f>
        <v>0</v>
      </c>
      <c r="L405">
        <f>IF(E404 = 1, gielda__36[[#This Row],[Akcje przed]], 0)</f>
        <v>0</v>
      </c>
      <c r="M405">
        <f>gielda__36[[#This Row],[firma_C]]*gielda__36[[#This Row],[Ilośc sprzedaż]]</f>
        <v>0</v>
      </c>
      <c r="N405">
        <f>gielda__36[[#This Row],[Koszta sprzedaży]]-gielda__36[[#This Row],[Kosta kupienia]]</f>
        <v>0</v>
      </c>
      <c r="O405">
        <f>gielda__36[[#This Row],[Akcje przed]]+gielda__36[[#This Row],[ile kupic]]-gielda__36[[#This Row],[Ilośc sprzedaż]]</f>
        <v>36</v>
      </c>
      <c r="P405">
        <f>gielda__36[[#This Row],[hajs przed]]+gielda__36[[#This Row],[Zmaina]]</f>
        <v>974.21000000000254</v>
      </c>
      <c r="Q405" s="1">
        <f t="shared" si="20"/>
        <v>404</v>
      </c>
    </row>
    <row r="406" spans="1:17" x14ac:dyDescent="0.45">
      <c r="A406">
        <v>82.85</v>
      </c>
      <c r="B406">
        <v>65.81</v>
      </c>
      <c r="C406">
        <v>147.96</v>
      </c>
      <c r="D406">
        <f>MAX(gielda__36[[#This Row],[firma_C]], D405)</f>
        <v>157.47</v>
      </c>
      <c r="E406">
        <f>IF(NOT(gielda__36[[#This Row],[Max C]] = D405), 1, 0)</f>
        <v>0</v>
      </c>
      <c r="F406">
        <f t="shared" si="18"/>
        <v>974.21000000000254</v>
      </c>
      <c r="G406">
        <f>IF(C405&gt;gielda__36[[#This Row],[firma_C]], G405+1, 1)</f>
        <v>2</v>
      </c>
      <c r="H406" t="str">
        <f>IF(gielda__36[[#This Row],[Maleje]] &gt;= 3, "TAK", "NIE")</f>
        <v>NIE</v>
      </c>
      <c r="I406">
        <f t="shared" si="19"/>
        <v>36</v>
      </c>
      <c r="J406">
        <f>IF(AND(H405 = "TAK", gielda__36[[#This Row],[hajs przed]] &gt;= 1000),  ROUNDDOWN(1000/gielda__36[[#This Row],[firma_C]], 0), 0)</f>
        <v>0</v>
      </c>
      <c r="K406">
        <f>gielda__36[[#This Row],[ile kupic]]*gielda__36[[#This Row],[firma_C]]</f>
        <v>0</v>
      </c>
      <c r="L406">
        <f>IF(E405 = 1, gielda__36[[#This Row],[Akcje przed]], 0)</f>
        <v>0</v>
      </c>
      <c r="M406">
        <f>gielda__36[[#This Row],[firma_C]]*gielda__36[[#This Row],[Ilośc sprzedaż]]</f>
        <v>0</v>
      </c>
      <c r="N406">
        <f>gielda__36[[#This Row],[Koszta sprzedaży]]-gielda__36[[#This Row],[Kosta kupienia]]</f>
        <v>0</v>
      </c>
      <c r="O406">
        <f>gielda__36[[#This Row],[Akcje przed]]+gielda__36[[#This Row],[ile kupic]]-gielda__36[[#This Row],[Ilośc sprzedaż]]</f>
        <v>36</v>
      </c>
      <c r="P406">
        <f>gielda__36[[#This Row],[hajs przed]]+gielda__36[[#This Row],[Zmaina]]</f>
        <v>974.21000000000254</v>
      </c>
      <c r="Q406" s="1">
        <f t="shared" si="20"/>
        <v>405</v>
      </c>
    </row>
    <row r="407" spans="1:17" x14ac:dyDescent="0.45">
      <c r="A407">
        <v>84.73</v>
      </c>
      <c r="B407">
        <v>64.260000000000005</v>
      </c>
      <c r="C407">
        <v>146.51</v>
      </c>
      <c r="D407">
        <f>MAX(gielda__36[[#This Row],[firma_C]], D406)</f>
        <v>157.47</v>
      </c>
      <c r="E407">
        <f>IF(NOT(gielda__36[[#This Row],[Max C]] = D406), 1, 0)</f>
        <v>0</v>
      </c>
      <c r="F407">
        <f t="shared" si="18"/>
        <v>974.21000000000254</v>
      </c>
      <c r="G407">
        <f>IF(C406&gt;gielda__36[[#This Row],[firma_C]], G406+1, 1)</f>
        <v>3</v>
      </c>
      <c r="H407" t="str">
        <f>IF(gielda__36[[#This Row],[Maleje]] &gt;= 3, "TAK", "NIE")</f>
        <v>TAK</v>
      </c>
      <c r="I407">
        <f t="shared" si="19"/>
        <v>36</v>
      </c>
      <c r="J407">
        <f>IF(AND(H406 = "TAK", gielda__36[[#This Row],[hajs przed]] &gt;= 1000),  ROUNDDOWN(1000/gielda__36[[#This Row],[firma_C]], 0), 0)</f>
        <v>0</v>
      </c>
      <c r="K407">
        <f>gielda__36[[#This Row],[ile kupic]]*gielda__36[[#This Row],[firma_C]]</f>
        <v>0</v>
      </c>
      <c r="L407">
        <f>IF(E406 = 1, gielda__36[[#This Row],[Akcje przed]], 0)</f>
        <v>0</v>
      </c>
      <c r="M407">
        <f>gielda__36[[#This Row],[firma_C]]*gielda__36[[#This Row],[Ilośc sprzedaż]]</f>
        <v>0</v>
      </c>
      <c r="N407">
        <f>gielda__36[[#This Row],[Koszta sprzedaży]]-gielda__36[[#This Row],[Kosta kupienia]]</f>
        <v>0</v>
      </c>
      <c r="O407">
        <f>gielda__36[[#This Row],[Akcje przed]]+gielda__36[[#This Row],[ile kupic]]-gielda__36[[#This Row],[Ilośc sprzedaż]]</f>
        <v>36</v>
      </c>
      <c r="P407">
        <f>gielda__36[[#This Row],[hajs przed]]+gielda__36[[#This Row],[Zmaina]]</f>
        <v>974.21000000000254</v>
      </c>
      <c r="Q407" s="1">
        <f t="shared" si="20"/>
        <v>406</v>
      </c>
    </row>
    <row r="408" spans="1:17" x14ac:dyDescent="0.45">
      <c r="A408">
        <v>84.93</v>
      </c>
      <c r="B408">
        <v>63.08</v>
      </c>
      <c r="C408">
        <v>147.87</v>
      </c>
      <c r="D408">
        <f>MAX(gielda__36[[#This Row],[firma_C]], D407)</f>
        <v>157.47</v>
      </c>
      <c r="E408">
        <f>IF(NOT(gielda__36[[#This Row],[Max C]] = D407), 1, 0)</f>
        <v>0</v>
      </c>
      <c r="F408">
        <f t="shared" si="18"/>
        <v>974.21000000000254</v>
      </c>
      <c r="G408">
        <f>IF(C407&gt;gielda__36[[#This Row],[firma_C]], G407+1, 1)</f>
        <v>1</v>
      </c>
      <c r="H408" t="str">
        <f>IF(gielda__36[[#This Row],[Maleje]] &gt;= 3, "TAK", "NIE")</f>
        <v>NIE</v>
      </c>
      <c r="I408">
        <f t="shared" si="19"/>
        <v>36</v>
      </c>
      <c r="J408">
        <f>IF(AND(H407 = "TAK", gielda__36[[#This Row],[hajs przed]] &gt;= 1000),  ROUNDDOWN(1000/gielda__36[[#This Row],[firma_C]], 0), 0)</f>
        <v>0</v>
      </c>
      <c r="K408">
        <f>gielda__36[[#This Row],[ile kupic]]*gielda__36[[#This Row],[firma_C]]</f>
        <v>0</v>
      </c>
      <c r="L408">
        <f>IF(E407 = 1, gielda__36[[#This Row],[Akcje przed]], 0)</f>
        <v>0</v>
      </c>
      <c r="M408">
        <f>gielda__36[[#This Row],[firma_C]]*gielda__36[[#This Row],[Ilośc sprzedaż]]</f>
        <v>0</v>
      </c>
      <c r="N408">
        <f>gielda__36[[#This Row],[Koszta sprzedaży]]-gielda__36[[#This Row],[Kosta kupienia]]</f>
        <v>0</v>
      </c>
      <c r="O408">
        <f>gielda__36[[#This Row],[Akcje przed]]+gielda__36[[#This Row],[ile kupic]]-gielda__36[[#This Row],[Ilośc sprzedaż]]</f>
        <v>36</v>
      </c>
      <c r="P408">
        <f>gielda__36[[#This Row],[hajs przed]]+gielda__36[[#This Row],[Zmaina]]</f>
        <v>974.21000000000254</v>
      </c>
      <c r="Q408" s="1">
        <f t="shared" si="20"/>
        <v>407</v>
      </c>
    </row>
    <row r="409" spans="1:17" x14ac:dyDescent="0.45">
      <c r="A409">
        <v>83.87</v>
      </c>
      <c r="B409">
        <v>62.49</v>
      </c>
      <c r="C409">
        <v>149.41</v>
      </c>
      <c r="D409">
        <f>MAX(gielda__36[[#This Row],[firma_C]], D408)</f>
        <v>157.47</v>
      </c>
      <c r="E409">
        <f>IF(NOT(gielda__36[[#This Row],[Max C]] = D408), 1, 0)</f>
        <v>0</v>
      </c>
      <c r="F409">
        <f t="shared" si="18"/>
        <v>974.21000000000254</v>
      </c>
      <c r="G409">
        <f>IF(C408&gt;gielda__36[[#This Row],[firma_C]], G408+1, 1)</f>
        <v>1</v>
      </c>
      <c r="H409" t="str">
        <f>IF(gielda__36[[#This Row],[Maleje]] &gt;= 3, "TAK", "NIE")</f>
        <v>NIE</v>
      </c>
      <c r="I409">
        <f t="shared" si="19"/>
        <v>36</v>
      </c>
      <c r="J409">
        <f>IF(AND(H408 = "TAK", gielda__36[[#This Row],[hajs przed]] &gt;= 1000),  ROUNDDOWN(1000/gielda__36[[#This Row],[firma_C]], 0), 0)</f>
        <v>0</v>
      </c>
      <c r="K409">
        <f>gielda__36[[#This Row],[ile kupic]]*gielda__36[[#This Row],[firma_C]]</f>
        <v>0</v>
      </c>
      <c r="L409">
        <f>IF(E408 = 1, gielda__36[[#This Row],[Akcje przed]], 0)</f>
        <v>0</v>
      </c>
      <c r="M409">
        <f>gielda__36[[#This Row],[firma_C]]*gielda__36[[#This Row],[Ilośc sprzedaż]]</f>
        <v>0</v>
      </c>
      <c r="N409">
        <f>gielda__36[[#This Row],[Koszta sprzedaży]]-gielda__36[[#This Row],[Kosta kupienia]]</f>
        <v>0</v>
      </c>
      <c r="O409">
        <f>gielda__36[[#This Row],[Akcje przed]]+gielda__36[[#This Row],[ile kupic]]-gielda__36[[#This Row],[Ilośc sprzedaż]]</f>
        <v>36</v>
      </c>
      <c r="P409">
        <f>gielda__36[[#This Row],[hajs przed]]+gielda__36[[#This Row],[Zmaina]]</f>
        <v>974.21000000000254</v>
      </c>
      <c r="Q409" s="1">
        <f t="shared" si="20"/>
        <v>408</v>
      </c>
    </row>
    <row r="410" spans="1:17" x14ac:dyDescent="0.45">
      <c r="A410">
        <v>82.71</v>
      </c>
      <c r="B410">
        <v>61.45</v>
      </c>
      <c r="C410">
        <v>150.38999999999999</v>
      </c>
      <c r="D410">
        <f>MAX(gielda__36[[#This Row],[firma_C]], D409)</f>
        <v>157.47</v>
      </c>
      <c r="E410">
        <f>IF(NOT(gielda__36[[#This Row],[Max C]] = D409), 1, 0)</f>
        <v>0</v>
      </c>
      <c r="F410">
        <f t="shared" si="18"/>
        <v>974.21000000000254</v>
      </c>
      <c r="G410">
        <f>IF(C409&gt;gielda__36[[#This Row],[firma_C]], G409+1, 1)</f>
        <v>1</v>
      </c>
      <c r="H410" t="str">
        <f>IF(gielda__36[[#This Row],[Maleje]] &gt;= 3, "TAK", "NIE")</f>
        <v>NIE</v>
      </c>
      <c r="I410">
        <f t="shared" si="19"/>
        <v>36</v>
      </c>
      <c r="J410">
        <f>IF(AND(H409 = "TAK", gielda__36[[#This Row],[hajs przed]] &gt;= 1000),  ROUNDDOWN(1000/gielda__36[[#This Row],[firma_C]], 0), 0)</f>
        <v>0</v>
      </c>
      <c r="K410">
        <f>gielda__36[[#This Row],[ile kupic]]*gielda__36[[#This Row],[firma_C]]</f>
        <v>0</v>
      </c>
      <c r="L410">
        <f>IF(E409 = 1, gielda__36[[#This Row],[Akcje przed]], 0)</f>
        <v>0</v>
      </c>
      <c r="M410">
        <f>gielda__36[[#This Row],[firma_C]]*gielda__36[[#This Row],[Ilośc sprzedaż]]</f>
        <v>0</v>
      </c>
      <c r="N410">
        <f>gielda__36[[#This Row],[Koszta sprzedaży]]-gielda__36[[#This Row],[Kosta kupienia]]</f>
        <v>0</v>
      </c>
      <c r="O410">
        <f>gielda__36[[#This Row],[Akcje przed]]+gielda__36[[#This Row],[ile kupic]]-gielda__36[[#This Row],[Ilośc sprzedaż]]</f>
        <v>36</v>
      </c>
      <c r="P410">
        <f>gielda__36[[#This Row],[hajs przed]]+gielda__36[[#This Row],[Zmaina]]</f>
        <v>974.21000000000254</v>
      </c>
      <c r="Q410" s="1">
        <f t="shared" si="20"/>
        <v>409</v>
      </c>
    </row>
    <row r="411" spans="1:17" x14ac:dyDescent="0.45">
      <c r="A411">
        <v>81.37</v>
      </c>
      <c r="B411">
        <v>60.3</v>
      </c>
      <c r="C411">
        <v>149.35</v>
      </c>
      <c r="D411">
        <f>MAX(gielda__36[[#This Row],[firma_C]], D410)</f>
        <v>157.47</v>
      </c>
      <c r="E411">
        <f>IF(NOT(gielda__36[[#This Row],[Max C]] = D410), 1, 0)</f>
        <v>0</v>
      </c>
      <c r="F411">
        <f t="shared" si="18"/>
        <v>974.21000000000254</v>
      </c>
      <c r="G411">
        <f>IF(C410&gt;gielda__36[[#This Row],[firma_C]], G410+1, 1)</f>
        <v>2</v>
      </c>
      <c r="H411" t="str">
        <f>IF(gielda__36[[#This Row],[Maleje]] &gt;= 3, "TAK", "NIE")</f>
        <v>NIE</v>
      </c>
      <c r="I411">
        <f t="shared" si="19"/>
        <v>36</v>
      </c>
      <c r="J411">
        <f>IF(AND(H410 = "TAK", gielda__36[[#This Row],[hajs przed]] &gt;= 1000),  ROUNDDOWN(1000/gielda__36[[#This Row],[firma_C]], 0), 0)</f>
        <v>0</v>
      </c>
      <c r="K411">
        <f>gielda__36[[#This Row],[ile kupic]]*gielda__36[[#This Row],[firma_C]]</f>
        <v>0</v>
      </c>
      <c r="L411">
        <f>IF(E410 = 1, gielda__36[[#This Row],[Akcje przed]], 0)</f>
        <v>0</v>
      </c>
      <c r="M411">
        <f>gielda__36[[#This Row],[firma_C]]*gielda__36[[#This Row],[Ilośc sprzedaż]]</f>
        <v>0</v>
      </c>
      <c r="N411">
        <f>gielda__36[[#This Row],[Koszta sprzedaży]]-gielda__36[[#This Row],[Kosta kupienia]]</f>
        <v>0</v>
      </c>
      <c r="O411">
        <f>gielda__36[[#This Row],[Akcje przed]]+gielda__36[[#This Row],[ile kupic]]-gielda__36[[#This Row],[Ilośc sprzedaż]]</f>
        <v>36</v>
      </c>
      <c r="P411">
        <f>gielda__36[[#This Row],[hajs przed]]+gielda__36[[#This Row],[Zmaina]]</f>
        <v>974.21000000000254</v>
      </c>
      <c r="Q411" s="1">
        <f t="shared" si="20"/>
        <v>410</v>
      </c>
    </row>
    <row r="412" spans="1:17" x14ac:dyDescent="0.45">
      <c r="A412">
        <v>80.040000000000006</v>
      </c>
      <c r="B412">
        <v>62.81</v>
      </c>
      <c r="C412">
        <v>147.81</v>
      </c>
      <c r="D412">
        <f>MAX(gielda__36[[#This Row],[firma_C]], D411)</f>
        <v>157.47</v>
      </c>
      <c r="E412">
        <f>IF(NOT(gielda__36[[#This Row],[Max C]] = D411), 1, 0)</f>
        <v>0</v>
      </c>
      <c r="F412">
        <f t="shared" si="18"/>
        <v>974.21000000000254</v>
      </c>
      <c r="G412">
        <f>IF(C411&gt;gielda__36[[#This Row],[firma_C]], G411+1, 1)</f>
        <v>3</v>
      </c>
      <c r="H412" t="str">
        <f>IF(gielda__36[[#This Row],[Maleje]] &gt;= 3, "TAK", "NIE")</f>
        <v>TAK</v>
      </c>
      <c r="I412">
        <f t="shared" si="19"/>
        <v>36</v>
      </c>
      <c r="J412">
        <f>IF(AND(H411 = "TAK", gielda__36[[#This Row],[hajs przed]] &gt;= 1000),  ROUNDDOWN(1000/gielda__36[[#This Row],[firma_C]], 0), 0)</f>
        <v>0</v>
      </c>
      <c r="K412">
        <f>gielda__36[[#This Row],[ile kupic]]*gielda__36[[#This Row],[firma_C]]</f>
        <v>0</v>
      </c>
      <c r="L412">
        <f>IF(E411 = 1, gielda__36[[#This Row],[Akcje przed]], 0)</f>
        <v>0</v>
      </c>
      <c r="M412">
        <f>gielda__36[[#This Row],[firma_C]]*gielda__36[[#This Row],[Ilośc sprzedaż]]</f>
        <v>0</v>
      </c>
      <c r="N412">
        <f>gielda__36[[#This Row],[Koszta sprzedaży]]-gielda__36[[#This Row],[Kosta kupienia]]</f>
        <v>0</v>
      </c>
      <c r="O412">
        <f>gielda__36[[#This Row],[Akcje przed]]+gielda__36[[#This Row],[ile kupic]]-gielda__36[[#This Row],[Ilośc sprzedaż]]</f>
        <v>36</v>
      </c>
      <c r="P412">
        <f>gielda__36[[#This Row],[hajs przed]]+gielda__36[[#This Row],[Zmaina]]</f>
        <v>974.21000000000254</v>
      </c>
      <c r="Q412" s="1">
        <f t="shared" si="20"/>
        <v>411</v>
      </c>
    </row>
    <row r="413" spans="1:17" x14ac:dyDescent="0.45">
      <c r="A413">
        <v>81.96</v>
      </c>
      <c r="B413">
        <v>62.35</v>
      </c>
      <c r="C413">
        <v>145.85</v>
      </c>
      <c r="D413">
        <f>MAX(gielda__36[[#This Row],[firma_C]], D412)</f>
        <v>157.47</v>
      </c>
      <c r="E413">
        <f>IF(NOT(gielda__36[[#This Row],[Max C]] = D412), 1, 0)</f>
        <v>0</v>
      </c>
      <c r="F413">
        <f t="shared" si="18"/>
        <v>974.21000000000254</v>
      </c>
      <c r="G413">
        <f>IF(C412&gt;gielda__36[[#This Row],[firma_C]], G412+1, 1)</f>
        <v>4</v>
      </c>
      <c r="H413" t="str">
        <f>IF(gielda__36[[#This Row],[Maleje]] &gt;= 3, "TAK", "NIE")</f>
        <v>TAK</v>
      </c>
      <c r="I413">
        <f t="shared" si="19"/>
        <v>36</v>
      </c>
      <c r="J413">
        <f>IF(AND(H412 = "TAK", gielda__36[[#This Row],[hajs przed]] &gt;= 1000),  ROUNDDOWN(1000/gielda__36[[#This Row],[firma_C]], 0), 0)</f>
        <v>0</v>
      </c>
      <c r="K413">
        <f>gielda__36[[#This Row],[ile kupic]]*gielda__36[[#This Row],[firma_C]]</f>
        <v>0</v>
      </c>
      <c r="L413">
        <f>IF(E412 = 1, gielda__36[[#This Row],[Akcje przed]], 0)</f>
        <v>0</v>
      </c>
      <c r="M413">
        <f>gielda__36[[#This Row],[firma_C]]*gielda__36[[#This Row],[Ilośc sprzedaż]]</f>
        <v>0</v>
      </c>
      <c r="N413">
        <f>gielda__36[[#This Row],[Koszta sprzedaży]]-gielda__36[[#This Row],[Kosta kupienia]]</f>
        <v>0</v>
      </c>
      <c r="O413">
        <f>gielda__36[[#This Row],[Akcje przed]]+gielda__36[[#This Row],[ile kupic]]-gielda__36[[#This Row],[Ilośc sprzedaż]]</f>
        <v>36</v>
      </c>
      <c r="P413">
        <f>gielda__36[[#This Row],[hajs przed]]+gielda__36[[#This Row],[Zmaina]]</f>
        <v>974.21000000000254</v>
      </c>
      <c r="Q413" s="1">
        <f t="shared" si="20"/>
        <v>412</v>
      </c>
    </row>
    <row r="414" spans="1:17" x14ac:dyDescent="0.45">
      <c r="A414">
        <v>82.73</v>
      </c>
      <c r="B414">
        <v>61.53</v>
      </c>
      <c r="C414">
        <v>147.65</v>
      </c>
      <c r="D414">
        <f>MAX(gielda__36[[#This Row],[firma_C]], D413)</f>
        <v>157.47</v>
      </c>
      <c r="E414">
        <f>IF(NOT(gielda__36[[#This Row],[Max C]] = D413), 1, 0)</f>
        <v>0</v>
      </c>
      <c r="F414">
        <f t="shared" si="18"/>
        <v>974.21000000000254</v>
      </c>
      <c r="G414">
        <f>IF(C413&gt;gielda__36[[#This Row],[firma_C]], G413+1, 1)</f>
        <v>1</v>
      </c>
      <c r="H414" t="str">
        <f>IF(gielda__36[[#This Row],[Maleje]] &gt;= 3, "TAK", "NIE")</f>
        <v>NIE</v>
      </c>
      <c r="I414">
        <f t="shared" si="19"/>
        <v>36</v>
      </c>
      <c r="J414">
        <f>IF(AND(H413 = "TAK", gielda__36[[#This Row],[hajs przed]] &gt;= 1000),  ROUNDDOWN(1000/gielda__36[[#This Row],[firma_C]], 0), 0)</f>
        <v>0</v>
      </c>
      <c r="K414">
        <f>gielda__36[[#This Row],[ile kupic]]*gielda__36[[#This Row],[firma_C]]</f>
        <v>0</v>
      </c>
      <c r="L414">
        <f>IF(E413 = 1, gielda__36[[#This Row],[Akcje przed]], 0)</f>
        <v>0</v>
      </c>
      <c r="M414">
        <f>gielda__36[[#This Row],[firma_C]]*gielda__36[[#This Row],[Ilośc sprzedaż]]</f>
        <v>0</v>
      </c>
      <c r="N414">
        <f>gielda__36[[#This Row],[Koszta sprzedaży]]-gielda__36[[#This Row],[Kosta kupienia]]</f>
        <v>0</v>
      </c>
      <c r="O414">
        <f>gielda__36[[#This Row],[Akcje przed]]+gielda__36[[#This Row],[ile kupic]]-gielda__36[[#This Row],[Ilośc sprzedaż]]</f>
        <v>36</v>
      </c>
      <c r="P414">
        <f>gielda__36[[#This Row],[hajs przed]]+gielda__36[[#This Row],[Zmaina]]</f>
        <v>974.21000000000254</v>
      </c>
      <c r="Q414" s="1">
        <f t="shared" si="20"/>
        <v>413</v>
      </c>
    </row>
    <row r="415" spans="1:17" x14ac:dyDescent="0.45">
      <c r="A415">
        <v>81.599999999999994</v>
      </c>
      <c r="B415">
        <v>61.16</v>
      </c>
      <c r="C415">
        <v>148</v>
      </c>
      <c r="D415">
        <f>MAX(gielda__36[[#This Row],[firma_C]], D414)</f>
        <v>157.47</v>
      </c>
      <c r="E415">
        <f>IF(NOT(gielda__36[[#This Row],[Max C]] = D414), 1, 0)</f>
        <v>0</v>
      </c>
      <c r="F415">
        <f t="shared" si="18"/>
        <v>974.21000000000254</v>
      </c>
      <c r="G415">
        <f>IF(C414&gt;gielda__36[[#This Row],[firma_C]], G414+1, 1)</f>
        <v>1</v>
      </c>
      <c r="H415" t="str">
        <f>IF(gielda__36[[#This Row],[Maleje]] &gt;= 3, "TAK", "NIE")</f>
        <v>NIE</v>
      </c>
      <c r="I415">
        <f t="shared" si="19"/>
        <v>36</v>
      </c>
      <c r="J415">
        <f>IF(AND(H414 = "TAK", gielda__36[[#This Row],[hajs przed]] &gt;= 1000),  ROUNDDOWN(1000/gielda__36[[#This Row],[firma_C]], 0), 0)</f>
        <v>0</v>
      </c>
      <c r="K415">
        <f>gielda__36[[#This Row],[ile kupic]]*gielda__36[[#This Row],[firma_C]]</f>
        <v>0</v>
      </c>
      <c r="L415">
        <f>IF(E414 = 1, gielda__36[[#This Row],[Akcje przed]], 0)</f>
        <v>0</v>
      </c>
      <c r="M415">
        <f>gielda__36[[#This Row],[firma_C]]*gielda__36[[#This Row],[Ilośc sprzedaż]]</f>
        <v>0</v>
      </c>
      <c r="N415">
        <f>gielda__36[[#This Row],[Koszta sprzedaży]]-gielda__36[[#This Row],[Kosta kupienia]]</f>
        <v>0</v>
      </c>
      <c r="O415">
        <f>gielda__36[[#This Row],[Akcje przed]]+gielda__36[[#This Row],[ile kupic]]-gielda__36[[#This Row],[Ilośc sprzedaż]]</f>
        <v>36</v>
      </c>
      <c r="P415">
        <f>gielda__36[[#This Row],[hajs przed]]+gielda__36[[#This Row],[Zmaina]]</f>
        <v>974.21000000000254</v>
      </c>
      <c r="Q415" s="1">
        <f t="shared" si="20"/>
        <v>414</v>
      </c>
    </row>
    <row r="416" spans="1:17" x14ac:dyDescent="0.45">
      <c r="A416">
        <v>80.37</v>
      </c>
      <c r="B416">
        <v>60.65</v>
      </c>
      <c r="C416">
        <v>149.16</v>
      </c>
      <c r="D416">
        <f>MAX(gielda__36[[#This Row],[firma_C]], D415)</f>
        <v>157.47</v>
      </c>
      <c r="E416">
        <f>IF(NOT(gielda__36[[#This Row],[Max C]] = D415), 1, 0)</f>
        <v>0</v>
      </c>
      <c r="F416">
        <f t="shared" si="18"/>
        <v>974.21000000000254</v>
      </c>
      <c r="G416">
        <f>IF(C415&gt;gielda__36[[#This Row],[firma_C]], G415+1, 1)</f>
        <v>1</v>
      </c>
      <c r="H416" t="str">
        <f>IF(gielda__36[[#This Row],[Maleje]] &gt;= 3, "TAK", "NIE")</f>
        <v>NIE</v>
      </c>
      <c r="I416">
        <f t="shared" si="19"/>
        <v>36</v>
      </c>
      <c r="J416">
        <f>IF(AND(H415 = "TAK", gielda__36[[#This Row],[hajs przed]] &gt;= 1000),  ROUNDDOWN(1000/gielda__36[[#This Row],[firma_C]], 0), 0)</f>
        <v>0</v>
      </c>
      <c r="K416">
        <f>gielda__36[[#This Row],[ile kupic]]*gielda__36[[#This Row],[firma_C]]</f>
        <v>0</v>
      </c>
      <c r="L416">
        <f>IF(E415 = 1, gielda__36[[#This Row],[Akcje przed]], 0)</f>
        <v>0</v>
      </c>
      <c r="M416">
        <f>gielda__36[[#This Row],[firma_C]]*gielda__36[[#This Row],[Ilośc sprzedaż]]</f>
        <v>0</v>
      </c>
      <c r="N416">
        <f>gielda__36[[#This Row],[Koszta sprzedaży]]-gielda__36[[#This Row],[Kosta kupienia]]</f>
        <v>0</v>
      </c>
      <c r="O416">
        <f>gielda__36[[#This Row],[Akcje przed]]+gielda__36[[#This Row],[ile kupic]]-gielda__36[[#This Row],[Ilośc sprzedaż]]</f>
        <v>36</v>
      </c>
      <c r="P416">
        <f>gielda__36[[#This Row],[hajs przed]]+gielda__36[[#This Row],[Zmaina]]</f>
        <v>974.21000000000254</v>
      </c>
      <c r="Q416" s="1">
        <f t="shared" si="20"/>
        <v>415</v>
      </c>
    </row>
    <row r="417" spans="1:17" x14ac:dyDescent="0.45">
      <c r="A417">
        <v>82.29</v>
      </c>
      <c r="B417">
        <v>59.06</v>
      </c>
      <c r="C417">
        <v>148.12</v>
      </c>
      <c r="D417">
        <f>MAX(gielda__36[[#This Row],[firma_C]], D416)</f>
        <v>157.47</v>
      </c>
      <c r="E417">
        <f>IF(NOT(gielda__36[[#This Row],[Max C]] = D416), 1, 0)</f>
        <v>0</v>
      </c>
      <c r="F417">
        <f t="shared" si="18"/>
        <v>974.21000000000254</v>
      </c>
      <c r="G417">
        <f>IF(C416&gt;gielda__36[[#This Row],[firma_C]], G416+1, 1)</f>
        <v>2</v>
      </c>
      <c r="H417" t="str">
        <f>IF(gielda__36[[#This Row],[Maleje]] &gt;= 3, "TAK", "NIE")</f>
        <v>NIE</v>
      </c>
      <c r="I417">
        <f t="shared" si="19"/>
        <v>36</v>
      </c>
      <c r="J417">
        <f>IF(AND(H416 = "TAK", gielda__36[[#This Row],[hajs przed]] &gt;= 1000),  ROUNDDOWN(1000/gielda__36[[#This Row],[firma_C]], 0), 0)</f>
        <v>0</v>
      </c>
      <c r="K417">
        <f>gielda__36[[#This Row],[ile kupic]]*gielda__36[[#This Row],[firma_C]]</f>
        <v>0</v>
      </c>
      <c r="L417">
        <f>IF(E416 = 1, gielda__36[[#This Row],[Akcje przed]], 0)</f>
        <v>0</v>
      </c>
      <c r="M417">
        <f>gielda__36[[#This Row],[firma_C]]*gielda__36[[#This Row],[Ilośc sprzedaż]]</f>
        <v>0</v>
      </c>
      <c r="N417">
        <f>gielda__36[[#This Row],[Koszta sprzedaży]]-gielda__36[[#This Row],[Kosta kupienia]]</f>
        <v>0</v>
      </c>
      <c r="O417">
        <f>gielda__36[[#This Row],[Akcje przed]]+gielda__36[[#This Row],[ile kupic]]-gielda__36[[#This Row],[Ilośc sprzedaż]]</f>
        <v>36</v>
      </c>
      <c r="P417">
        <f>gielda__36[[#This Row],[hajs przed]]+gielda__36[[#This Row],[Zmaina]]</f>
        <v>974.21000000000254</v>
      </c>
      <c r="Q417" s="1">
        <f t="shared" si="20"/>
        <v>416</v>
      </c>
    </row>
    <row r="418" spans="1:17" x14ac:dyDescent="0.45">
      <c r="A418">
        <v>83.24</v>
      </c>
      <c r="B418">
        <v>61.49</v>
      </c>
      <c r="C418">
        <v>146.75</v>
      </c>
      <c r="D418">
        <f>MAX(gielda__36[[#This Row],[firma_C]], D417)</f>
        <v>157.47</v>
      </c>
      <c r="E418">
        <f>IF(NOT(gielda__36[[#This Row],[Max C]] = D417), 1, 0)</f>
        <v>0</v>
      </c>
      <c r="F418">
        <f t="shared" si="18"/>
        <v>974.21000000000254</v>
      </c>
      <c r="G418">
        <f>IF(C417&gt;gielda__36[[#This Row],[firma_C]], G417+1, 1)</f>
        <v>3</v>
      </c>
      <c r="H418" t="str">
        <f>IF(gielda__36[[#This Row],[Maleje]] &gt;= 3, "TAK", "NIE")</f>
        <v>TAK</v>
      </c>
      <c r="I418">
        <f t="shared" si="19"/>
        <v>36</v>
      </c>
      <c r="J418">
        <f>IF(AND(H417 = "TAK", gielda__36[[#This Row],[hajs przed]] &gt;= 1000),  ROUNDDOWN(1000/gielda__36[[#This Row],[firma_C]], 0), 0)</f>
        <v>0</v>
      </c>
      <c r="K418">
        <f>gielda__36[[#This Row],[ile kupic]]*gielda__36[[#This Row],[firma_C]]</f>
        <v>0</v>
      </c>
      <c r="L418">
        <f>IF(E417 = 1, gielda__36[[#This Row],[Akcje przed]], 0)</f>
        <v>0</v>
      </c>
      <c r="M418">
        <f>gielda__36[[#This Row],[firma_C]]*gielda__36[[#This Row],[Ilośc sprzedaż]]</f>
        <v>0</v>
      </c>
      <c r="N418">
        <f>gielda__36[[#This Row],[Koszta sprzedaży]]-gielda__36[[#This Row],[Kosta kupienia]]</f>
        <v>0</v>
      </c>
      <c r="O418">
        <f>gielda__36[[#This Row],[Akcje przed]]+gielda__36[[#This Row],[ile kupic]]-gielda__36[[#This Row],[Ilośc sprzedaż]]</f>
        <v>36</v>
      </c>
      <c r="P418">
        <f>gielda__36[[#This Row],[hajs przed]]+gielda__36[[#This Row],[Zmaina]]</f>
        <v>974.21000000000254</v>
      </c>
      <c r="Q418" s="1">
        <f t="shared" si="20"/>
        <v>417</v>
      </c>
    </row>
    <row r="419" spans="1:17" x14ac:dyDescent="0.45">
      <c r="A419">
        <v>85.09</v>
      </c>
      <c r="B419">
        <v>64.209999999999994</v>
      </c>
      <c r="C419">
        <v>148.88</v>
      </c>
      <c r="D419">
        <f>MAX(gielda__36[[#This Row],[firma_C]], D418)</f>
        <v>157.47</v>
      </c>
      <c r="E419">
        <f>IF(NOT(gielda__36[[#This Row],[Max C]] = D418), 1, 0)</f>
        <v>0</v>
      </c>
      <c r="F419">
        <f t="shared" si="18"/>
        <v>974.21000000000254</v>
      </c>
      <c r="G419">
        <f>IF(C418&gt;gielda__36[[#This Row],[firma_C]], G418+1, 1)</f>
        <v>1</v>
      </c>
      <c r="H419" t="str">
        <f>IF(gielda__36[[#This Row],[Maleje]] &gt;= 3, "TAK", "NIE")</f>
        <v>NIE</v>
      </c>
      <c r="I419">
        <f t="shared" si="19"/>
        <v>36</v>
      </c>
      <c r="J419">
        <f>IF(AND(H418 = "TAK", gielda__36[[#This Row],[hajs przed]] &gt;= 1000),  ROUNDDOWN(1000/gielda__36[[#This Row],[firma_C]], 0), 0)</f>
        <v>0</v>
      </c>
      <c r="K419">
        <f>gielda__36[[#This Row],[ile kupic]]*gielda__36[[#This Row],[firma_C]]</f>
        <v>0</v>
      </c>
      <c r="L419">
        <f>IF(E418 = 1, gielda__36[[#This Row],[Akcje przed]], 0)</f>
        <v>0</v>
      </c>
      <c r="M419">
        <f>gielda__36[[#This Row],[firma_C]]*gielda__36[[#This Row],[Ilośc sprzedaż]]</f>
        <v>0</v>
      </c>
      <c r="N419">
        <f>gielda__36[[#This Row],[Koszta sprzedaży]]-gielda__36[[#This Row],[Kosta kupienia]]</f>
        <v>0</v>
      </c>
      <c r="O419">
        <f>gielda__36[[#This Row],[Akcje przed]]+gielda__36[[#This Row],[ile kupic]]-gielda__36[[#This Row],[Ilośc sprzedaż]]</f>
        <v>36</v>
      </c>
      <c r="P419">
        <f>gielda__36[[#This Row],[hajs przed]]+gielda__36[[#This Row],[Zmaina]]</f>
        <v>974.21000000000254</v>
      </c>
      <c r="Q419" s="1">
        <f t="shared" si="20"/>
        <v>418</v>
      </c>
    </row>
    <row r="420" spans="1:17" x14ac:dyDescent="0.45">
      <c r="A420">
        <v>85.26</v>
      </c>
      <c r="B420">
        <v>64.11</v>
      </c>
      <c r="C420">
        <v>150.13999999999999</v>
      </c>
      <c r="D420">
        <f>MAX(gielda__36[[#This Row],[firma_C]], D419)</f>
        <v>157.47</v>
      </c>
      <c r="E420">
        <f>IF(NOT(gielda__36[[#This Row],[Max C]] = D419), 1, 0)</f>
        <v>0</v>
      </c>
      <c r="F420">
        <f t="shared" si="18"/>
        <v>974.21000000000254</v>
      </c>
      <c r="G420">
        <f>IF(C419&gt;gielda__36[[#This Row],[firma_C]], G419+1, 1)</f>
        <v>1</v>
      </c>
      <c r="H420" t="str">
        <f>IF(gielda__36[[#This Row],[Maleje]] &gt;= 3, "TAK", "NIE")</f>
        <v>NIE</v>
      </c>
      <c r="I420">
        <f t="shared" si="19"/>
        <v>36</v>
      </c>
      <c r="J420">
        <f>IF(AND(H419 = "TAK", gielda__36[[#This Row],[hajs przed]] &gt;= 1000),  ROUNDDOWN(1000/gielda__36[[#This Row],[firma_C]], 0), 0)</f>
        <v>0</v>
      </c>
      <c r="K420">
        <f>gielda__36[[#This Row],[ile kupic]]*gielda__36[[#This Row],[firma_C]]</f>
        <v>0</v>
      </c>
      <c r="L420">
        <f>IF(E419 = 1, gielda__36[[#This Row],[Akcje przed]], 0)</f>
        <v>0</v>
      </c>
      <c r="M420">
        <f>gielda__36[[#This Row],[firma_C]]*gielda__36[[#This Row],[Ilośc sprzedaż]]</f>
        <v>0</v>
      </c>
      <c r="N420">
        <f>gielda__36[[#This Row],[Koszta sprzedaży]]-gielda__36[[#This Row],[Kosta kupienia]]</f>
        <v>0</v>
      </c>
      <c r="O420">
        <f>gielda__36[[#This Row],[Akcje przed]]+gielda__36[[#This Row],[ile kupic]]-gielda__36[[#This Row],[Ilośc sprzedaż]]</f>
        <v>36</v>
      </c>
      <c r="P420">
        <f>gielda__36[[#This Row],[hajs przed]]+gielda__36[[#This Row],[Zmaina]]</f>
        <v>974.21000000000254</v>
      </c>
      <c r="Q420" s="1">
        <f t="shared" si="20"/>
        <v>419</v>
      </c>
    </row>
    <row r="421" spans="1:17" x14ac:dyDescent="0.45">
      <c r="A421">
        <v>87.45</v>
      </c>
      <c r="B421">
        <v>63.4</v>
      </c>
      <c r="C421">
        <v>149.12</v>
      </c>
      <c r="D421">
        <f>MAX(gielda__36[[#This Row],[firma_C]], D420)</f>
        <v>157.47</v>
      </c>
      <c r="E421">
        <f>IF(NOT(gielda__36[[#This Row],[Max C]] = D420), 1, 0)</f>
        <v>0</v>
      </c>
      <c r="F421">
        <f t="shared" si="18"/>
        <v>974.21000000000254</v>
      </c>
      <c r="G421">
        <f>IF(C420&gt;gielda__36[[#This Row],[firma_C]], G420+1, 1)</f>
        <v>2</v>
      </c>
      <c r="H421" t="str">
        <f>IF(gielda__36[[#This Row],[Maleje]] &gt;= 3, "TAK", "NIE")</f>
        <v>NIE</v>
      </c>
      <c r="I421">
        <f t="shared" si="19"/>
        <v>36</v>
      </c>
      <c r="J421">
        <f>IF(AND(H420 = "TAK", gielda__36[[#This Row],[hajs przed]] &gt;= 1000),  ROUNDDOWN(1000/gielda__36[[#This Row],[firma_C]], 0), 0)</f>
        <v>0</v>
      </c>
      <c r="K421">
        <f>gielda__36[[#This Row],[ile kupic]]*gielda__36[[#This Row],[firma_C]]</f>
        <v>0</v>
      </c>
      <c r="L421">
        <f>IF(E420 = 1, gielda__36[[#This Row],[Akcje przed]], 0)</f>
        <v>0</v>
      </c>
      <c r="M421">
        <f>gielda__36[[#This Row],[firma_C]]*gielda__36[[#This Row],[Ilośc sprzedaż]]</f>
        <v>0</v>
      </c>
      <c r="N421">
        <f>gielda__36[[#This Row],[Koszta sprzedaży]]-gielda__36[[#This Row],[Kosta kupienia]]</f>
        <v>0</v>
      </c>
      <c r="O421">
        <f>gielda__36[[#This Row],[Akcje przed]]+gielda__36[[#This Row],[ile kupic]]-gielda__36[[#This Row],[Ilośc sprzedaż]]</f>
        <v>36</v>
      </c>
      <c r="P421">
        <f>gielda__36[[#This Row],[hajs przed]]+gielda__36[[#This Row],[Zmaina]]</f>
        <v>974.21000000000254</v>
      </c>
      <c r="Q421" s="1">
        <f t="shared" si="20"/>
        <v>420</v>
      </c>
    </row>
    <row r="422" spans="1:17" x14ac:dyDescent="0.45">
      <c r="A422">
        <v>89.82</v>
      </c>
      <c r="B422">
        <v>61.83</v>
      </c>
      <c r="C422">
        <v>147.93</v>
      </c>
      <c r="D422">
        <f>MAX(gielda__36[[#This Row],[firma_C]], D421)</f>
        <v>157.47</v>
      </c>
      <c r="E422">
        <f>IF(NOT(gielda__36[[#This Row],[Max C]] = D421), 1, 0)</f>
        <v>0</v>
      </c>
      <c r="F422">
        <f t="shared" si="18"/>
        <v>974.21000000000254</v>
      </c>
      <c r="G422">
        <f>IF(C421&gt;gielda__36[[#This Row],[firma_C]], G421+1, 1)</f>
        <v>3</v>
      </c>
      <c r="H422" t="str">
        <f>IF(gielda__36[[#This Row],[Maleje]] &gt;= 3, "TAK", "NIE")</f>
        <v>TAK</v>
      </c>
      <c r="I422">
        <f t="shared" si="19"/>
        <v>36</v>
      </c>
      <c r="J422">
        <f>IF(AND(H421 = "TAK", gielda__36[[#This Row],[hajs przed]] &gt;= 1000),  ROUNDDOWN(1000/gielda__36[[#This Row],[firma_C]], 0), 0)</f>
        <v>0</v>
      </c>
      <c r="K422">
        <f>gielda__36[[#This Row],[ile kupic]]*gielda__36[[#This Row],[firma_C]]</f>
        <v>0</v>
      </c>
      <c r="L422">
        <f>IF(E421 = 1, gielda__36[[#This Row],[Akcje przed]], 0)</f>
        <v>0</v>
      </c>
      <c r="M422">
        <f>gielda__36[[#This Row],[firma_C]]*gielda__36[[#This Row],[Ilośc sprzedaż]]</f>
        <v>0</v>
      </c>
      <c r="N422">
        <f>gielda__36[[#This Row],[Koszta sprzedaży]]-gielda__36[[#This Row],[Kosta kupienia]]</f>
        <v>0</v>
      </c>
      <c r="O422">
        <f>gielda__36[[#This Row],[Akcje przed]]+gielda__36[[#This Row],[ile kupic]]-gielda__36[[#This Row],[Ilośc sprzedaż]]</f>
        <v>36</v>
      </c>
      <c r="P422">
        <f>gielda__36[[#This Row],[hajs przed]]+gielda__36[[#This Row],[Zmaina]]</f>
        <v>974.21000000000254</v>
      </c>
      <c r="Q422" s="1">
        <f t="shared" si="20"/>
        <v>421</v>
      </c>
    </row>
    <row r="423" spans="1:17" x14ac:dyDescent="0.45">
      <c r="A423">
        <v>91.95</v>
      </c>
      <c r="B423">
        <v>59.96</v>
      </c>
      <c r="C423">
        <v>145.99</v>
      </c>
      <c r="D423">
        <f>MAX(gielda__36[[#This Row],[firma_C]], D422)</f>
        <v>157.47</v>
      </c>
      <c r="E423">
        <f>IF(NOT(gielda__36[[#This Row],[Max C]] = D422), 1, 0)</f>
        <v>0</v>
      </c>
      <c r="F423">
        <f t="shared" si="18"/>
        <v>974.21000000000254</v>
      </c>
      <c r="G423">
        <f>IF(C422&gt;gielda__36[[#This Row],[firma_C]], G422+1, 1)</f>
        <v>4</v>
      </c>
      <c r="H423" t="str">
        <f>IF(gielda__36[[#This Row],[Maleje]] &gt;= 3, "TAK", "NIE")</f>
        <v>TAK</v>
      </c>
      <c r="I423">
        <f t="shared" si="19"/>
        <v>36</v>
      </c>
      <c r="J423">
        <f>IF(AND(H422 = "TAK", gielda__36[[#This Row],[hajs przed]] &gt;= 1000),  ROUNDDOWN(1000/gielda__36[[#This Row],[firma_C]], 0), 0)</f>
        <v>0</v>
      </c>
      <c r="K423">
        <f>gielda__36[[#This Row],[ile kupic]]*gielda__36[[#This Row],[firma_C]]</f>
        <v>0</v>
      </c>
      <c r="L423">
        <f>IF(E422 = 1, gielda__36[[#This Row],[Akcje przed]], 0)</f>
        <v>0</v>
      </c>
      <c r="M423">
        <f>gielda__36[[#This Row],[firma_C]]*gielda__36[[#This Row],[Ilośc sprzedaż]]</f>
        <v>0</v>
      </c>
      <c r="N423">
        <f>gielda__36[[#This Row],[Koszta sprzedaży]]-gielda__36[[#This Row],[Kosta kupienia]]</f>
        <v>0</v>
      </c>
      <c r="O423">
        <f>gielda__36[[#This Row],[Akcje przed]]+gielda__36[[#This Row],[ile kupic]]-gielda__36[[#This Row],[Ilośc sprzedaż]]</f>
        <v>36</v>
      </c>
      <c r="P423">
        <f>gielda__36[[#This Row],[hajs przed]]+gielda__36[[#This Row],[Zmaina]]</f>
        <v>974.21000000000254</v>
      </c>
      <c r="Q423" s="1">
        <f t="shared" si="20"/>
        <v>422</v>
      </c>
    </row>
    <row r="424" spans="1:17" x14ac:dyDescent="0.45">
      <c r="A424">
        <v>94.23</v>
      </c>
      <c r="B424">
        <v>59.02</v>
      </c>
      <c r="C424">
        <v>144.71</v>
      </c>
      <c r="D424">
        <f>MAX(gielda__36[[#This Row],[firma_C]], D423)</f>
        <v>157.47</v>
      </c>
      <c r="E424">
        <f>IF(NOT(gielda__36[[#This Row],[Max C]] = D423), 1, 0)</f>
        <v>0</v>
      </c>
      <c r="F424">
        <f t="shared" si="18"/>
        <v>974.21000000000254</v>
      </c>
      <c r="G424">
        <f>IF(C423&gt;gielda__36[[#This Row],[firma_C]], G423+1, 1)</f>
        <v>5</v>
      </c>
      <c r="H424" t="str">
        <f>IF(gielda__36[[#This Row],[Maleje]] &gt;= 3, "TAK", "NIE")</f>
        <v>TAK</v>
      </c>
      <c r="I424">
        <f t="shared" si="19"/>
        <v>36</v>
      </c>
      <c r="J424">
        <f>IF(AND(H423 = "TAK", gielda__36[[#This Row],[hajs przed]] &gt;= 1000),  ROUNDDOWN(1000/gielda__36[[#This Row],[firma_C]], 0), 0)</f>
        <v>0</v>
      </c>
      <c r="K424">
        <f>gielda__36[[#This Row],[ile kupic]]*gielda__36[[#This Row],[firma_C]]</f>
        <v>0</v>
      </c>
      <c r="L424">
        <f>IF(E423 = 1, gielda__36[[#This Row],[Akcje przed]], 0)</f>
        <v>0</v>
      </c>
      <c r="M424">
        <f>gielda__36[[#This Row],[firma_C]]*gielda__36[[#This Row],[Ilośc sprzedaż]]</f>
        <v>0</v>
      </c>
      <c r="N424">
        <f>gielda__36[[#This Row],[Koszta sprzedaży]]-gielda__36[[#This Row],[Kosta kupienia]]</f>
        <v>0</v>
      </c>
      <c r="O424">
        <f>gielda__36[[#This Row],[Akcje przed]]+gielda__36[[#This Row],[ile kupic]]-gielda__36[[#This Row],[Ilośc sprzedaż]]</f>
        <v>36</v>
      </c>
      <c r="P424">
        <f>gielda__36[[#This Row],[hajs przed]]+gielda__36[[#This Row],[Zmaina]]</f>
        <v>974.21000000000254</v>
      </c>
      <c r="Q424" s="1">
        <f t="shared" si="20"/>
        <v>423</v>
      </c>
    </row>
    <row r="425" spans="1:17" x14ac:dyDescent="0.45">
      <c r="A425">
        <v>93.11</v>
      </c>
      <c r="B425">
        <v>57.84</v>
      </c>
      <c r="C425">
        <v>145.03</v>
      </c>
      <c r="D425">
        <f>MAX(gielda__36[[#This Row],[firma_C]], D424)</f>
        <v>157.47</v>
      </c>
      <c r="E425">
        <f>IF(NOT(gielda__36[[#This Row],[Max C]] = D424), 1, 0)</f>
        <v>0</v>
      </c>
      <c r="F425">
        <f t="shared" si="18"/>
        <v>974.21000000000254</v>
      </c>
      <c r="G425">
        <f>IF(C424&gt;gielda__36[[#This Row],[firma_C]], G424+1, 1)</f>
        <v>1</v>
      </c>
      <c r="H425" t="str">
        <f>IF(gielda__36[[#This Row],[Maleje]] &gt;= 3, "TAK", "NIE")</f>
        <v>NIE</v>
      </c>
      <c r="I425">
        <f t="shared" si="19"/>
        <v>36</v>
      </c>
      <c r="J425">
        <f>IF(AND(H424 = "TAK", gielda__36[[#This Row],[hajs przed]] &gt;= 1000),  ROUNDDOWN(1000/gielda__36[[#This Row],[firma_C]], 0), 0)</f>
        <v>0</v>
      </c>
      <c r="K425">
        <f>gielda__36[[#This Row],[ile kupic]]*gielda__36[[#This Row],[firma_C]]</f>
        <v>0</v>
      </c>
      <c r="L425">
        <f>IF(E424 = 1, gielda__36[[#This Row],[Akcje przed]], 0)</f>
        <v>0</v>
      </c>
      <c r="M425">
        <f>gielda__36[[#This Row],[firma_C]]*gielda__36[[#This Row],[Ilośc sprzedaż]]</f>
        <v>0</v>
      </c>
      <c r="N425">
        <f>gielda__36[[#This Row],[Koszta sprzedaży]]-gielda__36[[#This Row],[Kosta kupienia]]</f>
        <v>0</v>
      </c>
      <c r="O425">
        <f>gielda__36[[#This Row],[Akcje przed]]+gielda__36[[#This Row],[ile kupic]]-gielda__36[[#This Row],[Ilośc sprzedaż]]</f>
        <v>36</v>
      </c>
      <c r="P425">
        <f>gielda__36[[#This Row],[hajs przed]]+gielda__36[[#This Row],[Zmaina]]</f>
        <v>974.21000000000254</v>
      </c>
      <c r="Q425" s="1">
        <f t="shared" si="20"/>
        <v>424</v>
      </c>
    </row>
    <row r="426" spans="1:17" x14ac:dyDescent="0.45">
      <c r="A426">
        <v>93.73</v>
      </c>
      <c r="B426">
        <v>60.76</v>
      </c>
      <c r="C426">
        <v>146.52000000000001</v>
      </c>
      <c r="D426">
        <f>MAX(gielda__36[[#This Row],[firma_C]], D425)</f>
        <v>157.47</v>
      </c>
      <c r="E426">
        <f>IF(NOT(gielda__36[[#This Row],[Max C]] = D425), 1, 0)</f>
        <v>0</v>
      </c>
      <c r="F426">
        <f t="shared" si="18"/>
        <v>974.21000000000254</v>
      </c>
      <c r="G426">
        <f>IF(C425&gt;gielda__36[[#This Row],[firma_C]], G425+1, 1)</f>
        <v>1</v>
      </c>
      <c r="H426" t="str">
        <f>IF(gielda__36[[#This Row],[Maleje]] &gt;= 3, "TAK", "NIE")</f>
        <v>NIE</v>
      </c>
      <c r="I426">
        <f t="shared" si="19"/>
        <v>36</v>
      </c>
      <c r="J426">
        <f>IF(AND(H425 = "TAK", gielda__36[[#This Row],[hajs przed]] &gt;= 1000),  ROUNDDOWN(1000/gielda__36[[#This Row],[firma_C]], 0), 0)</f>
        <v>0</v>
      </c>
      <c r="K426">
        <f>gielda__36[[#This Row],[ile kupic]]*gielda__36[[#This Row],[firma_C]]</f>
        <v>0</v>
      </c>
      <c r="L426">
        <f>IF(E425 = 1, gielda__36[[#This Row],[Akcje przed]], 0)</f>
        <v>0</v>
      </c>
      <c r="M426">
        <f>gielda__36[[#This Row],[firma_C]]*gielda__36[[#This Row],[Ilośc sprzedaż]]</f>
        <v>0</v>
      </c>
      <c r="N426">
        <f>gielda__36[[#This Row],[Koszta sprzedaży]]-gielda__36[[#This Row],[Kosta kupienia]]</f>
        <v>0</v>
      </c>
      <c r="O426">
        <f>gielda__36[[#This Row],[Akcje przed]]+gielda__36[[#This Row],[ile kupic]]-gielda__36[[#This Row],[Ilośc sprzedaż]]</f>
        <v>36</v>
      </c>
      <c r="P426">
        <f>gielda__36[[#This Row],[hajs przed]]+gielda__36[[#This Row],[Zmaina]]</f>
        <v>974.21000000000254</v>
      </c>
      <c r="Q426" s="1">
        <f t="shared" si="20"/>
        <v>425</v>
      </c>
    </row>
    <row r="427" spans="1:17" x14ac:dyDescent="0.45">
      <c r="A427">
        <v>95.75</v>
      </c>
      <c r="B427">
        <v>60.53</v>
      </c>
      <c r="C427">
        <v>146.65</v>
      </c>
      <c r="D427">
        <f>MAX(gielda__36[[#This Row],[firma_C]], D426)</f>
        <v>157.47</v>
      </c>
      <c r="E427">
        <f>IF(NOT(gielda__36[[#This Row],[Max C]] = D426), 1, 0)</f>
        <v>0</v>
      </c>
      <c r="F427">
        <f t="shared" si="18"/>
        <v>974.21000000000254</v>
      </c>
      <c r="G427">
        <f>IF(C426&gt;gielda__36[[#This Row],[firma_C]], G426+1, 1)</f>
        <v>1</v>
      </c>
      <c r="H427" t="str">
        <f>IF(gielda__36[[#This Row],[Maleje]] &gt;= 3, "TAK", "NIE")</f>
        <v>NIE</v>
      </c>
      <c r="I427">
        <f t="shared" si="19"/>
        <v>36</v>
      </c>
      <c r="J427">
        <f>IF(AND(H426 = "TAK", gielda__36[[#This Row],[hajs przed]] &gt;= 1000),  ROUNDDOWN(1000/gielda__36[[#This Row],[firma_C]], 0), 0)</f>
        <v>0</v>
      </c>
      <c r="K427">
        <f>gielda__36[[#This Row],[ile kupic]]*gielda__36[[#This Row],[firma_C]]</f>
        <v>0</v>
      </c>
      <c r="L427">
        <f>IF(E426 = 1, gielda__36[[#This Row],[Akcje przed]], 0)</f>
        <v>0</v>
      </c>
      <c r="M427">
        <f>gielda__36[[#This Row],[firma_C]]*gielda__36[[#This Row],[Ilośc sprzedaż]]</f>
        <v>0</v>
      </c>
      <c r="N427">
        <f>gielda__36[[#This Row],[Koszta sprzedaży]]-gielda__36[[#This Row],[Kosta kupienia]]</f>
        <v>0</v>
      </c>
      <c r="O427">
        <f>gielda__36[[#This Row],[Akcje przed]]+gielda__36[[#This Row],[ile kupic]]-gielda__36[[#This Row],[Ilośc sprzedaż]]</f>
        <v>36</v>
      </c>
      <c r="P427">
        <f>gielda__36[[#This Row],[hajs przed]]+gielda__36[[#This Row],[Zmaina]]</f>
        <v>974.21000000000254</v>
      </c>
      <c r="Q427" s="1">
        <f t="shared" si="20"/>
        <v>426</v>
      </c>
    </row>
    <row r="428" spans="1:17" x14ac:dyDescent="0.45">
      <c r="A428">
        <v>97.38</v>
      </c>
      <c r="B428">
        <v>62.95</v>
      </c>
      <c r="C428">
        <v>148.26</v>
      </c>
      <c r="D428">
        <f>MAX(gielda__36[[#This Row],[firma_C]], D427)</f>
        <v>157.47</v>
      </c>
      <c r="E428">
        <f>IF(NOT(gielda__36[[#This Row],[Max C]] = D427), 1, 0)</f>
        <v>0</v>
      </c>
      <c r="F428">
        <f t="shared" si="18"/>
        <v>974.21000000000254</v>
      </c>
      <c r="G428">
        <f>IF(C427&gt;gielda__36[[#This Row],[firma_C]], G427+1, 1)</f>
        <v>1</v>
      </c>
      <c r="H428" t="str">
        <f>IF(gielda__36[[#This Row],[Maleje]] &gt;= 3, "TAK", "NIE")</f>
        <v>NIE</v>
      </c>
      <c r="I428">
        <f t="shared" si="19"/>
        <v>36</v>
      </c>
      <c r="J428">
        <f>IF(AND(H427 = "TAK", gielda__36[[#This Row],[hajs przed]] &gt;= 1000),  ROUNDDOWN(1000/gielda__36[[#This Row],[firma_C]], 0), 0)</f>
        <v>0</v>
      </c>
      <c r="K428">
        <f>gielda__36[[#This Row],[ile kupic]]*gielda__36[[#This Row],[firma_C]]</f>
        <v>0</v>
      </c>
      <c r="L428">
        <f>IF(E427 = 1, gielda__36[[#This Row],[Akcje przed]], 0)</f>
        <v>0</v>
      </c>
      <c r="M428">
        <f>gielda__36[[#This Row],[firma_C]]*gielda__36[[#This Row],[Ilośc sprzedaż]]</f>
        <v>0</v>
      </c>
      <c r="N428">
        <f>gielda__36[[#This Row],[Koszta sprzedaży]]-gielda__36[[#This Row],[Kosta kupienia]]</f>
        <v>0</v>
      </c>
      <c r="O428">
        <f>gielda__36[[#This Row],[Akcje przed]]+gielda__36[[#This Row],[ile kupic]]-gielda__36[[#This Row],[Ilośc sprzedaż]]</f>
        <v>36</v>
      </c>
      <c r="P428">
        <f>gielda__36[[#This Row],[hajs przed]]+gielda__36[[#This Row],[Zmaina]]</f>
        <v>974.21000000000254</v>
      </c>
      <c r="Q428" s="1">
        <f t="shared" si="20"/>
        <v>427</v>
      </c>
    </row>
    <row r="429" spans="1:17" x14ac:dyDescent="0.45">
      <c r="A429">
        <v>99.66</v>
      </c>
      <c r="B429">
        <v>62.42</v>
      </c>
      <c r="C429">
        <v>146.6</v>
      </c>
      <c r="D429">
        <f>MAX(gielda__36[[#This Row],[firma_C]], D428)</f>
        <v>157.47</v>
      </c>
      <c r="E429">
        <f>IF(NOT(gielda__36[[#This Row],[Max C]] = D428), 1, 0)</f>
        <v>0</v>
      </c>
      <c r="F429">
        <f t="shared" si="18"/>
        <v>974.21000000000254</v>
      </c>
      <c r="G429">
        <f>IF(C428&gt;gielda__36[[#This Row],[firma_C]], G428+1, 1)</f>
        <v>2</v>
      </c>
      <c r="H429" t="str">
        <f>IF(gielda__36[[#This Row],[Maleje]] &gt;= 3, "TAK", "NIE")</f>
        <v>NIE</v>
      </c>
      <c r="I429">
        <f t="shared" si="19"/>
        <v>36</v>
      </c>
      <c r="J429">
        <f>IF(AND(H428 = "TAK", gielda__36[[#This Row],[hajs przed]] &gt;= 1000),  ROUNDDOWN(1000/gielda__36[[#This Row],[firma_C]], 0), 0)</f>
        <v>0</v>
      </c>
      <c r="K429">
        <f>gielda__36[[#This Row],[ile kupic]]*gielda__36[[#This Row],[firma_C]]</f>
        <v>0</v>
      </c>
      <c r="L429">
        <f>IF(E428 = 1, gielda__36[[#This Row],[Akcje przed]], 0)</f>
        <v>0</v>
      </c>
      <c r="M429">
        <f>gielda__36[[#This Row],[firma_C]]*gielda__36[[#This Row],[Ilośc sprzedaż]]</f>
        <v>0</v>
      </c>
      <c r="N429">
        <f>gielda__36[[#This Row],[Koszta sprzedaży]]-gielda__36[[#This Row],[Kosta kupienia]]</f>
        <v>0</v>
      </c>
      <c r="O429">
        <f>gielda__36[[#This Row],[Akcje przed]]+gielda__36[[#This Row],[ile kupic]]-gielda__36[[#This Row],[Ilośc sprzedaż]]</f>
        <v>36</v>
      </c>
      <c r="P429">
        <f>gielda__36[[#This Row],[hajs przed]]+gielda__36[[#This Row],[Zmaina]]</f>
        <v>974.21000000000254</v>
      </c>
      <c r="Q429" s="1">
        <f t="shared" si="20"/>
        <v>428</v>
      </c>
    </row>
    <row r="430" spans="1:17" x14ac:dyDescent="0.45">
      <c r="A430">
        <v>98.06</v>
      </c>
      <c r="B430">
        <v>64.86</v>
      </c>
      <c r="C430">
        <v>147.83000000000001</v>
      </c>
      <c r="D430">
        <f>MAX(gielda__36[[#This Row],[firma_C]], D429)</f>
        <v>157.47</v>
      </c>
      <c r="E430">
        <f>IF(NOT(gielda__36[[#This Row],[Max C]] = D429), 1, 0)</f>
        <v>0</v>
      </c>
      <c r="F430">
        <f t="shared" si="18"/>
        <v>974.21000000000254</v>
      </c>
      <c r="G430">
        <f>IF(C429&gt;gielda__36[[#This Row],[firma_C]], G429+1, 1)</f>
        <v>1</v>
      </c>
      <c r="H430" t="str">
        <f>IF(gielda__36[[#This Row],[Maleje]] &gt;= 3, "TAK", "NIE")</f>
        <v>NIE</v>
      </c>
      <c r="I430">
        <f t="shared" si="19"/>
        <v>36</v>
      </c>
      <c r="J430">
        <f>IF(AND(H429 = "TAK", gielda__36[[#This Row],[hajs przed]] &gt;= 1000),  ROUNDDOWN(1000/gielda__36[[#This Row],[firma_C]], 0), 0)</f>
        <v>0</v>
      </c>
      <c r="K430">
        <f>gielda__36[[#This Row],[ile kupic]]*gielda__36[[#This Row],[firma_C]]</f>
        <v>0</v>
      </c>
      <c r="L430">
        <f>IF(E429 = 1, gielda__36[[#This Row],[Akcje przed]], 0)</f>
        <v>0</v>
      </c>
      <c r="M430">
        <f>gielda__36[[#This Row],[firma_C]]*gielda__36[[#This Row],[Ilośc sprzedaż]]</f>
        <v>0</v>
      </c>
      <c r="N430">
        <f>gielda__36[[#This Row],[Koszta sprzedaży]]-gielda__36[[#This Row],[Kosta kupienia]]</f>
        <v>0</v>
      </c>
      <c r="O430">
        <f>gielda__36[[#This Row],[Akcje przed]]+gielda__36[[#This Row],[ile kupic]]-gielda__36[[#This Row],[Ilośc sprzedaż]]</f>
        <v>36</v>
      </c>
      <c r="P430">
        <f>gielda__36[[#This Row],[hajs przed]]+gielda__36[[#This Row],[Zmaina]]</f>
        <v>974.21000000000254</v>
      </c>
      <c r="Q430" s="1">
        <f t="shared" si="20"/>
        <v>429</v>
      </c>
    </row>
    <row r="431" spans="1:17" x14ac:dyDescent="0.45">
      <c r="A431">
        <v>99.61</v>
      </c>
      <c r="B431">
        <v>63.25</v>
      </c>
      <c r="C431">
        <v>150.03</v>
      </c>
      <c r="D431">
        <f>MAX(gielda__36[[#This Row],[firma_C]], D430)</f>
        <v>157.47</v>
      </c>
      <c r="E431">
        <f>IF(NOT(gielda__36[[#This Row],[Max C]] = D430), 1, 0)</f>
        <v>0</v>
      </c>
      <c r="F431">
        <f t="shared" si="18"/>
        <v>974.21000000000254</v>
      </c>
      <c r="G431">
        <f>IF(C430&gt;gielda__36[[#This Row],[firma_C]], G430+1, 1)</f>
        <v>1</v>
      </c>
      <c r="H431" t="str">
        <f>IF(gielda__36[[#This Row],[Maleje]] &gt;= 3, "TAK", "NIE")</f>
        <v>NIE</v>
      </c>
      <c r="I431">
        <f t="shared" si="19"/>
        <v>36</v>
      </c>
      <c r="J431">
        <f>IF(AND(H430 = "TAK", gielda__36[[#This Row],[hajs przed]] &gt;= 1000),  ROUNDDOWN(1000/gielda__36[[#This Row],[firma_C]], 0), 0)</f>
        <v>0</v>
      </c>
      <c r="K431">
        <f>gielda__36[[#This Row],[ile kupic]]*gielda__36[[#This Row],[firma_C]]</f>
        <v>0</v>
      </c>
      <c r="L431">
        <f>IF(E430 = 1, gielda__36[[#This Row],[Akcje przed]], 0)</f>
        <v>0</v>
      </c>
      <c r="M431">
        <f>gielda__36[[#This Row],[firma_C]]*gielda__36[[#This Row],[Ilośc sprzedaż]]</f>
        <v>0</v>
      </c>
      <c r="N431">
        <f>gielda__36[[#This Row],[Koszta sprzedaży]]-gielda__36[[#This Row],[Kosta kupienia]]</f>
        <v>0</v>
      </c>
      <c r="O431">
        <f>gielda__36[[#This Row],[Akcje przed]]+gielda__36[[#This Row],[ile kupic]]-gielda__36[[#This Row],[Ilośc sprzedaż]]</f>
        <v>36</v>
      </c>
      <c r="P431">
        <f>gielda__36[[#This Row],[hajs przed]]+gielda__36[[#This Row],[Zmaina]]</f>
        <v>974.21000000000254</v>
      </c>
      <c r="Q431" s="1">
        <f t="shared" si="20"/>
        <v>430</v>
      </c>
    </row>
    <row r="432" spans="1:17" x14ac:dyDescent="0.45">
      <c r="A432">
        <v>97.68</v>
      </c>
      <c r="B432">
        <v>62.83</v>
      </c>
      <c r="C432">
        <v>151.15</v>
      </c>
      <c r="D432">
        <f>MAX(gielda__36[[#This Row],[firma_C]], D431)</f>
        <v>157.47</v>
      </c>
      <c r="E432">
        <f>IF(NOT(gielda__36[[#This Row],[Max C]] = D431), 1, 0)</f>
        <v>0</v>
      </c>
      <c r="F432">
        <f t="shared" si="18"/>
        <v>974.21000000000254</v>
      </c>
      <c r="G432">
        <f>IF(C431&gt;gielda__36[[#This Row],[firma_C]], G431+1, 1)</f>
        <v>1</v>
      </c>
      <c r="H432" t="str">
        <f>IF(gielda__36[[#This Row],[Maleje]] &gt;= 3, "TAK", "NIE")</f>
        <v>NIE</v>
      </c>
      <c r="I432">
        <f t="shared" si="19"/>
        <v>36</v>
      </c>
      <c r="J432">
        <f>IF(AND(H431 = "TAK", gielda__36[[#This Row],[hajs przed]] &gt;= 1000),  ROUNDDOWN(1000/gielda__36[[#This Row],[firma_C]], 0), 0)</f>
        <v>0</v>
      </c>
      <c r="K432">
        <f>gielda__36[[#This Row],[ile kupic]]*gielda__36[[#This Row],[firma_C]]</f>
        <v>0</v>
      </c>
      <c r="L432">
        <f>IF(E431 = 1, gielda__36[[#This Row],[Akcje przed]], 0)</f>
        <v>0</v>
      </c>
      <c r="M432">
        <f>gielda__36[[#This Row],[firma_C]]*gielda__36[[#This Row],[Ilośc sprzedaż]]</f>
        <v>0</v>
      </c>
      <c r="N432">
        <f>gielda__36[[#This Row],[Koszta sprzedaży]]-gielda__36[[#This Row],[Kosta kupienia]]</f>
        <v>0</v>
      </c>
      <c r="O432">
        <f>gielda__36[[#This Row],[Akcje przed]]+gielda__36[[#This Row],[ile kupic]]-gielda__36[[#This Row],[Ilośc sprzedaż]]</f>
        <v>36</v>
      </c>
      <c r="P432">
        <f>gielda__36[[#This Row],[hajs przed]]+gielda__36[[#This Row],[Zmaina]]</f>
        <v>974.21000000000254</v>
      </c>
      <c r="Q432" s="1">
        <f t="shared" si="20"/>
        <v>431</v>
      </c>
    </row>
    <row r="433" spans="1:17" x14ac:dyDescent="0.45">
      <c r="A433">
        <v>96.12</v>
      </c>
      <c r="B433">
        <v>61.62</v>
      </c>
      <c r="C433">
        <v>149.94999999999999</v>
      </c>
      <c r="D433">
        <f>MAX(gielda__36[[#This Row],[firma_C]], D432)</f>
        <v>157.47</v>
      </c>
      <c r="E433">
        <f>IF(NOT(gielda__36[[#This Row],[Max C]] = D432), 1, 0)</f>
        <v>0</v>
      </c>
      <c r="F433">
        <f t="shared" si="18"/>
        <v>974.21000000000254</v>
      </c>
      <c r="G433">
        <f>IF(C432&gt;gielda__36[[#This Row],[firma_C]], G432+1, 1)</f>
        <v>2</v>
      </c>
      <c r="H433" t="str">
        <f>IF(gielda__36[[#This Row],[Maleje]] &gt;= 3, "TAK", "NIE")</f>
        <v>NIE</v>
      </c>
      <c r="I433">
        <f t="shared" si="19"/>
        <v>36</v>
      </c>
      <c r="J433">
        <f>IF(AND(H432 = "TAK", gielda__36[[#This Row],[hajs przed]] &gt;= 1000),  ROUNDDOWN(1000/gielda__36[[#This Row],[firma_C]], 0), 0)</f>
        <v>0</v>
      </c>
      <c r="K433">
        <f>gielda__36[[#This Row],[ile kupic]]*gielda__36[[#This Row],[firma_C]]</f>
        <v>0</v>
      </c>
      <c r="L433">
        <f>IF(E432 = 1, gielda__36[[#This Row],[Akcje przed]], 0)</f>
        <v>0</v>
      </c>
      <c r="M433">
        <f>gielda__36[[#This Row],[firma_C]]*gielda__36[[#This Row],[Ilośc sprzedaż]]</f>
        <v>0</v>
      </c>
      <c r="N433">
        <f>gielda__36[[#This Row],[Koszta sprzedaży]]-gielda__36[[#This Row],[Kosta kupienia]]</f>
        <v>0</v>
      </c>
      <c r="O433">
        <f>gielda__36[[#This Row],[Akcje przed]]+gielda__36[[#This Row],[ile kupic]]-gielda__36[[#This Row],[Ilośc sprzedaż]]</f>
        <v>36</v>
      </c>
      <c r="P433">
        <f>gielda__36[[#This Row],[hajs przed]]+gielda__36[[#This Row],[Zmaina]]</f>
        <v>974.21000000000254</v>
      </c>
      <c r="Q433" s="1">
        <f t="shared" si="20"/>
        <v>432</v>
      </c>
    </row>
    <row r="434" spans="1:17" x14ac:dyDescent="0.45">
      <c r="A434">
        <v>94.84</v>
      </c>
      <c r="B434">
        <v>60.02</v>
      </c>
      <c r="C434">
        <v>150.97999999999999</v>
      </c>
      <c r="D434">
        <f>MAX(gielda__36[[#This Row],[firma_C]], D433)</f>
        <v>157.47</v>
      </c>
      <c r="E434">
        <f>IF(NOT(gielda__36[[#This Row],[Max C]] = D433), 1, 0)</f>
        <v>0</v>
      </c>
      <c r="F434">
        <f t="shared" si="18"/>
        <v>974.21000000000254</v>
      </c>
      <c r="G434">
        <f>IF(C433&gt;gielda__36[[#This Row],[firma_C]], G433+1, 1)</f>
        <v>1</v>
      </c>
      <c r="H434" t="str">
        <f>IF(gielda__36[[#This Row],[Maleje]] &gt;= 3, "TAK", "NIE")</f>
        <v>NIE</v>
      </c>
      <c r="I434">
        <f t="shared" si="19"/>
        <v>36</v>
      </c>
      <c r="J434">
        <f>IF(AND(H433 = "TAK", gielda__36[[#This Row],[hajs przed]] &gt;= 1000),  ROUNDDOWN(1000/gielda__36[[#This Row],[firma_C]], 0), 0)</f>
        <v>0</v>
      </c>
      <c r="K434">
        <f>gielda__36[[#This Row],[ile kupic]]*gielda__36[[#This Row],[firma_C]]</f>
        <v>0</v>
      </c>
      <c r="L434">
        <f>IF(E433 = 1, gielda__36[[#This Row],[Akcje przed]], 0)</f>
        <v>0</v>
      </c>
      <c r="M434">
        <f>gielda__36[[#This Row],[firma_C]]*gielda__36[[#This Row],[Ilośc sprzedaż]]</f>
        <v>0</v>
      </c>
      <c r="N434">
        <f>gielda__36[[#This Row],[Koszta sprzedaży]]-gielda__36[[#This Row],[Kosta kupienia]]</f>
        <v>0</v>
      </c>
      <c r="O434">
        <f>gielda__36[[#This Row],[Akcje przed]]+gielda__36[[#This Row],[ile kupic]]-gielda__36[[#This Row],[Ilośc sprzedaż]]</f>
        <v>36</v>
      </c>
      <c r="P434">
        <f>gielda__36[[#This Row],[hajs przed]]+gielda__36[[#This Row],[Zmaina]]</f>
        <v>974.21000000000254</v>
      </c>
      <c r="Q434" s="1">
        <f t="shared" si="20"/>
        <v>433</v>
      </c>
    </row>
    <row r="435" spans="1:17" x14ac:dyDescent="0.45">
      <c r="A435">
        <v>95.23</v>
      </c>
      <c r="B435">
        <v>59.25</v>
      </c>
      <c r="C435">
        <v>149.25</v>
      </c>
      <c r="D435">
        <f>MAX(gielda__36[[#This Row],[firma_C]], D434)</f>
        <v>157.47</v>
      </c>
      <c r="E435">
        <f>IF(NOT(gielda__36[[#This Row],[Max C]] = D434), 1, 0)</f>
        <v>0</v>
      </c>
      <c r="F435">
        <f t="shared" si="18"/>
        <v>974.21000000000254</v>
      </c>
      <c r="G435">
        <f>IF(C434&gt;gielda__36[[#This Row],[firma_C]], G434+1, 1)</f>
        <v>2</v>
      </c>
      <c r="H435" t="str">
        <f>IF(gielda__36[[#This Row],[Maleje]] &gt;= 3, "TAK", "NIE")</f>
        <v>NIE</v>
      </c>
      <c r="I435">
        <f t="shared" si="19"/>
        <v>36</v>
      </c>
      <c r="J435">
        <f>IF(AND(H434 = "TAK", gielda__36[[#This Row],[hajs przed]] &gt;= 1000),  ROUNDDOWN(1000/gielda__36[[#This Row],[firma_C]], 0), 0)</f>
        <v>0</v>
      </c>
      <c r="K435">
        <f>gielda__36[[#This Row],[ile kupic]]*gielda__36[[#This Row],[firma_C]]</f>
        <v>0</v>
      </c>
      <c r="L435">
        <f>IF(E434 = 1, gielda__36[[#This Row],[Akcje przed]], 0)</f>
        <v>0</v>
      </c>
      <c r="M435">
        <f>gielda__36[[#This Row],[firma_C]]*gielda__36[[#This Row],[Ilośc sprzedaż]]</f>
        <v>0</v>
      </c>
      <c r="N435">
        <f>gielda__36[[#This Row],[Koszta sprzedaży]]-gielda__36[[#This Row],[Kosta kupienia]]</f>
        <v>0</v>
      </c>
      <c r="O435">
        <f>gielda__36[[#This Row],[Akcje przed]]+gielda__36[[#This Row],[ile kupic]]-gielda__36[[#This Row],[Ilośc sprzedaż]]</f>
        <v>36</v>
      </c>
      <c r="P435">
        <f>gielda__36[[#This Row],[hajs przed]]+gielda__36[[#This Row],[Zmaina]]</f>
        <v>974.21000000000254</v>
      </c>
      <c r="Q435" s="1">
        <f t="shared" si="20"/>
        <v>434</v>
      </c>
    </row>
    <row r="436" spans="1:17" x14ac:dyDescent="0.45">
      <c r="A436">
        <v>96.12</v>
      </c>
      <c r="B436">
        <v>62.11</v>
      </c>
      <c r="C436">
        <v>151.06</v>
      </c>
      <c r="D436">
        <f>MAX(gielda__36[[#This Row],[firma_C]], D435)</f>
        <v>157.47</v>
      </c>
      <c r="E436">
        <f>IF(NOT(gielda__36[[#This Row],[Max C]] = D435), 1, 0)</f>
        <v>0</v>
      </c>
      <c r="F436">
        <f t="shared" si="18"/>
        <v>974.21000000000254</v>
      </c>
      <c r="G436">
        <f>IF(C435&gt;gielda__36[[#This Row],[firma_C]], G435+1, 1)</f>
        <v>1</v>
      </c>
      <c r="H436" t="str">
        <f>IF(gielda__36[[#This Row],[Maleje]] &gt;= 3, "TAK", "NIE")</f>
        <v>NIE</v>
      </c>
      <c r="I436">
        <f t="shared" si="19"/>
        <v>36</v>
      </c>
      <c r="J436">
        <f>IF(AND(H435 = "TAK", gielda__36[[#This Row],[hajs przed]] &gt;= 1000),  ROUNDDOWN(1000/gielda__36[[#This Row],[firma_C]], 0), 0)</f>
        <v>0</v>
      </c>
      <c r="K436">
        <f>gielda__36[[#This Row],[ile kupic]]*gielda__36[[#This Row],[firma_C]]</f>
        <v>0</v>
      </c>
      <c r="L436">
        <f>IF(E435 = 1, gielda__36[[#This Row],[Akcje przed]], 0)</f>
        <v>0</v>
      </c>
      <c r="M436">
        <f>gielda__36[[#This Row],[firma_C]]*gielda__36[[#This Row],[Ilośc sprzedaż]]</f>
        <v>0</v>
      </c>
      <c r="N436">
        <f>gielda__36[[#This Row],[Koszta sprzedaży]]-gielda__36[[#This Row],[Kosta kupienia]]</f>
        <v>0</v>
      </c>
      <c r="O436">
        <f>gielda__36[[#This Row],[Akcje przed]]+gielda__36[[#This Row],[ile kupic]]-gielda__36[[#This Row],[Ilośc sprzedaż]]</f>
        <v>36</v>
      </c>
      <c r="P436">
        <f>gielda__36[[#This Row],[hajs przed]]+gielda__36[[#This Row],[Zmaina]]</f>
        <v>974.21000000000254</v>
      </c>
      <c r="Q436" s="1">
        <f t="shared" si="20"/>
        <v>435</v>
      </c>
    </row>
    <row r="437" spans="1:17" x14ac:dyDescent="0.45">
      <c r="A437">
        <v>94.84</v>
      </c>
      <c r="B437">
        <v>60.56</v>
      </c>
      <c r="C437">
        <v>149.65</v>
      </c>
      <c r="D437">
        <f>MAX(gielda__36[[#This Row],[firma_C]], D436)</f>
        <v>157.47</v>
      </c>
      <c r="E437">
        <f>IF(NOT(gielda__36[[#This Row],[Max C]] = D436), 1, 0)</f>
        <v>0</v>
      </c>
      <c r="F437">
        <f t="shared" si="18"/>
        <v>974.21000000000254</v>
      </c>
      <c r="G437">
        <f>IF(C436&gt;gielda__36[[#This Row],[firma_C]], G436+1, 1)</f>
        <v>2</v>
      </c>
      <c r="H437" t="str">
        <f>IF(gielda__36[[#This Row],[Maleje]] &gt;= 3, "TAK", "NIE")</f>
        <v>NIE</v>
      </c>
      <c r="I437">
        <f t="shared" si="19"/>
        <v>36</v>
      </c>
      <c r="J437">
        <f>IF(AND(H436 = "TAK", gielda__36[[#This Row],[hajs przed]] &gt;= 1000),  ROUNDDOWN(1000/gielda__36[[#This Row],[firma_C]], 0), 0)</f>
        <v>0</v>
      </c>
      <c r="K437">
        <f>gielda__36[[#This Row],[ile kupic]]*gielda__36[[#This Row],[firma_C]]</f>
        <v>0</v>
      </c>
      <c r="L437">
        <f>IF(E436 = 1, gielda__36[[#This Row],[Akcje przed]], 0)</f>
        <v>0</v>
      </c>
      <c r="M437">
        <f>gielda__36[[#This Row],[firma_C]]*gielda__36[[#This Row],[Ilośc sprzedaż]]</f>
        <v>0</v>
      </c>
      <c r="N437">
        <f>gielda__36[[#This Row],[Koszta sprzedaży]]-gielda__36[[#This Row],[Kosta kupienia]]</f>
        <v>0</v>
      </c>
      <c r="O437">
        <f>gielda__36[[#This Row],[Akcje przed]]+gielda__36[[#This Row],[ile kupic]]-gielda__36[[#This Row],[Ilośc sprzedaż]]</f>
        <v>36</v>
      </c>
      <c r="P437">
        <f>gielda__36[[#This Row],[hajs przed]]+gielda__36[[#This Row],[Zmaina]]</f>
        <v>974.21000000000254</v>
      </c>
      <c r="Q437" s="1">
        <f t="shared" si="20"/>
        <v>436</v>
      </c>
    </row>
    <row r="438" spans="1:17" x14ac:dyDescent="0.45">
      <c r="A438">
        <v>93.28</v>
      </c>
      <c r="B438">
        <v>60.46</v>
      </c>
      <c r="C438">
        <v>148.22</v>
      </c>
      <c r="D438">
        <f>MAX(gielda__36[[#This Row],[firma_C]], D437)</f>
        <v>157.47</v>
      </c>
      <c r="E438">
        <f>IF(NOT(gielda__36[[#This Row],[Max C]] = D437), 1, 0)</f>
        <v>0</v>
      </c>
      <c r="F438">
        <f t="shared" si="18"/>
        <v>974.21000000000254</v>
      </c>
      <c r="G438">
        <f>IF(C437&gt;gielda__36[[#This Row],[firma_C]], G437+1, 1)</f>
        <v>3</v>
      </c>
      <c r="H438" t="str">
        <f>IF(gielda__36[[#This Row],[Maleje]] &gt;= 3, "TAK", "NIE")</f>
        <v>TAK</v>
      </c>
      <c r="I438">
        <f t="shared" si="19"/>
        <v>36</v>
      </c>
      <c r="J438">
        <f>IF(AND(H437 = "TAK", gielda__36[[#This Row],[hajs przed]] &gt;= 1000),  ROUNDDOWN(1000/gielda__36[[#This Row],[firma_C]], 0), 0)</f>
        <v>0</v>
      </c>
      <c r="K438">
        <f>gielda__36[[#This Row],[ile kupic]]*gielda__36[[#This Row],[firma_C]]</f>
        <v>0</v>
      </c>
      <c r="L438">
        <f>IF(E437 = 1, gielda__36[[#This Row],[Akcje przed]], 0)</f>
        <v>0</v>
      </c>
      <c r="M438">
        <f>gielda__36[[#This Row],[firma_C]]*gielda__36[[#This Row],[Ilośc sprzedaż]]</f>
        <v>0</v>
      </c>
      <c r="N438">
        <f>gielda__36[[#This Row],[Koszta sprzedaży]]-gielda__36[[#This Row],[Kosta kupienia]]</f>
        <v>0</v>
      </c>
      <c r="O438">
        <f>gielda__36[[#This Row],[Akcje przed]]+gielda__36[[#This Row],[ile kupic]]-gielda__36[[#This Row],[Ilośc sprzedaż]]</f>
        <v>36</v>
      </c>
      <c r="P438">
        <f>gielda__36[[#This Row],[hajs przed]]+gielda__36[[#This Row],[Zmaina]]</f>
        <v>974.21000000000254</v>
      </c>
      <c r="Q438" s="1">
        <f t="shared" si="20"/>
        <v>437</v>
      </c>
    </row>
    <row r="439" spans="1:17" x14ac:dyDescent="0.45">
      <c r="A439">
        <v>91.44</v>
      </c>
      <c r="B439">
        <v>63.27</v>
      </c>
      <c r="C439">
        <v>146.25</v>
      </c>
      <c r="D439">
        <f>MAX(gielda__36[[#This Row],[firma_C]], D438)</f>
        <v>157.47</v>
      </c>
      <c r="E439">
        <f>IF(NOT(gielda__36[[#This Row],[Max C]] = D438), 1, 0)</f>
        <v>0</v>
      </c>
      <c r="F439">
        <f t="shared" si="18"/>
        <v>974.21000000000254</v>
      </c>
      <c r="G439">
        <f>IF(C438&gt;gielda__36[[#This Row],[firma_C]], G438+1, 1)</f>
        <v>4</v>
      </c>
      <c r="H439" t="str">
        <f>IF(gielda__36[[#This Row],[Maleje]] &gt;= 3, "TAK", "NIE")</f>
        <v>TAK</v>
      </c>
      <c r="I439">
        <f t="shared" si="19"/>
        <v>36</v>
      </c>
      <c r="J439">
        <f>IF(AND(H438 = "TAK", gielda__36[[#This Row],[hajs przed]] &gt;= 1000),  ROUNDDOWN(1000/gielda__36[[#This Row],[firma_C]], 0), 0)</f>
        <v>0</v>
      </c>
      <c r="K439">
        <f>gielda__36[[#This Row],[ile kupic]]*gielda__36[[#This Row],[firma_C]]</f>
        <v>0</v>
      </c>
      <c r="L439">
        <f>IF(E438 = 1, gielda__36[[#This Row],[Akcje przed]], 0)</f>
        <v>0</v>
      </c>
      <c r="M439">
        <f>gielda__36[[#This Row],[firma_C]]*gielda__36[[#This Row],[Ilośc sprzedaż]]</f>
        <v>0</v>
      </c>
      <c r="N439">
        <f>gielda__36[[#This Row],[Koszta sprzedaży]]-gielda__36[[#This Row],[Kosta kupienia]]</f>
        <v>0</v>
      </c>
      <c r="O439">
        <f>gielda__36[[#This Row],[Akcje przed]]+gielda__36[[#This Row],[ile kupic]]-gielda__36[[#This Row],[Ilośc sprzedaż]]</f>
        <v>36</v>
      </c>
      <c r="P439">
        <f>gielda__36[[#This Row],[hajs przed]]+gielda__36[[#This Row],[Zmaina]]</f>
        <v>974.21000000000254</v>
      </c>
      <c r="Q439" s="1">
        <f t="shared" si="20"/>
        <v>438</v>
      </c>
    </row>
    <row r="440" spans="1:17" x14ac:dyDescent="0.45">
      <c r="A440">
        <v>93.22</v>
      </c>
      <c r="B440">
        <v>62.21</v>
      </c>
      <c r="C440">
        <v>146.91</v>
      </c>
      <c r="D440">
        <f>MAX(gielda__36[[#This Row],[firma_C]], D439)</f>
        <v>157.47</v>
      </c>
      <c r="E440">
        <f>IF(NOT(gielda__36[[#This Row],[Max C]] = D439), 1, 0)</f>
        <v>0</v>
      </c>
      <c r="F440">
        <f t="shared" si="18"/>
        <v>974.21000000000254</v>
      </c>
      <c r="G440">
        <f>IF(C439&gt;gielda__36[[#This Row],[firma_C]], G439+1, 1)</f>
        <v>1</v>
      </c>
      <c r="H440" t="str">
        <f>IF(gielda__36[[#This Row],[Maleje]] &gt;= 3, "TAK", "NIE")</f>
        <v>NIE</v>
      </c>
      <c r="I440">
        <f t="shared" si="19"/>
        <v>36</v>
      </c>
      <c r="J440">
        <f>IF(AND(H439 = "TAK", gielda__36[[#This Row],[hajs przed]] &gt;= 1000),  ROUNDDOWN(1000/gielda__36[[#This Row],[firma_C]], 0), 0)</f>
        <v>0</v>
      </c>
      <c r="K440">
        <f>gielda__36[[#This Row],[ile kupic]]*gielda__36[[#This Row],[firma_C]]</f>
        <v>0</v>
      </c>
      <c r="L440">
        <f>IF(E439 = 1, gielda__36[[#This Row],[Akcje przed]], 0)</f>
        <v>0</v>
      </c>
      <c r="M440">
        <f>gielda__36[[#This Row],[firma_C]]*gielda__36[[#This Row],[Ilośc sprzedaż]]</f>
        <v>0</v>
      </c>
      <c r="N440">
        <f>gielda__36[[#This Row],[Koszta sprzedaży]]-gielda__36[[#This Row],[Kosta kupienia]]</f>
        <v>0</v>
      </c>
      <c r="O440">
        <f>gielda__36[[#This Row],[Akcje przed]]+gielda__36[[#This Row],[ile kupic]]-gielda__36[[#This Row],[Ilośc sprzedaż]]</f>
        <v>36</v>
      </c>
      <c r="P440">
        <f>gielda__36[[#This Row],[hajs przed]]+gielda__36[[#This Row],[Zmaina]]</f>
        <v>974.21000000000254</v>
      </c>
      <c r="Q440" s="1">
        <f t="shared" si="20"/>
        <v>439</v>
      </c>
    </row>
    <row r="441" spans="1:17" x14ac:dyDescent="0.45">
      <c r="A441">
        <v>95.34</v>
      </c>
      <c r="B441">
        <v>65.209999999999994</v>
      </c>
      <c r="C441">
        <v>145.85</v>
      </c>
      <c r="D441">
        <f>MAX(gielda__36[[#This Row],[firma_C]], D440)</f>
        <v>157.47</v>
      </c>
      <c r="E441">
        <f>IF(NOT(gielda__36[[#This Row],[Max C]] = D440), 1, 0)</f>
        <v>0</v>
      </c>
      <c r="F441">
        <f t="shared" si="18"/>
        <v>974.21000000000254</v>
      </c>
      <c r="G441">
        <f>IF(C440&gt;gielda__36[[#This Row],[firma_C]], G440+1, 1)</f>
        <v>2</v>
      </c>
      <c r="H441" t="str">
        <f>IF(gielda__36[[#This Row],[Maleje]] &gt;= 3, "TAK", "NIE")</f>
        <v>NIE</v>
      </c>
      <c r="I441">
        <f t="shared" si="19"/>
        <v>36</v>
      </c>
      <c r="J441">
        <f>IF(AND(H440 = "TAK", gielda__36[[#This Row],[hajs przed]] &gt;= 1000),  ROUNDDOWN(1000/gielda__36[[#This Row],[firma_C]], 0), 0)</f>
        <v>0</v>
      </c>
      <c r="K441">
        <f>gielda__36[[#This Row],[ile kupic]]*gielda__36[[#This Row],[firma_C]]</f>
        <v>0</v>
      </c>
      <c r="L441">
        <f>IF(E440 = 1, gielda__36[[#This Row],[Akcje przed]], 0)</f>
        <v>0</v>
      </c>
      <c r="M441">
        <f>gielda__36[[#This Row],[firma_C]]*gielda__36[[#This Row],[Ilośc sprzedaż]]</f>
        <v>0</v>
      </c>
      <c r="N441">
        <f>gielda__36[[#This Row],[Koszta sprzedaży]]-gielda__36[[#This Row],[Kosta kupienia]]</f>
        <v>0</v>
      </c>
      <c r="O441">
        <f>gielda__36[[#This Row],[Akcje przed]]+gielda__36[[#This Row],[ile kupic]]-gielda__36[[#This Row],[Ilośc sprzedaż]]</f>
        <v>36</v>
      </c>
      <c r="P441">
        <f>gielda__36[[#This Row],[hajs przed]]+gielda__36[[#This Row],[Zmaina]]</f>
        <v>974.21000000000254</v>
      </c>
      <c r="Q441" s="1">
        <f t="shared" si="20"/>
        <v>440</v>
      </c>
    </row>
    <row r="442" spans="1:17" x14ac:dyDescent="0.45">
      <c r="A442">
        <v>97.18</v>
      </c>
      <c r="B442">
        <v>64.72</v>
      </c>
      <c r="C442">
        <v>146.31</v>
      </c>
      <c r="D442">
        <f>MAX(gielda__36[[#This Row],[firma_C]], D441)</f>
        <v>157.47</v>
      </c>
      <c r="E442">
        <f>IF(NOT(gielda__36[[#This Row],[Max C]] = D441), 1, 0)</f>
        <v>0</v>
      </c>
      <c r="F442">
        <f t="shared" si="18"/>
        <v>974.21000000000254</v>
      </c>
      <c r="G442">
        <f>IF(C441&gt;gielda__36[[#This Row],[firma_C]], G441+1, 1)</f>
        <v>1</v>
      </c>
      <c r="H442" t="str">
        <f>IF(gielda__36[[#This Row],[Maleje]] &gt;= 3, "TAK", "NIE")</f>
        <v>NIE</v>
      </c>
      <c r="I442">
        <f t="shared" si="19"/>
        <v>36</v>
      </c>
      <c r="J442">
        <f>IF(AND(H441 = "TAK", gielda__36[[#This Row],[hajs przed]] &gt;= 1000),  ROUNDDOWN(1000/gielda__36[[#This Row],[firma_C]], 0), 0)</f>
        <v>0</v>
      </c>
      <c r="K442">
        <f>gielda__36[[#This Row],[ile kupic]]*gielda__36[[#This Row],[firma_C]]</f>
        <v>0</v>
      </c>
      <c r="L442">
        <f>IF(E441 = 1, gielda__36[[#This Row],[Akcje przed]], 0)</f>
        <v>0</v>
      </c>
      <c r="M442">
        <f>gielda__36[[#This Row],[firma_C]]*gielda__36[[#This Row],[Ilośc sprzedaż]]</f>
        <v>0</v>
      </c>
      <c r="N442">
        <f>gielda__36[[#This Row],[Koszta sprzedaży]]-gielda__36[[#This Row],[Kosta kupienia]]</f>
        <v>0</v>
      </c>
      <c r="O442">
        <f>gielda__36[[#This Row],[Akcje przed]]+gielda__36[[#This Row],[ile kupic]]-gielda__36[[#This Row],[Ilośc sprzedaż]]</f>
        <v>36</v>
      </c>
      <c r="P442">
        <f>gielda__36[[#This Row],[hajs przed]]+gielda__36[[#This Row],[Zmaina]]</f>
        <v>974.21000000000254</v>
      </c>
      <c r="Q442" s="1">
        <f t="shared" si="20"/>
        <v>441</v>
      </c>
    </row>
    <row r="443" spans="1:17" x14ac:dyDescent="0.45">
      <c r="A443">
        <v>95.89</v>
      </c>
      <c r="B443">
        <v>64.510000000000005</v>
      </c>
      <c r="C443">
        <v>144.6</v>
      </c>
      <c r="D443">
        <f>MAX(gielda__36[[#This Row],[firma_C]], D442)</f>
        <v>157.47</v>
      </c>
      <c r="E443">
        <f>IF(NOT(gielda__36[[#This Row],[Max C]] = D442), 1, 0)</f>
        <v>0</v>
      </c>
      <c r="F443">
        <f t="shared" si="18"/>
        <v>974.21000000000254</v>
      </c>
      <c r="G443">
        <f>IF(C442&gt;gielda__36[[#This Row],[firma_C]], G442+1, 1)</f>
        <v>2</v>
      </c>
      <c r="H443" t="str">
        <f>IF(gielda__36[[#This Row],[Maleje]] &gt;= 3, "TAK", "NIE")</f>
        <v>NIE</v>
      </c>
      <c r="I443">
        <f t="shared" si="19"/>
        <v>36</v>
      </c>
      <c r="J443">
        <f>IF(AND(H442 = "TAK", gielda__36[[#This Row],[hajs przed]] &gt;= 1000),  ROUNDDOWN(1000/gielda__36[[#This Row],[firma_C]], 0), 0)</f>
        <v>0</v>
      </c>
      <c r="K443">
        <f>gielda__36[[#This Row],[ile kupic]]*gielda__36[[#This Row],[firma_C]]</f>
        <v>0</v>
      </c>
      <c r="L443">
        <f>IF(E442 = 1, gielda__36[[#This Row],[Akcje przed]], 0)</f>
        <v>0</v>
      </c>
      <c r="M443">
        <f>gielda__36[[#This Row],[firma_C]]*gielda__36[[#This Row],[Ilośc sprzedaż]]</f>
        <v>0</v>
      </c>
      <c r="N443">
        <f>gielda__36[[#This Row],[Koszta sprzedaży]]-gielda__36[[#This Row],[Kosta kupienia]]</f>
        <v>0</v>
      </c>
      <c r="O443">
        <f>gielda__36[[#This Row],[Akcje przed]]+gielda__36[[#This Row],[ile kupic]]-gielda__36[[#This Row],[Ilośc sprzedaż]]</f>
        <v>36</v>
      </c>
      <c r="P443">
        <f>gielda__36[[#This Row],[hajs przed]]+gielda__36[[#This Row],[Zmaina]]</f>
        <v>974.21000000000254</v>
      </c>
      <c r="Q443" s="1">
        <f t="shared" si="20"/>
        <v>442</v>
      </c>
    </row>
    <row r="444" spans="1:17" x14ac:dyDescent="0.45">
      <c r="A444">
        <v>94.4</v>
      </c>
      <c r="B444">
        <v>63.15</v>
      </c>
      <c r="C444">
        <v>143.56</v>
      </c>
      <c r="D444">
        <f>MAX(gielda__36[[#This Row],[firma_C]], D443)</f>
        <v>157.47</v>
      </c>
      <c r="E444">
        <f>IF(NOT(gielda__36[[#This Row],[Max C]] = D443), 1, 0)</f>
        <v>0</v>
      </c>
      <c r="F444">
        <f t="shared" si="18"/>
        <v>974.21000000000254</v>
      </c>
      <c r="G444">
        <f>IF(C443&gt;gielda__36[[#This Row],[firma_C]], G443+1, 1)</f>
        <v>3</v>
      </c>
      <c r="H444" t="str">
        <f>IF(gielda__36[[#This Row],[Maleje]] &gt;= 3, "TAK", "NIE")</f>
        <v>TAK</v>
      </c>
      <c r="I444">
        <f t="shared" si="19"/>
        <v>36</v>
      </c>
      <c r="J444">
        <f>IF(AND(H443 = "TAK", gielda__36[[#This Row],[hajs przed]] &gt;= 1000),  ROUNDDOWN(1000/gielda__36[[#This Row],[firma_C]], 0), 0)</f>
        <v>0</v>
      </c>
      <c r="K444">
        <f>gielda__36[[#This Row],[ile kupic]]*gielda__36[[#This Row],[firma_C]]</f>
        <v>0</v>
      </c>
      <c r="L444">
        <f>IF(E443 = 1, gielda__36[[#This Row],[Akcje przed]], 0)</f>
        <v>0</v>
      </c>
      <c r="M444">
        <f>gielda__36[[#This Row],[firma_C]]*gielda__36[[#This Row],[Ilośc sprzedaż]]</f>
        <v>0</v>
      </c>
      <c r="N444">
        <f>gielda__36[[#This Row],[Koszta sprzedaży]]-gielda__36[[#This Row],[Kosta kupienia]]</f>
        <v>0</v>
      </c>
      <c r="O444">
        <f>gielda__36[[#This Row],[Akcje przed]]+gielda__36[[#This Row],[ile kupic]]-gielda__36[[#This Row],[Ilośc sprzedaż]]</f>
        <v>36</v>
      </c>
      <c r="P444">
        <f>gielda__36[[#This Row],[hajs przed]]+gielda__36[[#This Row],[Zmaina]]</f>
        <v>974.21000000000254</v>
      </c>
      <c r="Q444" s="1">
        <f t="shared" si="20"/>
        <v>443</v>
      </c>
    </row>
    <row r="445" spans="1:17" x14ac:dyDescent="0.45">
      <c r="A445">
        <v>93.07</v>
      </c>
      <c r="B445">
        <v>65.959999999999994</v>
      </c>
      <c r="C445">
        <v>143.61000000000001</v>
      </c>
      <c r="D445">
        <f>MAX(gielda__36[[#This Row],[firma_C]], D444)</f>
        <v>157.47</v>
      </c>
      <c r="E445">
        <f>IF(NOT(gielda__36[[#This Row],[Max C]] = D444), 1, 0)</f>
        <v>0</v>
      </c>
      <c r="F445">
        <f t="shared" si="18"/>
        <v>974.21000000000254</v>
      </c>
      <c r="G445">
        <f>IF(C444&gt;gielda__36[[#This Row],[firma_C]], G444+1, 1)</f>
        <v>1</v>
      </c>
      <c r="H445" t="str">
        <f>IF(gielda__36[[#This Row],[Maleje]] &gt;= 3, "TAK", "NIE")</f>
        <v>NIE</v>
      </c>
      <c r="I445">
        <f t="shared" si="19"/>
        <v>36</v>
      </c>
      <c r="J445">
        <f>IF(AND(H444 = "TAK", gielda__36[[#This Row],[hajs przed]] &gt;= 1000),  ROUNDDOWN(1000/gielda__36[[#This Row],[firma_C]], 0), 0)</f>
        <v>0</v>
      </c>
      <c r="K445">
        <f>gielda__36[[#This Row],[ile kupic]]*gielda__36[[#This Row],[firma_C]]</f>
        <v>0</v>
      </c>
      <c r="L445">
        <f>IF(E444 = 1, gielda__36[[#This Row],[Akcje przed]], 0)</f>
        <v>0</v>
      </c>
      <c r="M445">
        <f>gielda__36[[#This Row],[firma_C]]*gielda__36[[#This Row],[Ilośc sprzedaż]]</f>
        <v>0</v>
      </c>
      <c r="N445">
        <f>gielda__36[[#This Row],[Koszta sprzedaży]]-gielda__36[[#This Row],[Kosta kupienia]]</f>
        <v>0</v>
      </c>
      <c r="O445">
        <f>gielda__36[[#This Row],[Akcje przed]]+gielda__36[[#This Row],[ile kupic]]-gielda__36[[#This Row],[Ilośc sprzedaż]]</f>
        <v>36</v>
      </c>
      <c r="P445">
        <f>gielda__36[[#This Row],[hajs przed]]+gielda__36[[#This Row],[Zmaina]]</f>
        <v>974.21000000000254</v>
      </c>
      <c r="Q445" s="1">
        <f t="shared" si="20"/>
        <v>444</v>
      </c>
    </row>
    <row r="446" spans="1:17" x14ac:dyDescent="0.45">
      <c r="A446">
        <v>93.84</v>
      </c>
      <c r="B446">
        <v>64.819999999999993</v>
      </c>
      <c r="C446">
        <v>143.97999999999999</v>
      </c>
      <c r="D446">
        <f>MAX(gielda__36[[#This Row],[firma_C]], D445)</f>
        <v>157.47</v>
      </c>
      <c r="E446">
        <f>IF(NOT(gielda__36[[#This Row],[Max C]] = D445), 1, 0)</f>
        <v>0</v>
      </c>
      <c r="F446">
        <f t="shared" si="18"/>
        <v>974.21000000000254</v>
      </c>
      <c r="G446">
        <f>IF(C445&gt;gielda__36[[#This Row],[firma_C]], G445+1, 1)</f>
        <v>1</v>
      </c>
      <c r="H446" t="str">
        <f>IF(gielda__36[[#This Row],[Maleje]] &gt;= 3, "TAK", "NIE")</f>
        <v>NIE</v>
      </c>
      <c r="I446">
        <f t="shared" si="19"/>
        <v>36</v>
      </c>
      <c r="J446">
        <f>IF(AND(H445 = "TAK", gielda__36[[#This Row],[hajs przed]] &gt;= 1000),  ROUNDDOWN(1000/gielda__36[[#This Row],[firma_C]], 0), 0)</f>
        <v>0</v>
      </c>
      <c r="K446">
        <f>gielda__36[[#This Row],[ile kupic]]*gielda__36[[#This Row],[firma_C]]</f>
        <v>0</v>
      </c>
      <c r="L446">
        <f>IF(E445 = 1, gielda__36[[#This Row],[Akcje przed]], 0)</f>
        <v>0</v>
      </c>
      <c r="M446">
        <f>gielda__36[[#This Row],[firma_C]]*gielda__36[[#This Row],[Ilośc sprzedaż]]</f>
        <v>0</v>
      </c>
      <c r="N446">
        <f>gielda__36[[#This Row],[Koszta sprzedaży]]-gielda__36[[#This Row],[Kosta kupienia]]</f>
        <v>0</v>
      </c>
      <c r="O446">
        <f>gielda__36[[#This Row],[Akcje przed]]+gielda__36[[#This Row],[ile kupic]]-gielda__36[[#This Row],[Ilośc sprzedaż]]</f>
        <v>36</v>
      </c>
      <c r="P446">
        <f>gielda__36[[#This Row],[hajs przed]]+gielda__36[[#This Row],[Zmaina]]</f>
        <v>974.21000000000254</v>
      </c>
      <c r="Q446" s="1">
        <f t="shared" si="20"/>
        <v>445</v>
      </c>
    </row>
    <row r="447" spans="1:17" x14ac:dyDescent="0.45">
      <c r="A447">
        <v>92.78</v>
      </c>
      <c r="B447">
        <v>63.49</v>
      </c>
      <c r="C447">
        <v>142.51</v>
      </c>
      <c r="D447">
        <f>MAX(gielda__36[[#This Row],[firma_C]], D446)</f>
        <v>157.47</v>
      </c>
      <c r="E447">
        <f>IF(NOT(gielda__36[[#This Row],[Max C]] = D446), 1, 0)</f>
        <v>0</v>
      </c>
      <c r="F447">
        <f t="shared" si="18"/>
        <v>974.21000000000254</v>
      </c>
      <c r="G447">
        <f>IF(C446&gt;gielda__36[[#This Row],[firma_C]], G446+1, 1)</f>
        <v>2</v>
      </c>
      <c r="H447" t="str">
        <f>IF(gielda__36[[#This Row],[Maleje]] &gt;= 3, "TAK", "NIE")</f>
        <v>NIE</v>
      </c>
      <c r="I447">
        <f t="shared" si="19"/>
        <v>36</v>
      </c>
      <c r="J447">
        <f>IF(AND(H446 = "TAK", gielda__36[[#This Row],[hajs przed]] &gt;= 1000),  ROUNDDOWN(1000/gielda__36[[#This Row],[firma_C]], 0), 0)</f>
        <v>0</v>
      </c>
      <c r="K447">
        <f>gielda__36[[#This Row],[ile kupic]]*gielda__36[[#This Row],[firma_C]]</f>
        <v>0</v>
      </c>
      <c r="L447">
        <f>IF(E446 = 1, gielda__36[[#This Row],[Akcje przed]], 0)</f>
        <v>0</v>
      </c>
      <c r="M447">
        <f>gielda__36[[#This Row],[firma_C]]*gielda__36[[#This Row],[Ilośc sprzedaż]]</f>
        <v>0</v>
      </c>
      <c r="N447">
        <f>gielda__36[[#This Row],[Koszta sprzedaży]]-gielda__36[[#This Row],[Kosta kupienia]]</f>
        <v>0</v>
      </c>
      <c r="O447">
        <f>gielda__36[[#This Row],[Akcje przed]]+gielda__36[[#This Row],[ile kupic]]-gielda__36[[#This Row],[Ilośc sprzedaż]]</f>
        <v>36</v>
      </c>
      <c r="P447">
        <f>gielda__36[[#This Row],[hajs przed]]+gielda__36[[#This Row],[Zmaina]]</f>
        <v>974.21000000000254</v>
      </c>
      <c r="Q447" s="1">
        <f t="shared" si="20"/>
        <v>446</v>
      </c>
    </row>
    <row r="448" spans="1:17" x14ac:dyDescent="0.45">
      <c r="A448">
        <v>94.02</v>
      </c>
      <c r="B448">
        <v>62.41</v>
      </c>
      <c r="C448">
        <v>144.03</v>
      </c>
      <c r="D448">
        <f>MAX(gielda__36[[#This Row],[firma_C]], D447)</f>
        <v>157.47</v>
      </c>
      <c r="E448">
        <f>IF(NOT(gielda__36[[#This Row],[Max C]] = D447), 1, 0)</f>
        <v>0</v>
      </c>
      <c r="F448">
        <f t="shared" si="18"/>
        <v>974.21000000000254</v>
      </c>
      <c r="G448">
        <f>IF(C447&gt;gielda__36[[#This Row],[firma_C]], G447+1, 1)</f>
        <v>1</v>
      </c>
      <c r="H448" t="str">
        <f>IF(gielda__36[[#This Row],[Maleje]] &gt;= 3, "TAK", "NIE")</f>
        <v>NIE</v>
      </c>
      <c r="I448">
        <f t="shared" si="19"/>
        <v>36</v>
      </c>
      <c r="J448">
        <f>IF(AND(H447 = "TAK", gielda__36[[#This Row],[hajs przed]] &gt;= 1000),  ROUNDDOWN(1000/gielda__36[[#This Row],[firma_C]], 0), 0)</f>
        <v>0</v>
      </c>
      <c r="K448">
        <f>gielda__36[[#This Row],[ile kupic]]*gielda__36[[#This Row],[firma_C]]</f>
        <v>0</v>
      </c>
      <c r="L448">
        <f>IF(E447 = 1, gielda__36[[#This Row],[Akcje przed]], 0)</f>
        <v>0</v>
      </c>
      <c r="M448">
        <f>gielda__36[[#This Row],[firma_C]]*gielda__36[[#This Row],[Ilośc sprzedaż]]</f>
        <v>0</v>
      </c>
      <c r="N448">
        <f>gielda__36[[#This Row],[Koszta sprzedaży]]-gielda__36[[#This Row],[Kosta kupienia]]</f>
        <v>0</v>
      </c>
      <c r="O448">
        <f>gielda__36[[#This Row],[Akcje przed]]+gielda__36[[#This Row],[ile kupic]]-gielda__36[[#This Row],[Ilośc sprzedaż]]</f>
        <v>36</v>
      </c>
      <c r="P448">
        <f>gielda__36[[#This Row],[hajs przed]]+gielda__36[[#This Row],[Zmaina]]</f>
        <v>974.21000000000254</v>
      </c>
      <c r="Q448" s="1">
        <f t="shared" si="20"/>
        <v>447</v>
      </c>
    </row>
    <row r="449" spans="1:17" x14ac:dyDescent="0.45">
      <c r="A449">
        <v>95.27</v>
      </c>
      <c r="B449">
        <v>65.36</v>
      </c>
      <c r="C449">
        <v>142.49</v>
      </c>
      <c r="D449">
        <f>MAX(gielda__36[[#This Row],[firma_C]], D448)</f>
        <v>157.47</v>
      </c>
      <c r="E449">
        <f>IF(NOT(gielda__36[[#This Row],[Max C]] = D448), 1, 0)</f>
        <v>0</v>
      </c>
      <c r="F449">
        <f t="shared" si="18"/>
        <v>974.21000000000254</v>
      </c>
      <c r="G449">
        <f>IF(C448&gt;gielda__36[[#This Row],[firma_C]], G448+1, 1)</f>
        <v>2</v>
      </c>
      <c r="H449" t="str">
        <f>IF(gielda__36[[#This Row],[Maleje]] &gt;= 3, "TAK", "NIE")</f>
        <v>NIE</v>
      </c>
      <c r="I449">
        <f t="shared" si="19"/>
        <v>36</v>
      </c>
      <c r="J449">
        <f>IF(AND(H448 = "TAK", gielda__36[[#This Row],[hajs przed]] &gt;= 1000),  ROUNDDOWN(1000/gielda__36[[#This Row],[firma_C]], 0), 0)</f>
        <v>0</v>
      </c>
      <c r="K449">
        <f>gielda__36[[#This Row],[ile kupic]]*gielda__36[[#This Row],[firma_C]]</f>
        <v>0</v>
      </c>
      <c r="L449">
        <f>IF(E448 = 1, gielda__36[[#This Row],[Akcje przed]], 0)</f>
        <v>0</v>
      </c>
      <c r="M449">
        <f>gielda__36[[#This Row],[firma_C]]*gielda__36[[#This Row],[Ilośc sprzedaż]]</f>
        <v>0</v>
      </c>
      <c r="N449">
        <f>gielda__36[[#This Row],[Koszta sprzedaży]]-gielda__36[[#This Row],[Kosta kupienia]]</f>
        <v>0</v>
      </c>
      <c r="O449">
        <f>gielda__36[[#This Row],[Akcje przed]]+gielda__36[[#This Row],[ile kupic]]-gielda__36[[#This Row],[Ilośc sprzedaż]]</f>
        <v>36</v>
      </c>
      <c r="P449">
        <f>gielda__36[[#This Row],[hajs przed]]+gielda__36[[#This Row],[Zmaina]]</f>
        <v>974.21000000000254</v>
      </c>
      <c r="Q449" s="1">
        <f t="shared" si="20"/>
        <v>448</v>
      </c>
    </row>
    <row r="450" spans="1:17" x14ac:dyDescent="0.45">
      <c r="A450">
        <v>93.67</v>
      </c>
      <c r="B450">
        <v>64.400000000000006</v>
      </c>
      <c r="C450">
        <v>140.54</v>
      </c>
      <c r="D450">
        <f>MAX(gielda__36[[#This Row],[firma_C]], D449)</f>
        <v>157.47</v>
      </c>
      <c r="E450">
        <f>IF(NOT(gielda__36[[#This Row],[Max C]] = D449), 1, 0)</f>
        <v>0</v>
      </c>
      <c r="F450">
        <f t="shared" si="18"/>
        <v>974.21000000000254</v>
      </c>
      <c r="G450">
        <f>IF(C449&gt;gielda__36[[#This Row],[firma_C]], G449+1, 1)</f>
        <v>3</v>
      </c>
      <c r="H450" t="str">
        <f>IF(gielda__36[[#This Row],[Maleje]] &gt;= 3, "TAK", "NIE")</f>
        <v>TAK</v>
      </c>
      <c r="I450">
        <f t="shared" si="19"/>
        <v>36</v>
      </c>
      <c r="J450">
        <f>IF(AND(H449 = "TAK", gielda__36[[#This Row],[hajs przed]] &gt;= 1000),  ROUNDDOWN(1000/gielda__36[[#This Row],[firma_C]], 0), 0)</f>
        <v>0</v>
      </c>
      <c r="K450">
        <f>gielda__36[[#This Row],[ile kupic]]*gielda__36[[#This Row],[firma_C]]</f>
        <v>0</v>
      </c>
      <c r="L450">
        <f>IF(E449 = 1, gielda__36[[#This Row],[Akcje przed]], 0)</f>
        <v>0</v>
      </c>
      <c r="M450">
        <f>gielda__36[[#This Row],[firma_C]]*gielda__36[[#This Row],[Ilośc sprzedaż]]</f>
        <v>0</v>
      </c>
      <c r="N450">
        <f>gielda__36[[#This Row],[Koszta sprzedaży]]-gielda__36[[#This Row],[Kosta kupienia]]</f>
        <v>0</v>
      </c>
      <c r="O450">
        <f>gielda__36[[#This Row],[Akcje przed]]+gielda__36[[#This Row],[ile kupic]]-gielda__36[[#This Row],[Ilośc sprzedaż]]</f>
        <v>36</v>
      </c>
      <c r="P450">
        <f>gielda__36[[#This Row],[hajs przed]]+gielda__36[[#This Row],[Zmaina]]</f>
        <v>974.21000000000254</v>
      </c>
      <c r="Q450" s="1">
        <f t="shared" si="20"/>
        <v>449</v>
      </c>
    </row>
    <row r="451" spans="1:17" x14ac:dyDescent="0.45">
      <c r="A451">
        <v>95.35</v>
      </c>
      <c r="B451">
        <v>63.79</v>
      </c>
      <c r="C451">
        <v>138.88999999999999</v>
      </c>
      <c r="D451">
        <f>MAX(gielda__36[[#This Row],[firma_C]], D450)</f>
        <v>157.47</v>
      </c>
      <c r="E451">
        <f>IF(NOT(gielda__36[[#This Row],[Max C]] = D450), 1, 0)</f>
        <v>0</v>
      </c>
      <c r="F451">
        <f t="shared" si="18"/>
        <v>974.21000000000254</v>
      </c>
      <c r="G451">
        <f>IF(C450&gt;gielda__36[[#This Row],[firma_C]], G450+1, 1)</f>
        <v>4</v>
      </c>
      <c r="H451" t="str">
        <f>IF(gielda__36[[#This Row],[Maleje]] &gt;= 3, "TAK", "NIE")</f>
        <v>TAK</v>
      </c>
      <c r="I451">
        <f t="shared" si="19"/>
        <v>36</v>
      </c>
      <c r="J451">
        <f>IF(AND(H450 = "TAK", gielda__36[[#This Row],[hajs przed]] &gt;= 1000),  ROUNDDOWN(1000/gielda__36[[#This Row],[firma_C]], 0), 0)</f>
        <v>0</v>
      </c>
      <c r="K451">
        <f>gielda__36[[#This Row],[ile kupic]]*gielda__36[[#This Row],[firma_C]]</f>
        <v>0</v>
      </c>
      <c r="L451">
        <f>IF(E450 = 1, gielda__36[[#This Row],[Akcje przed]], 0)</f>
        <v>0</v>
      </c>
      <c r="M451">
        <f>gielda__36[[#This Row],[firma_C]]*gielda__36[[#This Row],[Ilośc sprzedaż]]</f>
        <v>0</v>
      </c>
      <c r="N451">
        <f>gielda__36[[#This Row],[Koszta sprzedaży]]-gielda__36[[#This Row],[Kosta kupienia]]</f>
        <v>0</v>
      </c>
      <c r="O451">
        <f>gielda__36[[#This Row],[Akcje przed]]+gielda__36[[#This Row],[ile kupic]]-gielda__36[[#This Row],[Ilośc sprzedaż]]</f>
        <v>36</v>
      </c>
      <c r="P451">
        <f>gielda__36[[#This Row],[hajs przed]]+gielda__36[[#This Row],[Zmaina]]</f>
        <v>974.21000000000254</v>
      </c>
      <c r="Q451" s="1">
        <f t="shared" si="20"/>
        <v>450</v>
      </c>
    </row>
    <row r="452" spans="1:17" x14ac:dyDescent="0.45">
      <c r="A452">
        <v>96.14</v>
      </c>
      <c r="B452">
        <v>62.37</v>
      </c>
      <c r="C452">
        <v>137.61000000000001</v>
      </c>
      <c r="D452">
        <f>MAX(gielda__36[[#This Row],[firma_C]], D451)</f>
        <v>157.47</v>
      </c>
      <c r="E452">
        <f>IF(NOT(gielda__36[[#This Row],[Max C]] = D451), 1, 0)</f>
        <v>0</v>
      </c>
      <c r="F452">
        <f t="shared" ref="F452:F501" si="21">P451</f>
        <v>974.21000000000254</v>
      </c>
      <c r="G452">
        <f>IF(C451&gt;gielda__36[[#This Row],[firma_C]], G451+1, 1)</f>
        <v>5</v>
      </c>
      <c r="H452" t="str">
        <f>IF(gielda__36[[#This Row],[Maleje]] &gt;= 3, "TAK", "NIE")</f>
        <v>TAK</v>
      </c>
      <c r="I452">
        <f t="shared" ref="I452:I501" si="22">O451</f>
        <v>36</v>
      </c>
      <c r="J452">
        <f>IF(AND(H451 = "TAK", gielda__36[[#This Row],[hajs przed]] &gt;= 1000),  ROUNDDOWN(1000/gielda__36[[#This Row],[firma_C]], 0), 0)</f>
        <v>0</v>
      </c>
      <c r="K452">
        <f>gielda__36[[#This Row],[ile kupic]]*gielda__36[[#This Row],[firma_C]]</f>
        <v>0</v>
      </c>
      <c r="L452">
        <f>IF(E451 = 1, gielda__36[[#This Row],[Akcje przed]], 0)</f>
        <v>0</v>
      </c>
      <c r="M452">
        <f>gielda__36[[#This Row],[firma_C]]*gielda__36[[#This Row],[Ilośc sprzedaż]]</f>
        <v>0</v>
      </c>
      <c r="N452">
        <f>gielda__36[[#This Row],[Koszta sprzedaży]]-gielda__36[[#This Row],[Kosta kupienia]]</f>
        <v>0</v>
      </c>
      <c r="O452">
        <f>gielda__36[[#This Row],[Akcje przed]]+gielda__36[[#This Row],[ile kupic]]-gielda__36[[#This Row],[Ilośc sprzedaż]]</f>
        <v>36</v>
      </c>
      <c r="P452">
        <f>gielda__36[[#This Row],[hajs przed]]+gielda__36[[#This Row],[Zmaina]]</f>
        <v>974.21000000000254</v>
      </c>
      <c r="Q452" s="1">
        <f t="shared" ref="Q452:Q501" si="23">Q451+1</f>
        <v>451</v>
      </c>
    </row>
    <row r="453" spans="1:17" x14ac:dyDescent="0.45">
      <c r="A453">
        <v>94.99</v>
      </c>
      <c r="B453">
        <v>65.239999999999995</v>
      </c>
      <c r="C453">
        <v>138.30000000000001</v>
      </c>
      <c r="D453">
        <f>MAX(gielda__36[[#This Row],[firma_C]], D452)</f>
        <v>157.47</v>
      </c>
      <c r="E453">
        <f>IF(NOT(gielda__36[[#This Row],[Max C]] = D452), 1, 0)</f>
        <v>0</v>
      </c>
      <c r="F453">
        <f t="shared" si="21"/>
        <v>974.21000000000254</v>
      </c>
      <c r="G453">
        <f>IF(C452&gt;gielda__36[[#This Row],[firma_C]], G452+1, 1)</f>
        <v>1</v>
      </c>
      <c r="H453" t="str">
        <f>IF(gielda__36[[#This Row],[Maleje]] &gt;= 3, "TAK", "NIE")</f>
        <v>NIE</v>
      </c>
      <c r="I453">
        <f t="shared" si="22"/>
        <v>36</v>
      </c>
      <c r="J453">
        <f>IF(AND(H452 = "TAK", gielda__36[[#This Row],[hajs przed]] &gt;= 1000),  ROUNDDOWN(1000/gielda__36[[#This Row],[firma_C]], 0), 0)</f>
        <v>0</v>
      </c>
      <c r="K453">
        <f>gielda__36[[#This Row],[ile kupic]]*gielda__36[[#This Row],[firma_C]]</f>
        <v>0</v>
      </c>
      <c r="L453">
        <f>IF(E452 = 1, gielda__36[[#This Row],[Akcje przed]], 0)</f>
        <v>0</v>
      </c>
      <c r="M453">
        <f>gielda__36[[#This Row],[firma_C]]*gielda__36[[#This Row],[Ilośc sprzedaż]]</f>
        <v>0</v>
      </c>
      <c r="N453">
        <f>gielda__36[[#This Row],[Koszta sprzedaży]]-gielda__36[[#This Row],[Kosta kupienia]]</f>
        <v>0</v>
      </c>
      <c r="O453">
        <f>gielda__36[[#This Row],[Akcje przed]]+gielda__36[[#This Row],[ile kupic]]-gielda__36[[#This Row],[Ilośc sprzedaż]]</f>
        <v>36</v>
      </c>
      <c r="P453">
        <f>gielda__36[[#This Row],[hajs przed]]+gielda__36[[#This Row],[Zmaina]]</f>
        <v>974.21000000000254</v>
      </c>
      <c r="Q453" s="1">
        <f t="shared" si="23"/>
        <v>452</v>
      </c>
    </row>
    <row r="454" spans="1:17" x14ac:dyDescent="0.45">
      <c r="A454">
        <v>95.7</v>
      </c>
      <c r="B454">
        <v>64.81</v>
      </c>
      <c r="C454">
        <v>136.81</v>
      </c>
      <c r="D454">
        <f>MAX(gielda__36[[#This Row],[firma_C]], D453)</f>
        <v>157.47</v>
      </c>
      <c r="E454">
        <f>IF(NOT(gielda__36[[#This Row],[Max C]] = D453), 1, 0)</f>
        <v>0</v>
      </c>
      <c r="F454">
        <f t="shared" si="21"/>
        <v>974.21000000000254</v>
      </c>
      <c r="G454">
        <f>IF(C453&gt;gielda__36[[#This Row],[firma_C]], G453+1, 1)</f>
        <v>2</v>
      </c>
      <c r="H454" t="str">
        <f>IF(gielda__36[[#This Row],[Maleje]] &gt;= 3, "TAK", "NIE")</f>
        <v>NIE</v>
      </c>
      <c r="I454">
        <f t="shared" si="22"/>
        <v>36</v>
      </c>
      <c r="J454">
        <f>IF(AND(H453 = "TAK", gielda__36[[#This Row],[hajs przed]] &gt;= 1000),  ROUNDDOWN(1000/gielda__36[[#This Row],[firma_C]], 0), 0)</f>
        <v>0</v>
      </c>
      <c r="K454">
        <f>gielda__36[[#This Row],[ile kupic]]*gielda__36[[#This Row],[firma_C]]</f>
        <v>0</v>
      </c>
      <c r="L454">
        <f>IF(E453 = 1, gielda__36[[#This Row],[Akcje przed]], 0)</f>
        <v>0</v>
      </c>
      <c r="M454">
        <f>gielda__36[[#This Row],[firma_C]]*gielda__36[[#This Row],[Ilośc sprzedaż]]</f>
        <v>0</v>
      </c>
      <c r="N454">
        <f>gielda__36[[#This Row],[Koszta sprzedaży]]-gielda__36[[#This Row],[Kosta kupienia]]</f>
        <v>0</v>
      </c>
      <c r="O454">
        <f>gielda__36[[#This Row],[Akcje przed]]+gielda__36[[#This Row],[ile kupic]]-gielda__36[[#This Row],[Ilośc sprzedaż]]</f>
        <v>36</v>
      </c>
      <c r="P454">
        <f>gielda__36[[#This Row],[hajs przed]]+gielda__36[[#This Row],[Zmaina]]</f>
        <v>974.21000000000254</v>
      </c>
      <c r="Q454" s="1">
        <f t="shared" si="23"/>
        <v>453</v>
      </c>
    </row>
    <row r="455" spans="1:17" x14ac:dyDescent="0.45">
      <c r="A455">
        <v>95.72</v>
      </c>
      <c r="B455">
        <v>63.89</v>
      </c>
      <c r="C455">
        <v>135.43</v>
      </c>
      <c r="D455">
        <f>MAX(gielda__36[[#This Row],[firma_C]], D454)</f>
        <v>157.47</v>
      </c>
      <c r="E455">
        <f>IF(NOT(gielda__36[[#This Row],[Max C]] = D454), 1, 0)</f>
        <v>0</v>
      </c>
      <c r="F455">
        <f t="shared" si="21"/>
        <v>974.21000000000254</v>
      </c>
      <c r="G455">
        <f>IF(C454&gt;gielda__36[[#This Row],[firma_C]], G454+1, 1)</f>
        <v>3</v>
      </c>
      <c r="H455" t="str">
        <f>IF(gielda__36[[#This Row],[Maleje]] &gt;= 3, "TAK", "NIE")</f>
        <v>TAK</v>
      </c>
      <c r="I455">
        <f t="shared" si="22"/>
        <v>36</v>
      </c>
      <c r="J455">
        <f>IF(AND(H454 = "TAK", gielda__36[[#This Row],[hajs przed]] &gt;= 1000),  ROUNDDOWN(1000/gielda__36[[#This Row],[firma_C]], 0), 0)</f>
        <v>0</v>
      </c>
      <c r="K455">
        <f>gielda__36[[#This Row],[ile kupic]]*gielda__36[[#This Row],[firma_C]]</f>
        <v>0</v>
      </c>
      <c r="L455">
        <f>IF(E454 = 1, gielda__36[[#This Row],[Akcje przed]], 0)</f>
        <v>0</v>
      </c>
      <c r="M455">
        <f>gielda__36[[#This Row],[firma_C]]*gielda__36[[#This Row],[Ilośc sprzedaż]]</f>
        <v>0</v>
      </c>
      <c r="N455">
        <f>gielda__36[[#This Row],[Koszta sprzedaży]]-gielda__36[[#This Row],[Kosta kupienia]]</f>
        <v>0</v>
      </c>
      <c r="O455">
        <f>gielda__36[[#This Row],[Akcje przed]]+gielda__36[[#This Row],[ile kupic]]-gielda__36[[#This Row],[Ilośc sprzedaż]]</f>
        <v>36</v>
      </c>
      <c r="P455">
        <f>gielda__36[[#This Row],[hajs przed]]+gielda__36[[#This Row],[Zmaina]]</f>
        <v>974.21000000000254</v>
      </c>
      <c r="Q455" s="1">
        <f t="shared" si="23"/>
        <v>454</v>
      </c>
    </row>
    <row r="456" spans="1:17" x14ac:dyDescent="0.45">
      <c r="A456">
        <v>96.62</v>
      </c>
      <c r="B456">
        <v>66.790000000000006</v>
      </c>
      <c r="C456">
        <v>134</v>
      </c>
      <c r="D456">
        <f>MAX(gielda__36[[#This Row],[firma_C]], D455)</f>
        <v>157.47</v>
      </c>
      <c r="E456">
        <f>IF(NOT(gielda__36[[#This Row],[Max C]] = D455), 1, 0)</f>
        <v>0</v>
      </c>
      <c r="F456">
        <f t="shared" si="21"/>
        <v>974.21000000000254</v>
      </c>
      <c r="G456">
        <f>IF(C455&gt;gielda__36[[#This Row],[firma_C]], G455+1, 1)</f>
        <v>4</v>
      </c>
      <c r="H456" t="str">
        <f>IF(gielda__36[[#This Row],[Maleje]] &gt;= 3, "TAK", "NIE")</f>
        <v>TAK</v>
      </c>
      <c r="I456">
        <f t="shared" si="22"/>
        <v>36</v>
      </c>
      <c r="J456">
        <f>IF(AND(H455 = "TAK", gielda__36[[#This Row],[hajs przed]] &gt;= 1000),  ROUNDDOWN(1000/gielda__36[[#This Row],[firma_C]], 0), 0)</f>
        <v>0</v>
      </c>
      <c r="K456">
        <f>gielda__36[[#This Row],[ile kupic]]*gielda__36[[#This Row],[firma_C]]</f>
        <v>0</v>
      </c>
      <c r="L456">
        <f>IF(E455 = 1, gielda__36[[#This Row],[Akcje przed]], 0)</f>
        <v>0</v>
      </c>
      <c r="M456">
        <f>gielda__36[[#This Row],[firma_C]]*gielda__36[[#This Row],[Ilośc sprzedaż]]</f>
        <v>0</v>
      </c>
      <c r="N456">
        <f>gielda__36[[#This Row],[Koszta sprzedaży]]-gielda__36[[#This Row],[Kosta kupienia]]</f>
        <v>0</v>
      </c>
      <c r="O456">
        <f>gielda__36[[#This Row],[Akcje przed]]+gielda__36[[#This Row],[ile kupic]]-gielda__36[[#This Row],[Ilośc sprzedaż]]</f>
        <v>36</v>
      </c>
      <c r="P456">
        <f>gielda__36[[#This Row],[hajs przed]]+gielda__36[[#This Row],[Zmaina]]</f>
        <v>974.21000000000254</v>
      </c>
      <c r="Q456" s="1">
        <f t="shared" si="23"/>
        <v>455</v>
      </c>
    </row>
    <row r="457" spans="1:17" x14ac:dyDescent="0.45">
      <c r="A457">
        <v>98.19</v>
      </c>
      <c r="B457">
        <v>65.16</v>
      </c>
      <c r="C457">
        <v>134.07</v>
      </c>
      <c r="D457">
        <f>MAX(gielda__36[[#This Row],[firma_C]], D456)</f>
        <v>157.47</v>
      </c>
      <c r="E457">
        <f>IF(NOT(gielda__36[[#This Row],[Max C]] = D456), 1, 0)</f>
        <v>0</v>
      </c>
      <c r="F457">
        <f t="shared" si="21"/>
        <v>974.21000000000254</v>
      </c>
      <c r="G457">
        <f>IF(C456&gt;gielda__36[[#This Row],[firma_C]], G456+1, 1)</f>
        <v>1</v>
      </c>
      <c r="H457" t="str">
        <f>IF(gielda__36[[#This Row],[Maleje]] &gt;= 3, "TAK", "NIE")</f>
        <v>NIE</v>
      </c>
      <c r="I457">
        <f t="shared" si="22"/>
        <v>36</v>
      </c>
      <c r="J457">
        <f>IF(AND(H456 = "TAK", gielda__36[[#This Row],[hajs przed]] &gt;= 1000),  ROUNDDOWN(1000/gielda__36[[#This Row],[firma_C]], 0), 0)</f>
        <v>0</v>
      </c>
      <c r="K457">
        <f>gielda__36[[#This Row],[ile kupic]]*gielda__36[[#This Row],[firma_C]]</f>
        <v>0</v>
      </c>
      <c r="L457">
        <f>IF(E456 = 1, gielda__36[[#This Row],[Akcje przed]], 0)</f>
        <v>0</v>
      </c>
      <c r="M457">
        <f>gielda__36[[#This Row],[firma_C]]*gielda__36[[#This Row],[Ilośc sprzedaż]]</f>
        <v>0</v>
      </c>
      <c r="N457">
        <f>gielda__36[[#This Row],[Koszta sprzedaży]]-gielda__36[[#This Row],[Kosta kupienia]]</f>
        <v>0</v>
      </c>
      <c r="O457">
        <f>gielda__36[[#This Row],[Akcje przed]]+gielda__36[[#This Row],[ile kupic]]-gielda__36[[#This Row],[Ilośc sprzedaż]]</f>
        <v>36</v>
      </c>
      <c r="P457">
        <f>gielda__36[[#This Row],[hajs przed]]+gielda__36[[#This Row],[Zmaina]]</f>
        <v>974.21000000000254</v>
      </c>
      <c r="Q457" s="1">
        <f t="shared" si="23"/>
        <v>456</v>
      </c>
    </row>
    <row r="458" spans="1:17" x14ac:dyDescent="0.45">
      <c r="A458">
        <v>97.19</v>
      </c>
      <c r="B458">
        <v>67.81</v>
      </c>
      <c r="C458">
        <v>135.07</v>
      </c>
      <c r="D458">
        <f>MAX(gielda__36[[#This Row],[firma_C]], D457)</f>
        <v>157.47</v>
      </c>
      <c r="E458">
        <f>IF(NOT(gielda__36[[#This Row],[Max C]] = D457), 1, 0)</f>
        <v>0</v>
      </c>
      <c r="F458">
        <f t="shared" si="21"/>
        <v>974.21000000000254</v>
      </c>
      <c r="G458">
        <f>IF(C457&gt;gielda__36[[#This Row],[firma_C]], G457+1, 1)</f>
        <v>1</v>
      </c>
      <c r="H458" t="str">
        <f>IF(gielda__36[[#This Row],[Maleje]] &gt;= 3, "TAK", "NIE")</f>
        <v>NIE</v>
      </c>
      <c r="I458">
        <f t="shared" si="22"/>
        <v>36</v>
      </c>
      <c r="J458">
        <f>IF(AND(H457 = "TAK", gielda__36[[#This Row],[hajs przed]] &gt;= 1000),  ROUNDDOWN(1000/gielda__36[[#This Row],[firma_C]], 0), 0)</f>
        <v>0</v>
      </c>
      <c r="K458">
        <f>gielda__36[[#This Row],[ile kupic]]*gielda__36[[#This Row],[firma_C]]</f>
        <v>0</v>
      </c>
      <c r="L458">
        <f>IF(E457 = 1, gielda__36[[#This Row],[Akcje przed]], 0)</f>
        <v>0</v>
      </c>
      <c r="M458">
        <f>gielda__36[[#This Row],[firma_C]]*gielda__36[[#This Row],[Ilośc sprzedaż]]</f>
        <v>0</v>
      </c>
      <c r="N458">
        <f>gielda__36[[#This Row],[Koszta sprzedaży]]-gielda__36[[#This Row],[Kosta kupienia]]</f>
        <v>0</v>
      </c>
      <c r="O458">
        <f>gielda__36[[#This Row],[Akcje przed]]+gielda__36[[#This Row],[ile kupic]]-gielda__36[[#This Row],[Ilośc sprzedaż]]</f>
        <v>36</v>
      </c>
      <c r="P458">
        <f>gielda__36[[#This Row],[hajs przed]]+gielda__36[[#This Row],[Zmaina]]</f>
        <v>974.21000000000254</v>
      </c>
      <c r="Q458" s="1">
        <f t="shared" si="23"/>
        <v>457</v>
      </c>
    </row>
    <row r="459" spans="1:17" x14ac:dyDescent="0.45">
      <c r="A459">
        <v>97.88</v>
      </c>
      <c r="B459">
        <v>70.23</v>
      </c>
      <c r="C459">
        <v>133.69999999999999</v>
      </c>
      <c r="D459">
        <f>MAX(gielda__36[[#This Row],[firma_C]], D458)</f>
        <v>157.47</v>
      </c>
      <c r="E459">
        <f>IF(NOT(gielda__36[[#This Row],[Max C]] = D458), 1, 0)</f>
        <v>0</v>
      </c>
      <c r="F459">
        <f t="shared" si="21"/>
        <v>974.21000000000254</v>
      </c>
      <c r="G459">
        <f>IF(C458&gt;gielda__36[[#This Row],[firma_C]], G458+1, 1)</f>
        <v>2</v>
      </c>
      <c r="H459" t="str">
        <f>IF(gielda__36[[#This Row],[Maleje]] &gt;= 3, "TAK", "NIE")</f>
        <v>NIE</v>
      </c>
      <c r="I459">
        <f t="shared" si="22"/>
        <v>36</v>
      </c>
      <c r="J459">
        <f>IF(AND(H458 = "TAK", gielda__36[[#This Row],[hajs przed]] &gt;= 1000),  ROUNDDOWN(1000/gielda__36[[#This Row],[firma_C]], 0), 0)</f>
        <v>0</v>
      </c>
      <c r="K459">
        <f>gielda__36[[#This Row],[ile kupic]]*gielda__36[[#This Row],[firma_C]]</f>
        <v>0</v>
      </c>
      <c r="L459">
        <f>IF(E458 = 1, gielda__36[[#This Row],[Akcje przed]], 0)</f>
        <v>0</v>
      </c>
      <c r="M459">
        <f>gielda__36[[#This Row],[firma_C]]*gielda__36[[#This Row],[Ilośc sprzedaż]]</f>
        <v>0</v>
      </c>
      <c r="N459">
        <f>gielda__36[[#This Row],[Koszta sprzedaży]]-gielda__36[[#This Row],[Kosta kupienia]]</f>
        <v>0</v>
      </c>
      <c r="O459">
        <f>gielda__36[[#This Row],[Akcje przed]]+gielda__36[[#This Row],[ile kupic]]-gielda__36[[#This Row],[Ilośc sprzedaż]]</f>
        <v>36</v>
      </c>
      <c r="P459">
        <f>gielda__36[[#This Row],[hajs przed]]+gielda__36[[#This Row],[Zmaina]]</f>
        <v>974.21000000000254</v>
      </c>
      <c r="Q459" s="1">
        <f t="shared" si="23"/>
        <v>458</v>
      </c>
    </row>
    <row r="460" spans="1:17" x14ac:dyDescent="0.45">
      <c r="A460">
        <v>96.5</v>
      </c>
      <c r="B460">
        <v>69.88</v>
      </c>
      <c r="C460">
        <v>132.12</v>
      </c>
      <c r="D460">
        <f>MAX(gielda__36[[#This Row],[firma_C]], D459)</f>
        <v>157.47</v>
      </c>
      <c r="E460">
        <f>IF(NOT(gielda__36[[#This Row],[Max C]] = D459), 1, 0)</f>
        <v>0</v>
      </c>
      <c r="F460">
        <f t="shared" si="21"/>
        <v>974.21000000000254</v>
      </c>
      <c r="G460">
        <f>IF(C459&gt;gielda__36[[#This Row],[firma_C]], G459+1, 1)</f>
        <v>3</v>
      </c>
      <c r="H460" t="str">
        <f>IF(gielda__36[[#This Row],[Maleje]] &gt;= 3, "TAK", "NIE")</f>
        <v>TAK</v>
      </c>
      <c r="I460">
        <f t="shared" si="22"/>
        <v>36</v>
      </c>
      <c r="J460">
        <f>IF(AND(H459 = "TAK", gielda__36[[#This Row],[hajs przed]] &gt;= 1000),  ROUNDDOWN(1000/gielda__36[[#This Row],[firma_C]], 0), 0)</f>
        <v>0</v>
      </c>
      <c r="K460">
        <f>gielda__36[[#This Row],[ile kupic]]*gielda__36[[#This Row],[firma_C]]</f>
        <v>0</v>
      </c>
      <c r="L460">
        <f>IF(E459 = 1, gielda__36[[#This Row],[Akcje przed]], 0)</f>
        <v>0</v>
      </c>
      <c r="M460">
        <f>gielda__36[[#This Row],[firma_C]]*gielda__36[[#This Row],[Ilośc sprzedaż]]</f>
        <v>0</v>
      </c>
      <c r="N460">
        <f>gielda__36[[#This Row],[Koszta sprzedaży]]-gielda__36[[#This Row],[Kosta kupienia]]</f>
        <v>0</v>
      </c>
      <c r="O460">
        <f>gielda__36[[#This Row],[Akcje przed]]+gielda__36[[#This Row],[ile kupic]]-gielda__36[[#This Row],[Ilośc sprzedaż]]</f>
        <v>36</v>
      </c>
      <c r="P460">
        <f>gielda__36[[#This Row],[hajs przed]]+gielda__36[[#This Row],[Zmaina]]</f>
        <v>974.21000000000254</v>
      </c>
      <c r="Q460" s="1">
        <f t="shared" si="23"/>
        <v>459</v>
      </c>
    </row>
    <row r="461" spans="1:17" x14ac:dyDescent="0.45">
      <c r="A461">
        <v>98.32</v>
      </c>
      <c r="B461">
        <v>69.650000000000006</v>
      </c>
      <c r="C461">
        <v>132.19999999999999</v>
      </c>
      <c r="D461">
        <f>MAX(gielda__36[[#This Row],[firma_C]], D460)</f>
        <v>157.47</v>
      </c>
      <c r="E461">
        <f>IF(NOT(gielda__36[[#This Row],[Max C]] = D460), 1, 0)</f>
        <v>0</v>
      </c>
      <c r="F461">
        <f t="shared" si="21"/>
        <v>974.21000000000254</v>
      </c>
      <c r="G461">
        <f>IF(C460&gt;gielda__36[[#This Row],[firma_C]], G460+1, 1)</f>
        <v>1</v>
      </c>
      <c r="H461" t="str">
        <f>IF(gielda__36[[#This Row],[Maleje]] &gt;= 3, "TAK", "NIE")</f>
        <v>NIE</v>
      </c>
      <c r="I461">
        <f t="shared" si="22"/>
        <v>36</v>
      </c>
      <c r="J461">
        <f>IF(AND(H460 = "TAK", gielda__36[[#This Row],[hajs przed]] &gt;= 1000),  ROUNDDOWN(1000/gielda__36[[#This Row],[firma_C]], 0), 0)</f>
        <v>0</v>
      </c>
      <c r="K461">
        <f>gielda__36[[#This Row],[ile kupic]]*gielda__36[[#This Row],[firma_C]]</f>
        <v>0</v>
      </c>
      <c r="L461">
        <f>IF(E460 = 1, gielda__36[[#This Row],[Akcje przed]], 0)</f>
        <v>0</v>
      </c>
      <c r="M461">
        <f>gielda__36[[#This Row],[firma_C]]*gielda__36[[#This Row],[Ilośc sprzedaż]]</f>
        <v>0</v>
      </c>
      <c r="N461">
        <f>gielda__36[[#This Row],[Koszta sprzedaży]]-gielda__36[[#This Row],[Kosta kupienia]]</f>
        <v>0</v>
      </c>
      <c r="O461">
        <f>gielda__36[[#This Row],[Akcje przed]]+gielda__36[[#This Row],[ile kupic]]-gielda__36[[#This Row],[Ilośc sprzedaż]]</f>
        <v>36</v>
      </c>
      <c r="P461">
        <f>gielda__36[[#This Row],[hajs przed]]+gielda__36[[#This Row],[Zmaina]]</f>
        <v>974.21000000000254</v>
      </c>
      <c r="Q461" s="1">
        <f t="shared" si="23"/>
        <v>460</v>
      </c>
    </row>
    <row r="462" spans="1:17" x14ac:dyDescent="0.45">
      <c r="A462">
        <v>100.41</v>
      </c>
      <c r="B462">
        <v>67.95</v>
      </c>
      <c r="C462">
        <v>134.63</v>
      </c>
      <c r="D462">
        <f>MAX(gielda__36[[#This Row],[firma_C]], D461)</f>
        <v>157.47</v>
      </c>
      <c r="E462">
        <f>IF(NOT(gielda__36[[#This Row],[Max C]] = D461), 1, 0)</f>
        <v>0</v>
      </c>
      <c r="F462">
        <f t="shared" si="21"/>
        <v>974.21000000000254</v>
      </c>
      <c r="G462">
        <f>IF(C461&gt;gielda__36[[#This Row],[firma_C]], G461+1, 1)</f>
        <v>1</v>
      </c>
      <c r="H462" t="str">
        <f>IF(gielda__36[[#This Row],[Maleje]] &gt;= 3, "TAK", "NIE")</f>
        <v>NIE</v>
      </c>
      <c r="I462">
        <f t="shared" si="22"/>
        <v>36</v>
      </c>
      <c r="J462">
        <f>IF(AND(H461 = "TAK", gielda__36[[#This Row],[hajs przed]] &gt;= 1000),  ROUNDDOWN(1000/gielda__36[[#This Row],[firma_C]], 0), 0)</f>
        <v>0</v>
      </c>
      <c r="K462">
        <f>gielda__36[[#This Row],[ile kupic]]*gielda__36[[#This Row],[firma_C]]</f>
        <v>0</v>
      </c>
      <c r="L462">
        <f>IF(E461 = 1, gielda__36[[#This Row],[Akcje przed]], 0)</f>
        <v>0</v>
      </c>
      <c r="M462">
        <f>gielda__36[[#This Row],[firma_C]]*gielda__36[[#This Row],[Ilośc sprzedaż]]</f>
        <v>0</v>
      </c>
      <c r="N462">
        <f>gielda__36[[#This Row],[Koszta sprzedaży]]-gielda__36[[#This Row],[Kosta kupienia]]</f>
        <v>0</v>
      </c>
      <c r="O462">
        <f>gielda__36[[#This Row],[Akcje przed]]+gielda__36[[#This Row],[ile kupic]]-gielda__36[[#This Row],[Ilośc sprzedaż]]</f>
        <v>36</v>
      </c>
      <c r="P462">
        <f>gielda__36[[#This Row],[hajs przed]]+gielda__36[[#This Row],[Zmaina]]</f>
        <v>974.21000000000254</v>
      </c>
      <c r="Q462" s="1">
        <f t="shared" si="23"/>
        <v>461</v>
      </c>
    </row>
    <row r="463" spans="1:17" x14ac:dyDescent="0.45">
      <c r="A463">
        <v>98.63</v>
      </c>
      <c r="B463">
        <v>66.98</v>
      </c>
      <c r="C463">
        <v>136.87</v>
      </c>
      <c r="D463">
        <f>MAX(gielda__36[[#This Row],[firma_C]], D462)</f>
        <v>157.47</v>
      </c>
      <c r="E463">
        <f>IF(NOT(gielda__36[[#This Row],[Max C]] = D462), 1, 0)</f>
        <v>0</v>
      </c>
      <c r="F463">
        <f t="shared" si="21"/>
        <v>974.21000000000254</v>
      </c>
      <c r="G463">
        <f>IF(C462&gt;gielda__36[[#This Row],[firma_C]], G462+1, 1)</f>
        <v>1</v>
      </c>
      <c r="H463" t="str">
        <f>IF(gielda__36[[#This Row],[Maleje]] &gt;= 3, "TAK", "NIE")</f>
        <v>NIE</v>
      </c>
      <c r="I463">
        <f t="shared" si="22"/>
        <v>36</v>
      </c>
      <c r="J463">
        <f>IF(AND(H462 = "TAK", gielda__36[[#This Row],[hajs przed]] &gt;= 1000),  ROUNDDOWN(1000/gielda__36[[#This Row],[firma_C]], 0), 0)</f>
        <v>0</v>
      </c>
      <c r="K463">
        <f>gielda__36[[#This Row],[ile kupic]]*gielda__36[[#This Row],[firma_C]]</f>
        <v>0</v>
      </c>
      <c r="L463">
        <f>IF(E462 = 1, gielda__36[[#This Row],[Akcje przed]], 0)</f>
        <v>0</v>
      </c>
      <c r="M463">
        <f>gielda__36[[#This Row],[firma_C]]*gielda__36[[#This Row],[Ilośc sprzedaż]]</f>
        <v>0</v>
      </c>
      <c r="N463">
        <f>gielda__36[[#This Row],[Koszta sprzedaży]]-gielda__36[[#This Row],[Kosta kupienia]]</f>
        <v>0</v>
      </c>
      <c r="O463">
        <f>gielda__36[[#This Row],[Akcje przed]]+gielda__36[[#This Row],[ile kupic]]-gielda__36[[#This Row],[Ilośc sprzedaż]]</f>
        <v>36</v>
      </c>
      <c r="P463">
        <f>gielda__36[[#This Row],[hajs przed]]+gielda__36[[#This Row],[Zmaina]]</f>
        <v>974.21000000000254</v>
      </c>
      <c r="Q463" s="1">
        <f t="shared" si="23"/>
        <v>462</v>
      </c>
    </row>
    <row r="464" spans="1:17" x14ac:dyDescent="0.45">
      <c r="A464">
        <v>96.81</v>
      </c>
      <c r="B464">
        <v>65.760000000000005</v>
      </c>
      <c r="C464">
        <v>138.55000000000001</v>
      </c>
      <c r="D464">
        <f>MAX(gielda__36[[#This Row],[firma_C]], D463)</f>
        <v>157.47</v>
      </c>
      <c r="E464">
        <f>IF(NOT(gielda__36[[#This Row],[Max C]] = D463), 1, 0)</f>
        <v>0</v>
      </c>
      <c r="F464">
        <f t="shared" si="21"/>
        <v>974.21000000000254</v>
      </c>
      <c r="G464">
        <f>IF(C463&gt;gielda__36[[#This Row],[firma_C]], G463+1, 1)</f>
        <v>1</v>
      </c>
      <c r="H464" t="str">
        <f>IF(gielda__36[[#This Row],[Maleje]] &gt;= 3, "TAK", "NIE")</f>
        <v>NIE</v>
      </c>
      <c r="I464">
        <f t="shared" si="22"/>
        <v>36</v>
      </c>
      <c r="J464">
        <f>IF(AND(H463 = "TAK", gielda__36[[#This Row],[hajs przed]] &gt;= 1000),  ROUNDDOWN(1000/gielda__36[[#This Row],[firma_C]], 0), 0)</f>
        <v>0</v>
      </c>
      <c r="K464">
        <f>gielda__36[[#This Row],[ile kupic]]*gielda__36[[#This Row],[firma_C]]</f>
        <v>0</v>
      </c>
      <c r="L464">
        <f>IF(E463 = 1, gielda__36[[#This Row],[Akcje przed]], 0)</f>
        <v>0</v>
      </c>
      <c r="M464">
        <f>gielda__36[[#This Row],[firma_C]]*gielda__36[[#This Row],[Ilośc sprzedaż]]</f>
        <v>0</v>
      </c>
      <c r="N464">
        <f>gielda__36[[#This Row],[Koszta sprzedaży]]-gielda__36[[#This Row],[Kosta kupienia]]</f>
        <v>0</v>
      </c>
      <c r="O464">
        <f>gielda__36[[#This Row],[Akcje przed]]+gielda__36[[#This Row],[ile kupic]]-gielda__36[[#This Row],[Ilośc sprzedaż]]</f>
        <v>36</v>
      </c>
      <c r="P464">
        <f>gielda__36[[#This Row],[hajs przed]]+gielda__36[[#This Row],[Zmaina]]</f>
        <v>974.21000000000254</v>
      </c>
      <c r="Q464" s="1">
        <f t="shared" si="23"/>
        <v>463</v>
      </c>
    </row>
    <row r="465" spans="1:17" x14ac:dyDescent="0.45">
      <c r="A465">
        <v>98.88</v>
      </c>
      <c r="B465">
        <v>65.53</v>
      </c>
      <c r="C465">
        <v>137.22999999999999</v>
      </c>
      <c r="D465">
        <f>MAX(gielda__36[[#This Row],[firma_C]], D464)</f>
        <v>157.47</v>
      </c>
      <c r="E465">
        <f>IF(NOT(gielda__36[[#This Row],[Max C]] = D464), 1, 0)</f>
        <v>0</v>
      </c>
      <c r="F465">
        <f t="shared" si="21"/>
        <v>974.21000000000254</v>
      </c>
      <c r="G465">
        <f>IF(C464&gt;gielda__36[[#This Row],[firma_C]], G464+1, 1)</f>
        <v>2</v>
      </c>
      <c r="H465" t="str">
        <f>IF(gielda__36[[#This Row],[Maleje]] &gt;= 3, "TAK", "NIE")</f>
        <v>NIE</v>
      </c>
      <c r="I465">
        <f t="shared" si="22"/>
        <v>36</v>
      </c>
      <c r="J465">
        <f>IF(AND(H464 = "TAK", gielda__36[[#This Row],[hajs przed]] &gt;= 1000),  ROUNDDOWN(1000/gielda__36[[#This Row],[firma_C]], 0), 0)</f>
        <v>0</v>
      </c>
      <c r="K465">
        <f>gielda__36[[#This Row],[ile kupic]]*gielda__36[[#This Row],[firma_C]]</f>
        <v>0</v>
      </c>
      <c r="L465">
        <f>IF(E464 = 1, gielda__36[[#This Row],[Akcje przed]], 0)</f>
        <v>0</v>
      </c>
      <c r="M465">
        <f>gielda__36[[#This Row],[firma_C]]*gielda__36[[#This Row],[Ilośc sprzedaż]]</f>
        <v>0</v>
      </c>
      <c r="N465">
        <f>gielda__36[[#This Row],[Koszta sprzedaży]]-gielda__36[[#This Row],[Kosta kupienia]]</f>
        <v>0</v>
      </c>
      <c r="O465">
        <f>gielda__36[[#This Row],[Akcje przed]]+gielda__36[[#This Row],[ile kupic]]-gielda__36[[#This Row],[Ilośc sprzedaż]]</f>
        <v>36</v>
      </c>
      <c r="P465">
        <f>gielda__36[[#This Row],[hajs przed]]+gielda__36[[#This Row],[Zmaina]]</f>
        <v>974.21000000000254</v>
      </c>
      <c r="Q465" s="1">
        <f t="shared" si="23"/>
        <v>464</v>
      </c>
    </row>
    <row r="466" spans="1:17" x14ac:dyDescent="0.45">
      <c r="A466">
        <v>100.54</v>
      </c>
      <c r="B466">
        <v>68.27</v>
      </c>
      <c r="C466">
        <v>135.35</v>
      </c>
      <c r="D466">
        <f>MAX(gielda__36[[#This Row],[firma_C]], D465)</f>
        <v>157.47</v>
      </c>
      <c r="E466">
        <f>IF(NOT(gielda__36[[#This Row],[Max C]] = D465), 1, 0)</f>
        <v>0</v>
      </c>
      <c r="F466">
        <f t="shared" si="21"/>
        <v>974.21000000000254</v>
      </c>
      <c r="G466">
        <f>IF(C465&gt;gielda__36[[#This Row],[firma_C]], G465+1, 1)</f>
        <v>3</v>
      </c>
      <c r="H466" t="str">
        <f>IF(gielda__36[[#This Row],[Maleje]] &gt;= 3, "TAK", "NIE")</f>
        <v>TAK</v>
      </c>
      <c r="I466">
        <f t="shared" si="22"/>
        <v>36</v>
      </c>
      <c r="J466">
        <f>IF(AND(H465 = "TAK", gielda__36[[#This Row],[hajs przed]] &gt;= 1000),  ROUNDDOWN(1000/gielda__36[[#This Row],[firma_C]], 0), 0)</f>
        <v>0</v>
      </c>
      <c r="K466">
        <f>gielda__36[[#This Row],[ile kupic]]*gielda__36[[#This Row],[firma_C]]</f>
        <v>0</v>
      </c>
      <c r="L466">
        <f>IF(E465 = 1, gielda__36[[#This Row],[Akcje przed]], 0)</f>
        <v>0</v>
      </c>
      <c r="M466">
        <f>gielda__36[[#This Row],[firma_C]]*gielda__36[[#This Row],[Ilośc sprzedaż]]</f>
        <v>0</v>
      </c>
      <c r="N466">
        <f>gielda__36[[#This Row],[Koszta sprzedaży]]-gielda__36[[#This Row],[Kosta kupienia]]</f>
        <v>0</v>
      </c>
      <c r="O466">
        <f>gielda__36[[#This Row],[Akcje przed]]+gielda__36[[#This Row],[ile kupic]]-gielda__36[[#This Row],[Ilośc sprzedaż]]</f>
        <v>36</v>
      </c>
      <c r="P466">
        <f>gielda__36[[#This Row],[hajs przed]]+gielda__36[[#This Row],[Zmaina]]</f>
        <v>974.21000000000254</v>
      </c>
      <c r="Q466" s="1">
        <f t="shared" si="23"/>
        <v>465</v>
      </c>
    </row>
    <row r="467" spans="1:17" x14ac:dyDescent="0.45">
      <c r="A467">
        <v>102.5</v>
      </c>
      <c r="B467">
        <v>66.36</v>
      </c>
      <c r="C467">
        <v>133.85</v>
      </c>
      <c r="D467">
        <f>MAX(gielda__36[[#This Row],[firma_C]], D466)</f>
        <v>157.47</v>
      </c>
      <c r="E467">
        <f>IF(NOT(gielda__36[[#This Row],[Max C]] = D466), 1, 0)</f>
        <v>0</v>
      </c>
      <c r="F467">
        <f t="shared" si="21"/>
        <v>974.21000000000254</v>
      </c>
      <c r="G467">
        <f>IF(C466&gt;gielda__36[[#This Row],[firma_C]], G466+1, 1)</f>
        <v>4</v>
      </c>
      <c r="H467" t="str">
        <f>IF(gielda__36[[#This Row],[Maleje]] &gt;= 3, "TAK", "NIE")</f>
        <v>TAK</v>
      </c>
      <c r="I467">
        <f t="shared" si="22"/>
        <v>36</v>
      </c>
      <c r="J467">
        <f>IF(AND(H466 = "TAK", gielda__36[[#This Row],[hajs przed]] &gt;= 1000),  ROUNDDOWN(1000/gielda__36[[#This Row],[firma_C]], 0), 0)</f>
        <v>0</v>
      </c>
      <c r="K467">
        <f>gielda__36[[#This Row],[ile kupic]]*gielda__36[[#This Row],[firma_C]]</f>
        <v>0</v>
      </c>
      <c r="L467">
        <f>IF(E466 = 1, gielda__36[[#This Row],[Akcje przed]], 0)</f>
        <v>0</v>
      </c>
      <c r="M467">
        <f>gielda__36[[#This Row],[firma_C]]*gielda__36[[#This Row],[Ilośc sprzedaż]]</f>
        <v>0</v>
      </c>
      <c r="N467">
        <f>gielda__36[[#This Row],[Koszta sprzedaży]]-gielda__36[[#This Row],[Kosta kupienia]]</f>
        <v>0</v>
      </c>
      <c r="O467">
        <f>gielda__36[[#This Row],[Akcje przed]]+gielda__36[[#This Row],[ile kupic]]-gielda__36[[#This Row],[Ilośc sprzedaż]]</f>
        <v>36</v>
      </c>
      <c r="P467">
        <f>gielda__36[[#This Row],[hajs przed]]+gielda__36[[#This Row],[Zmaina]]</f>
        <v>974.21000000000254</v>
      </c>
      <c r="Q467" s="1">
        <f t="shared" si="23"/>
        <v>466</v>
      </c>
    </row>
    <row r="468" spans="1:17" x14ac:dyDescent="0.45">
      <c r="A468">
        <v>103.73</v>
      </c>
      <c r="B468">
        <v>65</v>
      </c>
      <c r="C468">
        <v>134.44999999999999</v>
      </c>
      <c r="D468">
        <f>MAX(gielda__36[[#This Row],[firma_C]], D467)</f>
        <v>157.47</v>
      </c>
      <c r="E468">
        <f>IF(NOT(gielda__36[[#This Row],[Max C]] = D467), 1, 0)</f>
        <v>0</v>
      </c>
      <c r="F468">
        <f t="shared" si="21"/>
        <v>974.21000000000254</v>
      </c>
      <c r="G468">
        <f>IF(C467&gt;gielda__36[[#This Row],[firma_C]], G467+1, 1)</f>
        <v>1</v>
      </c>
      <c r="H468" t="str">
        <f>IF(gielda__36[[#This Row],[Maleje]] &gt;= 3, "TAK", "NIE")</f>
        <v>NIE</v>
      </c>
      <c r="I468">
        <f t="shared" si="22"/>
        <v>36</v>
      </c>
      <c r="J468">
        <f>IF(AND(H467 = "TAK", gielda__36[[#This Row],[hajs przed]] &gt;= 1000),  ROUNDDOWN(1000/gielda__36[[#This Row],[firma_C]], 0), 0)</f>
        <v>0</v>
      </c>
      <c r="K468">
        <f>gielda__36[[#This Row],[ile kupic]]*gielda__36[[#This Row],[firma_C]]</f>
        <v>0</v>
      </c>
      <c r="L468">
        <f>IF(E467 = 1, gielda__36[[#This Row],[Akcje przed]], 0)</f>
        <v>0</v>
      </c>
      <c r="M468">
        <f>gielda__36[[#This Row],[firma_C]]*gielda__36[[#This Row],[Ilośc sprzedaż]]</f>
        <v>0</v>
      </c>
      <c r="N468">
        <f>gielda__36[[#This Row],[Koszta sprzedaży]]-gielda__36[[#This Row],[Kosta kupienia]]</f>
        <v>0</v>
      </c>
      <c r="O468">
        <f>gielda__36[[#This Row],[Akcje przed]]+gielda__36[[#This Row],[ile kupic]]-gielda__36[[#This Row],[Ilośc sprzedaż]]</f>
        <v>36</v>
      </c>
      <c r="P468">
        <f>gielda__36[[#This Row],[hajs przed]]+gielda__36[[#This Row],[Zmaina]]</f>
        <v>974.21000000000254</v>
      </c>
      <c r="Q468" s="1">
        <f t="shared" si="23"/>
        <v>467</v>
      </c>
    </row>
    <row r="469" spans="1:17" x14ac:dyDescent="0.45">
      <c r="A469">
        <v>101.95</v>
      </c>
      <c r="B469">
        <v>67.900000000000006</v>
      </c>
      <c r="C469">
        <v>136.01</v>
      </c>
      <c r="D469">
        <f>MAX(gielda__36[[#This Row],[firma_C]], D468)</f>
        <v>157.47</v>
      </c>
      <c r="E469">
        <f>IF(NOT(gielda__36[[#This Row],[Max C]] = D468), 1, 0)</f>
        <v>0</v>
      </c>
      <c r="F469">
        <f t="shared" si="21"/>
        <v>974.21000000000254</v>
      </c>
      <c r="G469">
        <f>IF(C468&gt;gielda__36[[#This Row],[firma_C]], G468+1, 1)</f>
        <v>1</v>
      </c>
      <c r="H469" t="str">
        <f>IF(gielda__36[[#This Row],[Maleje]] &gt;= 3, "TAK", "NIE")</f>
        <v>NIE</v>
      </c>
      <c r="I469">
        <f t="shared" si="22"/>
        <v>36</v>
      </c>
      <c r="J469">
        <f>IF(AND(H468 = "TAK", gielda__36[[#This Row],[hajs przed]] &gt;= 1000),  ROUNDDOWN(1000/gielda__36[[#This Row],[firma_C]], 0), 0)</f>
        <v>0</v>
      </c>
      <c r="K469">
        <f>gielda__36[[#This Row],[ile kupic]]*gielda__36[[#This Row],[firma_C]]</f>
        <v>0</v>
      </c>
      <c r="L469">
        <f>IF(E468 = 1, gielda__36[[#This Row],[Akcje przed]], 0)</f>
        <v>0</v>
      </c>
      <c r="M469">
        <f>gielda__36[[#This Row],[firma_C]]*gielda__36[[#This Row],[Ilośc sprzedaż]]</f>
        <v>0</v>
      </c>
      <c r="N469">
        <f>gielda__36[[#This Row],[Koszta sprzedaży]]-gielda__36[[#This Row],[Kosta kupienia]]</f>
        <v>0</v>
      </c>
      <c r="O469">
        <f>gielda__36[[#This Row],[Akcje przed]]+gielda__36[[#This Row],[ile kupic]]-gielda__36[[#This Row],[Ilośc sprzedaż]]</f>
        <v>36</v>
      </c>
      <c r="P469">
        <f>gielda__36[[#This Row],[hajs przed]]+gielda__36[[#This Row],[Zmaina]]</f>
        <v>974.21000000000254</v>
      </c>
      <c r="Q469" s="1">
        <f t="shared" si="23"/>
        <v>468</v>
      </c>
    </row>
    <row r="470" spans="1:17" x14ac:dyDescent="0.45">
      <c r="A470">
        <v>100.28</v>
      </c>
      <c r="B470">
        <v>67.61</v>
      </c>
      <c r="C470">
        <v>134.69</v>
      </c>
      <c r="D470">
        <f>MAX(gielda__36[[#This Row],[firma_C]], D469)</f>
        <v>157.47</v>
      </c>
      <c r="E470">
        <f>IF(NOT(gielda__36[[#This Row],[Max C]] = D469), 1, 0)</f>
        <v>0</v>
      </c>
      <c r="F470">
        <f t="shared" si="21"/>
        <v>974.21000000000254</v>
      </c>
      <c r="G470">
        <f>IF(C469&gt;gielda__36[[#This Row],[firma_C]], G469+1, 1)</f>
        <v>2</v>
      </c>
      <c r="H470" t="str">
        <f>IF(gielda__36[[#This Row],[Maleje]] &gt;= 3, "TAK", "NIE")</f>
        <v>NIE</v>
      </c>
      <c r="I470">
        <f t="shared" si="22"/>
        <v>36</v>
      </c>
      <c r="J470">
        <f>IF(AND(H469 = "TAK", gielda__36[[#This Row],[hajs przed]] &gt;= 1000),  ROUNDDOWN(1000/gielda__36[[#This Row],[firma_C]], 0), 0)</f>
        <v>0</v>
      </c>
      <c r="K470">
        <f>gielda__36[[#This Row],[ile kupic]]*gielda__36[[#This Row],[firma_C]]</f>
        <v>0</v>
      </c>
      <c r="L470">
        <f>IF(E469 = 1, gielda__36[[#This Row],[Akcje przed]], 0)</f>
        <v>0</v>
      </c>
      <c r="M470">
        <f>gielda__36[[#This Row],[firma_C]]*gielda__36[[#This Row],[Ilośc sprzedaż]]</f>
        <v>0</v>
      </c>
      <c r="N470">
        <f>gielda__36[[#This Row],[Koszta sprzedaży]]-gielda__36[[#This Row],[Kosta kupienia]]</f>
        <v>0</v>
      </c>
      <c r="O470">
        <f>gielda__36[[#This Row],[Akcje przed]]+gielda__36[[#This Row],[ile kupic]]-gielda__36[[#This Row],[Ilośc sprzedaż]]</f>
        <v>36</v>
      </c>
      <c r="P470">
        <f>gielda__36[[#This Row],[hajs przed]]+gielda__36[[#This Row],[Zmaina]]</f>
        <v>974.21000000000254</v>
      </c>
      <c r="Q470" s="1">
        <f t="shared" si="23"/>
        <v>469</v>
      </c>
    </row>
    <row r="471" spans="1:17" x14ac:dyDescent="0.45">
      <c r="A471">
        <v>101.15</v>
      </c>
      <c r="B471">
        <v>66.87</v>
      </c>
      <c r="C471">
        <v>136.71</v>
      </c>
      <c r="D471">
        <f>MAX(gielda__36[[#This Row],[firma_C]], D470)</f>
        <v>157.47</v>
      </c>
      <c r="E471">
        <f>IF(NOT(gielda__36[[#This Row],[Max C]] = D470), 1, 0)</f>
        <v>0</v>
      </c>
      <c r="F471">
        <f t="shared" si="21"/>
        <v>974.21000000000254</v>
      </c>
      <c r="G471">
        <f>IF(C470&gt;gielda__36[[#This Row],[firma_C]], G470+1, 1)</f>
        <v>1</v>
      </c>
      <c r="H471" t="str">
        <f>IF(gielda__36[[#This Row],[Maleje]] &gt;= 3, "TAK", "NIE")</f>
        <v>NIE</v>
      </c>
      <c r="I471">
        <f t="shared" si="22"/>
        <v>36</v>
      </c>
      <c r="J471">
        <f>IF(AND(H470 = "TAK", gielda__36[[#This Row],[hajs przed]] &gt;= 1000),  ROUNDDOWN(1000/gielda__36[[#This Row],[firma_C]], 0), 0)</f>
        <v>0</v>
      </c>
      <c r="K471">
        <f>gielda__36[[#This Row],[ile kupic]]*gielda__36[[#This Row],[firma_C]]</f>
        <v>0</v>
      </c>
      <c r="L471">
        <f>IF(E470 = 1, gielda__36[[#This Row],[Akcje przed]], 0)</f>
        <v>0</v>
      </c>
      <c r="M471">
        <f>gielda__36[[#This Row],[firma_C]]*gielda__36[[#This Row],[Ilośc sprzedaż]]</f>
        <v>0</v>
      </c>
      <c r="N471">
        <f>gielda__36[[#This Row],[Koszta sprzedaży]]-gielda__36[[#This Row],[Kosta kupienia]]</f>
        <v>0</v>
      </c>
      <c r="O471">
        <f>gielda__36[[#This Row],[Akcje przed]]+gielda__36[[#This Row],[ile kupic]]-gielda__36[[#This Row],[Ilośc sprzedaż]]</f>
        <v>36</v>
      </c>
      <c r="P471">
        <f>gielda__36[[#This Row],[hajs przed]]+gielda__36[[#This Row],[Zmaina]]</f>
        <v>974.21000000000254</v>
      </c>
      <c r="Q471" s="1">
        <f t="shared" si="23"/>
        <v>470</v>
      </c>
    </row>
    <row r="472" spans="1:17" x14ac:dyDescent="0.45">
      <c r="A472">
        <v>101.53</v>
      </c>
      <c r="B472">
        <v>69.790000000000006</v>
      </c>
      <c r="C472">
        <v>135.55000000000001</v>
      </c>
      <c r="D472">
        <f>MAX(gielda__36[[#This Row],[firma_C]], D471)</f>
        <v>157.47</v>
      </c>
      <c r="E472">
        <f>IF(NOT(gielda__36[[#This Row],[Max C]] = D471), 1, 0)</f>
        <v>0</v>
      </c>
      <c r="F472">
        <f t="shared" si="21"/>
        <v>974.21000000000254</v>
      </c>
      <c r="G472">
        <f>IF(C471&gt;gielda__36[[#This Row],[firma_C]], G471+1, 1)</f>
        <v>2</v>
      </c>
      <c r="H472" t="str">
        <f>IF(gielda__36[[#This Row],[Maleje]] &gt;= 3, "TAK", "NIE")</f>
        <v>NIE</v>
      </c>
      <c r="I472">
        <f t="shared" si="22"/>
        <v>36</v>
      </c>
      <c r="J472">
        <f>IF(AND(H471 = "TAK", gielda__36[[#This Row],[hajs przed]] &gt;= 1000),  ROUNDDOWN(1000/gielda__36[[#This Row],[firma_C]], 0), 0)</f>
        <v>0</v>
      </c>
      <c r="K472">
        <f>gielda__36[[#This Row],[ile kupic]]*gielda__36[[#This Row],[firma_C]]</f>
        <v>0</v>
      </c>
      <c r="L472">
        <f>IF(E471 = 1, gielda__36[[#This Row],[Akcje przed]], 0)</f>
        <v>0</v>
      </c>
      <c r="M472">
        <f>gielda__36[[#This Row],[firma_C]]*gielda__36[[#This Row],[Ilośc sprzedaż]]</f>
        <v>0</v>
      </c>
      <c r="N472">
        <f>gielda__36[[#This Row],[Koszta sprzedaży]]-gielda__36[[#This Row],[Kosta kupienia]]</f>
        <v>0</v>
      </c>
      <c r="O472">
        <f>gielda__36[[#This Row],[Akcje przed]]+gielda__36[[#This Row],[ile kupic]]-gielda__36[[#This Row],[Ilośc sprzedaż]]</f>
        <v>36</v>
      </c>
      <c r="P472">
        <f>gielda__36[[#This Row],[hajs przed]]+gielda__36[[#This Row],[Zmaina]]</f>
        <v>974.21000000000254</v>
      </c>
      <c r="Q472" s="1">
        <f t="shared" si="23"/>
        <v>471</v>
      </c>
    </row>
    <row r="473" spans="1:17" x14ac:dyDescent="0.45">
      <c r="A473">
        <v>103.27</v>
      </c>
      <c r="B473">
        <v>72.55</v>
      </c>
      <c r="C473">
        <v>138.04</v>
      </c>
      <c r="D473">
        <f>MAX(gielda__36[[#This Row],[firma_C]], D472)</f>
        <v>157.47</v>
      </c>
      <c r="E473">
        <f>IF(NOT(gielda__36[[#This Row],[Max C]] = D472), 1, 0)</f>
        <v>0</v>
      </c>
      <c r="F473">
        <f t="shared" si="21"/>
        <v>974.21000000000254</v>
      </c>
      <c r="G473">
        <f>IF(C472&gt;gielda__36[[#This Row],[firma_C]], G472+1, 1)</f>
        <v>1</v>
      </c>
      <c r="H473" t="str">
        <f>IF(gielda__36[[#This Row],[Maleje]] &gt;= 3, "TAK", "NIE")</f>
        <v>NIE</v>
      </c>
      <c r="I473">
        <f t="shared" si="22"/>
        <v>36</v>
      </c>
      <c r="J473">
        <f>IF(AND(H472 = "TAK", gielda__36[[#This Row],[hajs przed]] &gt;= 1000),  ROUNDDOWN(1000/gielda__36[[#This Row],[firma_C]], 0), 0)</f>
        <v>0</v>
      </c>
      <c r="K473">
        <f>gielda__36[[#This Row],[ile kupic]]*gielda__36[[#This Row],[firma_C]]</f>
        <v>0</v>
      </c>
      <c r="L473">
        <f>IF(E472 = 1, gielda__36[[#This Row],[Akcje przed]], 0)</f>
        <v>0</v>
      </c>
      <c r="M473">
        <f>gielda__36[[#This Row],[firma_C]]*gielda__36[[#This Row],[Ilośc sprzedaż]]</f>
        <v>0</v>
      </c>
      <c r="N473">
        <f>gielda__36[[#This Row],[Koszta sprzedaży]]-gielda__36[[#This Row],[Kosta kupienia]]</f>
        <v>0</v>
      </c>
      <c r="O473">
        <f>gielda__36[[#This Row],[Akcje przed]]+gielda__36[[#This Row],[ile kupic]]-gielda__36[[#This Row],[Ilośc sprzedaż]]</f>
        <v>36</v>
      </c>
      <c r="P473">
        <f>gielda__36[[#This Row],[hajs przed]]+gielda__36[[#This Row],[Zmaina]]</f>
        <v>974.21000000000254</v>
      </c>
      <c r="Q473" s="1">
        <f t="shared" si="23"/>
        <v>472</v>
      </c>
    </row>
    <row r="474" spans="1:17" x14ac:dyDescent="0.45">
      <c r="A474">
        <v>102.2</v>
      </c>
      <c r="B474">
        <v>70.64</v>
      </c>
      <c r="C474">
        <v>136.30000000000001</v>
      </c>
      <c r="D474">
        <f>MAX(gielda__36[[#This Row],[firma_C]], D473)</f>
        <v>157.47</v>
      </c>
      <c r="E474">
        <f>IF(NOT(gielda__36[[#This Row],[Max C]] = D473), 1, 0)</f>
        <v>0</v>
      </c>
      <c r="F474">
        <f t="shared" si="21"/>
        <v>974.21000000000254</v>
      </c>
      <c r="G474">
        <f>IF(C473&gt;gielda__36[[#This Row],[firma_C]], G473+1, 1)</f>
        <v>2</v>
      </c>
      <c r="H474" t="str">
        <f>IF(gielda__36[[#This Row],[Maleje]] &gt;= 3, "TAK", "NIE")</f>
        <v>NIE</v>
      </c>
      <c r="I474">
        <f t="shared" si="22"/>
        <v>36</v>
      </c>
      <c r="J474">
        <f>IF(AND(H473 = "TAK", gielda__36[[#This Row],[hajs przed]] &gt;= 1000),  ROUNDDOWN(1000/gielda__36[[#This Row],[firma_C]], 0), 0)</f>
        <v>0</v>
      </c>
      <c r="K474">
        <f>gielda__36[[#This Row],[ile kupic]]*gielda__36[[#This Row],[firma_C]]</f>
        <v>0</v>
      </c>
      <c r="L474">
        <f>IF(E473 = 1, gielda__36[[#This Row],[Akcje przed]], 0)</f>
        <v>0</v>
      </c>
      <c r="M474">
        <f>gielda__36[[#This Row],[firma_C]]*gielda__36[[#This Row],[Ilośc sprzedaż]]</f>
        <v>0</v>
      </c>
      <c r="N474">
        <f>gielda__36[[#This Row],[Koszta sprzedaży]]-gielda__36[[#This Row],[Kosta kupienia]]</f>
        <v>0</v>
      </c>
      <c r="O474">
        <f>gielda__36[[#This Row],[Akcje przed]]+gielda__36[[#This Row],[ile kupic]]-gielda__36[[#This Row],[Ilośc sprzedaż]]</f>
        <v>36</v>
      </c>
      <c r="P474">
        <f>gielda__36[[#This Row],[hajs przed]]+gielda__36[[#This Row],[Zmaina]]</f>
        <v>974.21000000000254</v>
      </c>
      <c r="Q474" s="1">
        <f t="shared" si="23"/>
        <v>473</v>
      </c>
    </row>
    <row r="475" spans="1:17" x14ac:dyDescent="0.45">
      <c r="A475">
        <v>100.83</v>
      </c>
      <c r="B475">
        <v>69.989999999999995</v>
      </c>
      <c r="C475">
        <v>136.91</v>
      </c>
      <c r="D475">
        <f>MAX(gielda__36[[#This Row],[firma_C]], D474)</f>
        <v>157.47</v>
      </c>
      <c r="E475">
        <f>IF(NOT(gielda__36[[#This Row],[Max C]] = D474), 1, 0)</f>
        <v>0</v>
      </c>
      <c r="F475">
        <f t="shared" si="21"/>
        <v>974.21000000000254</v>
      </c>
      <c r="G475">
        <f>IF(C474&gt;gielda__36[[#This Row],[firma_C]], G474+1, 1)</f>
        <v>1</v>
      </c>
      <c r="H475" t="str">
        <f>IF(gielda__36[[#This Row],[Maleje]] &gt;= 3, "TAK", "NIE")</f>
        <v>NIE</v>
      </c>
      <c r="I475">
        <f t="shared" si="22"/>
        <v>36</v>
      </c>
      <c r="J475">
        <f>IF(AND(H474 = "TAK", gielda__36[[#This Row],[hajs przed]] &gt;= 1000),  ROUNDDOWN(1000/gielda__36[[#This Row],[firma_C]], 0), 0)</f>
        <v>0</v>
      </c>
      <c r="K475">
        <f>gielda__36[[#This Row],[ile kupic]]*gielda__36[[#This Row],[firma_C]]</f>
        <v>0</v>
      </c>
      <c r="L475">
        <f>IF(E474 = 1, gielda__36[[#This Row],[Akcje przed]], 0)</f>
        <v>0</v>
      </c>
      <c r="M475">
        <f>gielda__36[[#This Row],[firma_C]]*gielda__36[[#This Row],[Ilośc sprzedaż]]</f>
        <v>0</v>
      </c>
      <c r="N475">
        <f>gielda__36[[#This Row],[Koszta sprzedaży]]-gielda__36[[#This Row],[Kosta kupienia]]</f>
        <v>0</v>
      </c>
      <c r="O475">
        <f>gielda__36[[#This Row],[Akcje przed]]+gielda__36[[#This Row],[ile kupic]]-gielda__36[[#This Row],[Ilośc sprzedaż]]</f>
        <v>36</v>
      </c>
      <c r="P475">
        <f>gielda__36[[#This Row],[hajs przed]]+gielda__36[[#This Row],[Zmaina]]</f>
        <v>974.21000000000254</v>
      </c>
      <c r="Q475" s="1">
        <f t="shared" si="23"/>
        <v>474</v>
      </c>
    </row>
    <row r="476" spans="1:17" x14ac:dyDescent="0.45">
      <c r="A476">
        <v>101.6</v>
      </c>
      <c r="B476">
        <v>68.069999999999993</v>
      </c>
      <c r="C476">
        <v>137.52000000000001</v>
      </c>
      <c r="D476">
        <f>MAX(gielda__36[[#This Row],[firma_C]], D475)</f>
        <v>157.47</v>
      </c>
      <c r="E476">
        <f>IF(NOT(gielda__36[[#This Row],[Max C]] = D475), 1, 0)</f>
        <v>0</v>
      </c>
      <c r="F476">
        <f t="shared" si="21"/>
        <v>974.21000000000254</v>
      </c>
      <c r="G476">
        <f>IF(C475&gt;gielda__36[[#This Row],[firma_C]], G475+1, 1)</f>
        <v>1</v>
      </c>
      <c r="H476" t="str">
        <f>IF(gielda__36[[#This Row],[Maleje]] &gt;= 3, "TAK", "NIE")</f>
        <v>NIE</v>
      </c>
      <c r="I476">
        <f t="shared" si="22"/>
        <v>36</v>
      </c>
      <c r="J476">
        <f>IF(AND(H475 = "TAK", gielda__36[[#This Row],[hajs przed]] &gt;= 1000),  ROUNDDOWN(1000/gielda__36[[#This Row],[firma_C]], 0), 0)</f>
        <v>0</v>
      </c>
      <c r="K476">
        <f>gielda__36[[#This Row],[ile kupic]]*gielda__36[[#This Row],[firma_C]]</f>
        <v>0</v>
      </c>
      <c r="L476">
        <f>IF(E475 = 1, gielda__36[[#This Row],[Akcje przed]], 0)</f>
        <v>0</v>
      </c>
      <c r="M476">
        <f>gielda__36[[#This Row],[firma_C]]*gielda__36[[#This Row],[Ilośc sprzedaż]]</f>
        <v>0</v>
      </c>
      <c r="N476">
        <f>gielda__36[[#This Row],[Koszta sprzedaży]]-gielda__36[[#This Row],[Kosta kupienia]]</f>
        <v>0</v>
      </c>
      <c r="O476">
        <f>gielda__36[[#This Row],[Akcje przed]]+gielda__36[[#This Row],[ile kupic]]-gielda__36[[#This Row],[Ilośc sprzedaż]]</f>
        <v>36</v>
      </c>
      <c r="P476">
        <f>gielda__36[[#This Row],[hajs przed]]+gielda__36[[#This Row],[Zmaina]]</f>
        <v>974.21000000000254</v>
      </c>
      <c r="Q476" s="1">
        <f t="shared" si="23"/>
        <v>475</v>
      </c>
    </row>
    <row r="477" spans="1:17" x14ac:dyDescent="0.45">
      <c r="A477">
        <v>99.94</v>
      </c>
      <c r="B477">
        <v>66.72</v>
      </c>
      <c r="C477">
        <v>136.02000000000001</v>
      </c>
      <c r="D477">
        <f>MAX(gielda__36[[#This Row],[firma_C]], D476)</f>
        <v>157.47</v>
      </c>
      <c r="E477">
        <f>IF(NOT(gielda__36[[#This Row],[Max C]] = D476), 1, 0)</f>
        <v>0</v>
      </c>
      <c r="F477">
        <f t="shared" si="21"/>
        <v>974.21000000000254</v>
      </c>
      <c r="G477">
        <f>IF(C476&gt;gielda__36[[#This Row],[firma_C]], G476+1, 1)</f>
        <v>2</v>
      </c>
      <c r="H477" t="str">
        <f>IF(gielda__36[[#This Row],[Maleje]] &gt;= 3, "TAK", "NIE")</f>
        <v>NIE</v>
      </c>
      <c r="I477">
        <f t="shared" si="22"/>
        <v>36</v>
      </c>
      <c r="J477">
        <f>IF(AND(H476 = "TAK", gielda__36[[#This Row],[hajs przed]] &gt;= 1000),  ROUNDDOWN(1000/gielda__36[[#This Row],[firma_C]], 0), 0)</f>
        <v>0</v>
      </c>
      <c r="K477">
        <f>gielda__36[[#This Row],[ile kupic]]*gielda__36[[#This Row],[firma_C]]</f>
        <v>0</v>
      </c>
      <c r="L477">
        <f>IF(E476 = 1, gielda__36[[#This Row],[Akcje przed]], 0)</f>
        <v>0</v>
      </c>
      <c r="M477">
        <f>gielda__36[[#This Row],[firma_C]]*gielda__36[[#This Row],[Ilośc sprzedaż]]</f>
        <v>0</v>
      </c>
      <c r="N477">
        <f>gielda__36[[#This Row],[Koszta sprzedaży]]-gielda__36[[#This Row],[Kosta kupienia]]</f>
        <v>0</v>
      </c>
      <c r="O477">
        <f>gielda__36[[#This Row],[Akcje przed]]+gielda__36[[#This Row],[ile kupic]]-gielda__36[[#This Row],[Ilośc sprzedaż]]</f>
        <v>36</v>
      </c>
      <c r="P477">
        <f>gielda__36[[#This Row],[hajs przed]]+gielda__36[[#This Row],[Zmaina]]</f>
        <v>974.21000000000254</v>
      </c>
      <c r="Q477" s="1">
        <f t="shared" si="23"/>
        <v>476</v>
      </c>
    </row>
    <row r="478" spans="1:17" x14ac:dyDescent="0.45">
      <c r="A478">
        <v>98.46</v>
      </c>
      <c r="B478">
        <v>69.349999999999994</v>
      </c>
      <c r="C478">
        <v>134.65</v>
      </c>
      <c r="D478">
        <f>MAX(gielda__36[[#This Row],[firma_C]], D477)</f>
        <v>157.47</v>
      </c>
      <c r="E478">
        <f>IF(NOT(gielda__36[[#This Row],[Max C]] = D477), 1, 0)</f>
        <v>0</v>
      </c>
      <c r="F478">
        <f t="shared" si="21"/>
        <v>974.21000000000254</v>
      </c>
      <c r="G478">
        <f>IF(C477&gt;gielda__36[[#This Row],[firma_C]], G477+1, 1)</f>
        <v>3</v>
      </c>
      <c r="H478" t="str">
        <f>IF(gielda__36[[#This Row],[Maleje]] &gt;= 3, "TAK", "NIE")</f>
        <v>TAK</v>
      </c>
      <c r="I478">
        <f t="shared" si="22"/>
        <v>36</v>
      </c>
      <c r="J478">
        <f>IF(AND(H477 = "TAK", gielda__36[[#This Row],[hajs przed]] &gt;= 1000),  ROUNDDOWN(1000/gielda__36[[#This Row],[firma_C]], 0), 0)</f>
        <v>0</v>
      </c>
      <c r="K478">
        <f>gielda__36[[#This Row],[ile kupic]]*gielda__36[[#This Row],[firma_C]]</f>
        <v>0</v>
      </c>
      <c r="L478">
        <f>IF(E477 = 1, gielda__36[[#This Row],[Akcje przed]], 0)</f>
        <v>0</v>
      </c>
      <c r="M478">
        <f>gielda__36[[#This Row],[firma_C]]*gielda__36[[#This Row],[Ilośc sprzedaż]]</f>
        <v>0</v>
      </c>
      <c r="N478">
        <f>gielda__36[[#This Row],[Koszta sprzedaży]]-gielda__36[[#This Row],[Kosta kupienia]]</f>
        <v>0</v>
      </c>
      <c r="O478">
        <f>gielda__36[[#This Row],[Akcje przed]]+gielda__36[[#This Row],[ile kupic]]-gielda__36[[#This Row],[Ilośc sprzedaż]]</f>
        <v>36</v>
      </c>
      <c r="P478">
        <f>gielda__36[[#This Row],[hajs przed]]+gielda__36[[#This Row],[Zmaina]]</f>
        <v>974.21000000000254</v>
      </c>
      <c r="Q478" s="1">
        <f t="shared" si="23"/>
        <v>477</v>
      </c>
    </row>
    <row r="479" spans="1:17" x14ac:dyDescent="0.45">
      <c r="A479">
        <v>97.24</v>
      </c>
      <c r="B479">
        <v>68.8</v>
      </c>
      <c r="C479">
        <v>133.62</v>
      </c>
      <c r="D479">
        <f>MAX(gielda__36[[#This Row],[firma_C]], D478)</f>
        <v>157.47</v>
      </c>
      <c r="E479">
        <f>IF(NOT(gielda__36[[#This Row],[Max C]] = D478), 1, 0)</f>
        <v>0</v>
      </c>
      <c r="F479">
        <f t="shared" si="21"/>
        <v>974.21000000000254</v>
      </c>
      <c r="G479">
        <f>IF(C478&gt;gielda__36[[#This Row],[firma_C]], G478+1, 1)</f>
        <v>4</v>
      </c>
      <c r="H479" t="str">
        <f>IF(gielda__36[[#This Row],[Maleje]] &gt;= 3, "TAK", "NIE")</f>
        <v>TAK</v>
      </c>
      <c r="I479">
        <f t="shared" si="22"/>
        <v>36</v>
      </c>
      <c r="J479">
        <f>IF(AND(H478 = "TAK", gielda__36[[#This Row],[hajs przed]] &gt;= 1000),  ROUNDDOWN(1000/gielda__36[[#This Row],[firma_C]], 0), 0)</f>
        <v>0</v>
      </c>
      <c r="K479">
        <f>gielda__36[[#This Row],[ile kupic]]*gielda__36[[#This Row],[firma_C]]</f>
        <v>0</v>
      </c>
      <c r="L479">
        <f>IF(E478 = 1, gielda__36[[#This Row],[Akcje przed]], 0)</f>
        <v>0</v>
      </c>
      <c r="M479">
        <f>gielda__36[[#This Row],[firma_C]]*gielda__36[[#This Row],[Ilośc sprzedaż]]</f>
        <v>0</v>
      </c>
      <c r="N479">
        <f>gielda__36[[#This Row],[Koszta sprzedaży]]-gielda__36[[#This Row],[Kosta kupienia]]</f>
        <v>0</v>
      </c>
      <c r="O479">
        <f>gielda__36[[#This Row],[Akcje przed]]+gielda__36[[#This Row],[ile kupic]]-gielda__36[[#This Row],[Ilośc sprzedaż]]</f>
        <v>36</v>
      </c>
      <c r="P479">
        <f>gielda__36[[#This Row],[hajs przed]]+gielda__36[[#This Row],[Zmaina]]</f>
        <v>974.21000000000254</v>
      </c>
      <c r="Q479" s="1">
        <f t="shared" si="23"/>
        <v>478</v>
      </c>
    </row>
    <row r="480" spans="1:17" x14ac:dyDescent="0.45">
      <c r="A480">
        <v>97.6</v>
      </c>
      <c r="B480">
        <v>66.97</v>
      </c>
      <c r="C480">
        <v>134.27000000000001</v>
      </c>
      <c r="D480">
        <f>MAX(gielda__36[[#This Row],[firma_C]], D479)</f>
        <v>157.47</v>
      </c>
      <c r="E480">
        <f>IF(NOT(gielda__36[[#This Row],[Max C]] = D479), 1, 0)</f>
        <v>0</v>
      </c>
      <c r="F480">
        <f t="shared" si="21"/>
        <v>974.21000000000254</v>
      </c>
      <c r="G480">
        <f>IF(C479&gt;gielda__36[[#This Row],[firma_C]], G479+1, 1)</f>
        <v>1</v>
      </c>
      <c r="H480" t="str">
        <f>IF(gielda__36[[#This Row],[Maleje]] &gt;= 3, "TAK", "NIE")</f>
        <v>NIE</v>
      </c>
      <c r="I480">
        <f t="shared" si="22"/>
        <v>36</v>
      </c>
      <c r="J480">
        <f>IF(AND(H479 = "TAK", gielda__36[[#This Row],[hajs przed]] &gt;= 1000),  ROUNDDOWN(1000/gielda__36[[#This Row],[firma_C]], 0), 0)</f>
        <v>0</v>
      </c>
      <c r="K480">
        <f>gielda__36[[#This Row],[ile kupic]]*gielda__36[[#This Row],[firma_C]]</f>
        <v>0</v>
      </c>
      <c r="L480">
        <f>IF(E479 = 1, gielda__36[[#This Row],[Akcje przed]], 0)</f>
        <v>0</v>
      </c>
      <c r="M480">
        <f>gielda__36[[#This Row],[firma_C]]*gielda__36[[#This Row],[Ilośc sprzedaż]]</f>
        <v>0</v>
      </c>
      <c r="N480">
        <f>gielda__36[[#This Row],[Koszta sprzedaży]]-gielda__36[[#This Row],[Kosta kupienia]]</f>
        <v>0</v>
      </c>
      <c r="O480">
        <f>gielda__36[[#This Row],[Akcje przed]]+gielda__36[[#This Row],[ile kupic]]-gielda__36[[#This Row],[Ilośc sprzedaż]]</f>
        <v>36</v>
      </c>
      <c r="P480">
        <f>gielda__36[[#This Row],[hajs przed]]+gielda__36[[#This Row],[Zmaina]]</f>
        <v>974.21000000000254</v>
      </c>
      <c r="Q480" s="1">
        <f t="shared" si="23"/>
        <v>479</v>
      </c>
    </row>
    <row r="481" spans="1:17" x14ac:dyDescent="0.45">
      <c r="A481">
        <v>98.91</v>
      </c>
      <c r="B481">
        <v>66.28</v>
      </c>
      <c r="C481">
        <v>134.35</v>
      </c>
      <c r="D481">
        <f>MAX(gielda__36[[#This Row],[firma_C]], D480)</f>
        <v>157.47</v>
      </c>
      <c r="E481">
        <f>IF(NOT(gielda__36[[#This Row],[Max C]] = D480), 1, 0)</f>
        <v>0</v>
      </c>
      <c r="F481">
        <f t="shared" si="21"/>
        <v>974.21000000000254</v>
      </c>
      <c r="G481">
        <f>IF(C480&gt;gielda__36[[#This Row],[firma_C]], G480+1, 1)</f>
        <v>1</v>
      </c>
      <c r="H481" t="str">
        <f>IF(gielda__36[[#This Row],[Maleje]] &gt;= 3, "TAK", "NIE")</f>
        <v>NIE</v>
      </c>
      <c r="I481">
        <f t="shared" si="22"/>
        <v>36</v>
      </c>
      <c r="J481">
        <f>IF(AND(H480 = "TAK", gielda__36[[#This Row],[hajs przed]] &gt;= 1000),  ROUNDDOWN(1000/gielda__36[[#This Row],[firma_C]], 0), 0)</f>
        <v>0</v>
      </c>
      <c r="K481">
        <f>gielda__36[[#This Row],[ile kupic]]*gielda__36[[#This Row],[firma_C]]</f>
        <v>0</v>
      </c>
      <c r="L481">
        <f>IF(E480 = 1, gielda__36[[#This Row],[Akcje przed]], 0)</f>
        <v>0</v>
      </c>
      <c r="M481">
        <f>gielda__36[[#This Row],[firma_C]]*gielda__36[[#This Row],[Ilośc sprzedaż]]</f>
        <v>0</v>
      </c>
      <c r="N481">
        <f>gielda__36[[#This Row],[Koszta sprzedaży]]-gielda__36[[#This Row],[Kosta kupienia]]</f>
        <v>0</v>
      </c>
      <c r="O481">
        <f>gielda__36[[#This Row],[Akcje przed]]+gielda__36[[#This Row],[ile kupic]]-gielda__36[[#This Row],[Ilośc sprzedaż]]</f>
        <v>36</v>
      </c>
      <c r="P481">
        <f>gielda__36[[#This Row],[hajs przed]]+gielda__36[[#This Row],[Zmaina]]</f>
        <v>974.21000000000254</v>
      </c>
      <c r="Q481" s="1">
        <f t="shared" si="23"/>
        <v>480</v>
      </c>
    </row>
    <row r="482" spans="1:17" x14ac:dyDescent="0.45">
      <c r="A482">
        <v>101.11</v>
      </c>
      <c r="B482">
        <v>64.41</v>
      </c>
      <c r="C482">
        <v>133.19</v>
      </c>
      <c r="D482">
        <f>MAX(gielda__36[[#This Row],[firma_C]], D481)</f>
        <v>157.47</v>
      </c>
      <c r="E482">
        <f>IF(NOT(gielda__36[[#This Row],[Max C]] = D481), 1, 0)</f>
        <v>0</v>
      </c>
      <c r="F482">
        <f t="shared" si="21"/>
        <v>974.21000000000254</v>
      </c>
      <c r="G482">
        <f>IF(C481&gt;gielda__36[[#This Row],[firma_C]], G481+1, 1)</f>
        <v>2</v>
      </c>
      <c r="H482" t="str">
        <f>IF(gielda__36[[#This Row],[Maleje]] &gt;= 3, "TAK", "NIE")</f>
        <v>NIE</v>
      </c>
      <c r="I482">
        <f t="shared" si="22"/>
        <v>36</v>
      </c>
      <c r="J482">
        <f>IF(AND(H481 = "TAK", gielda__36[[#This Row],[hajs przed]] &gt;= 1000),  ROUNDDOWN(1000/gielda__36[[#This Row],[firma_C]], 0), 0)</f>
        <v>0</v>
      </c>
      <c r="K482">
        <f>gielda__36[[#This Row],[ile kupic]]*gielda__36[[#This Row],[firma_C]]</f>
        <v>0</v>
      </c>
      <c r="L482">
        <f>IF(E481 = 1, gielda__36[[#This Row],[Akcje przed]], 0)</f>
        <v>0</v>
      </c>
      <c r="M482">
        <f>gielda__36[[#This Row],[firma_C]]*gielda__36[[#This Row],[Ilośc sprzedaż]]</f>
        <v>0</v>
      </c>
      <c r="N482">
        <f>gielda__36[[#This Row],[Koszta sprzedaży]]-gielda__36[[#This Row],[Kosta kupienia]]</f>
        <v>0</v>
      </c>
      <c r="O482">
        <f>gielda__36[[#This Row],[Akcje przed]]+gielda__36[[#This Row],[ile kupic]]-gielda__36[[#This Row],[Ilośc sprzedaż]]</f>
        <v>36</v>
      </c>
      <c r="P482">
        <f>gielda__36[[#This Row],[hajs przed]]+gielda__36[[#This Row],[Zmaina]]</f>
        <v>974.21000000000254</v>
      </c>
      <c r="Q482" s="1">
        <f t="shared" si="23"/>
        <v>481</v>
      </c>
    </row>
    <row r="483" spans="1:17" x14ac:dyDescent="0.45">
      <c r="A483">
        <v>102.79</v>
      </c>
      <c r="B483">
        <v>66.86</v>
      </c>
      <c r="C483">
        <v>132.1</v>
      </c>
      <c r="D483">
        <f>MAX(gielda__36[[#This Row],[firma_C]], D482)</f>
        <v>157.47</v>
      </c>
      <c r="E483">
        <f>IF(NOT(gielda__36[[#This Row],[Max C]] = D482), 1, 0)</f>
        <v>0</v>
      </c>
      <c r="F483">
        <f t="shared" si="21"/>
        <v>974.21000000000254</v>
      </c>
      <c r="G483">
        <f>IF(C482&gt;gielda__36[[#This Row],[firma_C]], G482+1, 1)</f>
        <v>3</v>
      </c>
      <c r="H483" t="str">
        <f>IF(gielda__36[[#This Row],[Maleje]] &gt;= 3, "TAK", "NIE")</f>
        <v>TAK</v>
      </c>
      <c r="I483">
        <f t="shared" si="22"/>
        <v>36</v>
      </c>
      <c r="J483">
        <f>IF(AND(H482 = "TAK", gielda__36[[#This Row],[hajs przed]] &gt;= 1000),  ROUNDDOWN(1000/gielda__36[[#This Row],[firma_C]], 0), 0)</f>
        <v>0</v>
      </c>
      <c r="K483">
        <f>gielda__36[[#This Row],[ile kupic]]*gielda__36[[#This Row],[firma_C]]</f>
        <v>0</v>
      </c>
      <c r="L483">
        <f>IF(E482 = 1, gielda__36[[#This Row],[Akcje przed]], 0)</f>
        <v>0</v>
      </c>
      <c r="M483">
        <f>gielda__36[[#This Row],[firma_C]]*gielda__36[[#This Row],[Ilośc sprzedaż]]</f>
        <v>0</v>
      </c>
      <c r="N483">
        <f>gielda__36[[#This Row],[Koszta sprzedaży]]-gielda__36[[#This Row],[Kosta kupienia]]</f>
        <v>0</v>
      </c>
      <c r="O483">
        <f>gielda__36[[#This Row],[Akcje przed]]+gielda__36[[#This Row],[ile kupic]]-gielda__36[[#This Row],[Ilośc sprzedaż]]</f>
        <v>36</v>
      </c>
      <c r="P483">
        <f>gielda__36[[#This Row],[hajs przed]]+gielda__36[[#This Row],[Zmaina]]</f>
        <v>974.21000000000254</v>
      </c>
      <c r="Q483" s="1">
        <f t="shared" si="23"/>
        <v>482</v>
      </c>
    </row>
    <row r="484" spans="1:17" x14ac:dyDescent="0.45">
      <c r="A484">
        <v>103.54</v>
      </c>
      <c r="B484">
        <v>66.22</v>
      </c>
      <c r="C484">
        <v>132.30000000000001</v>
      </c>
      <c r="D484">
        <f>MAX(gielda__36[[#This Row],[firma_C]], D483)</f>
        <v>157.47</v>
      </c>
      <c r="E484">
        <f>IF(NOT(gielda__36[[#This Row],[Max C]] = D483), 1, 0)</f>
        <v>0</v>
      </c>
      <c r="F484">
        <f t="shared" si="21"/>
        <v>974.21000000000254</v>
      </c>
      <c r="G484">
        <f>IF(C483&gt;gielda__36[[#This Row],[firma_C]], G483+1, 1)</f>
        <v>1</v>
      </c>
      <c r="H484" t="str">
        <f>IF(gielda__36[[#This Row],[Maleje]] &gt;= 3, "TAK", "NIE")</f>
        <v>NIE</v>
      </c>
      <c r="I484">
        <f t="shared" si="22"/>
        <v>36</v>
      </c>
      <c r="J484">
        <f>IF(AND(H483 = "TAK", gielda__36[[#This Row],[hajs przed]] &gt;= 1000),  ROUNDDOWN(1000/gielda__36[[#This Row],[firma_C]], 0), 0)</f>
        <v>0</v>
      </c>
      <c r="K484">
        <f>gielda__36[[#This Row],[ile kupic]]*gielda__36[[#This Row],[firma_C]]</f>
        <v>0</v>
      </c>
      <c r="L484">
        <f>IF(E483 = 1, gielda__36[[#This Row],[Akcje przed]], 0)</f>
        <v>0</v>
      </c>
      <c r="M484">
        <f>gielda__36[[#This Row],[firma_C]]*gielda__36[[#This Row],[Ilośc sprzedaż]]</f>
        <v>0</v>
      </c>
      <c r="N484">
        <f>gielda__36[[#This Row],[Koszta sprzedaży]]-gielda__36[[#This Row],[Kosta kupienia]]</f>
        <v>0</v>
      </c>
      <c r="O484">
        <f>gielda__36[[#This Row],[Akcje przed]]+gielda__36[[#This Row],[ile kupic]]-gielda__36[[#This Row],[Ilośc sprzedaż]]</f>
        <v>36</v>
      </c>
      <c r="P484">
        <f>gielda__36[[#This Row],[hajs przed]]+gielda__36[[#This Row],[Zmaina]]</f>
        <v>974.21000000000254</v>
      </c>
      <c r="Q484" s="1">
        <f t="shared" si="23"/>
        <v>483</v>
      </c>
    </row>
    <row r="485" spans="1:17" x14ac:dyDescent="0.45">
      <c r="A485">
        <v>102.54</v>
      </c>
      <c r="B485">
        <v>64.239999999999995</v>
      </c>
      <c r="C485">
        <v>131.22999999999999</v>
      </c>
      <c r="D485">
        <f>MAX(gielda__36[[#This Row],[firma_C]], D484)</f>
        <v>157.47</v>
      </c>
      <c r="E485">
        <f>IF(NOT(gielda__36[[#This Row],[Max C]] = D484), 1, 0)</f>
        <v>0</v>
      </c>
      <c r="F485">
        <f t="shared" si="21"/>
        <v>974.21000000000254</v>
      </c>
      <c r="G485">
        <f>IF(C484&gt;gielda__36[[#This Row],[firma_C]], G484+1, 1)</f>
        <v>2</v>
      </c>
      <c r="H485" t="str">
        <f>IF(gielda__36[[#This Row],[Maleje]] &gt;= 3, "TAK", "NIE")</f>
        <v>NIE</v>
      </c>
      <c r="I485">
        <f t="shared" si="22"/>
        <v>36</v>
      </c>
      <c r="J485">
        <f>IF(AND(H484 = "TAK", gielda__36[[#This Row],[hajs przed]] &gt;= 1000),  ROUNDDOWN(1000/gielda__36[[#This Row],[firma_C]], 0), 0)</f>
        <v>0</v>
      </c>
      <c r="K485">
        <f>gielda__36[[#This Row],[ile kupic]]*gielda__36[[#This Row],[firma_C]]</f>
        <v>0</v>
      </c>
      <c r="L485">
        <f>IF(E484 = 1, gielda__36[[#This Row],[Akcje przed]], 0)</f>
        <v>0</v>
      </c>
      <c r="M485">
        <f>gielda__36[[#This Row],[firma_C]]*gielda__36[[#This Row],[Ilośc sprzedaż]]</f>
        <v>0</v>
      </c>
      <c r="N485">
        <f>gielda__36[[#This Row],[Koszta sprzedaży]]-gielda__36[[#This Row],[Kosta kupienia]]</f>
        <v>0</v>
      </c>
      <c r="O485">
        <f>gielda__36[[#This Row],[Akcje przed]]+gielda__36[[#This Row],[ile kupic]]-gielda__36[[#This Row],[Ilośc sprzedaż]]</f>
        <v>36</v>
      </c>
      <c r="P485">
        <f>gielda__36[[#This Row],[hajs przed]]+gielda__36[[#This Row],[Zmaina]]</f>
        <v>974.21000000000254</v>
      </c>
      <c r="Q485" s="1">
        <f t="shared" si="23"/>
        <v>484</v>
      </c>
    </row>
    <row r="486" spans="1:17" x14ac:dyDescent="0.45">
      <c r="A486">
        <v>100.72</v>
      </c>
      <c r="B486">
        <v>62.97</v>
      </c>
      <c r="C486">
        <v>130.09</v>
      </c>
      <c r="D486">
        <f>MAX(gielda__36[[#This Row],[firma_C]], D485)</f>
        <v>157.47</v>
      </c>
      <c r="E486">
        <f>IF(NOT(gielda__36[[#This Row],[Max C]] = D485), 1, 0)</f>
        <v>0</v>
      </c>
      <c r="F486">
        <f t="shared" si="21"/>
        <v>974.21000000000254</v>
      </c>
      <c r="G486">
        <f>IF(C485&gt;gielda__36[[#This Row],[firma_C]], G485+1, 1)</f>
        <v>3</v>
      </c>
      <c r="H486" t="str">
        <f>IF(gielda__36[[#This Row],[Maleje]] &gt;= 3, "TAK", "NIE")</f>
        <v>TAK</v>
      </c>
      <c r="I486">
        <f t="shared" si="22"/>
        <v>36</v>
      </c>
      <c r="J486">
        <f>IF(AND(H485 = "TAK", gielda__36[[#This Row],[hajs przed]] &gt;= 1000),  ROUNDDOWN(1000/gielda__36[[#This Row],[firma_C]], 0), 0)</f>
        <v>0</v>
      </c>
      <c r="K486">
        <f>gielda__36[[#This Row],[ile kupic]]*gielda__36[[#This Row],[firma_C]]</f>
        <v>0</v>
      </c>
      <c r="L486">
        <f>IF(E485 = 1, gielda__36[[#This Row],[Akcje przed]], 0)</f>
        <v>0</v>
      </c>
      <c r="M486">
        <f>gielda__36[[#This Row],[firma_C]]*gielda__36[[#This Row],[Ilośc sprzedaż]]</f>
        <v>0</v>
      </c>
      <c r="N486">
        <f>gielda__36[[#This Row],[Koszta sprzedaży]]-gielda__36[[#This Row],[Kosta kupienia]]</f>
        <v>0</v>
      </c>
      <c r="O486">
        <f>gielda__36[[#This Row],[Akcje przed]]+gielda__36[[#This Row],[ile kupic]]-gielda__36[[#This Row],[Ilośc sprzedaż]]</f>
        <v>36</v>
      </c>
      <c r="P486">
        <f>gielda__36[[#This Row],[hajs przed]]+gielda__36[[#This Row],[Zmaina]]</f>
        <v>974.21000000000254</v>
      </c>
      <c r="Q486" s="1">
        <f t="shared" si="23"/>
        <v>485</v>
      </c>
    </row>
    <row r="487" spans="1:17" x14ac:dyDescent="0.45">
      <c r="A487">
        <v>99.66</v>
      </c>
      <c r="B487">
        <v>61.28</v>
      </c>
      <c r="C487">
        <v>131.72999999999999</v>
      </c>
      <c r="D487">
        <f>MAX(gielda__36[[#This Row],[firma_C]], D486)</f>
        <v>157.47</v>
      </c>
      <c r="E487">
        <f>IF(NOT(gielda__36[[#This Row],[Max C]] = D486), 1, 0)</f>
        <v>0</v>
      </c>
      <c r="F487">
        <f t="shared" si="21"/>
        <v>974.21000000000254</v>
      </c>
      <c r="G487">
        <f>IF(C486&gt;gielda__36[[#This Row],[firma_C]], G486+1, 1)</f>
        <v>1</v>
      </c>
      <c r="H487" t="str">
        <f>IF(gielda__36[[#This Row],[Maleje]] &gt;= 3, "TAK", "NIE")</f>
        <v>NIE</v>
      </c>
      <c r="I487">
        <f t="shared" si="22"/>
        <v>36</v>
      </c>
      <c r="J487">
        <f>IF(AND(H486 = "TAK", gielda__36[[#This Row],[hajs przed]] &gt;= 1000),  ROUNDDOWN(1000/gielda__36[[#This Row],[firma_C]], 0), 0)</f>
        <v>0</v>
      </c>
      <c r="K487">
        <f>gielda__36[[#This Row],[ile kupic]]*gielda__36[[#This Row],[firma_C]]</f>
        <v>0</v>
      </c>
      <c r="L487">
        <f>IF(E486 = 1, gielda__36[[#This Row],[Akcje przed]], 0)</f>
        <v>0</v>
      </c>
      <c r="M487">
        <f>gielda__36[[#This Row],[firma_C]]*gielda__36[[#This Row],[Ilośc sprzedaż]]</f>
        <v>0</v>
      </c>
      <c r="N487">
        <f>gielda__36[[#This Row],[Koszta sprzedaży]]-gielda__36[[#This Row],[Kosta kupienia]]</f>
        <v>0</v>
      </c>
      <c r="O487">
        <f>gielda__36[[#This Row],[Akcje przed]]+gielda__36[[#This Row],[ile kupic]]-gielda__36[[#This Row],[Ilośc sprzedaż]]</f>
        <v>36</v>
      </c>
      <c r="P487">
        <f>gielda__36[[#This Row],[hajs przed]]+gielda__36[[#This Row],[Zmaina]]</f>
        <v>974.21000000000254</v>
      </c>
      <c r="Q487" s="1">
        <f t="shared" si="23"/>
        <v>486</v>
      </c>
    </row>
    <row r="488" spans="1:17" x14ac:dyDescent="0.45">
      <c r="A488">
        <v>101.44</v>
      </c>
      <c r="B488">
        <v>63.76</v>
      </c>
      <c r="C488">
        <v>130.03</v>
      </c>
      <c r="D488">
        <f>MAX(gielda__36[[#This Row],[firma_C]], D487)</f>
        <v>157.47</v>
      </c>
      <c r="E488">
        <f>IF(NOT(gielda__36[[#This Row],[Max C]] = D487), 1, 0)</f>
        <v>0</v>
      </c>
      <c r="F488">
        <f t="shared" si="21"/>
        <v>974.21000000000254</v>
      </c>
      <c r="G488">
        <f>IF(C487&gt;gielda__36[[#This Row],[firma_C]], G487+1, 1)</f>
        <v>2</v>
      </c>
      <c r="H488" t="str">
        <f>IF(gielda__36[[#This Row],[Maleje]] &gt;= 3, "TAK", "NIE")</f>
        <v>NIE</v>
      </c>
      <c r="I488">
        <f t="shared" si="22"/>
        <v>36</v>
      </c>
      <c r="J488">
        <f>IF(AND(H487 = "TAK", gielda__36[[#This Row],[hajs przed]] &gt;= 1000),  ROUNDDOWN(1000/gielda__36[[#This Row],[firma_C]], 0), 0)</f>
        <v>0</v>
      </c>
      <c r="K488">
        <f>gielda__36[[#This Row],[ile kupic]]*gielda__36[[#This Row],[firma_C]]</f>
        <v>0</v>
      </c>
      <c r="L488">
        <f>IF(E487 = 1, gielda__36[[#This Row],[Akcje przed]], 0)</f>
        <v>0</v>
      </c>
      <c r="M488">
        <f>gielda__36[[#This Row],[firma_C]]*gielda__36[[#This Row],[Ilośc sprzedaż]]</f>
        <v>0</v>
      </c>
      <c r="N488">
        <f>gielda__36[[#This Row],[Koszta sprzedaży]]-gielda__36[[#This Row],[Kosta kupienia]]</f>
        <v>0</v>
      </c>
      <c r="O488">
        <f>gielda__36[[#This Row],[Akcje przed]]+gielda__36[[#This Row],[ile kupic]]-gielda__36[[#This Row],[Ilośc sprzedaż]]</f>
        <v>36</v>
      </c>
      <c r="P488">
        <f>gielda__36[[#This Row],[hajs przed]]+gielda__36[[#This Row],[Zmaina]]</f>
        <v>974.21000000000254</v>
      </c>
      <c r="Q488" s="1">
        <f t="shared" si="23"/>
        <v>487</v>
      </c>
    </row>
    <row r="489" spans="1:17" x14ac:dyDescent="0.45">
      <c r="A489">
        <v>99.81</v>
      </c>
      <c r="B489">
        <v>63.15</v>
      </c>
      <c r="C489">
        <v>128.21</v>
      </c>
      <c r="D489">
        <f>MAX(gielda__36[[#This Row],[firma_C]], D488)</f>
        <v>157.47</v>
      </c>
      <c r="E489">
        <f>IF(NOT(gielda__36[[#This Row],[Max C]] = D488), 1, 0)</f>
        <v>0</v>
      </c>
      <c r="F489">
        <f t="shared" si="21"/>
        <v>974.21000000000254</v>
      </c>
      <c r="G489">
        <f>IF(C488&gt;gielda__36[[#This Row],[firma_C]], G488+1, 1)</f>
        <v>3</v>
      </c>
      <c r="H489" t="str">
        <f>IF(gielda__36[[#This Row],[Maleje]] &gt;= 3, "TAK", "NIE")</f>
        <v>TAK</v>
      </c>
      <c r="I489">
        <f t="shared" si="22"/>
        <v>36</v>
      </c>
      <c r="J489">
        <f>IF(AND(H488 = "TAK", gielda__36[[#This Row],[hajs przed]] &gt;= 1000),  ROUNDDOWN(1000/gielda__36[[#This Row],[firma_C]], 0), 0)</f>
        <v>0</v>
      </c>
      <c r="K489">
        <f>gielda__36[[#This Row],[ile kupic]]*gielda__36[[#This Row],[firma_C]]</f>
        <v>0</v>
      </c>
      <c r="L489">
        <f>IF(E488 = 1, gielda__36[[#This Row],[Akcje przed]], 0)</f>
        <v>0</v>
      </c>
      <c r="M489">
        <f>gielda__36[[#This Row],[firma_C]]*gielda__36[[#This Row],[Ilośc sprzedaż]]</f>
        <v>0</v>
      </c>
      <c r="N489">
        <f>gielda__36[[#This Row],[Koszta sprzedaży]]-gielda__36[[#This Row],[Kosta kupienia]]</f>
        <v>0</v>
      </c>
      <c r="O489">
        <f>gielda__36[[#This Row],[Akcje przed]]+gielda__36[[#This Row],[ile kupic]]-gielda__36[[#This Row],[Ilośc sprzedaż]]</f>
        <v>36</v>
      </c>
      <c r="P489">
        <f>gielda__36[[#This Row],[hajs przed]]+gielda__36[[#This Row],[Zmaina]]</f>
        <v>974.21000000000254</v>
      </c>
      <c r="Q489" s="1">
        <f t="shared" si="23"/>
        <v>488</v>
      </c>
    </row>
    <row r="490" spans="1:17" x14ac:dyDescent="0.45">
      <c r="A490">
        <v>101.7</v>
      </c>
      <c r="B490">
        <v>62.62</v>
      </c>
      <c r="C490">
        <v>128.51</v>
      </c>
      <c r="D490">
        <f>MAX(gielda__36[[#This Row],[firma_C]], D489)</f>
        <v>157.47</v>
      </c>
      <c r="E490">
        <f>IF(NOT(gielda__36[[#This Row],[Max C]] = D489), 1, 0)</f>
        <v>0</v>
      </c>
      <c r="F490">
        <f t="shared" si="21"/>
        <v>974.21000000000254</v>
      </c>
      <c r="G490">
        <f>IF(C489&gt;gielda__36[[#This Row],[firma_C]], G489+1, 1)</f>
        <v>1</v>
      </c>
      <c r="H490" t="str">
        <f>IF(gielda__36[[#This Row],[Maleje]] &gt;= 3, "TAK", "NIE")</f>
        <v>NIE</v>
      </c>
      <c r="I490">
        <f t="shared" si="22"/>
        <v>36</v>
      </c>
      <c r="J490">
        <f>IF(AND(H489 = "TAK", gielda__36[[#This Row],[hajs przed]] &gt;= 1000),  ROUNDDOWN(1000/gielda__36[[#This Row],[firma_C]], 0), 0)</f>
        <v>0</v>
      </c>
      <c r="K490">
        <f>gielda__36[[#This Row],[ile kupic]]*gielda__36[[#This Row],[firma_C]]</f>
        <v>0</v>
      </c>
      <c r="L490">
        <f>IF(E489 = 1, gielda__36[[#This Row],[Akcje przed]], 0)</f>
        <v>0</v>
      </c>
      <c r="M490">
        <f>gielda__36[[#This Row],[firma_C]]*gielda__36[[#This Row],[Ilośc sprzedaż]]</f>
        <v>0</v>
      </c>
      <c r="N490">
        <f>gielda__36[[#This Row],[Koszta sprzedaży]]-gielda__36[[#This Row],[Kosta kupienia]]</f>
        <v>0</v>
      </c>
      <c r="O490">
        <f>gielda__36[[#This Row],[Akcje przed]]+gielda__36[[#This Row],[ile kupic]]-gielda__36[[#This Row],[Ilośc sprzedaż]]</f>
        <v>36</v>
      </c>
      <c r="P490">
        <f>gielda__36[[#This Row],[hajs przed]]+gielda__36[[#This Row],[Zmaina]]</f>
        <v>974.21000000000254</v>
      </c>
      <c r="Q490" s="1">
        <f t="shared" si="23"/>
        <v>489</v>
      </c>
    </row>
    <row r="491" spans="1:17" x14ac:dyDescent="0.45">
      <c r="A491">
        <v>99.88</v>
      </c>
      <c r="B491">
        <v>65.52</v>
      </c>
      <c r="C491">
        <v>127.47</v>
      </c>
      <c r="D491">
        <f>MAX(gielda__36[[#This Row],[firma_C]], D490)</f>
        <v>157.47</v>
      </c>
      <c r="E491">
        <f>IF(NOT(gielda__36[[#This Row],[Max C]] = D490), 1, 0)</f>
        <v>0</v>
      </c>
      <c r="F491">
        <f t="shared" si="21"/>
        <v>974.21000000000254</v>
      </c>
      <c r="G491">
        <f>IF(C490&gt;gielda__36[[#This Row],[firma_C]], G490+1, 1)</f>
        <v>2</v>
      </c>
      <c r="H491" t="str">
        <f>IF(gielda__36[[#This Row],[Maleje]] &gt;= 3, "TAK", "NIE")</f>
        <v>NIE</v>
      </c>
      <c r="I491">
        <f t="shared" si="22"/>
        <v>36</v>
      </c>
      <c r="J491">
        <f>IF(AND(H490 = "TAK", gielda__36[[#This Row],[hajs przed]] &gt;= 1000),  ROUNDDOWN(1000/gielda__36[[#This Row],[firma_C]], 0), 0)</f>
        <v>0</v>
      </c>
      <c r="K491">
        <f>gielda__36[[#This Row],[ile kupic]]*gielda__36[[#This Row],[firma_C]]</f>
        <v>0</v>
      </c>
      <c r="L491">
        <f>IF(E490 = 1, gielda__36[[#This Row],[Akcje przed]], 0)</f>
        <v>0</v>
      </c>
      <c r="M491">
        <f>gielda__36[[#This Row],[firma_C]]*gielda__36[[#This Row],[Ilośc sprzedaż]]</f>
        <v>0</v>
      </c>
      <c r="N491">
        <f>gielda__36[[#This Row],[Koszta sprzedaży]]-gielda__36[[#This Row],[Kosta kupienia]]</f>
        <v>0</v>
      </c>
      <c r="O491">
        <f>gielda__36[[#This Row],[Akcje przed]]+gielda__36[[#This Row],[ile kupic]]-gielda__36[[#This Row],[Ilośc sprzedaż]]</f>
        <v>36</v>
      </c>
      <c r="P491">
        <f>gielda__36[[#This Row],[hajs przed]]+gielda__36[[#This Row],[Zmaina]]</f>
        <v>974.21000000000254</v>
      </c>
      <c r="Q491" s="1">
        <f t="shared" si="23"/>
        <v>490</v>
      </c>
    </row>
    <row r="492" spans="1:17" x14ac:dyDescent="0.45">
      <c r="A492">
        <v>102.11</v>
      </c>
      <c r="B492">
        <v>65.180000000000007</v>
      </c>
      <c r="C492">
        <v>126.24</v>
      </c>
      <c r="D492">
        <f>MAX(gielda__36[[#This Row],[firma_C]], D491)</f>
        <v>157.47</v>
      </c>
      <c r="E492">
        <f>IF(NOT(gielda__36[[#This Row],[Max C]] = D491), 1, 0)</f>
        <v>0</v>
      </c>
      <c r="F492">
        <f t="shared" si="21"/>
        <v>974.21000000000254</v>
      </c>
      <c r="G492">
        <f>IF(C491&gt;gielda__36[[#This Row],[firma_C]], G491+1, 1)</f>
        <v>3</v>
      </c>
      <c r="H492" t="str">
        <f>IF(gielda__36[[#This Row],[Maleje]] &gt;= 3, "TAK", "NIE")</f>
        <v>TAK</v>
      </c>
      <c r="I492">
        <f t="shared" si="22"/>
        <v>36</v>
      </c>
      <c r="J492">
        <f>IF(AND(H491 = "TAK", gielda__36[[#This Row],[hajs przed]] &gt;= 1000),  ROUNDDOWN(1000/gielda__36[[#This Row],[firma_C]], 0), 0)</f>
        <v>0</v>
      </c>
      <c r="K492">
        <f>gielda__36[[#This Row],[ile kupic]]*gielda__36[[#This Row],[firma_C]]</f>
        <v>0</v>
      </c>
      <c r="L492">
        <f>IF(E491 = 1, gielda__36[[#This Row],[Akcje przed]], 0)</f>
        <v>0</v>
      </c>
      <c r="M492">
        <f>gielda__36[[#This Row],[firma_C]]*gielda__36[[#This Row],[Ilośc sprzedaż]]</f>
        <v>0</v>
      </c>
      <c r="N492">
        <f>gielda__36[[#This Row],[Koszta sprzedaży]]-gielda__36[[#This Row],[Kosta kupienia]]</f>
        <v>0</v>
      </c>
      <c r="O492">
        <f>gielda__36[[#This Row],[Akcje przed]]+gielda__36[[#This Row],[ile kupic]]-gielda__36[[#This Row],[Ilośc sprzedaż]]</f>
        <v>36</v>
      </c>
      <c r="P492">
        <f>gielda__36[[#This Row],[hajs przed]]+gielda__36[[#This Row],[Zmaina]]</f>
        <v>974.21000000000254</v>
      </c>
      <c r="Q492" s="1">
        <f t="shared" si="23"/>
        <v>491</v>
      </c>
    </row>
    <row r="493" spans="1:17" x14ac:dyDescent="0.45">
      <c r="A493">
        <v>104.42</v>
      </c>
      <c r="B493">
        <v>64.34</v>
      </c>
      <c r="C493">
        <v>128.41</v>
      </c>
      <c r="D493">
        <f>MAX(gielda__36[[#This Row],[firma_C]], D492)</f>
        <v>157.47</v>
      </c>
      <c r="E493">
        <f>IF(NOT(gielda__36[[#This Row],[Max C]] = D492), 1, 0)</f>
        <v>0</v>
      </c>
      <c r="F493">
        <f t="shared" si="21"/>
        <v>974.21000000000254</v>
      </c>
      <c r="G493">
        <f>IF(C492&gt;gielda__36[[#This Row],[firma_C]], G492+1, 1)</f>
        <v>1</v>
      </c>
      <c r="H493" t="str">
        <f>IF(gielda__36[[#This Row],[Maleje]] &gt;= 3, "TAK", "NIE")</f>
        <v>NIE</v>
      </c>
      <c r="I493">
        <f t="shared" si="22"/>
        <v>36</v>
      </c>
      <c r="J493">
        <f>IF(AND(H492 = "TAK", gielda__36[[#This Row],[hajs przed]] &gt;= 1000),  ROUNDDOWN(1000/gielda__36[[#This Row],[firma_C]], 0), 0)</f>
        <v>0</v>
      </c>
      <c r="K493">
        <f>gielda__36[[#This Row],[ile kupic]]*gielda__36[[#This Row],[firma_C]]</f>
        <v>0</v>
      </c>
      <c r="L493">
        <f>IF(E492 = 1, gielda__36[[#This Row],[Akcje przed]], 0)</f>
        <v>0</v>
      </c>
      <c r="M493">
        <f>gielda__36[[#This Row],[firma_C]]*gielda__36[[#This Row],[Ilośc sprzedaż]]</f>
        <v>0</v>
      </c>
      <c r="N493">
        <f>gielda__36[[#This Row],[Koszta sprzedaży]]-gielda__36[[#This Row],[Kosta kupienia]]</f>
        <v>0</v>
      </c>
      <c r="O493">
        <f>gielda__36[[#This Row],[Akcje przed]]+gielda__36[[#This Row],[ile kupic]]-gielda__36[[#This Row],[Ilośc sprzedaż]]</f>
        <v>36</v>
      </c>
      <c r="P493">
        <f>gielda__36[[#This Row],[hajs przed]]+gielda__36[[#This Row],[Zmaina]]</f>
        <v>974.21000000000254</v>
      </c>
      <c r="Q493" s="1">
        <f t="shared" si="23"/>
        <v>492</v>
      </c>
    </row>
    <row r="494" spans="1:17" x14ac:dyDescent="0.45">
      <c r="A494">
        <v>105.45</v>
      </c>
      <c r="B494">
        <v>64.28</v>
      </c>
      <c r="C494">
        <v>128.56</v>
      </c>
      <c r="D494">
        <f>MAX(gielda__36[[#This Row],[firma_C]], D493)</f>
        <v>157.47</v>
      </c>
      <c r="E494">
        <f>IF(NOT(gielda__36[[#This Row],[Max C]] = D493), 1, 0)</f>
        <v>0</v>
      </c>
      <c r="F494">
        <f t="shared" si="21"/>
        <v>974.21000000000254</v>
      </c>
      <c r="G494">
        <f>IF(C493&gt;gielda__36[[#This Row],[firma_C]], G493+1, 1)</f>
        <v>1</v>
      </c>
      <c r="H494" t="str">
        <f>IF(gielda__36[[#This Row],[Maleje]] &gt;= 3, "TAK", "NIE")</f>
        <v>NIE</v>
      </c>
      <c r="I494">
        <f t="shared" si="22"/>
        <v>36</v>
      </c>
      <c r="J494">
        <f>IF(AND(H493 = "TAK", gielda__36[[#This Row],[hajs przed]] &gt;= 1000),  ROUNDDOWN(1000/gielda__36[[#This Row],[firma_C]], 0), 0)</f>
        <v>0</v>
      </c>
      <c r="K494">
        <f>gielda__36[[#This Row],[ile kupic]]*gielda__36[[#This Row],[firma_C]]</f>
        <v>0</v>
      </c>
      <c r="L494">
        <f>IF(E493 = 1, gielda__36[[#This Row],[Akcje przed]], 0)</f>
        <v>0</v>
      </c>
      <c r="M494">
        <f>gielda__36[[#This Row],[firma_C]]*gielda__36[[#This Row],[Ilośc sprzedaż]]</f>
        <v>0</v>
      </c>
      <c r="N494">
        <f>gielda__36[[#This Row],[Koszta sprzedaży]]-gielda__36[[#This Row],[Kosta kupienia]]</f>
        <v>0</v>
      </c>
      <c r="O494">
        <f>gielda__36[[#This Row],[Akcje przed]]+gielda__36[[#This Row],[ile kupic]]-gielda__36[[#This Row],[Ilośc sprzedaż]]</f>
        <v>36</v>
      </c>
      <c r="P494">
        <f>gielda__36[[#This Row],[hajs przed]]+gielda__36[[#This Row],[Zmaina]]</f>
        <v>974.21000000000254</v>
      </c>
      <c r="Q494" s="1">
        <f t="shared" si="23"/>
        <v>493</v>
      </c>
    </row>
    <row r="495" spans="1:17" x14ac:dyDescent="0.45">
      <c r="A495">
        <v>104.12</v>
      </c>
      <c r="B495">
        <v>67.06</v>
      </c>
      <c r="C495">
        <v>128.58000000000001</v>
      </c>
      <c r="D495">
        <f>MAX(gielda__36[[#This Row],[firma_C]], D494)</f>
        <v>157.47</v>
      </c>
      <c r="E495">
        <f>IF(NOT(gielda__36[[#This Row],[Max C]] = D494), 1, 0)</f>
        <v>0</v>
      </c>
      <c r="F495">
        <f t="shared" si="21"/>
        <v>974.21000000000254</v>
      </c>
      <c r="G495">
        <f>IF(C494&gt;gielda__36[[#This Row],[firma_C]], G494+1, 1)</f>
        <v>1</v>
      </c>
      <c r="H495" t="str">
        <f>IF(gielda__36[[#This Row],[Maleje]] &gt;= 3, "TAK", "NIE")</f>
        <v>NIE</v>
      </c>
      <c r="I495">
        <f t="shared" si="22"/>
        <v>36</v>
      </c>
      <c r="J495">
        <f>IF(AND(H494 = "TAK", gielda__36[[#This Row],[hajs przed]] &gt;= 1000),  ROUNDDOWN(1000/gielda__36[[#This Row],[firma_C]], 0), 0)</f>
        <v>0</v>
      </c>
      <c r="K495">
        <f>gielda__36[[#This Row],[ile kupic]]*gielda__36[[#This Row],[firma_C]]</f>
        <v>0</v>
      </c>
      <c r="L495">
        <f>IF(E494 = 1, gielda__36[[#This Row],[Akcje przed]], 0)</f>
        <v>0</v>
      </c>
      <c r="M495">
        <f>gielda__36[[#This Row],[firma_C]]*gielda__36[[#This Row],[Ilośc sprzedaż]]</f>
        <v>0</v>
      </c>
      <c r="N495">
        <f>gielda__36[[#This Row],[Koszta sprzedaży]]-gielda__36[[#This Row],[Kosta kupienia]]</f>
        <v>0</v>
      </c>
      <c r="O495">
        <f>gielda__36[[#This Row],[Akcje przed]]+gielda__36[[#This Row],[ile kupic]]-gielda__36[[#This Row],[Ilośc sprzedaż]]</f>
        <v>36</v>
      </c>
      <c r="P495">
        <f>gielda__36[[#This Row],[hajs przed]]+gielda__36[[#This Row],[Zmaina]]</f>
        <v>974.21000000000254</v>
      </c>
      <c r="Q495" s="1">
        <f t="shared" si="23"/>
        <v>494</v>
      </c>
    </row>
    <row r="496" spans="1:17" x14ac:dyDescent="0.45">
      <c r="A496">
        <v>102.55</v>
      </c>
      <c r="B496">
        <v>66.61</v>
      </c>
      <c r="C496">
        <v>127.41</v>
      </c>
      <c r="D496">
        <f>MAX(gielda__36[[#This Row],[firma_C]], D495)</f>
        <v>157.47</v>
      </c>
      <c r="E496">
        <f>IF(NOT(gielda__36[[#This Row],[Max C]] = D495), 1, 0)</f>
        <v>0</v>
      </c>
      <c r="F496">
        <f t="shared" si="21"/>
        <v>974.21000000000254</v>
      </c>
      <c r="G496">
        <f>IF(C495&gt;gielda__36[[#This Row],[firma_C]], G495+1, 1)</f>
        <v>2</v>
      </c>
      <c r="H496" t="str">
        <f>IF(gielda__36[[#This Row],[Maleje]] &gt;= 3, "TAK", "NIE")</f>
        <v>NIE</v>
      </c>
      <c r="I496">
        <f t="shared" si="22"/>
        <v>36</v>
      </c>
      <c r="J496">
        <f>IF(AND(H495 = "TAK", gielda__36[[#This Row],[hajs przed]] &gt;= 1000),  ROUNDDOWN(1000/gielda__36[[#This Row],[firma_C]], 0), 0)</f>
        <v>0</v>
      </c>
      <c r="K496">
        <f>gielda__36[[#This Row],[ile kupic]]*gielda__36[[#This Row],[firma_C]]</f>
        <v>0</v>
      </c>
      <c r="L496">
        <f>IF(E495 = 1, gielda__36[[#This Row],[Akcje przed]], 0)</f>
        <v>0</v>
      </c>
      <c r="M496">
        <f>gielda__36[[#This Row],[firma_C]]*gielda__36[[#This Row],[Ilośc sprzedaż]]</f>
        <v>0</v>
      </c>
      <c r="N496">
        <f>gielda__36[[#This Row],[Koszta sprzedaży]]-gielda__36[[#This Row],[Kosta kupienia]]</f>
        <v>0</v>
      </c>
      <c r="O496">
        <f>gielda__36[[#This Row],[Akcje przed]]+gielda__36[[#This Row],[ile kupic]]-gielda__36[[#This Row],[Ilośc sprzedaż]]</f>
        <v>36</v>
      </c>
      <c r="P496">
        <f>gielda__36[[#This Row],[hajs przed]]+gielda__36[[#This Row],[Zmaina]]</f>
        <v>974.21000000000254</v>
      </c>
      <c r="Q496" s="1">
        <f t="shared" si="23"/>
        <v>495</v>
      </c>
    </row>
    <row r="497" spans="1:17" x14ac:dyDescent="0.45">
      <c r="A497">
        <v>100.83</v>
      </c>
      <c r="B497">
        <v>65.150000000000006</v>
      </c>
      <c r="C497">
        <v>129.69</v>
      </c>
      <c r="D497">
        <f>MAX(gielda__36[[#This Row],[firma_C]], D496)</f>
        <v>157.47</v>
      </c>
      <c r="E497">
        <f>IF(NOT(gielda__36[[#This Row],[Max C]] = D496), 1, 0)</f>
        <v>0</v>
      </c>
      <c r="F497">
        <f t="shared" si="21"/>
        <v>974.21000000000254</v>
      </c>
      <c r="G497">
        <f>IF(C496&gt;gielda__36[[#This Row],[firma_C]], G496+1, 1)</f>
        <v>1</v>
      </c>
      <c r="H497" t="str">
        <f>IF(gielda__36[[#This Row],[Maleje]] &gt;= 3, "TAK", "NIE")</f>
        <v>NIE</v>
      </c>
      <c r="I497">
        <f t="shared" si="22"/>
        <v>36</v>
      </c>
      <c r="J497">
        <f>IF(AND(H496 = "TAK", gielda__36[[#This Row],[hajs przed]] &gt;= 1000),  ROUNDDOWN(1000/gielda__36[[#This Row],[firma_C]], 0), 0)</f>
        <v>0</v>
      </c>
      <c r="K497">
        <f>gielda__36[[#This Row],[ile kupic]]*gielda__36[[#This Row],[firma_C]]</f>
        <v>0</v>
      </c>
      <c r="L497">
        <f>IF(E496 = 1, gielda__36[[#This Row],[Akcje przed]], 0)</f>
        <v>0</v>
      </c>
      <c r="M497">
        <f>gielda__36[[#This Row],[firma_C]]*gielda__36[[#This Row],[Ilośc sprzedaż]]</f>
        <v>0</v>
      </c>
      <c r="N497">
        <f>gielda__36[[#This Row],[Koszta sprzedaży]]-gielda__36[[#This Row],[Kosta kupienia]]</f>
        <v>0</v>
      </c>
      <c r="O497">
        <f>gielda__36[[#This Row],[Akcje przed]]+gielda__36[[#This Row],[ile kupic]]-gielda__36[[#This Row],[Ilośc sprzedaż]]</f>
        <v>36</v>
      </c>
      <c r="P497">
        <f>gielda__36[[#This Row],[hajs przed]]+gielda__36[[#This Row],[Zmaina]]</f>
        <v>974.21000000000254</v>
      </c>
      <c r="Q497" s="1">
        <f t="shared" si="23"/>
        <v>496</v>
      </c>
    </row>
    <row r="498" spans="1:17" x14ac:dyDescent="0.45">
      <c r="A498">
        <v>102.59</v>
      </c>
      <c r="B498">
        <v>63.19</v>
      </c>
      <c r="C498">
        <v>128.27000000000001</v>
      </c>
      <c r="D498">
        <f>MAX(gielda__36[[#This Row],[firma_C]], D497)</f>
        <v>157.47</v>
      </c>
      <c r="E498">
        <f>IF(NOT(gielda__36[[#This Row],[Max C]] = D497), 1, 0)</f>
        <v>0</v>
      </c>
      <c r="F498">
        <f t="shared" si="21"/>
        <v>974.21000000000254</v>
      </c>
      <c r="G498">
        <f>IF(C497&gt;gielda__36[[#This Row],[firma_C]], G497+1, 1)</f>
        <v>2</v>
      </c>
      <c r="H498" t="str">
        <f>IF(gielda__36[[#This Row],[Maleje]] &gt;= 3, "TAK", "NIE")</f>
        <v>NIE</v>
      </c>
      <c r="I498">
        <f t="shared" si="22"/>
        <v>36</v>
      </c>
      <c r="J498">
        <f>IF(AND(H497 = "TAK", gielda__36[[#This Row],[hajs przed]] &gt;= 1000),  ROUNDDOWN(1000/gielda__36[[#This Row],[firma_C]], 0), 0)</f>
        <v>0</v>
      </c>
      <c r="K498">
        <f>gielda__36[[#This Row],[ile kupic]]*gielda__36[[#This Row],[firma_C]]</f>
        <v>0</v>
      </c>
      <c r="L498">
        <f>IF(E497 = 1, gielda__36[[#This Row],[Akcje przed]], 0)</f>
        <v>0</v>
      </c>
      <c r="M498">
        <f>gielda__36[[#This Row],[firma_C]]*gielda__36[[#This Row],[Ilośc sprzedaż]]</f>
        <v>0</v>
      </c>
      <c r="N498">
        <f>gielda__36[[#This Row],[Koszta sprzedaży]]-gielda__36[[#This Row],[Kosta kupienia]]</f>
        <v>0</v>
      </c>
      <c r="O498">
        <f>gielda__36[[#This Row],[Akcje przed]]+gielda__36[[#This Row],[ile kupic]]-gielda__36[[#This Row],[Ilośc sprzedaż]]</f>
        <v>36</v>
      </c>
      <c r="P498">
        <f>gielda__36[[#This Row],[hajs przed]]+gielda__36[[#This Row],[Zmaina]]</f>
        <v>974.21000000000254</v>
      </c>
      <c r="Q498" s="1">
        <f t="shared" si="23"/>
        <v>497</v>
      </c>
    </row>
    <row r="499" spans="1:17" x14ac:dyDescent="0.45">
      <c r="A499">
        <v>101.01</v>
      </c>
      <c r="B499">
        <v>62.21</v>
      </c>
      <c r="C499">
        <v>126.99</v>
      </c>
      <c r="D499">
        <f>MAX(gielda__36[[#This Row],[firma_C]], D498)</f>
        <v>157.47</v>
      </c>
      <c r="E499">
        <f>IF(NOT(gielda__36[[#This Row],[Max C]] = D498), 1, 0)</f>
        <v>0</v>
      </c>
      <c r="F499">
        <f t="shared" si="21"/>
        <v>974.21000000000254</v>
      </c>
      <c r="G499">
        <f>IF(C498&gt;gielda__36[[#This Row],[firma_C]], G498+1, 1)</f>
        <v>3</v>
      </c>
      <c r="H499" t="str">
        <f>IF(gielda__36[[#This Row],[Maleje]] &gt;= 3, "TAK", "NIE")</f>
        <v>TAK</v>
      </c>
      <c r="I499">
        <f t="shared" si="22"/>
        <v>36</v>
      </c>
      <c r="J499">
        <f>IF(AND(H498 = "TAK", gielda__36[[#This Row],[hajs przed]] &gt;= 1000),  ROUNDDOWN(1000/gielda__36[[#This Row],[firma_C]], 0), 0)</f>
        <v>0</v>
      </c>
      <c r="K499">
        <f>gielda__36[[#This Row],[ile kupic]]*gielda__36[[#This Row],[firma_C]]</f>
        <v>0</v>
      </c>
      <c r="L499">
        <f>IF(E498 = 1, gielda__36[[#This Row],[Akcje przed]], 0)</f>
        <v>0</v>
      </c>
      <c r="M499">
        <f>gielda__36[[#This Row],[firma_C]]*gielda__36[[#This Row],[Ilośc sprzedaż]]</f>
        <v>0</v>
      </c>
      <c r="N499">
        <f>gielda__36[[#This Row],[Koszta sprzedaży]]-gielda__36[[#This Row],[Kosta kupienia]]</f>
        <v>0</v>
      </c>
      <c r="O499">
        <f>gielda__36[[#This Row],[Akcje przed]]+gielda__36[[#This Row],[ile kupic]]-gielda__36[[#This Row],[Ilośc sprzedaż]]</f>
        <v>36</v>
      </c>
      <c r="P499">
        <f>gielda__36[[#This Row],[hajs przed]]+gielda__36[[#This Row],[Zmaina]]</f>
        <v>974.21000000000254</v>
      </c>
      <c r="Q499" s="1">
        <f t="shared" si="23"/>
        <v>498</v>
      </c>
    </row>
    <row r="500" spans="1:17" x14ac:dyDescent="0.45">
      <c r="A500">
        <v>102.11</v>
      </c>
      <c r="B500">
        <v>61.89</v>
      </c>
      <c r="C500">
        <v>127.03</v>
      </c>
      <c r="D500">
        <f>MAX(gielda__36[[#This Row],[firma_C]], D499)</f>
        <v>157.47</v>
      </c>
      <c r="E500">
        <f>IF(NOT(gielda__36[[#This Row],[Max C]] = D499), 1, 0)</f>
        <v>0</v>
      </c>
      <c r="F500">
        <f t="shared" si="21"/>
        <v>974.21000000000254</v>
      </c>
      <c r="G500">
        <f>IF(C499&gt;gielda__36[[#This Row],[firma_C]], G499+1, 1)</f>
        <v>1</v>
      </c>
      <c r="H500" t="str">
        <f>IF(gielda__36[[#This Row],[Maleje]] &gt;= 3, "TAK", "NIE")</f>
        <v>NIE</v>
      </c>
      <c r="I500">
        <f t="shared" si="22"/>
        <v>36</v>
      </c>
      <c r="J500">
        <f>IF(AND(H499 = "TAK", gielda__36[[#This Row],[hajs przed]] &gt;= 1000),  ROUNDDOWN(1000/gielda__36[[#This Row],[firma_C]], 0), 0)</f>
        <v>0</v>
      </c>
      <c r="K500">
        <f>gielda__36[[#This Row],[ile kupic]]*gielda__36[[#This Row],[firma_C]]</f>
        <v>0</v>
      </c>
      <c r="L500">
        <f>IF(E499 = 1, gielda__36[[#This Row],[Akcje przed]], 0)</f>
        <v>0</v>
      </c>
      <c r="M500">
        <f>gielda__36[[#This Row],[firma_C]]*gielda__36[[#This Row],[Ilośc sprzedaż]]</f>
        <v>0</v>
      </c>
      <c r="N500">
        <f>gielda__36[[#This Row],[Koszta sprzedaży]]-gielda__36[[#This Row],[Kosta kupienia]]</f>
        <v>0</v>
      </c>
      <c r="O500">
        <f>gielda__36[[#This Row],[Akcje przed]]+gielda__36[[#This Row],[ile kupic]]-gielda__36[[#This Row],[Ilośc sprzedaż]]</f>
        <v>36</v>
      </c>
      <c r="P500">
        <f>gielda__36[[#This Row],[hajs przed]]+gielda__36[[#This Row],[Zmaina]]</f>
        <v>974.21000000000254</v>
      </c>
      <c r="Q500" s="1">
        <f t="shared" si="23"/>
        <v>499</v>
      </c>
    </row>
    <row r="501" spans="1:17" x14ac:dyDescent="0.45">
      <c r="A501">
        <v>100.38</v>
      </c>
      <c r="B501">
        <v>59.94</v>
      </c>
      <c r="C501">
        <v>127.11</v>
      </c>
      <c r="D501">
        <f>MAX(gielda__36[[#This Row],[firma_C]], D500)</f>
        <v>157.47</v>
      </c>
      <c r="E501">
        <f>IF(NOT(gielda__36[[#This Row],[Max C]] = D500), 1, 0)</f>
        <v>0</v>
      </c>
      <c r="F501">
        <f t="shared" si="21"/>
        <v>974.21000000000254</v>
      </c>
      <c r="G501">
        <f>IF(C500&gt;gielda__36[[#This Row],[firma_C]], G500+1, 1)</f>
        <v>1</v>
      </c>
      <c r="H501" t="str">
        <f>IF(gielda__36[[#This Row],[Maleje]] &gt;= 3, "TAK", "NIE")</f>
        <v>NIE</v>
      </c>
      <c r="I501">
        <f t="shared" si="22"/>
        <v>36</v>
      </c>
      <c r="J501">
        <f>IF(AND(H500 = "TAK", gielda__36[[#This Row],[hajs przed]] &gt;= 1000),  ROUNDDOWN(1000/gielda__36[[#This Row],[firma_C]], 0), 0)</f>
        <v>0</v>
      </c>
      <c r="K501">
        <f>gielda__36[[#This Row],[ile kupic]]*gielda__36[[#This Row],[firma_C]]</f>
        <v>0</v>
      </c>
      <c r="L501">
        <f>IF(E500 = 1, gielda__36[[#This Row],[Akcje przed]], 0)</f>
        <v>0</v>
      </c>
      <c r="M501">
        <f>gielda__36[[#This Row],[firma_C]]*gielda__36[[#This Row],[Ilośc sprzedaż]]</f>
        <v>0</v>
      </c>
      <c r="N501">
        <f>gielda__36[[#This Row],[Koszta sprzedaży]]-gielda__36[[#This Row],[Kosta kupienia]]</f>
        <v>0</v>
      </c>
      <c r="O501">
        <f>gielda__36[[#This Row],[Akcje przed]]+gielda__36[[#This Row],[ile kupic]]-gielda__36[[#This Row],[Ilośc sprzedaż]]</f>
        <v>36</v>
      </c>
      <c r="P501">
        <f>gielda__36[[#This Row],[hajs przed]]+gielda__36[[#This Row],[Zmaina]]</f>
        <v>974.21000000000254</v>
      </c>
      <c r="Q501" s="1">
        <f t="shared" si="23"/>
        <v>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6216-3DCA-4983-96D9-7D12DFF6BCA7}">
  <dimension ref="A1:I501"/>
  <sheetViews>
    <sheetView workbookViewId="0">
      <selection activeCell="I5" sqref="I5"/>
    </sheetView>
  </sheetViews>
  <sheetFormatPr defaultRowHeight="14.25" x14ac:dyDescent="0.45"/>
  <cols>
    <col min="1" max="2" width="9" bestFit="1" customWidth="1"/>
    <col min="3" max="3" width="9.13281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9" x14ac:dyDescent="0.45">
      <c r="A2">
        <v>126</v>
      </c>
      <c r="B2">
        <v>135.43</v>
      </c>
      <c r="C2">
        <v>65.430000000000007</v>
      </c>
      <c r="D2">
        <v>1</v>
      </c>
      <c r="E2">
        <v>1</v>
      </c>
      <c r="F2">
        <v>1</v>
      </c>
    </row>
    <row r="3" spans="1:9" x14ac:dyDescent="0.45">
      <c r="A3">
        <v>119</v>
      </c>
      <c r="B3">
        <v>134.99</v>
      </c>
      <c r="C3">
        <v>67.06</v>
      </c>
      <c r="D3">
        <f>IF(gielda__2[[#This Row],[firma_A]]&gt;A2, D2+1, 1)</f>
        <v>1</v>
      </c>
      <c r="E3">
        <f>IF(gielda__2[[#This Row],[firma_B]]&gt;B2, E2+1, 1)</f>
        <v>1</v>
      </c>
      <c r="F3">
        <f>IF(gielda__2[[#This Row],[firma_C]]&gt;C2, F2+1, 1)</f>
        <v>2</v>
      </c>
    </row>
    <row r="4" spans="1:9" x14ac:dyDescent="0.45">
      <c r="A4">
        <v>127</v>
      </c>
      <c r="B4">
        <v>134.04</v>
      </c>
      <c r="C4">
        <v>68.91</v>
      </c>
      <c r="D4">
        <f>IF(gielda__2[[#This Row],[firma_A]]&gt;A3, D3+1, 1)</f>
        <v>2</v>
      </c>
      <c r="E4">
        <f>IF(gielda__2[[#This Row],[firma_B]]&gt;B3, E3+1, 1)</f>
        <v>1</v>
      </c>
      <c r="F4">
        <f>IF(gielda__2[[#This Row],[firma_C]]&gt;C3, F3+1, 1)</f>
        <v>3</v>
      </c>
      <c r="I4" t="s">
        <v>7</v>
      </c>
    </row>
    <row r="5" spans="1:9" x14ac:dyDescent="0.45">
      <c r="A5">
        <v>130</v>
      </c>
      <c r="B5">
        <v>133.76</v>
      </c>
      <c r="C5">
        <v>70.8</v>
      </c>
      <c r="D5">
        <f>IF(gielda__2[[#This Row],[firma_A]]&gt;A4, D4+1, 1)</f>
        <v>3</v>
      </c>
      <c r="E5">
        <f>IF(gielda__2[[#This Row],[firma_B]]&gt;B4, E4+1, 1)</f>
        <v>1</v>
      </c>
      <c r="F5">
        <f>IF(gielda__2[[#This Row],[firma_C]]&gt;C4, F4+1, 1)</f>
        <v>4</v>
      </c>
    </row>
    <row r="6" spans="1:9" x14ac:dyDescent="0.45">
      <c r="A6">
        <v>110</v>
      </c>
      <c r="B6">
        <v>136.72999999999999</v>
      </c>
      <c r="C6">
        <v>72.260000000000005</v>
      </c>
      <c r="D6">
        <f>IF(gielda__2[[#This Row],[firma_A]]&gt;A5, D5+1, 1)</f>
        <v>1</v>
      </c>
      <c r="E6">
        <f>IF(gielda__2[[#This Row],[firma_B]]&gt;B5, E5+1, 1)</f>
        <v>2</v>
      </c>
      <c r="F6">
        <f>IF(gielda__2[[#This Row],[firma_C]]&gt;C5, F5+1, 1)</f>
        <v>5</v>
      </c>
    </row>
    <row r="7" spans="1:9" x14ac:dyDescent="0.45">
      <c r="A7">
        <v>108.71</v>
      </c>
      <c r="B7">
        <v>136.49</v>
      </c>
      <c r="C7">
        <v>73.63</v>
      </c>
      <c r="D7">
        <f>IF(gielda__2[[#This Row],[firma_A]]&gt;A6, D6+1, 1)</f>
        <v>1</v>
      </c>
      <c r="E7">
        <f>IF(gielda__2[[#This Row],[firma_B]]&gt;B6, E6+1, 1)</f>
        <v>1</v>
      </c>
      <c r="F7">
        <f>IF(gielda__2[[#This Row],[firma_C]]&gt;C6, F6+1, 1)</f>
        <v>6</v>
      </c>
    </row>
    <row r="8" spans="1:9" x14ac:dyDescent="0.45">
      <c r="A8">
        <v>109.82</v>
      </c>
      <c r="B8">
        <v>139.22</v>
      </c>
      <c r="C8">
        <v>73.64</v>
      </c>
      <c r="D8">
        <f>IF(gielda__2[[#This Row],[firma_A]]&gt;A7, D7+1, 1)</f>
        <v>2</v>
      </c>
      <c r="E8">
        <f>IF(gielda__2[[#This Row],[firma_B]]&gt;B7, E7+1, 1)</f>
        <v>2</v>
      </c>
      <c r="F8">
        <f>IF(gielda__2[[#This Row],[firma_C]]&gt;C7, F7+1, 1)</f>
        <v>7</v>
      </c>
    </row>
    <row r="9" spans="1:9" x14ac:dyDescent="0.45">
      <c r="A9">
        <v>108.34</v>
      </c>
      <c r="B9">
        <v>138.41</v>
      </c>
      <c r="C9">
        <v>71.739999999999995</v>
      </c>
      <c r="D9">
        <f>IF(gielda__2[[#This Row],[firma_A]]&gt;A8, D8+1, 1)</f>
        <v>1</v>
      </c>
      <c r="E9">
        <f>IF(gielda__2[[#This Row],[firma_B]]&gt;B8, E8+1, 1)</f>
        <v>1</v>
      </c>
      <c r="F9">
        <f>IF(gielda__2[[#This Row],[firma_C]]&gt;C8, F8+1, 1)</f>
        <v>1</v>
      </c>
    </row>
    <row r="10" spans="1:9" x14ac:dyDescent="0.45">
      <c r="A10">
        <v>108.98</v>
      </c>
      <c r="B10">
        <v>137.68</v>
      </c>
      <c r="C10">
        <v>72.89</v>
      </c>
      <c r="D10">
        <f>IF(gielda__2[[#This Row],[firma_A]]&gt;A9, D9+1, 1)</f>
        <v>2</v>
      </c>
      <c r="E10">
        <f>IF(gielda__2[[#This Row],[firma_B]]&gt;B9, E9+1, 1)</f>
        <v>1</v>
      </c>
      <c r="F10">
        <f>IF(gielda__2[[#This Row],[firma_C]]&gt;C9, F9+1, 1)</f>
        <v>2</v>
      </c>
    </row>
    <row r="11" spans="1:9" x14ac:dyDescent="0.45">
      <c r="A11">
        <v>107.72</v>
      </c>
      <c r="B11">
        <v>140.59</v>
      </c>
      <c r="C11">
        <v>74.319999999999993</v>
      </c>
      <c r="D11">
        <f>IF(gielda__2[[#This Row],[firma_A]]&gt;A10, D10+1, 1)</f>
        <v>1</v>
      </c>
      <c r="E11">
        <f>IF(gielda__2[[#This Row],[firma_B]]&gt;B10, E10+1, 1)</f>
        <v>2</v>
      </c>
      <c r="F11">
        <f>IF(gielda__2[[#This Row],[firma_C]]&gt;C10, F10+1, 1)</f>
        <v>3</v>
      </c>
    </row>
    <row r="12" spans="1:9" x14ac:dyDescent="0.45">
      <c r="A12">
        <v>109.1</v>
      </c>
      <c r="B12">
        <v>143.21</v>
      </c>
      <c r="C12">
        <v>75.569999999999993</v>
      </c>
      <c r="D12">
        <f>IF(gielda__2[[#This Row],[firma_A]]&gt;A11, D11+1, 1)</f>
        <v>2</v>
      </c>
      <c r="E12">
        <f>IF(gielda__2[[#This Row],[firma_B]]&gt;B11, E11+1, 1)</f>
        <v>3</v>
      </c>
      <c r="F12">
        <f>IF(gielda__2[[#This Row],[firma_C]]&gt;C11, F11+1, 1)</f>
        <v>4</v>
      </c>
    </row>
    <row r="13" spans="1:9" x14ac:dyDescent="0.45">
      <c r="A13">
        <v>107.73</v>
      </c>
      <c r="B13">
        <v>145.94999999999999</v>
      </c>
      <c r="C13">
        <v>77.37</v>
      </c>
      <c r="D13">
        <f>IF(gielda__2[[#This Row],[firma_A]]&gt;A12, D12+1, 1)</f>
        <v>1</v>
      </c>
      <c r="E13">
        <f>IF(gielda__2[[#This Row],[firma_B]]&gt;B12, E12+1, 1)</f>
        <v>4</v>
      </c>
      <c r="F13">
        <f>IF(gielda__2[[#This Row],[firma_C]]&gt;C12, F12+1, 1)</f>
        <v>5</v>
      </c>
    </row>
    <row r="14" spans="1:9" x14ac:dyDescent="0.45">
      <c r="A14">
        <v>107.75</v>
      </c>
      <c r="B14">
        <v>145.35</v>
      </c>
      <c r="C14">
        <v>75.7</v>
      </c>
      <c r="D14">
        <f>IF(gielda__2[[#This Row],[firma_A]]&gt;A13, D13+1, 1)</f>
        <v>2</v>
      </c>
      <c r="E14">
        <f>IF(gielda__2[[#This Row],[firma_B]]&gt;B13, E13+1, 1)</f>
        <v>1</v>
      </c>
      <c r="F14">
        <f>IF(gielda__2[[#This Row],[firma_C]]&gt;C13, F13+1, 1)</f>
        <v>1</v>
      </c>
    </row>
    <row r="15" spans="1:9" x14ac:dyDescent="0.45">
      <c r="A15">
        <v>110.02</v>
      </c>
      <c r="B15">
        <v>145.35</v>
      </c>
      <c r="C15">
        <v>75.959999999999994</v>
      </c>
      <c r="D15">
        <f>IF(gielda__2[[#This Row],[firma_A]]&gt;A14, D14+1, 1)</f>
        <v>3</v>
      </c>
      <c r="E15">
        <f>IF(gielda__2[[#This Row],[firma_B]]&gt;B14, E14+1, 1)</f>
        <v>1</v>
      </c>
      <c r="F15">
        <f>IF(gielda__2[[#This Row],[firma_C]]&gt;C14, F14+1, 1)</f>
        <v>2</v>
      </c>
    </row>
    <row r="16" spans="1:9" x14ac:dyDescent="0.45">
      <c r="A16">
        <v>112.45</v>
      </c>
      <c r="B16">
        <v>145.24</v>
      </c>
      <c r="C16">
        <v>78.040000000000006</v>
      </c>
      <c r="D16">
        <f>IF(gielda__2[[#This Row],[firma_A]]&gt;A15, D15+1, 1)</f>
        <v>4</v>
      </c>
      <c r="E16">
        <f>IF(gielda__2[[#This Row],[firma_B]]&gt;B15, E15+1, 1)</f>
        <v>1</v>
      </c>
      <c r="F16">
        <f>IF(gielda__2[[#This Row],[firma_C]]&gt;C15, F15+1, 1)</f>
        <v>3</v>
      </c>
    </row>
    <row r="17" spans="1:6" x14ac:dyDescent="0.45">
      <c r="A17">
        <v>110.84</v>
      </c>
      <c r="B17">
        <v>148.19</v>
      </c>
      <c r="C17">
        <v>78.28</v>
      </c>
      <c r="D17">
        <f>IF(gielda__2[[#This Row],[firma_A]]&gt;A16, D16+1, 1)</f>
        <v>1</v>
      </c>
      <c r="E17">
        <f>IF(gielda__2[[#This Row],[firma_B]]&gt;B16, E16+1, 1)</f>
        <v>2</v>
      </c>
      <c r="F17">
        <f>IF(gielda__2[[#This Row],[firma_C]]&gt;C16, F16+1, 1)</f>
        <v>4</v>
      </c>
    </row>
    <row r="18" spans="1:6" x14ac:dyDescent="0.45">
      <c r="A18">
        <v>109.06</v>
      </c>
      <c r="B18">
        <v>146.26</v>
      </c>
      <c r="C18">
        <v>79.41</v>
      </c>
      <c r="D18">
        <f>IF(gielda__2[[#This Row],[firma_A]]&gt;A17, D17+1, 1)</f>
        <v>1</v>
      </c>
      <c r="E18">
        <f>IF(gielda__2[[#This Row],[firma_B]]&gt;B17, E17+1, 1)</f>
        <v>1</v>
      </c>
      <c r="F18">
        <f>IF(gielda__2[[#This Row],[firma_C]]&gt;C17, F17+1, 1)</f>
        <v>5</v>
      </c>
    </row>
    <row r="19" spans="1:6" x14ac:dyDescent="0.45">
      <c r="A19">
        <v>107.28</v>
      </c>
      <c r="B19">
        <v>144.43</v>
      </c>
      <c r="C19">
        <v>77.45</v>
      </c>
      <c r="D19">
        <f>IF(gielda__2[[#This Row],[firma_A]]&gt;A18, D18+1, 1)</f>
        <v>1</v>
      </c>
      <c r="E19">
        <f>IF(gielda__2[[#This Row],[firma_B]]&gt;B18, E18+1, 1)</f>
        <v>1</v>
      </c>
      <c r="F19">
        <f>IF(gielda__2[[#This Row],[firma_C]]&gt;C18, F18+1, 1)</f>
        <v>1</v>
      </c>
    </row>
    <row r="20" spans="1:6" x14ac:dyDescent="0.45">
      <c r="A20">
        <v>108.88</v>
      </c>
      <c r="B20">
        <v>144.19</v>
      </c>
      <c r="C20">
        <v>76.040000000000006</v>
      </c>
      <c r="D20">
        <f>IF(gielda__2[[#This Row],[firma_A]]&gt;A19, D19+1, 1)</f>
        <v>2</v>
      </c>
      <c r="E20">
        <f>IF(gielda__2[[#This Row],[firma_B]]&gt;B19, E19+1, 1)</f>
        <v>1</v>
      </c>
      <c r="F20">
        <f>IF(gielda__2[[#This Row],[firma_C]]&gt;C19, F19+1, 1)</f>
        <v>1</v>
      </c>
    </row>
    <row r="21" spans="1:6" x14ac:dyDescent="0.45">
      <c r="A21">
        <v>111.35</v>
      </c>
      <c r="B21">
        <v>142.59</v>
      </c>
      <c r="C21">
        <v>77.11</v>
      </c>
      <c r="D21">
        <f>IF(gielda__2[[#This Row],[firma_A]]&gt;A20, D20+1, 1)</f>
        <v>3</v>
      </c>
      <c r="E21">
        <f>IF(gielda__2[[#This Row],[firma_B]]&gt;B20, E20+1, 1)</f>
        <v>1</v>
      </c>
      <c r="F21">
        <f>IF(gielda__2[[#This Row],[firma_C]]&gt;C20, F20+1, 1)</f>
        <v>2</v>
      </c>
    </row>
    <row r="22" spans="1:6" x14ac:dyDescent="0.45">
      <c r="A22">
        <v>112.72</v>
      </c>
      <c r="B22">
        <v>142.33000000000001</v>
      </c>
      <c r="C22">
        <v>78.72</v>
      </c>
      <c r="D22">
        <f>IF(gielda__2[[#This Row],[firma_A]]&gt;A21, D21+1, 1)</f>
        <v>4</v>
      </c>
      <c r="E22">
        <f>IF(gielda__2[[#This Row],[firma_B]]&gt;B21, E21+1, 1)</f>
        <v>1</v>
      </c>
      <c r="F22">
        <f>IF(gielda__2[[#This Row],[firma_C]]&gt;C21, F21+1, 1)</f>
        <v>3</v>
      </c>
    </row>
    <row r="23" spans="1:6" x14ac:dyDescent="0.45">
      <c r="A23">
        <v>113.08</v>
      </c>
      <c r="B23">
        <v>141.56</v>
      </c>
      <c r="C23">
        <v>77</v>
      </c>
      <c r="D23">
        <f>IF(gielda__2[[#This Row],[firma_A]]&gt;A22, D22+1, 1)</f>
        <v>5</v>
      </c>
      <c r="E23">
        <f>IF(gielda__2[[#This Row],[firma_B]]&gt;B22, E22+1, 1)</f>
        <v>1</v>
      </c>
      <c r="F23">
        <f>IF(gielda__2[[#This Row],[firma_C]]&gt;C22, F22+1, 1)</f>
        <v>1</v>
      </c>
    </row>
    <row r="24" spans="1:6" x14ac:dyDescent="0.45">
      <c r="A24">
        <v>115.28</v>
      </c>
      <c r="B24">
        <v>139.78</v>
      </c>
      <c r="C24">
        <v>79.03</v>
      </c>
      <c r="D24">
        <f>IF(gielda__2[[#This Row],[firma_A]]&gt;A23, D23+1, 1)</f>
        <v>6</v>
      </c>
      <c r="E24">
        <f>IF(gielda__2[[#This Row],[firma_B]]&gt;B23, E23+1, 1)</f>
        <v>1</v>
      </c>
      <c r="F24">
        <f>IF(gielda__2[[#This Row],[firma_C]]&gt;C23, F23+1, 1)</f>
        <v>2</v>
      </c>
    </row>
    <row r="25" spans="1:6" x14ac:dyDescent="0.45">
      <c r="A25">
        <v>114.25</v>
      </c>
      <c r="B25">
        <v>142.72</v>
      </c>
      <c r="C25">
        <v>77.540000000000006</v>
      </c>
      <c r="D25">
        <f>IF(gielda__2[[#This Row],[firma_A]]&gt;A24, D24+1, 1)</f>
        <v>1</v>
      </c>
      <c r="E25">
        <f>IF(gielda__2[[#This Row],[firma_B]]&gt;B24, E24+1, 1)</f>
        <v>2</v>
      </c>
      <c r="F25">
        <f>IF(gielda__2[[#This Row],[firma_C]]&gt;C24, F24+1, 1)</f>
        <v>1</v>
      </c>
    </row>
    <row r="26" spans="1:6" x14ac:dyDescent="0.45">
      <c r="A26">
        <v>112.65</v>
      </c>
      <c r="B26">
        <v>141.38</v>
      </c>
      <c r="C26">
        <v>76.08</v>
      </c>
      <c r="D26">
        <f>IF(gielda__2[[#This Row],[firma_A]]&gt;A25, D25+1, 1)</f>
        <v>1</v>
      </c>
      <c r="E26">
        <f>IF(gielda__2[[#This Row],[firma_B]]&gt;B25, E25+1, 1)</f>
        <v>1</v>
      </c>
      <c r="F26">
        <f>IF(gielda__2[[#This Row],[firma_C]]&gt;C25, F25+1, 1)</f>
        <v>1</v>
      </c>
    </row>
    <row r="27" spans="1:6" x14ac:dyDescent="0.45">
      <c r="A27">
        <v>115.1</v>
      </c>
      <c r="B27">
        <v>141.34</v>
      </c>
      <c r="C27">
        <v>74.11</v>
      </c>
      <c r="D27">
        <f>IF(gielda__2[[#This Row],[firma_A]]&gt;A26, D26+1, 1)</f>
        <v>2</v>
      </c>
      <c r="E27">
        <f>IF(gielda__2[[#This Row],[firma_B]]&gt;B26, E26+1, 1)</f>
        <v>1</v>
      </c>
      <c r="F27">
        <f>IF(gielda__2[[#This Row],[firma_C]]&gt;C26, F26+1, 1)</f>
        <v>1</v>
      </c>
    </row>
    <row r="28" spans="1:6" x14ac:dyDescent="0.45">
      <c r="A28">
        <v>116.76</v>
      </c>
      <c r="B28">
        <v>140.87</v>
      </c>
      <c r="C28">
        <v>72.23</v>
      </c>
      <c r="D28">
        <f>IF(gielda__2[[#This Row],[firma_A]]&gt;A27, D27+1, 1)</f>
        <v>3</v>
      </c>
      <c r="E28">
        <f>IF(gielda__2[[#This Row],[firma_B]]&gt;B27, E27+1, 1)</f>
        <v>1</v>
      </c>
      <c r="F28">
        <f>IF(gielda__2[[#This Row],[firma_C]]&gt;C27, F27+1, 1)</f>
        <v>1</v>
      </c>
    </row>
    <row r="29" spans="1:6" x14ac:dyDescent="0.45">
      <c r="A29">
        <v>114.96</v>
      </c>
      <c r="B29">
        <v>139.35</v>
      </c>
      <c r="C29">
        <v>72.239999999999995</v>
      </c>
      <c r="D29">
        <f>IF(gielda__2[[#This Row],[firma_A]]&gt;A28, D28+1, 1)</f>
        <v>1</v>
      </c>
      <c r="E29">
        <f>IF(gielda__2[[#This Row],[firma_B]]&gt;B28, E28+1, 1)</f>
        <v>1</v>
      </c>
      <c r="F29">
        <f>IF(gielda__2[[#This Row],[firma_C]]&gt;C28, F28+1, 1)</f>
        <v>2</v>
      </c>
    </row>
    <row r="30" spans="1:6" x14ac:dyDescent="0.45">
      <c r="A30">
        <v>113.89</v>
      </c>
      <c r="B30">
        <v>141.87</v>
      </c>
      <c r="C30">
        <v>74.19</v>
      </c>
      <c r="D30">
        <f>IF(gielda__2[[#This Row],[firma_A]]&gt;A29, D29+1, 1)</f>
        <v>1</v>
      </c>
      <c r="E30">
        <f>IF(gielda__2[[#This Row],[firma_B]]&gt;B29, E29+1, 1)</f>
        <v>2</v>
      </c>
      <c r="F30">
        <f>IF(gielda__2[[#This Row],[firma_C]]&gt;C29, F29+1, 1)</f>
        <v>3</v>
      </c>
    </row>
    <row r="31" spans="1:6" x14ac:dyDescent="0.45">
      <c r="A31">
        <v>112.77</v>
      </c>
      <c r="B31">
        <v>140.41</v>
      </c>
      <c r="C31">
        <v>75.75</v>
      </c>
      <c r="D31">
        <f>IF(gielda__2[[#This Row],[firma_A]]&gt;A30, D30+1, 1)</f>
        <v>1</v>
      </c>
      <c r="E31">
        <f>IF(gielda__2[[#This Row],[firma_B]]&gt;B30, E30+1, 1)</f>
        <v>1</v>
      </c>
      <c r="F31">
        <f>IF(gielda__2[[#This Row],[firma_C]]&gt;C30, F30+1, 1)</f>
        <v>4</v>
      </c>
    </row>
    <row r="32" spans="1:6" x14ac:dyDescent="0.45">
      <c r="A32">
        <v>113.51</v>
      </c>
      <c r="B32">
        <v>138.97999999999999</v>
      </c>
      <c r="C32">
        <v>74.11</v>
      </c>
      <c r="D32">
        <f>IF(gielda__2[[#This Row],[firma_A]]&gt;A31, D31+1, 1)</f>
        <v>2</v>
      </c>
      <c r="E32">
        <f>IF(gielda__2[[#This Row],[firma_B]]&gt;B31, E31+1, 1)</f>
        <v>1</v>
      </c>
      <c r="F32">
        <f>IF(gielda__2[[#This Row],[firma_C]]&gt;C31, F31+1, 1)</f>
        <v>1</v>
      </c>
    </row>
    <row r="33" spans="1:6" x14ac:dyDescent="0.45">
      <c r="A33">
        <v>112.2</v>
      </c>
      <c r="B33">
        <v>137.32</v>
      </c>
      <c r="C33">
        <v>74.75</v>
      </c>
      <c r="D33">
        <f>IF(gielda__2[[#This Row],[firma_A]]&gt;A32, D32+1, 1)</f>
        <v>1</v>
      </c>
      <c r="E33">
        <f>IF(gielda__2[[#This Row],[firma_B]]&gt;B32, E32+1, 1)</f>
        <v>1</v>
      </c>
      <c r="F33">
        <f>IF(gielda__2[[#This Row],[firma_C]]&gt;C32, F32+1, 1)</f>
        <v>2</v>
      </c>
    </row>
    <row r="34" spans="1:6" x14ac:dyDescent="0.45">
      <c r="A34">
        <v>110.36</v>
      </c>
      <c r="B34">
        <v>136.93</v>
      </c>
      <c r="C34">
        <v>72.89</v>
      </c>
      <c r="D34">
        <f>IF(gielda__2[[#This Row],[firma_A]]&gt;A33, D33+1, 1)</f>
        <v>1</v>
      </c>
      <c r="E34">
        <f>IF(gielda__2[[#This Row],[firma_B]]&gt;B33, E33+1, 1)</f>
        <v>1</v>
      </c>
      <c r="F34">
        <f>IF(gielda__2[[#This Row],[firma_C]]&gt;C33, F33+1, 1)</f>
        <v>1</v>
      </c>
    </row>
    <row r="35" spans="1:6" x14ac:dyDescent="0.45">
      <c r="A35">
        <v>112.47</v>
      </c>
      <c r="B35">
        <v>136.37</v>
      </c>
      <c r="C35">
        <v>71.260000000000005</v>
      </c>
      <c r="D35">
        <f>IF(gielda__2[[#This Row],[firma_A]]&gt;A34, D34+1, 1)</f>
        <v>2</v>
      </c>
      <c r="E35">
        <f>IF(gielda__2[[#This Row],[firma_B]]&gt;B34, E34+1, 1)</f>
        <v>1</v>
      </c>
      <c r="F35">
        <f>IF(gielda__2[[#This Row],[firma_C]]&gt;C34, F34+1, 1)</f>
        <v>1</v>
      </c>
    </row>
    <row r="36" spans="1:6" x14ac:dyDescent="0.45">
      <c r="A36">
        <v>112.67</v>
      </c>
      <c r="B36">
        <v>136.24</v>
      </c>
      <c r="C36">
        <v>72.92</v>
      </c>
      <c r="D36">
        <f>IF(gielda__2[[#This Row],[firma_A]]&gt;A35, D35+1, 1)</f>
        <v>3</v>
      </c>
      <c r="E36">
        <f>IF(gielda__2[[#This Row],[firma_B]]&gt;B35, E35+1, 1)</f>
        <v>1</v>
      </c>
      <c r="F36">
        <f>IF(gielda__2[[#This Row],[firma_C]]&gt;C35, F35+1, 1)</f>
        <v>2</v>
      </c>
    </row>
    <row r="37" spans="1:6" x14ac:dyDescent="0.45">
      <c r="A37">
        <v>111.09</v>
      </c>
      <c r="B37">
        <v>134.69</v>
      </c>
      <c r="C37">
        <v>73.63</v>
      </c>
      <c r="D37">
        <f>IF(gielda__2[[#This Row],[firma_A]]&gt;A36, D36+1, 1)</f>
        <v>1</v>
      </c>
      <c r="E37">
        <f>IF(gielda__2[[#This Row],[firma_B]]&gt;B36, E36+1, 1)</f>
        <v>1</v>
      </c>
      <c r="F37">
        <f>IF(gielda__2[[#This Row],[firma_C]]&gt;C36, F36+1, 1)</f>
        <v>3</v>
      </c>
    </row>
    <row r="38" spans="1:6" x14ac:dyDescent="0.45">
      <c r="A38">
        <v>110.06</v>
      </c>
      <c r="B38">
        <v>137.49</v>
      </c>
      <c r="C38">
        <v>72.040000000000006</v>
      </c>
      <c r="D38">
        <f>IF(gielda__2[[#This Row],[firma_A]]&gt;A37, D37+1, 1)</f>
        <v>1</v>
      </c>
      <c r="E38">
        <f>IF(gielda__2[[#This Row],[firma_B]]&gt;B37, E37+1, 1)</f>
        <v>2</v>
      </c>
      <c r="F38">
        <f>IF(gielda__2[[#This Row],[firma_C]]&gt;C37, F37+1, 1)</f>
        <v>1</v>
      </c>
    </row>
    <row r="39" spans="1:6" x14ac:dyDescent="0.45">
      <c r="A39">
        <v>111.55</v>
      </c>
      <c r="B39">
        <v>135.69999999999999</v>
      </c>
      <c r="C39">
        <v>70.16</v>
      </c>
      <c r="D39">
        <f>IF(gielda__2[[#This Row],[firma_A]]&gt;A38, D38+1, 1)</f>
        <v>2</v>
      </c>
      <c r="E39">
        <f>IF(gielda__2[[#This Row],[firma_B]]&gt;B38, E38+1, 1)</f>
        <v>1</v>
      </c>
      <c r="F39">
        <f>IF(gielda__2[[#This Row],[firma_C]]&gt;C38, F38+1, 1)</f>
        <v>1</v>
      </c>
    </row>
    <row r="40" spans="1:6" x14ac:dyDescent="0.45">
      <c r="A40">
        <v>112.25</v>
      </c>
      <c r="B40">
        <v>134.69</v>
      </c>
      <c r="C40">
        <v>72.239999999999995</v>
      </c>
      <c r="D40">
        <f>IF(gielda__2[[#This Row],[firma_A]]&gt;A39, D39+1, 1)</f>
        <v>3</v>
      </c>
      <c r="E40">
        <f>IF(gielda__2[[#This Row],[firma_B]]&gt;B39, E39+1, 1)</f>
        <v>1</v>
      </c>
      <c r="F40">
        <f>IF(gielda__2[[#This Row],[firma_C]]&gt;C39, F39+1, 1)</f>
        <v>2</v>
      </c>
    </row>
    <row r="41" spans="1:6" x14ac:dyDescent="0.45">
      <c r="A41">
        <v>110.59</v>
      </c>
      <c r="B41">
        <v>133.41</v>
      </c>
      <c r="C41">
        <v>70.25</v>
      </c>
      <c r="D41">
        <f>IF(gielda__2[[#This Row],[firma_A]]&gt;A40, D40+1, 1)</f>
        <v>1</v>
      </c>
      <c r="E41">
        <f>IF(gielda__2[[#This Row],[firma_B]]&gt;B40, E40+1, 1)</f>
        <v>1</v>
      </c>
      <c r="F41">
        <f>IF(gielda__2[[#This Row],[firma_C]]&gt;C40, F40+1, 1)</f>
        <v>1</v>
      </c>
    </row>
    <row r="42" spans="1:6" x14ac:dyDescent="0.45">
      <c r="A42">
        <v>109.24</v>
      </c>
      <c r="B42">
        <v>136.24</v>
      </c>
      <c r="C42">
        <v>71.67</v>
      </c>
      <c r="D42">
        <f>IF(gielda__2[[#This Row],[firma_A]]&gt;A41, D41+1, 1)</f>
        <v>1</v>
      </c>
      <c r="E42">
        <f>IF(gielda__2[[#This Row],[firma_B]]&gt;B41, E41+1, 1)</f>
        <v>2</v>
      </c>
      <c r="F42">
        <f>IF(gielda__2[[#This Row],[firma_C]]&gt;C41, F41+1, 1)</f>
        <v>2</v>
      </c>
    </row>
    <row r="43" spans="1:6" x14ac:dyDescent="0.45">
      <c r="A43">
        <v>107.52</v>
      </c>
      <c r="B43">
        <v>136.22</v>
      </c>
      <c r="C43">
        <v>73.099999999999994</v>
      </c>
      <c r="D43">
        <f>IF(gielda__2[[#This Row],[firma_A]]&gt;A42, D42+1, 1)</f>
        <v>1</v>
      </c>
      <c r="E43">
        <f>IF(gielda__2[[#This Row],[firma_B]]&gt;B42, E42+1, 1)</f>
        <v>1</v>
      </c>
      <c r="F43">
        <f>IF(gielda__2[[#This Row],[firma_C]]&gt;C42, F42+1, 1)</f>
        <v>3</v>
      </c>
    </row>
    <row r="44" spans="1:6" x14ac:dyDescent="0.45">
      <c r="A44">
        <v>107.97</v>
      </c>
      <c r="B44">
        <v>135.69999999999999</v>
      </c>
      <c r="C44">
        <v>74.36</v>
      </c>
      <c r="D44">
        <f>IF(gielda__2[[#This Row],[firma_A]]&gt;A43, D43+1, 1)</f>
        <v>2</v>
      </c>
      <c r="E44">
        <f>IF(gielda__2[[#This Row],[firma_B]]&gt;B43, E43+1, 1)</f>
        <v>1</v>
      </c>
      <c r="F44">
        <f>IF(gielda__2[[#This Row],[firma_C]]&gt;C43, F43+1, 1)</f>
        <v>4</v>
      </c>
    </row>
    <row r="45" spans="1:6" x14ac:dyDescent="0.45">
      <c r="A45">
        <v>106.54</v>
      </c>
      <c r="B45">
        <v>134.72</v>
      </c>
      <c r="C45">
        <v>72.81</v>
      </c>
      <c r="D45">
        <f>IF(gielda__2[[#This Row],[firma_A]]&gt;A44, D44+1, 1)</f>
        <v>1</v>
      </c>
      <c r="E45">
        <f>IF(gielda__2[[#This Row],[firma_B]]&gt;B44, E44+1, 1)</f>
        <v>1</v>
      </c>
      <c r="F45">
        <f>IF(gielda__2[[#This Row],[firma_C]]&gt;C44, F44+1, 1)</f>
        <v>1</v>
      </c>
    </row>
    <row r="46" spans="1:6" x14ac:dyDescent="0.45">
      <c r="A46">
        <v>105.18</v>
      </c>
      <c r="B46">
        <v>133.13</v>
      </c>
      <c r="C46">
        <v>71.02</v>
      </c>
      <c r="D46">
        <f>IF(gielda__2[[#This Row],[firma_A]]&gt;A45, D45+1, 1)</f>
        <v>1</v>
      </c>
      <c r="E46">
        <f>IF(gielda__2[[#This Row],[firma_B]]&gt;B45, E45+1, 1)</f>
        <v>1</v>
      </c>
      <c r="F46">
        <f>IF(gielda__2[[#This Row],[firma_C]]&gt;C45, F45+1, 1)</f>
        <v>1</v>
      </c>
    </row>
    <row r="47" spans="1:6" x14ac:dyDescent="0.45">
      <c r="A47">
        <v>103.97</v>
      </c>
      <c r="B47">
        <v>131.47999999999999</v>
      </c>
      <c r="C47">
        <v>72.37</v>
      </c>
      <c r="D47">
        <f>IF(gielda__2[[#This Row],[firma_A]]&gt;A46, D46+1, 1)</f>
        <v>1</v>
      </c>
      <c r="E47">
        <f>IF(gielda__2[[#This Row],[firma_B]]&gt;B46, E46+1, 1)</f>
        <v>1</v>
      </c>
      <c r="F47">
        <f>IF(gielda__2[[#This Row],[firma_C]]&gt;C46, F46+1, 1)</f>
        <v>2</v>
      </c>
    </row>
    <row r="48" spans="1:6" x14ac:dyDescent="0.45">
      <c r="A48">
        <v>105.17</v>
      </c>
      <c r="B48">
        <v>131.35</v>
      </c>
      <c r="C48">
        <v>72.58</v>
      </c>
      <c r="D48">
        <f>IF(gielda__2[[#This Row],[firma_A]]&gt;A47, D47+1, 1)</f>
        <v>2</v>
      </c>
      <c r="E48">
        <f>IF(gielda__2[[#This Row],[firma_B]]&gt;B47, E47+1, 1)</f>
        <v>1</v>
      </c>
      <c r="F48">
        <f>IF(gielda__2[[#This Row],[firma_C]]&gt;C47, F47+1, 1)</f>
        <v>3</v>
      </c>
    </row>
    <row r="49" spans="1:6" x14ac:dyDescent="0.45">
      <c r="A49">
        <v>106.1</v>
      </c>
      <c r="B49">
        <v>131.19999999999999</v>
      </c>
      <c r="C49">
        <v>70.73</v>
      </c>
      <c r="D49">
        <f>IF(gielda__2[[#This Row],[firma_A]]&gt;A48, D48+1, 1)</f>
        <v>3</v>
      </c>
      <c r="E49">
        <f>IF(gielda__2[[#This Row],[firma_B]]&gt;B48, E48+1, 1)</f>
        <v>1</v>
      </c>
      <c r="F49">
        <f>IF(gielda__2[[#This Row],[firma_C]]&gt;C48, F48+1, 1)</f>
        <v>1</v>
      </c>
    </row>
    <row r="50" spans="1:6" x14ac:dyDescent="0.45">
      <c r="A50">
        <v>107.77</v>
      </c>
      <c r="B50">
        <v>130.01</v>
      </c>
      <c r="C50">
        <v>69.03</v>
      </c>
      <c r="D50">
        <f>IF(gielda__2[[#This Row],[firma_A]]&gt;A49, D49+1, 1)</f>
        <v>4</v>
      </c>
      <c r="E50">
        <f>IF(gielda__2[[#This Row],[firma_B]]&gt;B49, E49+1, 1)</f>
        <v>1</v>
      </c>
      <c r="F50">
        <f>IF(gielda__2[[#This Row],[firma_C]]&gt;C49, F49+1, 1)</f>
        <v>1</v>
      </c>
    </row>
    <row r="51" spans="1:6" x14ac:dyDescent="0.45">
      <c r="A51">
        <v>108.02</v>
      </c>
      <c r="B51">
        <v>129.72</v>
      </c>
      <c r="C51">
        <v>70</v>
      </c>
      <c r="D51">
        <f>IF(gielda__2[[#This Row],[firma_A]]&gt;A50, D50+1, 1)</f>
        <v>5</v>
      </c>
      <c r="E51">
        <f>IF(gielda__2[[#This Row],[firma_B]]&gt;B50, E50+1, 1)</f>
        <v>1</v>
      </c>
      <c r="F51">
        <f>IF(gielda__2[[#This Row],[firma_C]]&gt;C50, F50+1, 1)</f>
        <v>2</v>
      </c>
    </row>
    <row r="52" spans="1:6" x14ac:dyDescent="0.45">
      <c r="A52">
        <v>108.88</v>
      </c>
      <c r="B52">
        <v>128.44999999999999</v>
      </c>
      <c r="C52">
        <v>68.27</v>
      </c>
      <c r="D52">
        <f>IF(gielda__2[[#This Row],[firma_A]]&gt;A51, D51+1, 1)</f>
        <v>6</v>
      </c>
      <c r="E52">
        <f>IF(gielda__2[[#This Row],[firma_B]]&gt;B51, E51+1, 1)</f>
        <v>1</v>
      </c>
      <c r="F52">
        <f>IF(gielda__2[[#This Row],[firma_C]]&gt;C51, F51+1, 1)</f>
        <v>1</v>
      </c>
    </row>
    <row r="53" spans="1:6" x14ac:dyDescent="0.45">
      <c r="A53">
        <v>107.26</v>
      </c>
      <c r="B53">
        <v>128.38999999999999</v>
      </c>
      <c r="C53">
        <v>68.97</v>
      </c>
      <c r="D53">
        <f>IF(gielda__2[[#This Row],[firma_A]]&gt;A52, D52+1, 1)</f>
        <v>1</v>
      </c>
      <c r="E53">
        <f>IF(gielda__2[[#This Row],[firma_B]]&gt;B52, E52+1, 1)</f>
        <v>1</v>
      </c>
      <c r="F53">
        <f>IF(gielda__2[[#This Row],[firma_C]]&gt;C52, F52+1, 1)</f>
        <v>2</v>
      </c>
    </row>
    <row r="54" spans="1:6" x14ac:dyDescent="0.45">
      <c r="A54">
        <v>106.11</v>
      </c>
      <c r="B54">
        <v>127.62</v>
      </c>
      <c r="C54">
        <v>67.489999999999995</v>
      </c>
      <c r="D54">
        <f>IF(gielda__2[[#This Row],[firma_A]]&gt;A53, D53+1, 1)</f>
        <v>1</v>
      </c>
      <c r="E54">
        <f>IF(gielda__2[[#This Row],[firma_B]]&gt;B53, E53+1, 1)</f>
        <v>1</v>
      </c>
      <c r="F54">
        <f>IF(gielda__2[[#This Row],[firma_C]]&gt;C53, F53+1, 1)</f>
        <v>1</v>
      </c>
    </row>
    <row r="55" spans="1:6" x14ac:dyDescent="0.45">
      <c r="A55">
        <v>104.42</v>
      </c>
      <c r="B55">
        <v>127.12</v>
      </c>
      <c r="C55">
        <v>67.790000000000006</v>
      </c>
      <c r="D55">
        <f>IF(gielda__2[[#This Row],[firma_A]]&gt;A54, D54+1, 1)</f>
        <v>1</v>
      </c>
      <c r="E55">
        <f>IF(gielda__2[[#This Row],[firma_B]]&gt;B54, E54+1, 1)</f>
        <v>1</v>
      </c>
      <c r="F55">
        <f>IF(gielda__2[[#This Row],[firma_C]]&gt;C54, F54+1, 1)</f>
        <v>2</v>
      </c>
    </row>
    <row r="56" spans="1:6" x14ac:dyDescent="0.45">
      <c r="A56">
        <v>106.04</v>
      </c>
      <c r="B56">
        <v>129.86000000000001</v>
      </c>
      <c r="C56">
        <v>68.91</v>
      </c>
      <c r="D56">
        <f>IF(gielda__2[[#This Row],[firma_A]]&gt;A55, D55+1, 1)</f>
        <v>2</v>
      </c>
      <c r="E56">
        <f>IF(gielda__2[[#This Row],[firma_B]]&gt;B55, E55+1, 1)</f>
        <v>2</v>
      </c>
      <c r="F56">
        <f>IF(gielda__2[[#This Row],[firma_C]]&gt;C55, F55+1, 1)</f>
        <v>3</v>
      </c>
    </row>
    <row r="57" spans="1:6" x14ac:dyDescent="0.45">
      <c r="A57">
        <v>108.4</v>
      </c>
      <c r="B57">
        <v>128.13999999999999</v>
      </c>
      <c r="C57">
        <v>69.81</v>
      </c>
      <c r="D57">
        <f>IF(gielda__2[[#This Row],[firma_A]]&gt;A56, D56+1, 1)</f>
        <v>3</v>
      </c>
      <c r="E57">
        <f>IF(gielda__2[[#This Row],[firma_B]]&gt;B56, E56+1, 1)</f>
        <v>1</v>
      </c>
      <c r="F57">
        <f>IF(gielda__2[[#This Row],[firma_C]]&gt;C56, F56+1, 1)</f>
        <v>4</v>
      </c>
    </row>
    <row r="58" spans="1:6" x14ac:dyDescent="0.45">
      <c r="A58">
        <v>108.53</v>
      </c>
      <c r="B58">
        <v>127.11</v>
      </c>
      <c r="C58">
        <v>67.84</v>
      </c>
      <c r="D58">
        <f>IF(gielda__2[[#This Row],[firma_A]]&gt;A57, D57+1, 1)</f>
        <v>4</v>
      </c>
      <c r="E58">
        <f>IF(gielda__2[[#This Row],[firma_B]]&gt;B57, E57+1, 1)</f>
        <v>1</v>
      </c>
      <c r="F58">
        <f>IF(gielda__2[[#This Row],[firma_C]]&gt;C57, F57+1, 1)</f>
        <v>1</v>
      </c>
    </row>
    <row r="59" spans="1:6" x14ac:dyDescent="0.45">
      <c r="A59">
        <v>109.46</v>
      </c>
      <c r="B59">
        <v>125.12</v>
      </c>
      <c r="C59">
        <v>69.349999999999994</v>
      </c>
      <c r="D59">
        <f>IF(gielda__2[[#This Row],[firma_A]]&gt;A58, D58+1, 1)</f>
        <v>5</v>
      </c>
      <c r="E59">
        <f>IF(gielda__2[[#This Row],[firma_B]]&gt;B58, E58+1, 1)</f>
        <v>1</v>
      </c>
      <c r="F59">
        <f>IF(gielda__2[[#This Row],[firma_C]]&gt;C58, F58+1, 1)</f>
        <v>2</v>
      </c>
    </row>
    <row r="60" spans="1:6" x14ac:dyDescent="0.45">
      <c r="A60">
        <v>108.32</v>
      </c>
      <c r="B60">
        <v>123.31</v>
      </c>
      <c r="C60">
        <v>69.709999999999994</v>
      </c>
      <c r="D60">
        <f>IF(gielda__2[[#This Row],[firma_A]]&gt;A59, D59+1, 1)</f>
        <v>1</v>
      </c>
      <c r="E60">
        <f>IF(gielda__2[[#This Row],[firma_B]]&gt;B59, E59+1, 1)</f>
        <v>1</v>
      </c>
      <c r="F60">
        <f>IF(gielda__2[[#This Row],[firma_C]]&gt;C59, F59+1, 1)</f>
        <v>3</v>
      </c>
    </row>
    <row r="61" spans="1:6" x14ac:dyDescent="0.45">
      <c r="A61">
        <v>106.32</v>
      </c>
      <c r="B61">
        <v>123.23</v>
      </c>
      <c r="C61">
        <v>67.77</v>
      </c>
      <c r="D61">
        <f>IF(gielda__2[[#This Row],[firma_A]]&gt;A60, D60+1, 1)</f>
        <v>1</v>
      </c>
      <c r="E61">
        <f>IF(gielda__2[[#This Row],[firma_B]]&gt;B60, E60+1, 1)</f>
        <v>1</v>
      </c>
      <c r="F61">
        <f>IF(gielda__2[[#This Row],[firma_C]]&gt;C60, F60+1, 1)</f>
        <v>1</v>
      </c>
    </row>
    <row r="62" spans="1:6" x14ac:dyDescent="0.45">
      <c r="A62">
        <v>111.11</v>
      </c>
      <c r="B62">
        <v>126.02</v>
      </c>
      <c r="C62">
        <v>69.61</v>
      </c>
      <c r="D62">
        <f>IF(gielda__2[[#This Row],[firma_A]]&gt;A61, D61+1, 1)</f>
        <v>2</v>
      </c>
      <c r="E62">
        <f>IF(gielda__2[[#This Row],[firma_B]]&gt;B61, E61+1, 1)</f>
        <v>2</v>
      </c>
      <c r="F62">
        <f>IF(gielda__2[[#This Row],[firma_C]]&gt;C61, F61+1, 1)</f>
        <v>2</v>
      </c>
    </row>
    <row r="63" spans="1:6" x14ac:dyDescent="0.45">
      <c r="A63">
        <v>112.07</v>
      </c>
      <c r="B63">
        <v>124.34</v>
      </c>
      <c r="C63">
        <v>71.64</v>
      </c>
      <c r="D63">
        <f>IF(gielda__2[[#This Row],[firma_A]]&gt;A62, D62+1, 1)</f>
        <v>3</v>
      </c>
      <c r="E63">
        <f>IF(gielda__2[[#This Row],[firma_B]]&gt;B62, E62+1, 1)</f>
        <v>1</v>
      </c>
      <c r="F63">
        <f>IF(gielda__2[[#This Row],[firma_C]]&gt;C62, F62+1, 1)</f>
        <v>3</v>
      </c>
    </row>
    <row r="64" spans="1:6" x14ac:dyDescent="0.45">
      <c r="A64">
        <v>110.42</v>
      </c>
      <c r="B64">
        <v>122.71</v>
      </c>
      <c r="C64">
        <v>73.260000000000005</v>
      </c>
      <c r="D64">
        <f>IF(gielda__2[[#This Row],[firma_A]]&gt;A63, D63+1, 1)</f>
        <v>1</v>
      </c>
      <c r="E64">
        <f>IF(gielda__2[[#This Row],[firma_B]]&gt;B63, E63+1, 1)</f>
        <v>1</v>
      </c>
      <c r="F64">
        <f>IF(gielda__2[[#This Row],[firma_C]]&gt;C63, F63+1, 1)</f>
        <v>4</v>
      </c>
    </row>
    <row r="65" spans="1:6" x14ac:dyDescent="0.45">
      <c r="A65">
        <v>108.52</v>
      </c>
      <c r="B65">
        <v>122.53</v>
      </c>
      <c r="C65">
        <v>73.27</v>
      </c>
      <c r="D65">
        <f>IF(gielda__2[[#This Row],[firma_A]]&gt;A64, D64+1, 1)</f>
        <v>1</v>
      </c>
      <c r="E65">
        <f>IF(gielda__2[[#This Row],[firma_B]]&gt;B64, E64+1, 1)</f>
        <v>1</v>
      </c>
      <c r="F65">
        <f>IF(gielda__2[[#This Row],[firma_C]]&gt;C64, F64+1, 1)</f>
        <v>5</v>
      </c>
    </row>
    <row r="66" spans="1:6" x14ac:dyDescent="0.45">
      <c r="A66">
        <v>106.63</v>
      </c>
      <c r="B66">
        <v>122.08</v>
      </c>
      <c r="C66">
        <v>74.290000000000006</v>
      </c>
      <c r="D66">
        <f>IF(gielda__2[[#This Row],[firma_A]]&gt;A65, D65+1, 1)</f>
        <v>1</v>
      </c>
      <c r="E66">
        <f>IF(gielda__2[[#This Row],[firma_B]]&gt;B65, E65+1, 1)</f>
        <v>1</v>
      </c>
      <c r="F66">
        <f>IF(gielda__2[[#This Row],[firma_C]]&gt;C65, F65+1, 1)</f>
        <v>6</v>
      </c>
    </row>
    <row r="67" spans="1:6" x14ac:dyDescent="0.45">
      <c r="A67">
        <v>107.24</v>
      </c>
      <c r="B67">
        <v>124.82</v>
      </c>
      <c r="C67">
        <v>75.55</v>
      </c>
      <c r="D67">
        <f>IF(gielda__2[[#This Row],[firma_A]]&gt;A66, D66+1, 1)</f>
        <v>2</v>
      </c>
      <c r="E67">
        <f>IF(gielda__2[[#This Row],[firma_B]]&gt;B66, E66+1, 1)</f>
        <v>2</v>
      </c>
      <c r="F67">
        <f>IF(gielda__2[[#This Row],[firma_C]]&gt;C66, F66+1, 1)</f>
        <v>7</v>
      </c>
    </row>
    <row r="68" spans="1:6" x14ac:dyDescent="0.45">
      <c r="A68">
        <v>109.24</v>
      </c>
      <c r="B68">
        <v>123.18</v>
      </c>
      <c r="C68">
        <v>76.38</v>
      </c>
      <c r="D68">
        <f>IF(gielda__2[[#This Row],[firma_A]]&gt;A67, D67+1, 1)</f>
        <v>3</v>
      </c>
      <c r="E68">
        <f>IF(gielda__2[[#This Row],[firma_B]]&gt;B67, E67+1, 1)</f>
        <v>1</v>
      </c>
      <c r="F68">
        <f>IF(gielda__2[[#This Row],[firma_C]]&gt;C67, F67+1, 1)</f>
        <v>8</v>
      </c>
    </row>
    <row r="69" spans="1:6" x14ac:dyDescent="0.45">
      <c r="A69">
        <v>108.19</v>
      </c>
      <c r="B69">
        <v>121.65</v>
      </c>
      <c r="C69">
        <v>76.709999999999994</v>
      </c>
      <c r="D69">
        <f>IF(gielda__2[[#This Row],[firma_A]]&gt;A68, D68+1, 1)</f>
        <v>1</v>
      </c>
      <c r="E69">
        <f>IF(gielda__2[[#This Row],[firma_B]]&gt;B68, E68+1, 1)</f>
        <v>1</v>
      </c>
      <c r="F69">
        <f>IF(gielda__2[[#This Row],[firma_C]]&gt;C68, F68+1, 1)</f>
        <v>9</v>
      </c>
    </row>
    <row r="70" spans="1:6" x14ac:dyDescent="0.45">
      <c r="A70">
        <v>106.77</v>
      </c>
      <c r="B70">
        <v>120.46</v>
      </c>
      <c r="C70">
        <v>78.13</v>
      </c>
      <c r="D70">
        <f>IF(gielda__2[[#This Row],[firma_A]]&gt;A69, D69+1, 1)</f>
        <v>1</v>
      </c>
      <c r="E70">
        <f>IF(gielda__2[[#This Row],[firma_B]]&gt;B69, E69+1, 1)</f>
        <v>1</v>
      </c>
      <c r="F70">
        <f>IF(gielda__2[[#This Row],[firma_C]]&gt;C69, F69+1, 1)</f>
        <v>10</v>
      </c>
    </row>
    <row r="71" spans="1:6" x14ac:dyDescent="0.45">
      <c r="A71">
        <v>107.03</v>
      </c>
      <c r="B71">
        <v>118.94</v>
      </c>
      <c r="C71">
        <v>79.709999999999994</v>
      </c>
      <c r="D71">
        <f>IF(gielda__2[[#This Row],[firma_A]]&gt;A70, D70+1, 1)</f>
        <v>2</v>
      </c>
      <c r="E71">
        <f>IF(gielda__2[[#This Row],[firma_B]]&gt;B70, E70+1, 1)</f>
        <v>1</v>
      </c>
      <c r="F71">
        <f>IF(gielda__2[[#This Row],[firma_C]]&gt;C70, F70+1, 1)</f>
        <v>11</v>
      </c>
    </row>
    <row r="72" spans="1:6" x14ac:dyDescent="0.45">
      <c r="A72">
        <v>107.42</v>
      </c>
      <c r="B72">
        <v>121.35</v>
      </c>
      <c r="C72">
        <v>81.349999999999994</v>
      </c>
      <c r="D72">
        <f>IF(gielda__2[[#This Row],[firma_A]]&gt;A71, D71+1, 1)</f>
        <v>3</v>
      </c>
      <c r="E72">
        <f>IF(gielda__2[[#This Row],[firma_B]]&gt;B71, E71+1, 1)</f>
        <v>2</v>
      </c>
      <c r="F72">
        <f>IF(gielda__2[[#This Row],[firma_C]]&gt;C71, F71+1, 1)</f>
        <v>12</v>
      </c>
    </row>
    <row r="73" spans="1:6" x14ac:dyDescent="0.45">
      <c r="A73">
        <v>106.16</v>
      </c>
      <c r="B73">
        <v>119.53</v>
      </c>
      <c r="C73">
        <v>79.41</v>
      </c>
      <c r="D73">
        <f>IF(gielda__2[[#This Row],[firma_A]]&gt;A72, D72+1, 1)</f>
        <v>1</v>
      </c>
      <c r="E73">
        <f>IF(gielda__2[[#This Row],[firma_B]]&gt;B72, E72+1, 1)</f>
        <v>1</v>
      </c>
      <c r="F73">
        <f>IF(gielda__2[[#This Row],[firma_C]]&gt;C72, F72+1, 1)</f>
        <v>1</v>
      </c>
    </row>
    <row r="74" spans="1:6" x14ac:dyDescent="0.45">
      <c r="A74">
        <v>108.3</v>
      </c>
      <c r="B74">
        <v>122.07</v>
      </c>
      <c r="C74">
        <v>77.7</v>
      </c>
      <c r="D74">
        <f>IF(gielda__2[[#This Row],[firma_A]]&gt;A73, D73+1, 1)</f>
        <v>2</v>
      </c>
      <c r="E74">
        <f>IF(gielda__2[[#This Row],[firma_B]]&gt;B73, E73+1, 1)</f>
        <v>2</v>
      </c>
      <c r="F74">
        <f>IF(gielda__2[[#This Row],[firma_C]]&gt;C73, F73+1, 1)</f>
        <v>1</v>
      </c>
    </row>
    <row r="75" spans="1:6" x14ac:dyDescent="0.45">
      <c r="A75">
        <v>106.46</v>
      </c>
      <c r="B75">
        <v>121.46</v>
      </c>
      <c r="C75">
        <v>78.58</v>
      </c>
      <c r="D75">
        <f>IF(gielda__2[[#This Row],[firma_A]]&gt;A74, D74+1, 1)</f>
        <v>1</v>
      </c>
      <c r="E75">
        <f>IF(gielda__2[[#This Row],[firma_B]]&gt;B74, E74+1, 1)</f>
        <v>1</v>
      </c>
      <c r="F75">
        <f>IF(gielda__2[[#This Row],[firma_C]]&gt;C74, F74+1, 1)</f>
        <v>2</v>
      </c>
    </row>
    <row r="76" spans="1:6" x14ac:dyDescent="0.45">
      <c r="A76">
        <v>108.61</v>
      </c>
      <c r="B76">
        <v>121.05</v>
      </c>
      <c r="C76">
        <v>77.02</v>
      </c>
      <c r="D76">
        <f>IF(gielda__2[[#This Row],[firma_A]]&gt;A75, D75+1, 1)</f>
        <v>2</v>
      </c>
      <c r="E76">
        <f>IF(gielda__2[[#This Row],[firma_B]]&gt;B75, E75+1, 1)</f>
        <v>1</v>
      </c>
      <c r="F76">
        <f>IF(gielda__2[[#This Row],[firma_C]]&gt;C75, F75+1, 1)</f>
        <v>1</v>
      </c>
    </row>
    <row r="77" spans="1:6" x14ac:dyDescent="0.45">
      <c r="A77">
        <v>107.56</v>
      </c>
      <c r="B77">
        <v>119.15</v>
      </c>
      <c r="C77">
        <v>75.13</v>
      </c>
      <c r="D77">
        <f>IF(gielda__2[[#This Row],[firma_A]]&gt;A76, D76+1, 1)</f>
        <v>1</v>
      </c>
      <c r="E77">
        <f>IF(gielda__2[[#This Row],[firma_B]]&gt;B76, E76+1, 1)</f>
        <v>1</v>
      </c>
      <c r="F77">
        <f>IF(gielda__2[[#This Row],[firma_C]]&gt;C76, F76+1, 1)</f>
        <v>1</v>
      </c>
    </row>
    <row r="78" spans="1:6" x14ac:dyDescent="0.45">
      <c r="A78">
        <v>109.68</v>
      </c>
      <c r="B78">
        <v>117.48</v>
      </c>
      <c r="C78">
        <v>73.45</v>
      </c>
      <c r="D78">
        <f>IF(gielda__2[[#This Row],[firma_A]]&gt;A77, D77+1, 1)</f>
        <v>2</v>
      </c>
      <c r="E78">
        <f>IF(gielda__2[[#This Row],[firma_B]]&gt;B77, E77+1, 1)</f>
        <v>1</v>
      </c>
      <c r="F78">
        <f>IF(gielda__2[[#This Row],[firma_C]]&gt;C77, F77+1, 1)</f>
        <v>1</v>
      </c>
    </row>
    <row r="79" spans="1:6" x14ac:dyDescent="0.45">
      <c r="A79">
        <v>107.87</v>
      </c>
      <c r="B79">
        <v>120.35</v>
      </c>
      <c r="C79">
        <v>71.930000000000007</v>
      </c>
      <c r="D79">
        <f>IF(gielda__2[[#This Row],[firma_A]]&gt;A78, D78+1, 1)</f>
        <v>1</v>
      </c>
      <c r="E79">
        <f>IF(gielda__2[[#This Row],[firma_B]]&gt;B78, E78+1, 1)</f>
        <v>2</v>
      </c>
      <c r="F79">
        <f>IF(gielda__2[[#This Row],[firma_C]]&gt;C78, F78+1, 1)</f>
        <v>1</v>
      </c>
    </row>
    <row r="80" spans="1:6" x14ac:dyDescent="0.45">
      <c r="A80">
        <v>106.41</v>
      </c>
      <c r="B80">
        <v>119.66</v>
      </c>
      <c r="C80">
        <v>72.959999999999994</v>
      </c>
      <c r="D80">
        <f>IF(gielda__2[[#This Row],[firma_A]]&gt;A79, D79+1, 1)</f>
        <v>1</v>
      </c>
      <c r="E80">
        <f>IF(gielda__2[[#This Row],[firma_B]]&gt;B79, E79+1, 1)</f>
        <v>1</v>
      </c>
      <c r="F80">
        <f>IF(gielda__2[[#This Row],[firma_C]]&gt;C79, F79+1, 1)</f>
        <v>2</v>
      </c>
    </row>
    <row r="81" spans="1:6" x14ac:dyDescent="0.45">
      <c r="A81">
        <v>106.92</v>
      </c>
      <c r="B81">
        <v>117.79</v>
      </c>
      <c r="C81">
        <v>74.28</v>
      </c>
      <c r="D81">
        <f>IF(gielda__2[[#This Row],[firma_A]]&gt;A80, D80+1, 1)</f>
        <v>2</v>
      </c>
      <c r="E81">
        <f>IF(gielda__2[[#This Row],[firma_B]]&gt;B80, E80+1, 1)</f>
        <v>1</v>
      </c>
      <c r="F81">
        <f>IF(gielda__2[[#This Row],[firma_C]]&gt;C80, F80+1, 1)</f>
        <v>3</v>
      </c>
    </row>
    <row r="82" spans="1:6" x14ac:dyDescent="0.45">
      <c r="A82">
        <v>105.03</v>
      </c>
      <c r="B82">
        <v>116.78</v>
      </c>
      <c r="C82">
        <v>75.78</v>
      </c>
      <c r="D82">
        <f>IF(gielda__2[[#This Row],[firma_A]]&gt;A81, D81+1, 1)</f>
        <v>1</v>
      </c>
      <c r="E82">
        <f>IF(gielda__2[[#This Row],[firma_B]]&gt;B81, E81+1, 1)</f>
        <v>1</v>
      </c>
      <c r="F82">
        <f>IF(gielda__2[[#This Row],[firma_C]]&gt;C81, F81+1, 1)</f>
        <v>4</v>
      </c>
    </row>
    <row r="83" spans="1:6" x14ac:dyDescent="0.45">
      <c r="A83">
        <v>103.36</v>
      </c>
      <c r="B83">
        <v>115.69</v>
      </c>
      <c r="C83">
        <v>76.88</v>
      </c>
      <c r="D83">
        <f>IF(gielda__2[[#This Row],[firma_A]]&gt;A82, D82+1, 1)</f>
        <v>1</v>
      </c>
      <c r="E83">
        <f>IF(gielda__2[[#This Row],[firma_B]]&gt;B82, E82+1, 1)</f>
        <v>1</v>
      </c>
      <c r="F83">
        <f>IF(gielda__2[[#This Row],[firma_C]]&gt;C82, F82+1, 1)</f>
        <v>5</v>
      </c>
    </row>
    <row r="84" spans="1:6" x14ac:dyDescent="0.45">
      <c r="A84">
        <v>103.78</v>
      </c>
      <c r="B84">
        <v>114.43</v>
      </c>
      <c r="C84">
        <v>77.36</v>
      </c>
      <c r="D84">
        <f>IF(gielda__2[[#This Row],[firma_A]]&gt;A83, D83+1, 1)</f>
        <v>2</v>
      </c>
      <c r="E84">
        <f>IF(gielda__2[[#This Row],[firma_B]]&gt;B83, E83+1, 1)</f>
        <v>1</v>
      </c>
      <c r="F84">
        <f>IF(gielda__2[[#This Row],[firma_C]]&gt;C83, F83+1, 1)</f>
        <v>6</v>
      </c>
    </row>
    <row r="85" spans="1:6" x14ac:dyDescent="0.45">
      <c r="A85">
        <v>103.98</v>
      </c>
      <c r="B85">
        <v>116.98</v>
      </c>
      <c r="C85">
        <v>75.790000000000006</v>
      </c>
      <c r="D85">
        <f>IF(gielda__2[[#This Row],[firma_A]]&gt;A84, D84+1, 1)</f>
        <v>3</v>
      </c>
      <c r="E85">
        <f>IF(gielda__2[[#This Row],[firma_B]]&gt;B84, E84+1, 1)</f>
        <v>2</v>
      </c>
      <c r="F85">
        <f>IF(gielda__2[[#This Row],[firma_C]]&gt;C84, F84+1, 1)</f>
        <v>1</v>
      </c>
    </row>
    <row r="86" spans="1:6" x14ac:dyDescent="0.45">
      <c r="A86">
        <v>102.21</v>
      </c>
      <c r="B86">
        <v>115.16</v>
      </c>
      <c r="C86">
        <v>77.34</v>
      </c>
      <c r="D86">
        <f>IF(gielda__2[[#This Row],[firma_A]]&gt;A85, D85+1, 1)</f>
        <v>1</v>
      </c>
      <c r="E86">
        <f>IF(gielda__2[[#This Row],[firma_B]]&gt;B85, E85+1, 1)</f>
        <v>1</v>
      </c>
      <c r="F86">
        <f>IF(gielda__2[[#This Row],[firma_C]]&gt;C85, F85+1, 1)</f>
        <v>2</v>
      </c>
    </row>
    <row r="87" spans="1:6" x14ac:dyDescent="0.45">
      <c r="A87">
        <v>100.65</v>
      </c>
      <c r="B87">
        <v>117.73</v>
      </c>
      <c r="C87">
        <v>79.17</v>
      </c>
      <c r="D87">
        <f>IF(gielda__2[[#This Row],[firma_A]]&gt;A86, D86+1, 1)</f>
        <v>1</v>
      </c>
      <c r="E87">
        <f>IF(gielda__2[[#This Row],[firma_B]]&gt;B86, E86+1, 1)</f>
        <v>2</v>
      </c>
      <c r="F87">
        <f>IF(gielda__2[[#This Row],[firma_C]]&gt;C86, F86+1, 1)</f>
        <v>3</v>
      </c>
    </row>
    <row r="88" spans="1:6" x14ac:dyDescent="0.45">
      <c r="A88">
        <v>99.64</v>
      </c>
      <c r="B88">
        <v>116.14</v>
      </c>
      <c r="C88">
        <v>80.760000000000005</v>
      </c>
      <c r="D88">
        <f>IF(gielda__2[[#This Row],[firma_A]]&gt;A87, D87+1, 1)</f>
        <v>1</v>
      </c>
      <c r="E88">
        <f>IF(gielda__2[[#This Row],[firma_B]]&gt;B87, E87+1, 1)</f>
        <v>1</v>
      </c>
      <c r="F88">
        <f>IF(gielda__2[[#This Row],[firma_C]]&gt;C87, F87+1, 1)</f>
        <v>4</v>
      </c>
    </row>
    <row r="89" spans="1:6" x14ac:dyDescent="0.45">
      <c r="A89">
        <v>101.26</v>
      </c>
      <c r="B89">
        <v>114.52</v>
      </c>
      <c r="C89">
        <v>79.02</v>
      </c>
      <c r="D89">
        <f>IF(gielda__2[[#This Row],[firma_A]]&gt;A88, D88+1, 1)</f>
        <v>2</v>
      </c>
      <c r="E89">
        <f>IF(gielda__2[[#This Row],[firma_B]]&gt;B88, E88+1, 1)</f>
        <v>1</v>
      </c>
      <c r="F89">
        <f>IF(gielda__2[[#This Row],[firma_C]]&gt;C88, F88+1, 1)</f>
        <v>1</v>
      </c>
    </row>
    <row r="90" spans="1:6" x14ac:dyDescent="0.45">
      <c r="A90">
        <v>102.85</v>
      </c>
      <c r="B90">
        <v>117.04</v>
      </c>
      <c r="C90">
        <v>79.25</v>
      </c>
      <c r="D90">
        <f>IF(gielda__2[[#This Row],[firma_A]]&gt;A89, D89+1, 1)</f>
        <v>3</v>
      </c>
      <c r="E90">
        <f>IF(gielda__2[[#This Row],[firma_B]]&gt;B89, E89+1, 1)</f>
        <v>2</v>
      </c>
      <c r="F90">
        <f>IF(gielda__2[[#This Row],[firma_C]]&gt;C89, F89+1, 1)</f>
        <v>2</v>
      </c>
    </row>
    <row r="91" spans="1:6" x14ac:dyDescent="0.45">
      <c r="A91">
        <v>101.59</v>
      </c>
      <c r="B91">
        <v>116.49</v>
      </c>
      <c r="C91">
        <v>80.260000000000005</v>
      </c>
      <c r="D91">
        <f>IF(gielda__2[[#This Row],[firma_A]]&gt;A90, D90+1, 1)</f>
        <v>1</v>
      </c>
      <c r="E91">
        <f>IF(gielda__2[[#This Row],[firma_B]]&gt;B90, E90+1, 1)</f>
        <v>1</v>
      </c>
      <c r="F91">
        <f>IF(gielda__2[[#This Row],[firma_C]]&gt;C90, F90+1, 1)</f>
        <v>3</v>
      </c>
    </row>
    <row r="92" spans="1:6" x14ac:dyDescent="0.45">
      <c r="A92">
        <v>102.13</v>
      </c>
      <c r="B92">
        <v>115.06</v>
      </c>
      <c r="C92">
        <v>81.260000000000005</v>
      </c>
      <c r="D92">
        <f>IF(gielda__2[[#This Row],[firma_A]]&gt;A91, D91+1, 1)</f>
        <v>2</v>
      </c>
      <c r="E92">
        <f>IF(gielda__2[[#This Row],[firma_B]]&gt;B91, E91+1, 1)</f>
        <v>1</v>
      </c>
      <c r="F92">
        <f>IF(gielda__2[[#This Row],[firma_C]]&gt;C91, F91+1, 1)</f>
        <v>4</v>
      </c>
    </row>
    <row r="93" spans="1:6" x14ac:dyDescent="0.45">
      <c r="A93">
        <v>100.74</v>
      </c>
      <c r="B93">
        <v>117.47</v>
      </c>
      <c r="C93">
        <v>81.64</v>
      </c>
      <c r="D93">
        <f>IF(gielda__2[[#This Row],[firma_A]]&gt;A92, D92+1, 1)</f>
        <v>1</v>
      </c>
      <c r="E93">
        <f>IF(gielda__2[[#This Row],[firma_B]]&gt;B92, E92+1, 1)</f>
        <v>2</v>
      </c>
      <c r="F93">
        <f>IF(gielda__2[[#This Row],[firma_C]]&gt;C92, F92+1, 1)</f>
        <v>5</v>
      </c>
    </row>
    <row r="94" spans="1:6" x14ac:dyDescent="0.45">
      <c r="A94">
        <v>99.12</v>
      </c>
      <c r="B94">
        <v>120.19</v>
      </c>
      <c r="C94">
        <v>79.849999999999994</v>
      </c>
      <c r="D94">
        <f>IF(gielda__2[[#This Row],[firma_A]]&gt;A93, D93+1, 1)</f>
        <v>1</v>
      </c>
      <c r="E94">
        <f>IF(gielda__2[[#This Row],[firma_B]]&gt;B93, E93+1, 1)</f>
        <v>3</v>
      </c>
      <c r="F94">
        <f>IF(gielda__2[[#This Row],[firma_C]]&gt;C93, F93+1, 1)</f>
        <v>1</v>
      </c>
    </row>
    <row r="95" spans="1:6" x14ac:dyDescent="0.45">
      <c r="A95">
        <v>99.13</v>
      </c>
      <c r="B95">
        <v>122.89</v>
      </c>
      <c r="C95">
        <v>81.540000000000006</v>
      </c>
      <c r="D95">
        <f>IF(gielda__2[[#This Row],[firma_A]]&gt;A94, D94+1, 1)</f>
        <v>2</v>
      </c>
      <c r="E95">
        <f>IF(gielda__2[[#This Row],[firma_B]]&gt;B94, E94+1, 1)</f>
        <v>4</v>
      </c>
      <c r="F95">
        <f>IF(gielda__2[[#This Row],[firma_C]]&gt;C94, F94+1, 1)</f>
        <v>2</v>
      </c>
    </row>
    <row r="96" spans="1:6" x14ac:dyDescent="0.45">
      <c r="A96">
        <v>99.6</v>
      </c>
      <c r="B96">
        <v>122.61</v>
      </c>
      <c r="C96">
        <v>79.87</v>
      </c>
      <c r="D96">
        <f>IF(gielda__2[[#This Row],[firma_A]]&gt;A95, D95+1, 1)</f>
        <v>3</v>
      </c>
      <c r="E96">
        <f>IF(gielda__2[[#This Row],[firma_B]]&gt;B95, E95+1, 1)</f>
        <v>1</v>
      </c>
      <c r="F96">
        <f>IF(gielda__2[[#This Row],[firma_C]]&gt;C95, F95+1, 1)</f>
        <v>1</v>
      </c>
    </row>
    <row r="97" spans="1:6" x14ac:dyDescent="0.45">
      <c r="A97">
        <v>98.53</v>
      </c>
      <c r="B97">
        <v>122.59</v>
      </c>
      <c r="C97">
        <v>80</v>
      </c>
      <c r="D97">
        <f>IF(gielda__2[[#This Row],[firma_A]]&gt;A96, D96+1, 1)</f>
        <v>1</v>
      </c>
      <c r="E97">
        <f>IF(gielda__2[[#This Row],[firma_B]]&gt;B96, E96+1, 1)</f>
        <v>1</v>
      </c>
      <c r="F97">
        <f>IF(gielda__2[[#This Row],[firma_C]]&gt;C96, F96+1, 1)</f>
        <v>2</v>
      </c>
    </row>
    <row r="98" spans="1:6" x14ac:dyDescent="0.45">
      <c r="A98">
        <v>98.74</v>
      </c>
      <c r="B98">
        <v>125.49</v>
      </c>
      <c r="C98">
        <v>81.010000000000005</v>
      </c>
      <c r="D98">
        <f>IF(gielda__2[[#This Row],[firma_A]]&gt;A97, D97+1, 1)</f>
        <v>2</v>
      </c>
      <c r="E98">
        <f>IF(gielda__2[[#This Row],[firma_B]]&gt;B97, E97+1, 1)</f>
        <v>2</v>
      </c>
      <c r="F98">
        <f>IF(gielda__2[[#This Row],[firma_C]]&gt;C97, F97+1, 1)</f>
        <v>3</v>
      </c>
    </row>
    <row r="99" spans="1:6" x14ac:dyDescent="0.45">
      <c r="A99">
        <v>98.96</v>
      </c>
      <c r="B99">
        <v>127.95</v>
      </c>
      <c r="C99">
        <v>79.17</v>
      </c>
      <c r="D99">
        <f>IF(gielda__2[[#This Row],[firma_A]]&gt;A98, D98+1, 1)</f>
        <v>3</v>
      </c>
      <c r="E99">
        <f>IF(gielda__2[[#This Row],[firma_B]]&gt;B98, E98+1, 1)</f>
        <v>3</v>
      </c>
      <c r="F99">
        <f>IF(gielda__2[[#This Row],[firma_C]]&gt;C98, F98+1, 1)</f>
        <v>1</v>
      </c>
    </row>
    <row r="100" spans="1:6" x14ac:dyDescent="0.45">
      <c r="A100">
        <v>97.74</v>
      </c>
      <c r="B100">
        <v>126.34</v>
      </c>
      <c r="C100">
        <v>80.290000000000006</v>
      </c>
      <c r="D100">
        <f>IF(gielda__2[[#This Row],[firma_A]]&gt;A99, D99+1, 1)</f>
        <v>1</v>
      </c>
      <c r="E100">
        <f>IF(gielda__2[[#This Row],[firma_B]]&gt;B99, E99+1, 1)</f>
        <v>1</v>
      </c>
      <c r="F100">
        <f>IF(gielda__2[[#This Row],[firma_C]]&gt;C99, F99+1, 1)</f>
        <v>2</v>
      </c>
    </row>
    <row r="101" spans="1:6" x14ac:dyDescent="0.45">
      <c r="A101">
        <v>95.84</v>
      </c>
      <c r="B101">
        <v>128.94</v>
      </c>
      <c r="C101">
        <v>81.599999999999994</v>
      </c>
      <c r="D101">
        <f>IF(gielda__2[[#This Row],[firma_A]]&gt;A100, D100+1, 1)</f>
        <v>1</v>
      </c>
      <c r="E101">
        <f>IF(gielda__2[[#This Row],[firma_B]]&gt;B100, E100+1, 1)</f>
        <v>2</v>
      </c>
      <c r="F101">
        <f>IF(gielda__2[[#This Row],[firma_C]]&gt;C100, F100+1, 1)</f>
        <v>3</v>
      </c>
    </row>
    <row r="102" spans="1:6" x14ac:dyDescent="0.45">
      <c r="A102">
        <v>94.12</v>
      </c>
      <c r="B102">
        <v>131.63999999999999</v>
      </c>
      <c r="C102">
        <v>82.75</v>
      </c>
      <c r="D102">
        <f>IF(gielda__2[[#This Row],[firma_A]]&gt;A101, D101+1, 1)</f>
        <v>1</v>
      </c>
      <c r="E102">
        <f>IF(gielda__2[[#This Row],[firma_B]]&gt;B101, E101+1, 1)</f>
        <v>3</v>
      </c>
      <c r="F102">
        <f>IF(gielda__2[[#This Row],[firma_C]]&gt;C101, F101+1, 1)</f>
        <v>4</v>
      </c>
    </row>
    <row r="103" spans="1:6" x14ac:dyDescent="0.45">
      <c r="A103">
        <v>92.92</v>
      </c>
      <c r="B103">
        <v>134.62</v>
      </c>
      <c r="C103">
        <v>83.09</v>
      </c>
      <c r="D103">
        <f>IF(gielda__2[[#This Row],[firma_A]]&gt;A102, D102+1, 1)</f>
        <v>1</v>
      </c>
      <c r="E103">
        <f>IF(gielda__2[[#This Row],[firma_B]]&gt;B102, E102+1, 1)</f>
        <v>4</v>
      </c>
      <c r="F103">
        <f>IF(gielda__2[[#This Row],[firma_C]]&gt;C102, F102+1, 1)</f>
        <v>5</v>
      </c>
    </row>
    <row r="104" spans="1:6" x14ac:dyDescent="0.45">
      <c r="A104">
        <v>91.81</v>
      </c>
      <c r="B104">
        <v>134.53</v>
      </c>
      <c r="C104">
        <v>84.09</v>
      </c>
      <c r="D104">
        <f>IF(gielda__2[[#This Row],[firma_A]]&gt;A103, D103+1, 1)</f>
        <v>1</v>
      </c>
      <c r="E104">
        <f>IF(gielda__2[[#This Row],[firma_B]]&gt;B103, E103+1, 1)</f>
        <v>1</v>
      </c>
      <c r="F104">
        <f>IF(gielda__2[[#This Row],[firma_C]]&gt;C103, F103+1, 1)</f>
        <v>6</v>
      </c>
    </row>
    <row r="105" spans="1:6" x14ac:dyDescent="0.45">
      <c r="A105">
        <v>90.67</v>
      </c>
      <c r="B105">
        <v>137.36000000000001</v>
      </c>
      <c r="C105">
        <v>85.17</v>
      </c>
      <c r="D105">
        <f>IF(gielda__2[[#This Row],[firma_A]]&gt;A104, D104+1, 1)</f>
        <v>1</v>
      </c>
      <c r="E105">
        <f>IF(gielda__2[[#This Row],[firma_B]]&gt;B104, E104+1, 1)</f>
        <v>2</v>
      </c>
      <c r="F105">
        <f>IF(gielda__2[[#This Row],[firma_C]]&gt;C104, F104+1, 1)</f>
        <v>7</v>
      </c>
    </row>
    <row r="106" spans="1:6" x14ac:dyDescent="0.45">
      <c r="A106">
        <v>89</v>
      </c>
      <c r="B106">
        <v>136.86000000000001</v>
      </c>
      <c r="C106">
        <v>86</v>
      </c>
      <c r="D106">
        <f>IF(gielda__2[[#This Row],[firma_A]]&gt;A105, D105+1, 1)</f>
        <v>1</v>
      </c>
      <c r="E106">
        <f>IF(gielda__2[[#This Row],[firma_B]]&gt;B105, E105+1, 1)</f>
        <v>1</v>
      </c>
      <c r="F106">
        <f>IF(gielda__2[[#This Row],[firma_C]]&gt;C105, F105+1, 1)</f>
        <v>8</v>
      </c>
    </row>
    <row r="107" spans="1:6" x14ac:dyDescent="0.45">
      <c r="A107">
        <v>91.41</v>
      </c>
      <c r="B107">
        <v>136.07</v>
      </c>
      <c r="C107">
        <v>84.14</v>
      </c>
      <c r="D107">
        <f>IF(gielda__2[[#This Row],[firma_A]]&gt;A106, D106+1, 1)</f>
        <v>2</v>
      </c>
      <c r="E107">
        <f>IF(gielda__2[[#This Row],[firma_B]]&gt;B106, E106+1, 1)</f>
        <v>1</v>
      </c>
      <c r="F107">
        <f>IF(gielda__2[[#This Row],[firma_C]]&gt;C106, F106+1, 1)</f>
        <v>1</v>
      </c>
    </row>
    <row r="108" spans="1:6" x14ac:dyDescent="0.45">
      <c r="A108">
        <v>89.57</v>
      </c>
      <c r="B108">
        <v>134.57</v>
      </c>
      <c r="C108">
        <v>86.19</v>
      </c>
      <c r="D108">
        <f>IF(gielda__2[[#This Row],[firma_A]]&gt;A107, D107+1, 1)</f>
        <v>1</v>
      </c>
      <c r="E108">
        <f>IF(gielda__2[[#This Row],[firma_B]]&gt;B107, E107+1, 1)</f>
        <v>1</v>
      </c>
      <c r="F108">
        <f>IF(gielda__2[[#This Row],[firma_C]]&gt;C107, F107+1, 1)</f>
        <v>2</v>
      </c>
    </row>
    <row r="109" spans="1:6" x14ac:dyDescent="0.45">
      <c r="A109">
        <v>87.61</v>
      </c>
      <c r="B109">
        <v>134.38</v>
      </c>
      <c r="C109">
        <v>86.34</v>
      </c>
      <c r="D109">
        <f>IF(gielda__2[[#This Row],[firma_A]]&gt;A108, D108+1, 1)</f>
        <v>1</v>
      </c>
      <c r="E109">
        <f>IF(gielda__2[[#This Row],[firma_B]]&gt;B108, E108+1, 1)</f>
        <v>1</v>
      </c>
      <c r="F109">
        <f>IF(gielda__2[[#This Row],[firma_C]]&gt;C108, F108+1, 1)</f>
        <v>3</v>
      </c>
    </row>
    <row r="110" spans="1:6" x14ac:dyDescent="0.45">
      <c r="A110">
        <v>86.05</v>
      </c>
      <c r="B110">
        <v>132.80000000000001</v>
      </c>
      <c r="C110">
        <v>87.75</v>
      </c>
      <c r="D110">
        <f>IF(gielda__2[[#This Row],[firma_A]]&gt;A109, D109+1, 1)</f>
        <v>1</v>
      </c>
      <c r="E110">
        <f>IF(gielda__2[[#This Row],[firma_B]]&gt;B109, E109+1, 1)</f>
        <v>1</v>
      </c>
      <c r="F110">
        <f>IF(gielda__2[[#This Row],[firma_C]]&gt;C109, F109+1, 1)</f>
        <v>4</v>
      </c>
    </row>
    <row r="111" spans="1:6" x14ac:dyDescent="0.45">
      <c r="A111">
        <v>84.74</v>
      </c>
      <c r="B111">
        <v>131.24</v>
      </c>
      <c r="C111">
        <v>86.13</v>
      </c>
      <c r="D111">
        <f>IF(gielda__2[[#This Row],[firma_A]]&gt;A110, D110+1, 1)</f>
        <v>1</v>
      </c>
      <c r="E111">
        <f>IF(gielda__2[[#This Row],[firma_B]]&gt;B110, E110+1, 1)</f>
        <v>1</v>
      </c>
      <c r="F111">
        <f>IF(gielda__2[[#This Row],[firma_C]]&gt;C110, F110+1, 1)</f>
        <v>1</v>
      </c>
    </row>
    <row r="112" spans="1:6" x14ac:dyDescent="0.45">
      <c r="A112">
        <v>82.99</v>
      </c>
      <c r="B112">
        <v>129.4</v>
      </c>
      <c r="C112">
        <v>87.39</v>
      </c>
      <c r="D112">
        <f>IF(gielda__2[[#This Row],[firma_A]]&gt;A111, D111+1, 1)</f>
        <v>1</v>
      </c>
      <c r="E112">
        <f>IF(gielda__2[[#This Row],[firma_B]]&gt;B111, E111+1, 1)</f>
        <v>1</v>
      </c>
      <c r="F112">
        <f>IF(gielda__2[[#This Row],[firma_C]]&gt;C111, F111+1, 1)</f>
        <v>2</v>
      </c>
    </row>
    <row r="113" spans="1:6" x14ac:dyDescent="0.45">
      <c r="A113">
        <v>83.24</v>
      </c>
      <c r="B113">
        <v>128.88999999999999</v>
      </c>
      <c r="C113">
        <v>88.8</v>
      </c>
      <c r="D113">
        <f>IF(gielda__2[[#This Row],[firma_A]]&gt;A112, D112+1, 1)</f>
        <v>2</v>
      </c>
      <c r="E113">
        <f>IF(gielda__2[[#This Row],[firma_B]]&gt;B112, E112+1, 1)</f>
        <v>1</v>
      </c>
      <c r="F113">
        <f>IF(gielda__2[[#This Row],[firma_C]]&gt;C112, F112+1, 1)</f>
        <v>3</v>
      </c>
    </row>
    <row r="114" spans="1:6" x14ac:dyDescent="0.45">
      <c r="A114">
        <v>82.01</v>
      </c>
      <c r="B114">
        <v>131.63</v>
      </c>
      <c r="C114">
        <v>89.88</v>
      </c>
      <c r="D114">
        <f>IF(gielda__2[[#This Row],[firma_A]]&gt;A113, D113+1, 1)</f>
        <v>1</v>
      </c>
      <c r="E114">
        <f>IF(gielda__2[[#This Row],[firma_B]]&gt;B113, E113+1, 1)</f>
        <v>2</v>
      </c>
      <c r="F114">
        <f>IF(gielda__2[[#This Row],[firma_C]]&gt;C113, F113+1, 1)</f>
        <v>4</v>
      </c>
    </row>
    <row r="115" spans="1:6" x14ac:dyDescent="0.45">
      <c r="A115">
        <v>83.78</v>
      </c>
      <c r="B115">
        <v>130.61000000000001</v>
      </c>
      <c r="C115">
        <v>91.83</v>
      </c>
      <c r="D115">
        <f>IF(gielda__2[[#This Row],[firma_A]]&gt;A114, D114+1, 1)</f>
        <v>2</v>
      </c>
      <c r="E115">
        <f>IF(gielda__2[[#This Row],[firma_B]]&gt;B114, E114+1, 1)</f>
        <v>1</v>
      </c>
      <c r="F115">
        <f>IF(gielda__2[[#This Row],[firma_C]]&gt;C114, F114+1, 1)</f>
        <v>5</v>
      </c>
    </row>
    <row r="116" spans="1:6" x14ac:dyDescent="0.45">
      <c r="A116">
        <v>84.58</v>
      </c>
      <c r="B116">
        <v>129.29</v>
      </c>
      <c r="C116">
        <v>93.53</v>
      </c>
      <c r="D116">
        <f>IF(gielda__2[[#This Row],[firma_A]]&gt;A115, D115+1, 1)</f>
        <v>3</v>
      </c>
      <c r="E116">
        <f>IF(gielda__2[[#This Row],[firma_B]]&gt;B115, E115+1, 1)</f>
        <v>1</v>
      </c>
      <c r="F116">
        <f>IF(gielda__2[[#This Row],[firma_C]]&gt;C115, F115+1, 1)</f>
        <v>6</v>
      </c>
    </row>
    <row r="117" spans="1:6" x14ac:dyDescent="0.45">
      <c r="A117">
        <v>83.54</v>
      </c>
      <c r="B117">
        <v>128.63999999999999</v>
      </c>
      <c r="C117">
        <v>93.72</v>
      </c>
      <c r="D117">
        <f>IF(gielda__2[[#This Row],[firma_A]]&gt;A116, D116+1, 1)</f>
        <v>1</v>
      </c>
      <c r="E117">
        <f>IF(gielda__2[[#This Row],[firma_B]]&gt;B116, E116+1, 1)</f>
        <v>1</v>
      </c>
      <c r="F117">
        <f>IF(gielda__2[[#This Row],[firma_C]]&gt;C116, F116+1, 1)</f>
        <v>7</v>
      </c>
    </row>
    <row r="118" spans="1:6" x14ac:dyDescent="0.45">
      <c r="A118">
        <v>81.98</v>
      </c>
      <c r="B118">
        <v>126.95</v>
      </c>
      <c r="C118">
        <v>94.47</v>
      </c>
      <c r="D118">
        <f>IF(gielda__2[[#This Row],[firma_A]]&gt;A117, D117+1, 1)</f>
        <v>1</v>
      </c>
      <c r="E118">
        <f>IF(gielda__2[[#This Row],[firma_B]]&gt;B117, E117+1, 1)</f>
        <v>1</v>
      </c>
      <c r="F118">
        <f>IF(gielda__2[[#This Row],[firma_C]]&gt;C117, F117+1, 1)</f>
        <v>8</v>
      </c>
    </row>
    <row r="119" spans="1:6" x14ac:dyDescent="0.45">
      <c r="A119">
        <v>80.83</v>
      </c>
      <c r="B119">
        <v>129.85</v>
      </c>
      <c r="C119">
        <v>94.65</v>
      </c>
      <c r="D119">
        <f>IF(gielda__2[[#This Row],[firma_A]]&gt;A118, D118+1, 1)</f>
        <v>1</v>
      </c>
      <c r="E119">
        <f>IF(gielda__2[[#This Row],[firma_B]]&gt;B118, E118+1, 1)</f>
        <v>2</v>
      </c>
      <c r="F119">
        <f>IF(gielda__2[[#This Row],[firma_C]]&gt;C118, F118+1, 1)</f>
        <v>9</v>
      </c>
    </row>
    <row r="120" spans="1:6" x14ac:dyDescent="0.45">
      <c r="A120">
        <v>82.36</v>
      </c>
      <c r="B120">
        <v>132.72</v>
      </c>
      <c r="C120">
        <v>92.86</v>
      </c>
      <c r="D120">
        <f>IF(gielda__2[[#This Row],[firma_A]]&gt;A119, D119+1, 1)</f>
        <v>2</v>
      </c>
      <c r="E120">
        <f>IF(gielda__2[[#This Row],[firma_B]]&gt;B119, E119+1, 1)</f>
        <v>3</v>
      </c>
      <c r="F120">
        <f>IF(gielda__2[[#This Row],[firma_C]]&gt;C119, F119+1, 1)</f>
        <v>1</v>
      </c>
    </row>
    <row r="121" spans="1:6" x14ac:dyDescent="0.45">
      <c r="A121">
        <v>84.09</v>
      </c>
      <c r="B121">
        <v>131.19999999999999</v>
      </c>
      <c r="C121">
        <v>94.21</v>
      </c>
      <c r="D121">
        <f>IF(gielda__2[[#This Row],[firma_A]]&gt;A120, D120+1, 1)</f>
        <v>3</v>
      </c>
      <c r="E121">
        <f>IF(gielda__2[[#This Row],[firma_B]]&gt;B120, E120+1, 1)</f>
        <v>1</v>
      </c>
      <c r="F121">
        <f>IF(gielda__2[[#This Row],[firma_C]]&gt;C120, F120+1, 1)</f>
        <v>2</v>
      </c>
    </row>
    <row r="122" spans="1:6" x14ac:dyDescent="0.45">
      <c r="A122">
        <v>84.24</v>
      </c>
      <c r="B122">
        <v>130.31</v>
      </c>
      <c r="C122">
        <v>96.18</v>
      </c>
      <c r="D122">
        <f>IF(gielda__2[[#This Row],[firma_A]]&gt;A121, D121+1, 1)</f>
        <v>4</v>
      </c>
      <c r="E122">
        <f>IF(gielda__2[[#This Row],[firma_B]]&gt;B121, E121+1, 1)</f>
        <v>1</v>
      </c>
      <c r="F122">
        <f>IF(gielda__2[[#This Row],[firma_C]]&gt;C121, F121+1, 1)</f>
        <v>3</v>
      </c>
    </row>
    <row r="123" spans="1:6" x14ac:dyDescent="0.45">
      <c r="A123">
        <v>82.95</v>
      </c>
      <c r="B123">
        <v>129.08000000000001</v>
      </c>
      <c r="C123">
        <v>96.18</v>
      </c>
      <c r="D123">
        <f>IF(gielda__2[[#This Row],[firma_A]]&gt;A122, D122+1, 1)</f>
        <v>1</v>
      </c>
      <c r="E123">
        <f>IF(gielda__2[[#This Row],[firma_B]]&gt;B122, E122+1, 1)</f>
        <v>1</v>
      </c>
      <c r="F123">
        <f>IF(gielda__2[[#This Row],[firma_C]]&gt;C122, F122+1, 1)</f>
        <v>1</v>
      </c>
    </row>
    <row r="124" spans="1:6" x14ac:dyDescent="0.45">
      <c r="A124">
        <v>81.31</v>
      </c>
      <c r="B124">
        <v>131.88</v>
      </c>
      <c r="C124">
        <v>94.72</v>
      </c>
      <c r="D124">
        <f>IF(gielda__2[[#This Row],[firma_A]]&gt;A123, D123+1, 1)</f>
        <v>1</v>
      </c>
      <c r="E124">
        <f>IF(gielda__2[[#This Row],[firma_B]]&gt;B123, E123+1, 1)</f>
        <v>2</v>
      </c>
      <c r="F124">
        <f>IF(gielda__2[[#This Row],[firma_C]]&gt;C123, F123+1, 1)</f>
        <v>1</v>
      </c>
    </row>
    <row r="125" spans="1:6" x14ac:dyDescent="0.45">
      <c r="A125">
        <v>79.98</v>
      </c>
      <c r="B125">
        <v>134.6</v>
      </c>
      <c r="C125">
        <v>95.97</v>
      </c>
      <c r="D125">
        <f>IF(gielda__2[[#This Row],[firma_A]]&gt;A124, D124+1, 1)</f>
        <v>1</v>
      </c>
      <c r="E125">
        <f>IF(gielda__2[[#This Row],[firma_B]]&gt;B124, E124+1, 1)</f>
        <v>3</v>
      </c>
      <c r="F125">
        <f>IF(gielda__2[[#This Row],[firma_C]]&gt;C124, F124+1, 1)</f>
        <v>2</v>
      </c>
    </row>
    <row r="126" spans="1:6" x14ac:dyDescent="0.45">
      <c r="A126">
        <v>82.43</v>
      </c>
      <c r="B126">
        <v>137.30000000000001</v>
      </c>
      <c r="C126">
        <v>94.21</v>
      </c>
      <c r="D126">
        <f>IF(gielda__2[[#This Row],[firma_A]]&gt;A125, D125+1, 1)</f>
        <v>2</v>
      </c>
      <c r="E126">
        <f>IF(gielda__2[[#This Row],[firma_B]]&gt;B125, E125+1, 1)</f>
        <v>4</v>
      </c>
      <c r="F126">
        <f>IF(gielda__2[[#This Row],[firma_C]]&gt;C125, F125+1, 1)</f>
        <v>1</v>
      </c>
    </row>
    <row r="127" spans="1:6" x14ac:dyDescent="0.45">
      <c r="A127">
        <v>82.52</v>
      </c>
      <c r="B127">
        <v>136.16</v>
      </c>
      <c r="C127">
        <v>95.42</v>
      </c>
      <c r="D127">
        <f>IF(gielda__2[[#This Row],[firma_A]]&gt;A126, D126+1, 1)</f>
        <v>3</v>
      </c>
      <c r="E127">
        <f>IF(gielda__2[[#This Row],[firma_B]]&gt;B126, E126+1, 1)</f>
        <v>1</v>
      </c>
      <c r="F127">
        <f>IF(gielda__2[[#This Row],[firma_C]]&gt;C126, F126+1, 1)</f>
        <v>2</v>
      </c>
    </row>
    <row r="128" spans="1:6" x14ac:dyDescent="0.45">
      <c r="A128">
        <v>84.65</v>
      </c>
      <c r="B128">
        <v>138.69999999999999</v>
      </c>
      <c r="C128">
        <v>93.76</v>
      </c>
      <c r="D128">
        <f>IF(gielda__2[[#This Row],[firma_A]]&gt;A127, D127+1, 1)</f>
        <v>4</v>
      </c>
      <c r="E128">
        <f>IF(gielda__2[[#This Row],[firma_B]]&gt;B127, E127+1, 1)</f>
        <v>2</v>
      </c>
      <c r="F128">
        <f>IF(gielda__2[[#This Row],[firma_C]]&gt;C127, F127+1, 1)</f>
        <v>1</v>
      </c>
    </row>
    <row r="129" spans="1:6" x14ac:dyDescent="0.45">
      <c r="A129">
        <v>86.94</v>
      </c>
      <c r="B129">
        <v>141.12</v>
      </c>
      <c r="C129">
        <v>94.56</v>
      </c>
      <c r="D129">
        <f>IF(gielda__2[[#This Row],[firma_A]]&gt;A128, D128+1, 1)</f>
        <v>5</v>
      </c>
      <c r="E129">
        <f>IF(gielda__2[[#This Row],[firma_B]]&gt;B128, E128+1, 1)</f>
        <v>3</v>
      </c>
      <c r="F129">
        <f>IF(gielda__2[[#This Row],[firma_C]]&gt;C128, F128+1, 1)</f>
        <v>2</v>
      </c>
    </row>
    <row r="130" spans="1:6" x14ac:dyDescent="0.45">
      <c r="A130">
        <v>85.55</v>
      </c>
      <c r="B130">
        <v>139.78</v>
      </c>
      <c r="C130">
        <v>92.73</v>
      </c>
      <c r="D130">
        <f>IF(gielda__2[[#This Row],[firma_A]]&gt;A129, D129+1, 1)</f>
        <v>1</v>
      </c>
      <c r="E130">
        <f>IF(gielda__2[[#This Row],[firma_B]]&gt;B129, E129+1, 1)</f>
        <v>1</v>
      </c>
      <c r="F130">
        <f>IF(gielda__2[[#This Row],[firma_C]]&gt;C129, F129+1, 1)</f>
        <v>1</v>
      </c>
    </row>
    <row r="131" spans="1:6" x14ac:dyDescent="0.45">
      <c r="A131">
        <v>83.97</v>
      </c>
      <c r="B131">
        <v>139.46</v>
      </c>
      <c r="C131">
        <v>93.24</v>
      </c>
      <c r="D131">
        <f>IF(gielda__2[[#This Row],[firma_A]]&gt;A130, D130+1, 1)</f>
        <v>1</v>
      </c>
      <c r="E131">
        <f>IF(gielda__2[[#This Row],[firma_B]]&gt;B130, E130+1, 1)</f>
        <v>1</v>
      </c>
      <c r="F131">
        <f>IF(gielda__2[[#This Row],[firma_C]]&gt;C130, F130+1, 1)</f>
        <v>2</v>
      </c>
    </row>
    <row r="132" spans="1:6" x14ac:dyDescent="0.45">
      <c r="A132">
        <v>86.02</v>
      </c>
      <c r="B132">
        <v>137.97</v>
      </c>
      <c r="C132">
        <v>94.61</v>
      </c>
      <c r="D132">
        <f>IF(gielda__2[[#This Row],[firma_A]]&gt;A131, D131+1, 1)</f>
        <v>2</v>
      </c>
      <c r="E132">
        <f>IF(gielda__2[[#This Row],[firma_B]]&gt;B131, E131+1, 1)</f>
        <v>1</v>
      </c>
      <c r="F132">
        <f>IF(gielda__2[[#This Row],[firma_C]]&gt;C131, F131+1, 1)</f>
        <v>3</v>
      </c>
    </row>
    <row r="133" spans="1:6" x14ac:dyDescent="0.45">
      <c r="A133">
        <v>86.22</v>
      </c>
      <c r="B133">
        <v>140.63999999999999</v>
      </c>
      <c r="C133">
        <v>95.66</v>
      </c>
      <c r="D133">
        <f>IF(gielda__2[[#This Row],[firma_A]]&gt;A132, D132+1, 1)</f>
        <v>3</v>
      </c>
      <c r="E133">
        <f>IF(gielda__2[[#This Row],[firma_B]]&gt;B132, E132+1, 1)</f>
        <v>2</v>
      </c>
      <c r="F133">
        <f>IF(gielda__2[[#This Row],[firma_C]]&gt;C132, F132+1, 1)</f>
        <v>4</v>
      </c>
    </row>
    <row r="134" spans="1:6" x14ac:dyDescent="0.45">
      <c r="A134">
        <v>85.22</v>
      </c>
      <c r="B134">
        <v>140.30000000000001</v>
      </c>
      <c r="C134">
        <v>96.73</v>
      </c>
      <c r="D134">
        <f>IF(gielda__2[[#This Row],[firma_A]]&gt;A133, D133+1, 1)</f>
        <v>1</v>
      </c>
      <c r="E134">
        <f>IF(gielda__2[[#This Row],[firma_B]]&gt;B133, E133+1, 1)</f>
        <v>1</v>
      </c>
      <c r="F134">
        <f>IF(gielda__2[[#This Row],[firma_C]]&gt;C133, F133+1, 1)</f>
        <v>5</v>
      </c>
    </row>
    <row r="135" spans="1:6" x14ac:dyDescent="0.45">
      <c r="A135">
        <v>87.49</v>
      </c>
      <c r="B135">
        <v>140.18</v>
      </c>
      <c r="C135">
        <v>98.18</v>
      </c>
      <c r="D135">
        <f>IF(gielda__2[[#This Row],[firma_A]]&gt;A134, D134+1, 1)</f>
        <v>2</v>
      </c>
      <c r="E135">
        <f>IF(gielda__2[[#This Row],[firma_B]]&gt;B134, E134+1, 1)</f>
        <v>1</v>
      </c>
      <c r="F135">
        <f>IF(gielda__2[[#This Row],[firma_C]]&gt;C134, F134+1, 1)</f>
        <v>6</v>
      </c>
    </row>
    <row r="136" spans="1:6" x14ac:dyDescent="0.45">
      <c r="A136">
        <v>86.28</v>
      </c>
      <c r="B136">
        <v>138.26</v>
      </c>
      <c r="C136">
        <v>96.62</v>
      </c>
      <c r="D136">
        <f>IF(gielda__2[[#This Row],[firma_A]]&gt;A135, D135+1, 1)</f>
        <v>1</v>
      </c>
      <c r="E136">
        <f>IF(gielda__2[[#This Row],[firma_B]]&gt;B135, E135+1, 1)</f>
        <v>1</v>
      </c>
      <c r="F136">
        <f>IF(gielda__2[[#This Row],[firma_C]]&gt;C135, F135+1, 1)</f>
        <v>1</v>
      </c>
    </row>
    <row r="137" spans="1:6" x14ac:dyDescent="0.45">
      <c r="A137">
        <v>85.13</v>
      </c>
      <c r="B137">
        <v>136.72</v>
      </c>
      <c r="C137">
        <v>98.19</v>
      </c>
      <c r="D137">
        <f>IF(gielda__2[[#This Row],[firma_A]]&gt;A136, D136+1, 1)</f>
        <v>1</v>
      </c>
      <c r="E137">
        <f>IF(gielda__2[[#This Row],[firma_B]]&gt;B136, E136+1, 1)</f>
        <v>1</v>
      </c>
      <c r="F137">
        <f>IF(gielda__2[[#This Row],[firma_C]]&gt;C136, F136+1, 1)</f>
        <v>2</v>
      </c>
    </row>
    <row r="138" spans="1:6" x14ac:dyDescent="0.45">
      <c r="A138">
        <v>85.52</v>
      </c>
      <c r="B138">
        <v>136.54</v>
      </c>
      <c r="C138">
        <v>99.72</v>
      </c>
      <c r="D138">
        <f>IF(gielda__2[[#This Row],[firma_A]]&gt;A137, D137+1, 1)</f>
        <v>2</v>
      </c>
      <c r="E138">
        <f>IF(gielda__2[[#This Row],[firma_B]]&gt;B137, E137+1, 1)</f>
        <v>1</v>
      </c>
      <c r="F138">
        <f>IF(gielda__2[[#This Row],[firma_C]]&gt;C137, F137+1, 1)</f>
        <v>3</v>
      </c>
    </row>
    <row r="139" spans="1:6" x14ac:dyDescent="0.45">
      <c r="A139">
        <v>87.25</v>
      </c>
      <c r="B139">
        <v>135.38999999999999</v>
      </c>
      <c r="C139">
        <v>100.95</v>
      </c>
      <c r="D139">
        <f>IF(gielda__2[[#This Row],[firma_A]]&gt;A138, D138+1, 1)</f>
        <v>3</v>
      </c>
      <c r="E139">
        <f>IF(gielda__2[[#This Row],[firma_B]]&gt;B138, E138+1, 1)</f>
        <v>1</v>
      </c>
      <c r="F139">
        <f>IF(gielda__2[[#This Row],[firma_C]]&gt;C138, F138+1, 1)</f>
        <v>4</v>
      </c>
    </row>
    <row r="140" spans="1:6" x14ac:dyDescent="0.45">
      <c r="A140">
        <v>86.24</v>
      </c>
      <c r="B140">
        <v>134.08000000000001</v>
      </c>
      <c r="C140">
        <v>99.54</v>
      </c>
      <c r="D140">
        <f>IF(gielda__2[[#This Row],[firma_A]]&gt;A139, D139+1, 1)</f>
        <v>1</v>
      </c>
      <c r="E140">
        <f>IF(gielda__2[[#This Row],[firma_B]]&gt;B139, E139+1, 1)</f>
        <v>1</v>
      </c>
      <c r="F140">
        <f>IF(gielda__2[[#This Row],[firma_C]]&gt;C139, F139+1, 1)</f>
        <v>1</v>
      </c>
    </row>
    <row r="141" spans="1:6" x14ac:dyDescent="0.45">
      <c r="A141">
        <v>84.92</v>
      </c>
      <c r="B141">
        <v>133.26</v>
      </c>
      <c r="C141">
        <v>101.54</v>
      </c>
      <c r="D141">
        <f>IF(gielda__2[[#This Row],[firma_A]]&gt;A140, D140+1, 1)</f>
        <v>1</v>
      </c>
      <c r="E141">
        <f>IF(gielda__2[[#This Row],[firma_B]]&gt;B140, E140+1, 1)</f>
        <v>1</v>
      </c>
      <c r="F141">
        <f>IF(gielda__2[[#This Row],[firma_C]]&gt;C140, F140+1, 1)</f>
        <v>2</v>
      </c>
    </row>
    <row r="142" spans="1:6" x14ac:dyDescent="0.45">
      <c r="A142">
        <v>87.16</v>
      </c>
      <c r="B142">
        <v>132.34</v>
      </c>
      <c r="C142">
        <v>101.73</v>
      </c>
      <c r="D142">
        <f>IF(gielda__2[[#This Row],[firma_A]]&gt;A141, D141+1, 1)</f>
        <v>2</v>
      </c>
      <c r="E142">
        <f>IF(gielda__2[[#This Row],[firma_B]]&gt;B141, E141+1, 1)</f>
        <v>1</v>
      </c>
      <c r="F142">
        <f>IF(gielda__2[[#This Row],[firma_C]]&gt;C141, F141+1, 1)</f>
        <v>3</v>
      </c>
    </row>
    <row r="143" spans="1:6" x14ac:dyDescent="0.45">
      <c r="A143">
        <v>85.98</v>
      </c>
      <c r="B143">
        <v>135.11000000000001</v>
      </c>
      <c r="C143">
        <v>101.74</v>
      </c>
      <c r="D143">
        <f>IF(gielda__2[[#This Row],[firma_A]]&gt;A142, D142+1, 1)</f>
        <v>1</v>
      </c>
      <c r="E143">
        <f>IF(gielda__2[[#This Row],[firma_B]]&gt;B142, E142+1, 1)</f>
        <v>2</v>
      </c>
      <c r="F143">
        <f>IF(gielda__2[[#This Row],[firma_C]]&gt;C142, F142+1, 1)</f>
        <v>4</v>
      </c>
    </row>
    <row r="144" spans="1:6" x14ac:dyDescent="0.45">
      <c r="A144">
        <v>88.4</v>
      </c>
      <c r="B144">
        <v>135</v>
      </c>
      <c r="C144">
        <v>100.01</v>
      </c>
      <c r="D144">
        <f>IF(gielda__2[[#This Row],[firma_A]]&gt;A143, D143+1, 1)</f>
        <v>2</v>
      </c>
      <c r="E144">
        <f>IF(gielda__2[[#This Row],[firma_B]]&gt;B143, E143+1, 1)</f>
        <v>1</v>
      </c>
      <c r="F144">
        <f>IF(gielda__2[[#This Row],[firma_C]]&gt;C143, F143+1, 1)</f>
        <v>1</v>
      </c>
    </row>
    <row r="145" spans="1:6" x14ac:dyDescent="0.45">
      <c r="A145">
        <v>86.92</v>
      </c>
      <c r="B145">
        <v>133.35</v>
      </c>
      <c r="C145">
        <v>98.39</v>
      </c>
      <c r="D145">
        <f>IF(gielda__2[[#This Row],[firma_A]]&gt;A144, D144+1, 1)</f>
        <v>1</v>
      </c>
      <c r="E145">
        <f>IF(gielda__2[[#This Row],[firma_B]]&gt;B144, E144+1, 1)</f>
        <v>1</v>
      </c>
      <c r="F145">
        <f>IF(gielda__2[[#This Row],[firma_C]]&gt;C144, F144+1, 1)</f>
        <v>1</v>
      </c>
    </row>
    <row r="146" spans="1:6" x14ac:dyDescent="0.45">
      <c r="A146">
        <v>85.46</v>
      </c>
      <c r="B146">
        <v>132.09</v>
      </c>
      <c r="C146">
        <v>96.49</v>
      </c>
      <c r="D146">
        <f>IF(gielda__2[[#This Row],[firma_A]]&gt;A145, D145+1, 1)</f>
        <v>1</v>
      </c>
      <c r="E146">
        <f>IF(gielda__2[[#This Row],[firma_B]]&gt;B145, E145+1, 1)</f>
        <v>1</v>
      </c>
      <c r="F146">
        <f>IF(gielda__2[[#This Row],[firma_C]]&gt;C145, F145+1, 1)</f>
        <v>1</v>
      </c>
    </row>
    <row r="147" spans="1:6" x14ac:dyDescent="0.45">
      <c r="A147">
        <v>86.18</v>
      </c>
      <c r="B147">
        <v>131.82</v>
      </c>
      <c r="C147">
        <v>97.95</v>
      </c>
      <c r="D147">
        <f>IF(gielda__2[[#This Row],[firma_A]]&gt;A146, D146+1, 1)</f>
        <v>2</v>
      </c>
      <c r="E147">
        <f>IF(gielda__2[[#This Row],[firma_B]]&gt;B146, E146+1, 1)</f>
        <v>1</v>
      </c>
      <c r="F147">
        <f>IF(gielda__2[[#This Row],[firma_C]]&gt;C146, F146+1, 1)</f>
        <v>2</v>
      </c>
    </row>
    <row r="148" spans="1:6" x14ac:dyDescent="0.45">
      <c r="A148">
        <v>85.09</v>
      </c>
      <c r="B148">
        <v>134.54</v>
      </c>
      <c r="C148">
        <v>96.33</v>
      </c>
      <c r="D148">
        <f>IF(gielda__2[[#This Row],[firma_A]]&gt;A147, D147+1, 1)</f>
        <v>1</v>
      </c>
      <c r="E148">
        <f>IF(gielda__2[[#This Row],[firma_B]]&gt;B147, E147+1, 1)</f>
        <v>2</v>
      </c>
      <c r="F148">
        <f>IF(gielda__2[[#This Row],[firma_C]]&gt;C147, F147+1, 1)</f>
        <v>1</v>
      </c>
    </row>
    <row r="149" spans="1:6" x14ac:dyDescent="0.45">
      <c r="A149">
        <v>83.71</v>
      </c>
      <c r="B149">
        <v>137.08000000000001</v>
      </c>
      <c r="C149">
        <v>94.86</v>
      </c>
      <c r="D149">
        <f>IF(gielda__2[[#This Row],[firma_A]]&gt;A148, D148+1, 1)</f>
        <v>1</v>
      </c>
      <c r="E149">
        <f>IF(gielda__2[[#This Row],[firma_B]]&gt;B148, E148+1, 1)</f>
        <v>3</v>
      </c>
      <c r="F149">
        <f>IF(gielda__2[[#This Row],[firma_C]]&gt;C148, F148+1, 1)</f>
        <v>1</v>
      </c>
    </row>
    <row r="150" spans="1:6" x14ac:dyDescent="0.45">
      <c r="A150">
        <v>85.66</v>
      </c>
      <c r="B150">
        <v>136.36000000000001</v>
      </c>
      <c r="C150">
        <v>96.17</v>
      </c>
      <c r="D150">
        <f>IF(gielda__2[[#This Row],[firma_A]]&gt;A149, D149+1, 1)</f>
        <v>2</v>
      </c>
      <c r="E150">
        <f>IF(gielda__2[[#This Row],[firma_B]]&gt;B149, E149+1, 1)</f>
        <v>1</v>
      </c>
      <c r="F150">
        <f>IF(gielda__2[[#This Row],[firma_C]]&gt;C149, F149+1, 1)</f>
        <v>2</v>
      </c>
    </row>
    <row r="151" spans="1:6" x14ac:dyDescent="0.45">
      <c r="A151">
        <v>85.94</v>
      </c>
      <c r="B151">
        <v>134.97999999999999</v>
      </c>
      <c r="C151">
        <v>97.44</v>
      </c>
      <c r="D151">
        <f>IF(gielda__2[[#This Row],[firma_A]]&gt;A150, D150+1, 1)</f>
        <v>3</v>
      </c>
      <c r="E151">
        <f>IF(gielda__2[[#This Row],[firma_B]]&gt;B150, E150+1, 1)</f>
        <v>1</v>
      </c>
      <c r="F151">
        <f>IF(gielda__2[[#This Row],[firma_C]]&gt;C150, F150+1, 1)</f>
        <v>3</v>
      </c>
    </row>
    <row r="152" spans="1:6" x14ac:dyDescent="0.45">
      <c r="A152">
        <v>87.4</v>
      </c>
      <c r="B152">
        <v>133.44</v>
      </c>
      <c r="C152">
        <v>98.68</v>
      </c>
      <c r="D152">
        <f>IF(gielda__2[[#This Row],[firma_A]]&gt;A151, D151+1, 1)</f>
        <v>4</v>
      </c>
      <c r="E152">
        <f>IF(gielda__2[[#This Row],[firma_B]]&gt;B151, E151+1, 1)</f>
        <v>1</v>
      </c>
      <c r="F152">
        <f>IF(gielda__2[[#This Row],[firma_C]]&gt;C151, F151+1, 1)</f>
        <v>4</v>
      </c>
    </row>
    <row r="153" spans="1:6" x14ac:dyDescent="0.45">
      <c r="A153">
        <v>86.27</v>
      </c>
      <c r="B153">
        <v>132.32</v>
      </c>
      <c r="C153">
        <v>99.99</v>
      </c>
      <c r="D153">
        <f>IF(gielda__2[[#This Row],[firma_A]]&gt;A152, D152+1, 1)</f>
        <v>1</v>
      </c>
      <c r="E153">
        <f>IF(gielda__2[[#This Row],[firma_B]]&gt;B152, E152+1, 1)</f>
        <v>1</v>
      </c>
      <c r="F153">
        <f>IF(gielda__2[[#This Row],[firma_C]]&gt;C152, F152+1, 1)</f>
        <v>5</v>
      </c>
    </row>
    <row r="154" spans="1:6" x14ac:dyDescent="0.45">
      <c r="A154">
        <v>88.03</v>
      </c>
      <c r="B154">
        <v>132.25</v>
      </c>
      <c r="C154">
        <v>100.81</v>
      </c>
      <c r="D154">
        <f>IF(gielda__2[[#This Row],[firma_A]]&gt;A153, D153+1, 1)</f>
        <v>2</v>
      </c>
      <c r="E154">
        <f>IF(gielda__2[[#This Row],[firma_B]]&gt;B153, E153+1, 1)</f>
        <v>1</v>
      </c>
      <c r="F154">
        <f>IF(gielda__2[[#This Row],[firma_C]]&gt;C153, F153+1, 1)</f>
        <v>6</v>
      </c>
    </row>
    <row r="155" spans="1:6" x14ac:dyDescent="0.45">
      <c r="A155">
        <v>88.79</v>
      </c>
      <c r="B155">
        <v>134.86000000000001</v>
      </c>
      <c r="C155">
        <v>100.92</v>
      </c>
      <c r="D155">
        <f>IF(gielda__2[[#This Row],[firma_A]]&gt;A154, D154+1, 1)</f>
        <v>3</v>
      </c>
      <c r="E155">
        <f>IF(gielda__2[[#This Row],[firma_B]]&gt;B154, E154+1, 1)</f>
        <v>2</v>
      </c>
      <c r="F155">
        <f>IF(gielda__2[[#This Row],[firma_C]]&gt;C154, F154+1, 1)</f>
        <v>7</v>
      </c>
    </row>
    <row r="156" spans="1:6" x14ac:dyDescent="0.45">
      <c r="A156">
        <v>89.7</v>
      </c>
      <c r="B156">
        <v>133.21</v>
      </c>
      <c r="C156">
        <v>102.29</v>
      </c>
      <c r="D156">
        <f>IF(gielda__2[[#This Row],[firma_A]]&gt;A155, D155+1, 1)</f>
        <v>4</v>
      </c>
      <c r="E156">
        <f>IF(gielda__2[[#This Row],[firma_B]]&gt;B155, E155+1, 1)</f>
        <v>1</v>
      </c>
      <c r="F156">
        <f>IF(gielda__2[[#This Row],[firma_C]]&gt;C155, F155+1, 1)</f>
        <v>8</v>
      </c>
    </row>
    <row r="157" spans="1:6" x14ac:dyDescent="0.45">
      <c r="A157">
        <v>90.26</v>
      </c>
      <c r="B157">
        <v>131.81</v>
      </c>
      <c r="C157">
        <v>100.76</v>
      </c>
      <c r="D157">
        <f>IF(gielda__2[[#This Row],[firma_A]]&gt;A156, D156+1, 1)</f>
        <v>5</v>
      </c>
      <c r="E157">
        <f>IF(gielda__2[[#This Row],[firma_B]]&gt;B156, E156+1, 1)</f>
        <v>1</v>
      </c>
      <c r="F157">
        <f>IF(gielda__2[[#This Row],[firma_C]]&gt;C156, F156+1, 1)</f>
        <v>1</v>
      </c>
    </row>
    <row r="158" spans="1:6" x14ac:dyDescent="0.45">
      <c r="A158">
        <v>88.27</v>
      </c>
      <c r="B158">
        <v>131</v>
      </c>
      <c r="C158">
        <v>102.48</v>
      </c>
      <c r="D158">
        <f>IF(gielda__2[[#This Row],[firma_A]]&gt;A157, D157+1, 1)</f>
        <v>1</v>
      </c>
      <c r="E158">
        <f>IF(gielda__2[[#This Row],[firma_B]]&gt;B157, E157+1, 1)</f>
        <v>1</v>
      </c>
      <c r="F158">
        <f>IF(gielda__2[[#This Row],[firma_C]]&gt;C157, F157+1, 1)</f>
        <v>2</v>
      </c>
    </row>
    <row r="159" spans="1:6" x14ac:dyDescent="0.45">
      <c r="A159">
        <v>88.73</v>
      </c>
      <c r="B159">
        <v>130.27000000000001</v>
      </c>
      <c r="C159">
        <v>102.72</v>
      </c>
      <c r="D159">
        <f>IF(gielda__2[[#This Row],[firma_A]]&gt;A158, D158+1, 1)</f>
        <v>2</v>
      </c>
      <c r="E159">
        <f>IF(gielda__2[[#This Row],[firma_B]]&gt;B158, E158+1, 1)</f>
        <v>1</v>
      </c>
      <c r="F159">
        <f>IF(gielda__2[[#This Row],[firma_C]]&gt;C158, F158+1, 1)</f>
        <v>3</v>
      </c>
    </row>
    <row r="160" spans="1:6" x14ac:dyDescent="0.45">
      <c r="A160">
        <v>87.13</v>
      </c>
      <c r="B160">
        <v>128.56</v>
      </c>
      <c r="C160">
        <v>104.6</v>
      </c>
      <c r="D160">
        <f>IF(gielda__2[[#This Row],[firma_A]]&gt;A159, D159+1, 1)</f>
        <v>1</v>
      </c>
      <c r="E160">
        <f>IF(gielda__2[[#This Row],[firma_B]]&gt;B159, E159+1, 1)</f>
        <v>1</v>
      </c>
      <c r="F160">
        <f>IF(gielda__2[[#This Row],[firma_C]]&gt;C159, F159+1, 1)</f>
        <v>4</v>
      </c>
    </row>
    <row r="161" spans="1:6" x14ac:dyDescent="0.45">
      <c r="A161">
        <v>85.68</v>
      </c>
      <c r="B161">
        <v>127.84</v>
      </c>
      <c r="C161">
        <v>106.69</v>
      </c>
      <c r="D161">
        <f>IF(gielda__2[[#This Row],[firma_A]]&gt;A160, D160+1, 1)</f>
        <v>1</v>
      </c>
      <c r="E161">
        <f>IF(gielda__2[[#This Row],[firma_B]]&gt;B160, E160+1, 1)</f>
        <v>1</v>
      </c>
      <c r="F161">
        <f>IF(gielda__2[[#This Row],[firma_C]]&gt;C160, F160+1, 1)</f>
        <v>5</v>
      </c>
    </row>
    <row r="162" spans="1:6" x14ac:dyDescent="0.45">
      <c r="A162">
        <v>84.27</v>
      </c>
      <c r="B162">
        <v>127.42</v>
      </c>
      <c r="C162">
        <v>106.85</v>
      </c>
      <c r="D162">
        <f>IF(gielda__2[[#This Row],[firma_A]]&gt;A161, D161+1, 1)</f>
        <v>1</v>
      </c>
      <c r="E162">
        <f>IF(gielda__2[[#This Row],[firma_B]]&gt;B161, E161+1, 1)</f>
        <v>1</v>
      </c>
      <c r="F162">
        <f>IF(gielda__2[[#This Row],[firma_C]]&gt;C161, F161+1, 1)</f>
        <v>6</v>
      </c>
    </row>
    <row r="163" spans="1:6" x14ac:dyDescent="0.45">
      <c r="A163">
        <v>82.68</v>
      </c>
      <c r="B163">
        <v>127.09</v>
      </c>
      <c r="C163">
        <v>107.25</v>
      </c>
      <c r="D163">
        <f>IF(gielda__2[[#This Row],[firma_A]]&gt;A162, D162+1, 1)</f>
        <v>1</v>
      </c>
      <c r="E163">
        <f>IF(gielda__2[[#This Row],[firma_B]]&gt;B162, E162+1, 1)</f>
        <v>1</v>
      </c>
      <c r="F163">
        <f>IF(gielda__2[[#This Row],[firma_C]]&gt;C162, F162+1, 1)</f>
        <v>7</v>
      </c>
    </row>
    <row r="164" spans="1:6" x14ac:dyDescent="0.45">
      <c r="A164">
        <v>84.44</v>
      </c>
      <c r="B164">
        <v>126.43</v>
      </c>
      <c r="C164">
        <v>108.44</v>
      </c>
      <c r="D164">
        <f>IF(gielda__2[[#This Row],[firma_A]]&gt;A163, D163+1, 1)</f>
        <v>2</v>
      </c>
      <c r="E164">
        <f>IF(gielda__2[[#This Row],[firma_B]]&gt;B163, E163+1, 1)</f>
        <v>1</v>
      </c>
      <c r="F164">
        <f>IF(gielda__2[[#This Row],[firma_C]]&gt;C163, F163+1, 1)</f>
        <v>8</v>
      </c>
    </row>
    <row r="165" spans="1:6" x14ac:dyDescent="0.45">
      <c r="A165">
        <v>85.82</v>
      </c>
      <c r="B165">
        <v>126.31</v>
      </c>
      <c r="C165">
        <v>110.27</v>
      </c>
      <c r="D165">
        <f>IF(gielda__2[[#This Row],[firma_A]]&gt;A164, D164+1, 1)</f>
        <v>3</v>
      </c>
      <c r="E165">
        <f>IF(gielda__2[[#This Row],[firma_B]]&gt;B164, E164+1, 1)</f>
        <v>1</v>
      </c>
      <c r="F165">
        <f>IF(gielda__2[[#This Row],[firma_C]]&gt;C164, F164+1, 1)</f>
        <v>9</v>
      </c>
    </row>
    <row r="166" spans="1:6" x14ac:dyDescent="0.45">
      <c r="A166">
        <v>84.73</v>
      </c>
      <c r="B166">
        <v>129.22999999999999</v>
      </c>
      <c r="C166">
        <v>110.94</v>
      </c>
      <c r="D166">
        <f>IF(gielda__2[[#This Row],[firma_A]]&gt;A165, D165+1, 1)</f>
        <v>1</v>
      </c>
      <c r="E166">
        <f>IF(gielda__2[[#This Row],[firma_B]]&gt;B165, E165+1, 1)</f>
        <v>2</v>
      </c>
      <c r="F166">
        <f>IF(gielda__2[[#This Row],[firma_C]]&gt;C165, F165+1, 1)</f>
        <v>10</v>
      </c>
    </row>
    <row r="167" spans="1:6" x14ac:dyDescent="0.45">
      <c r="A167">
        <v>86.08</v>
      </c>
      <c r="B167">
        <v>128.37</v>
      </c>
      <c r="C167">
        <v>109.26</v>
      </c>
      <c r="D167">
        <f>IF(gielda__2[[#This Row],[firma_A]]&gt;A166, D166+1, 1)</f>
        <v>2</v>
      </c>
      <c r="E167">
        <f>IF(gielda__2[[#This Row],[firma_B]]&gt;B166, E166+1, 1)</f>
        <v>1</v>
      </c>
      <c r="F167">
        <f>IF(gielda__2[[#This Row],[firma_C]]&gt;C166, F166+1, 1)</f>
        <v>1</v>
      </c>
    </row>
    <row r="168" spans="1:6" x14ac:dyDescent="0.45">
      <c r="A168">
        <v>87.8</v>
      </c>
      <c r="B168">
        <v>128.21</v>
      </c>
      <c r="C168">
        <v>110.98</v>
      </c>
      <c r="D168">
        <f>IF(gielda__2[[#This Row],[firma_A]]&gt;A167, D167+1, 1)</f>
        <v>3</v>
      </c>
      <c r="E168">
        <f>IF(gielda__2[[#This Row],[firma_B]]&gt;B167, E167+1, 1)</f>
        <v>1</v>
      </c>
      <c r="F168">
        <f>IF(gielda__2[[#This Row],[firma_C]]&gt;C167, F167+1, 1)</f>
        <v>2</v>
      </c>
    </row>
    <row r="169" spans="1:6" x14ac:dyDescent="0.45">
      <c r="A169">
        <v>86.31</v>
      </c>
      <c r="B169">
        <v>130.97999999999999</v>
      </c>
      <c r="C169">
        <v>111.8</v>
      </c>
      <c r="D169">
        <f>IF(gielda__2[[#This Row],[firma_A]]&gt;A168, D168+1, 1)</f>
        <v>1</v>
      </c>
      <c r="E169">
        <f>IF(gielda__2[[#This Row],[firma_B]]&gt;B168, E168+1, 1)</f>
        <v>2</v>
      </c>
      <c r="F169">
        <f>IF(gielda__2[[#This Row],[firma_C]]&gt;C168, F168+1, 1)</f>
        <v>3</v>
      </c>
    </row>
    <row r="170" spans="1:6" x14ac:dyDescent="0.45">
      <c r="A170">
        <v>84.68</v>
      </c>
      <c r="B170">
        <v>130.07</v>
      </c>
      <c r="C170">
        <v>110.07</v>
      </c>
      <c r="D170">
        <f>IF(gielda__2[[#This Row],[firma_A]]&gt;A169, D169+1, 1)</f>
        <v>1</v>
      </c>
      <c r="E170">
        <f>IF(gielda__2[[#This Row],[firma_B]]&gt;B169, E169+1, 1)</f>
        <v>1</v>
      </c>
      <c r="F170">
        <f>IF(gielda__2[[#This Row],[firma_C]]&gt;C169, F169+1, 1)</f>
        <v>1</v>
      </c>
    </row>
    <row r="171" spans="1:6" x14ac:dyDescent="0.45">
      <c r="A171">
        <v>82.77</v>
      </c>
      <c r="B171">
        <v>129.9</v>
      </c>
      <c r="C171">
        <v>110.79</v>
      </c>
      <c r="D171">
        <f>IF(gielda__2[[#This Row],[firma_A]]&gt;A170, D170+1, 1)</f>
        <v>1</v>
      </c>
      <c r="E171">
        <f>IF(gielda__2[[#This Row],[firma_B]]&gt;B170, E170+1, 1)</f>
        <v>1</v>
      </c>
      <c r="F171">
        <f>IF(gielda__2[[#This Row],[firma_C]]&gt;C170, F170+1, 1)</f>
        <v>2</v>
      </c>
    </row>
    <row r="172" spans="1:6" x14ac:dyDescent="0.45">
      <c r="A172">
        <v>80.95</v>
      </c>
      <c r="B172">
        <v>129.86000000000001</v>
      </c>
      <c r="C172">
        <v>109.17</v>
      </c>
      <c r="D172">
        <f>IF(gielda__2[[#This Row],[firma_A]]&gt;A171, D171+1, 1)</f>
        <v>1</v>
      </c>
      <c r="E172">
        <f>IF(gielda__2[[#This Row],[firma_B]]&gt;B171, E171+1, 1)</f>
        <v>1</v>
      </c>
      <c r="F172">
        <f>IF(gielda__2[[#This Row],[firma_C]]&gt;C171, F171+1, 1)</f>
        <v>1</v>
      </c>
    </row>
    <row r="173" spans="1:6" x14ac:dyDescent="0.45">
      <c r="A173">
        <v>81.61</v>
      </c>
      <c r="B173">
        <v>128.05000000000001</v>
      </c>
      <c r="C173">
        <v>107.31</v>
      </c>
      <c r="D173">
        <f>IF(gielda__2[[#This Row],[firma_A]]&gt;A172, D172+1, 1)</f>
        <v>2</v>
      </c>
      <c r="E173">
        <f>IF(gielda__2[[#This Row],[firma_B]]&gt;B172, E172+1, 1)</f>
        <v>1</v>
      </c>
      <c r="F173">
        <f>IF(gielda__2[[#This Row],[firma_C]]&gt;C172, F172+1, 1)</f>
        <v>1</v>
      </c>
    </row>
    <row r="174" spans="1:6" x14ac:dyDescent="0.45">
      <c r="A174">
        <v>82.19</v>
      </c>
      <c r="B174">
        <v>130.53</v>
      </c>
      <c r="C174">
        <v>107.72</v>
      </c>
      <c r="D174">
        <f>IF(gielda__2[[#This Row],[firma_A]]&gt;A173, D173+1, 1)</f>
        <v>3</v>
      </c>
      <c r="E174">
        <f>IF(gielda__2[[#This Row],[firma_B]]&gt;B173, E173+1, 1)</f>
        <v>2</v>
      </c>
      <c r="F174">
        <f>IF(gielda__2[[#This Row],[firma_C]]&gt;C173, F173+1, 1)</f>
        <v>2</v>
      </c>
    </row>
    <row r="175" spans="1:6" x14ac:dyDescent="0.45">
      <c r="A175">
        <v>80.69</v>
      </c>
      <c r="B175">
        <v>130.22</v>
      </c>
      <c r="C175">
        <v>105.87</v>
      </c>
      <c r="D175">
        <f>IF(gielda__2[[#This Row],[firma_A]]&gt;A174, D174+1, 1)</f>
        <v>1</v>
      </c>
      <c r="E175">
        <f>IF(gielda__2[[#This Row],[firma_B]]&gt;B174, E174+1, 1)</f>
        <v>1</v>
      </c>
      <c r="F175">
        <f>IF(gielda__2[[#This Row],[firma_C]]&gt;C174, F174+1, 1)</f>
        <v>1</v>
      </c>
    </row>
    <row r="176" spans="1:6" x14ac:dyDescent="0.45">
      <c r="A176">
        <v>81.66</v>
      </c>
      <c r="B176">
        <v>129.61000000000001</v>
      </c>
      <c r="C176">
        <v>106.22</v>
      </c>
      <c r="D176">
        <f>IF(gielda__2[[#This Row],[firma_A]]&gt;A175, D175+1, 1)</f>
        <v>2</v>
      </c>
      <c r="E176">
        <f>IF(gielda__2[[#This Row],[firma_B]]&gt;B175, E175+1, 1)</f>
        <v>1</v>
      </c>
      <c r="F176">
        <f>IF(gielda__2[[#This Row],[firma_C]]&gt;C175, F175+1, 1)</f>
        <v>2</v>
      </c>
    </row>
    <row r="177" spans="1:6" x14ac:dyDescent="0.45">
      <c r="A177">
        <v>80.06</v>
      </c>
      <c r="B177">
        <v>128.19</v>
      </c>
      <c r="C177">
        <v>107.4</v>
      </c>
      <c r="D177">
        <f>IF(gielda__2[[#This Row],[firma_A]]&gt;A176, D176+1, 1)</f>
        <v>1</v>
      </c>
      <c r="E177">
        <f>IF(gielda__2[[#This Row],[firma_B]]&gt;B176, E176+1, 1)</f>
        <v>1</v>
      </c>
      <c r="F177">
        <f>IF(gielda__2[[#This Row],[firma_C]]&gt;C176, F176+1, 1)</f>
        <v>3</v>
      </c>
    </row>
    <row r="178" spans="1:6" x14ac:dyDescent="0.45">
      <c r="A178">
        <v>78.959999999999994</v>
      </c>
      <c r="B178">
        <v>127.64</v>
      </c>
      <c r="C178">
        <v>108.01</v>
      </c>
      <c r="D178">
        <f>IF(gielda__2[[#This Row],[firma_A]]&gt;A177, D177+1, 1)</f>
        <v>1</v>
      </c>
      <c r="E178">
        <f>IF(gielda__2[[#This Row],[firma_B]]&gt;B177, E177+1, 1)</f>
        <v>1</v>
      </c>
      <c r="F178">
        <f>IF(gielda__2[[#This Row],[firma_C]]&gt;C177, F177+1, 1)</f>
        <v>4</v>
      </c>
    </row>
    <row r="179" spans="1:6" x14ac:dyDescent="0.45">
      <c r="A179">
        <v>80.52</v>
      </c>
      <c r="B179">
        <v>126.21</v>
      </c>
      <c r="C179">
        <v>106.27</v>
      </c>
      <c r="D179">
        <f>IF(gielda__2[[#This Row],[firma_A]]&gt;A178, D178+1, 1)</f>
        <v>2</v>
      </c>
      <c r="E179">
        <f>IF(gielda__2[[#This Row],[firma_B]]&gt;B178, E178+1, 1)</f>
        <v>1</v>
      </c>
      <c r="F179">
        <f>IF(gielda__2[[#This Row],[firma_C]]&gt;C178, F178+1, 1)</f>
        <v>1</v>
      </c>
    </row>
    <row r="180" spans="1:6" x14ac:dyDescent="0.45">
      <c r="A180">
        <v>81.67</v>
      </c>
      <c r="B180">
        <v>124.23</v>
      </c>
      <c r="C180">
        <v>108.33</v>
      </c>
      <c r="D180">
        <f>IF(gielda__2[[#This Row],[firma_A]]&gt;A179, D179+1, 1)</f>
        <v>3</v>
      </c>
      <c r="E180">
        <f>IF(gielda__2[[#This Row],[firma_B]]&gt;B179, E179+1, 1)</f>
        <v>1</v>
      </c>
      <c r="F180">
        <f>IF(gielda__2[[#This Row],[firma_C]]&gt;C179, F179+1, 1)</f>
        <v>2</v>
      </c>
    </row>
    <row r="181" spans="1:6" x14ac:dyDescent="0.45">
      <c r="A181">
        <v>82.11</v>
      </c>
      <c r="B181">
        <v>123.24</v>
      </c>
      <c r="C181">
        <v>109.22</v>
      </c>
      <c r="D181">
        <f>IF(gielda__2[[#This Row],[firma_A]]&gt;A180, D180+1, 1)</f>
        <v>4</v>
      </c>
      <c r="E181">
        <f>IF(gielda__2[[#This Row],[firma_B]]&gt;B180, E180+1, 1)</f>
        <v>1</v>
      </c>
      <c r="F181">
        <f>IF(gielda__2[[#This Row],[firma_C]]&gt;C180, F180+1, 1)</f>
        <v>3</v>
      </c>
    </row>
    <row r="182" spans="1:6" x14ac:dyDescent="0.45">
      <c r="A182">
        <v>83.32</v>
      </c>
      <c r="B182">
        <v>126.19</v>
      </c>
      <c r="C182">
        <v>107.37</v>
      </c>
      <c r="D182">
        <f>IF(gielda__2[[#This Row],[firma_A]]&gt;A181, D181+1, 1)</f>
        <v>5</v>
      </c>
      <c r="E182">
        <f>IF(gielda__2[[#This Row],[firma_B]]&gt;B181, E181+1, 1)</f>
        <v>2</v>
      </c>
      <c r="F182">
        <f>IF(gielda__2[[#This Row],[firma_C]]&gt;C181, F181+1, 1)</f>
        <v>1</v>
      </c>
    </row>
    <row r="183" spans="1:6" x14ac:dyDescent="0.45">
      <c r="A183">
        <v>84.79</v>
      </c>
      <c r="B183">
        <v>129.05000000000001</v>
      </c>
      <c r="C183">
        <v>107.76</v>
      </c>
      <c r="D183">
        <f>IF(gielda__2[[#This Row],[firma_A]]&gt;A182, D182+1, 1)</f>
        <v>6</v>
      </c>
      <c r="E183">
        <f>IF(gielda__2[[#This Row],[firma_B]]&gt;B182, E182+1, 1)</f>
        <v>3</v>
      </c>
      <c r="F183">
        <f>IF(gielda__2[[#This Row],[firma_C]]&gt;C182, F182+1, 1)</f>
        <v>2</v>
      </c>
    </row>
    <row r="184" spans="1:6" x14ac:dyDescent="0.45">
      <c r="A184">
        <v>83.25</v>
      </c>
      <c r="B184">
        <v>128.65</v>
      </c>
      <c r="C184">
        <v>108.37</v>
      </c>
      <c r="D184">
        <f>IF(gielda__2[[#This Row],[firma_A]]&gt;A183, D183+1, 1)</f>
        <v>1</v>
      </c>
      <c r="E184">
        <f>IF(gielda__2[[#This Row],[firma_B]]&gt;B183, E183+1, 1)</f>
        <v>1</v>
      </c>
      <c r="F184">
        <f>IF(gielda__2[[#This Row],[firma_C]]&gt;C183, F183+1, 1)</f>
        <v>3</v>
      </c>
    </row>
    <row r="185" spans="1:6" x14ac:dyDescent="0.45">
      <c r="A185">
        <v>81.319999999999993</v>
      </c>
      <c r="B185">
        <v>126.93</v>
      </c>
      <c r="C185">
        <v>109.22</v>
      </c>
      <c r="D185">
        <f>IF(gielda__2[[#This Row],[firma_A]]&gt;A184, D184+1, 1)</f>
        <v>1</v>
      </c>
      <c r="E185">
        <f>IF(gielda__2[[#This Row],[firma_B]]&gt;B184, E184+1, 1)</f>
        <v>1</v>
      </c>
      <c r="F185">
        <f>IF(gielda__2[[#This Row],[firma_C]]&gt;C184, F184+1, 1)</f>
        <v>4</v>
      </c>
    </row>
    <row r="186" spans="1:6" x14ac:dyDescent="0.45">
      <c r="A186">
        <v>82.7</v>
      </c>
      <c r="B186">
        <v>129.41</v>
      </c>
      <c r="C186">
        <v>107.78</v>
      </c>
      <c r="D186">
        <f>IF(gielda__2[[#This Row],[firma_A]]&gt;A185, D185+1, 1)</f>
        <v>2</v>
      </c>
      <c r="E186">
        <f>IF(gielda__2[[#This Row],[firma_B]]&gt;B185, E185+1, 1)</f>
        <v>2</v>
      </c>
      <c r="F186">
        <f>IF(gielda__2[[#This Row],[firma_C]]&gt;C185, F185+1, 1)</f>
        <v>1</v>
      </c>
    </row>
    <row r="187" spans="1:6" x14ac:dyDescent="0.45">
      <c r="A187">
        <v>84.81</v>
      </c>
      <c r="B187">
        <v>129.25</v>
      </c>
      <c r="C187">
        <v>109.71</v>
      </c>
      <c r="D187">
        <f>IF(gielda__2[[#This Row],[firma_A]]&gt;A186, D186+1, 1)</f>
        <v>3</v>
      </c>
      <c r="E187">
        <f>IF(gielda__2[[#This Row],[firma_B]]&gt;B186, E186+1, 1)</f>
        <v>1</v>
      </c>
      <c r="F187">
        <f>IF(gielda__2[[#This Row],[firma_C]]&gt;C186, F186+1, 1)</f>
        <v>2</v>
      </c>
    </row>
    <row r="188" spans="1:6" x14ac:dyDescent="0.45">
      <c r="A188">
        <v>86.6</v>
      </c>
      <c r="B188">
        <v>129.16999999999999</v>
      </c>
      <c r="C188">
        <v>107.74</v>
      </c>
      <c r="D188">
        <f>IF(gielda__2[[#This Row],[firma_A]]&gt;A187, D187+1, 1)</f>
        <v>4</v>
      </c>
      <c r="E188">
        <f>IF(gielda__2[[#This Row],[firma_B]]&gt;B187, E187+1, 1)</f>
        <v>1</v>
      </c>
      <c r="F188">
        <f>IF(gielda__2[[#This Row],[firma_C]]&gt;C187, F187+1, 1)</f>
        <v>1</v>
      </c>
    </row>
    <row r="189" spans="1:6" x14ac:dyDescent="0.45">
      <c r="A189">
        <v>87.71</v>
      </c>
      <c r="B189">
        <v>127.81</v>
      </c>
      <c r="C189">
        <v>109.77</v>
      </c>
      <c r="D189">
        <f>IF(gielda__2[[#This Row],[firma_A]]&gt;A188, D188+1, 1)</f>
        <v>5</v>
      </c>
      <c r="E189">
        <f>IF(gielda__2[[#This Row],[firma_B]]&gt;B188, E188+1, 1)</f>
        <v>1</v>
      </c>
      <c r="F189">
        <f>IF(gielda__2[[#This Row],[firma_C]]&gt;C188, F188+1, 1)</f>
        <v>2</v>
      </c>
    </row>
    <row r="190" spans="1:6" x14ac:dyDescent="0.45">
      <c r="A190">
        <v>86.58</v>
      </c>
      <c r="B190">
        <v>130.62</v>
      </c>
      <c r="C190">
        <v>111.27</v>
      </c>
      <c r="D190">
        <f>IF(gielda__2[[#This Row],[firma_A]]&gt;A189, D189+1, 1)</f>
        <v>1</v>
      </c>
      <c r="E190">
        <f>IF(gielda__2[[#This Row],[firma_B]]&gt;B189, E189+1, 1)</f>
        <v>2</v>
      </c>
      <c r="F190">
        <f>IF(gielda__2[[#This Row],[firma_C]]&gt;C189, F189+1, 1)</f>
        <v>3</v>
      </c>
    </row>
    <row r="191" spans="1:6" x14ac:dyDescent="0.45">
      <c r="A191">
        <v>85.23</v>
      </c>
      <c r="B191">
        <v>129.24</v>
      </c>
      <c r="C191">
        <v>109.41</v>
      </c>
      <c r="D191">
        <f>IF(gielda__2[[#This Row],[firma_A]]&gt;A190, D190+1, 1)</f>
        <v>1</v>
      </c>
      <c r="E191">
        <f>IF(gielda__2[[#This Row],[firma_B]]&gt;B190, E190+1, 1)</f>
        <v>1</v>
      </c>
      <c r="F191">
        <f>IF(gielda__2[[#This Row],[firma_C]]&gt;C190, F190+1, 1)</f>
        <v>1</v>
      </c>
    </row>
    <row r="192" spans="1:6" x14ac:dyDescent="0.45">
      <c r="A192">
        <v>87.45</v>
      </c>
      <c r="B192">
        <v>128.72</v>
      </c>
      <c r="C192">
        <v>109.72</v>
      </c>
      <c r="D192">
        <f>IF(gielda__2[[#This Row],[firma_A]]&gt;A191, D191+1, 1)</f>
        <v>2</v>
      </c>
      <c r="E192">
        <f>IF(gielda__2[[#This Row],[firma_B]]&gt;B191, E191+1, 1)</f>
        <v>1</v>
      </c>
      <c r="F192">
        <f>IF(gielda__2[[#This Row],[firma_C]]&gt;C191, F191+1, 1)</f>
        <v>2</v>
      </c>
    </row>
    <row r="193" spans="1:6" x14ac:dyDescent="0.45">
      <c r="A193">
        <v>86.12</v>
      </c>
      <c r="B193">
        <v>128.01</v>
      </c>
      <c r="C193">
        <v>108.19</v>
      </c>
      <c r="D193">
        <f>IF(gielda__2[[#This Row],[firma_A]]&gt;A192, D192+1, 1)</f>
        <v>1</v>
      </c>
      <c r="E193">
        <f>IF(gielda__2[[#This Row],[firma_B]]&gt;B192, E192+1, 1)</f>
        <v>1</v>
      </c>
      <c r="F193">
        <f>IF(gielda__2[[#This Row],[firma_C]]&gt;C192, F192+1, 1)</f>
        <v>1</v>
      </c>
    </row>
    <row r="194" spans="1:6" x14ac:dyDescent="0.45">
      <c r="A194">
        <v>87.45</v>
      </c>
      <c r="B194">
        <v>127.99</v>
      </c>
      <c r="C194">
        <v>109.68</v>
      </c>
      <c r="D194">
        <f>IF(gielda__2[[#This Row],[firma_A]]&gt;A193, D193+1, 1)</f>
        <v>2</v>
      </c>
      <c r="E194">
        <f>IF(gielda__2[[#This Row],[firma_B]]&gt;B193, E193+1, 1)</f>
        <v>1</v>
      </c>
      <c r="F194">
        <f>IF(gielda__2[[#This Row],[firma_C]]&gt;C193, F193+1, 1)</f>
        <v>2</v>
      </c>
    </row>
    <row r="195" spans="1:6" x14ac:dyDescent="0.45">
      <c r="A195">
        <v>89.49</v>
      </c>
      <c r="B195">
        <v>126.59</v>
      </c>
      <c r="C195">
        <v>110.39</v>
      </c>
      <c r="D195">
        <f>IF(gielda__2[[#This Row],[firma_A]]&gt;A194, D194+1, 1)</f>
        <v>3</v>
      </c>
      <c r="E195">
        <f>IF(gielda__2[[#This Row],[firma_B]]&gt;B194, E194+1, 1)</f>
        <v>1</v>
      </c>
      <c r="F195">
        <f>IF(gielda__2[[#This Row],[firma_C]]&gt;C194, F194+1, 1)</f>
        <v>3</v>
      </c>
    </row>
    <row r="196" spans="1:6" x14ac:dyDescent="0.45">
      <c r="A196">
        <v>87.85</v>
      </c>
      <c r="B196">
        <v>125.24</v>
      </c>
      <c r="C196">
        <v>111.28</v>
      </c>
      <c r="D196">
        <f>IF(gielda__2[[#This Row],[firma_A]]&gt;A195, D195+1, 1)</f>
        <v>1</v>
      </c>
      <c r="E196">
        <f>IF(gielda__2[[#This Row],[firma_B]]&gt;B195, E195+1, 1)</f>
        <v>1</v>
      </c>
      <c r="F196">
        <f>IF(gielda__2[[#This Row],[firma_C]]&gt;C195, F195+1, 1)</f>
        <v>4</v>
      </c>
    </row>
    <row r="197" spans="1:6" x14ac:dyDescent="0.45">
      <c r="A197">
        <v>89.46</v>
      </c>
      <c r="B197">
        <v>123.39</v>
      </c>
      <c r="C197">
        <v>112.56</v>
      </c>
      <c r="D197">
        <f>IF(gielda__2[[#This Row],[firma_A]]&gt;A196, D196+1, 1)</f>
        <v>2</v>
      </c>
      <c r="E197">
        <f>IF(gielda__2[[#This Row],[firma_B]]&gt;B196, E196+1, 1)</f>
        <v>1</v>
      </c>
      <c r="F197">
        <f>IF(gielda__2[[#This Row],[firma_C]]&gt;C196, F196+1, 1)</f>
        <v>5</v>
      </c>
    </row>
    <row r="198" spans="1:6" x14ac:dyDescent="0.45">
      <c r="A198">
        <v>87.6</v>
      </c>
      <c r="B198">
        <v>122.61</v>
      </c>
      <c r="C198">
        <v>113.15</v>
      </c>
      <c r="D198">
        <f>IF(gielda__2[[#This Row],[firma_A]]&gt;A197, D197+1, 1)</f>
        <v>1</v>
      </c>
      <c r="E198">
        <f>IF(gielda__2[[#This Row],[firma_B]]&gt;B197, E197+1, 1)</f>
        <v>1</v>
      </c>
      <c r="F198">
        <f>IF(gielda__2[[#This Row],[firma_C]]&gt;C197, F197+1, 1)</f>
        <v>6</v>
      </c>
    </row>
    <row r="199" spans="1:6" x14ac:dyDescent="0.45">
      <c r="A199">
        <v>87.87</v>
      </c>
      <c r="B199">
        <v>122.54</v>
      </c>
      <c r="C199">
        <v>114.21</v>
      </c>
      <c r="D199">
        <f>IF(gielda__2[[#This Row],[firma_A]]&gt;A198, D198+1, 1)</f>
        <v>2</v>
      </c>
      <c r="E199">
        <f>IF(gielda__2[[#This Row],[firma_B]]&gt;B198, E198+1, 1)</f>
        <v>1</v>
      </c>
      <c r="F199">
        <f>IF(gielda__2[[#This Row],[firma_C]]&gt;C198, F198+1, 1)</f>
        <v>7</v>
      </c>
    </row>
    <row r="200" spans="1:6" x14ac:dyDescent="0.45">
      <c r="A200">
        <v>88.46</v>
      </c>
      <c r="B200">
        <v>121.81</v>
      </c>
      <c r="C200">
        <v>114.89</v>
      </c>
      <c r="D200">
        <f>IF(gielda__2[[#This Row],[firma_A]]&gt;A199, D199+1, 1)</f>
        <v>3</v>
      </c>
      <c r="E200">
        <f>IF(gielda__2[[#This Row],[firma_B]]&gt;B199, E199+1, 1)</f>
        <v>1</v>
      </c>
      <c r="F200">
        <f>IF(gielda__2[[#This Row],[firma_C]]&gt;C199, F199+1, 1)</f>
        <v>8</v>
      </c>
    </row>
    <row r="201" spans="1:6" x14ac:dyDescent="0.45">
      <c r="A201">
        <v>90.4</v>
      </c>
      <c r="B201">
        <v>124.57</v>
      </c>
      <c r="C201">
        <v>114.91</v>
      </c>
      <c r="D201">
        <f>IF(gielda__2[[#This Row],[firma_A]]&gt;A200, D200+1, 1)</f>
        <v>4</v>
      </c>
      <c r="E201">
        <f>IF(gielda__2[[#This Row],[firma_B]]&gt;B200, E200+1, 1)</f>
        <v>2</v>
      </c>
      <c r="F201">
        <f>IF(gielda__2[[#This Row],[firma_C]]&gt;C200, F200+1, 1)</f>
        <v>9</v>
      </c>
    </row>
    <row r="202" spans="1:6" x14ac:dyDescent="0.45">
      <c r="A202">
        <v>88.55</v>
      </c>
      <c r="B202">
        <v>123.78</v>
      </c>
      <c r="C202">
        <v>112.97</v>
      </c>
      <c r="D202">
        <f>IF(gielda__2[[#This Row],[firma_A]]&gt;A201, D201+1, 1)</f>
        <v>1</v>
      </c>
      <c r="E202">
        <f>IF(gielda__2[[#This Row],[firma_B]]&gt;B201, E201+1, 1)</f>
        <v>1</v>
      </c>
      <c r="F202">
        <f>IF(gielda__2[[#This Row],[firma_C]]&gt;C201, F201+1, 1)</f>
        <v>1</v>
      </c>
    </row>
    <row r="203" spans="1:6" x14ac:dyDescent="0.45">
      <c r="A203">
        <v>86.63</v>
      </c>
      <c r="B203">
        <v>126.62</v>
      </c>
      <c r="C203">
        <v>111.12</v>
      </c>
      <c r="D203">
        <f>IF(gielda__2[[#This Row],[firma_A]]&gt;A202, D202+1, 1)</f>
        <v>1</v>
      </c>
      <c r="E203">
        <f>IF(gielda__2[[#This Row],[firma_B]]&gt;B202, E202+1, 1)</f>
        <v>2</v>
      </c>
      <c r="F203">
        <f>IF(gielda__2[[#This Row],[firma_C]]&gt;C202, F202+1, 1)</f>
        <v>1</v>
      </c>
    </row>
    <row r="204" spans="1:6" x14ac:dyDescent="0.45">
      <c r="A204">
        <v>88.98</v>
      </c>
      <c r="B204">
        <v>125.63</v>
      </c>
      <c r="C204">
        <v>111.44</v>
      </c>
      <c r="D204">
        <f>IF(gielda__2[[#This Row],[firma_A]]&gt;A203, D203+1, 1)</f>
        <v>2</v>
      </c>
      <c r="E204">
        <f>IF(gielda__2[[#This Row],[firma_B]]&gt;B203, E203+1, 1)</f>
        <v>1</v>
      </c>
      <c r="F204">
        <f>IF(gielda__2[[#This Row],[firma_C]]&gt;C203, F203+1, 1)</f>
        <v>2</v>
      </c>
    </row>
    <row r="205" spans="1:6" x14ac:dyDescent="0.45">
      <c r="A205">
        <v>90.85</v>
      </c>
      <c r="B205">
        <v>124.55</v>
      </c>
      <c r="C205">
        <v>113.24</v>
      </c>
      <c r="D205">
        <f>IF(gielda__2[[#This Row],[firma_A]]&gt;A204, D204+1, 1)</f>
        <v>3</v>
      </c>
      <c r="E205">
        <f>IF(gielda__2[[#This Row],[firma_B]]&gt;B204, E204+1, 1)</f>
        <v>1</v>
      </c>
      <c r="F205">
        <f>IF(gielda__2[[#This Row],[firma_C]]&gt;C204, F204+1, 1)</f>
        <v>3</v>
      </c>
    </row>
    <row r="206" spans="1:6" x14ac:dyDescent="0.45">
      <c r="A206">
        <v>89.19</v>
      </c>
      <c r="B206">
        <v>123.8</v>
      </c>
      <c r="C206">
        <v>111.26</v>
      </c>
      <c r="D206">
        <f>IF(gielda__2[[#This Row],[firma_A]]&gt;A205, D205+1, 1)</f>
        <v>1</v>
      </c>
      <c r="E206">
        <f>IF(gielda__2[[#This Row],[firma_B]]&gt;B205, E205+1, 1)</f>
        <v>1</v>
      </c>
      <c r="F206">
        <f>IF(gielda__2[[#This Row],[firma_C]]&gt;C205, F205+1, 1)</f>
        <v>1</v>
      </c>
    </row>
    <row r="207" spans="1:6" x14ac:dyDescent="0.45">
      <c r="A207">
        <v>91.15</v>
      </c>
      <c r="B207">
        <v>123.76</v>
      </c>
      <c r="C207">
        <v>109.56</v>
      </c>
      <c r="D207">
        <f>IF(gielda__2[[#This Row],[firma_A]]&gt;A206, D206+1, 1)</f>
        <v>2</v>
      </c>
      <c r="E207">
        <f>IF(gielda__2[[#This Row],[firma_B]]&gt;B206, E206+1, 1)</f>
        <v>1</v>
      </c>
      <c r="F207">
        <f>IF(gielda__2[[#This Row],[firma_C]]&gt;C206, F206+1, 1)</f>
        <v>1</v>
      </c>
    </row>
    <row r="208" spans="1:6" x14ac:dyDescent="0.45">
      <c r="A208">
        <v>93.49</v>
      </c>
      <c r="B208">
        <v>122.59</v>
      </c>
      <c r="C208">
        <v>109.82</v>
      </c>
      <c r="D208">
        <f>IF(gielda__2[[#This Row],[firma_A]]&gt;A207, D207+1, 1)</f>
        <v>3</v>
      </c>
      <c r="E208">
        <f>IF(gielda__2[[#This Row],[firma_B]]&gt;B207, E207+1, 1)</f>
        <v>1</v>
      </c>
      <c r="F208">
        <f>IF(gielda__2[[#This Row],[firma_C]]&gt;C207, F207+1, 1)</f>
        <v>2</v>
      </c>
    </row>
    <row r="209" spans="1:6" x14ac:dyDescent="0.45">
      <c r="A209">
        <v>92.45</v>
      </c>
      <c r="B209">
        <v>121.07</v>
      </c>
      <c r="C209">
        <v>111.61</v>
      </c>
      <c r="D209">
        <f>IF(gielda__2[[#This Row],[firma_A]]&gt;A208, D208+1, 1)</f>
        <v>1</v>
      </c>
      <c r="E209">
        <f>IF(gielda__2[[#This Row],[firma_B]]&gt;B208, E208+1, 1)</f>
        <v>1</v>
      </c>
      <c r="F209">
        <f>IF(gielda__2[[#This Row],[firma_C]]&gt;C208, F208+1, 1)</f>
        <v>3</v>
      </c>
    </row>
    <row r="210" spans="1:6" x14ac:dyDescent="0.45">
      <c r="A210">
        <v>90.51</v>
      </c>
      <c r="B210">
        <v>119.15</v>
      </c>
      <c r="C210">
        <v>110.11</v>
      </c>
      <c r="D210">
        <f>IF(gielda__2[[#This Row],[firma_A]]&gt;A209, D209+1, 1)</f>
        <v>1</v>
      </c>
      <c r="E210">
        <f>IF(gielda__2[[#This Row],[firma_B]]&gt;B209, E209+1, 1)</f>
        <v>1</v>
      </c>
      <c r="F210">
        <f>IF(gielda__2[[#This Row],[firma_C]]&gt;C209, F209+1, 1)</f>
        <v>1</v>
      </c>
    </row>
    <row r="211" spans="1:6" x14ac:dyDescent="0.45">
      <c r="A211">
        <v>91.65</v>
      </c>
      <c r="B211">
        <v>122.04</v>
      </c>
      <c r="C211">
        <v>111.72</v>
      </c>
      <c r="D211">
        <f>IF(gielda__2[[#This Row],[firma_A]]&gt;A210, D210+1, 1)</f>
        <v>2</v>
      </c>
      <c r="E211">
        <f>IF(gielda__2[[#This Row],[firma_B]]&gt;B210, E210+1, 1)</f>
        <v>2</v>
      </c>
      <c r="F211">
        <f>IF(gielda__2[[#This Row],[firma_C]]&gt;C210, F210+1, 1)</f>
        <v>2</v>
      </c>
    </row>
    <row r="212" spans="1:6" x14ac:dyDescent="0.45">
      <c r="A212">
        <v>92.92</v>
      </c>
      <c r="B212">
        <v>120.35</v>
      </c>
      <c r="C212">
        <v>111.85</v>
      </c>
      <c r="D212">
        <f>IF(gielda__2[[#This Row],[firma_A]]&gt;A211, D211+1, 1)</f>
        <v>3</v>
      </c>
      <c r="E212">
        <f>IF(gielda__2[[#This Row],[firma_B]]&gt;B211, E211+1, 1)</f>
        <v>1</v>
      </c>
      <c r="F212">
        <f>IF(gielda__2[[#This Row],[firma_C]]&gt;C211, F211+1, 1)</f>
        <v>3</v>
      </c>
    </row>
    <row r="213" spans="1:6" x14ac:dyDescent="0.45">
      <c r="A213">
        <v>91.21</v>
      </c>
      <c r="B213">
        <v>119.39</v>
      </c>
      <c r="C213">
        <v>113.24</v>
      </c>
      <c r="D213">
        <f>IF(gielda__2[[#This Row],[firma_A]]&gt;A212, D212+1, 1)</f>
        <v>1</v>
      </c>
      <c r="E213">
        <f>IF(gielda__2[[#This Row],[firma_B]]&gt;B212, E212+1, 1)</f>
        <v>1</v>
      </c>
      <c r="F213">
        <f>IF(gielda__2[[#This Row],[firma_C]]&gt;C212, F212+1, 1)</f>
        <v>4</v>
      </c>
    </row>
    <row r="214" spans="1:6" x14ac:dyDescent="0.45">
      <c r="A214">
        <v>93.43</v>
      </c>
      <c r="B214">
        <v>118.26</v>
      </c>
      <c r="C214">
        <v>114.79</v>
      </c>
      <c r="D214">
        <f>IF(gielda__2[[#This Row],[firma_A]]&gt;A213, D213+1, 1)</f>
        <v>2</v>
      </c>
      <c r="E214">
        <f>IF(gielda__2[[#This Row],[firma_B]]&gt;B213, E213+1, 1)</f>
        <v>1</v>
      </c>
      <c r="F214">
        <f>IF(gielda__2[[#This Row],[firma_C]]&gt;C213, F213+1, 1)</f>
        <v>5</v>
      </c>
    </row>
    <row r="215" spans="1:6" x14ac:dyDescent="0.45">
      <c r="A215">
        <v>91.8</v>
      </c>
      <c r="B215">
        <v>117.65</v>
      </c>
      <c r="C215">
        <v>113.2</v>
      </c>
      <c r="D215">
        <f>IF(gielda__2[[#This Row],[firma_A]]&gt;A214, D214+1, 1)</f>
        <v>1</v>
      </c>
      <c r="E215">
        <f>IF(gielda__2[[#This Row],[firma_B]]&gt;B214, E214+1, 1)</f>
        <v>1</v>
      </c>
      <c r="F215">
        <f>IF(gielda__2[[#This Row],[firma_C]]&gt;C214, F214+1, 1)</f>
        <v>1</v>
      </c>
    </row>
    <row r="216" spans="1:6" x14ac:dyDescent="0.45">
      <c r="A216">
        <v>91.8</v>
      </c>
      <c r="B216">
        <v>116.7</v>
      </c>
      <c r="C216">
        <v>113.27</v>
      </c>
      <c r="D216">
        <f>IF(gielda__2[[#This Row],[firma_A]]&gt;A215, D215+1, 1)</f>
        <v>1</v>
      </c>
      <c r="E216">
        <f>IF(gielda__2[[#This Row],[firma_B]]&gt;B215, E215+1, 1)</f>
        <v>1</v>
      </c>
      <c r="F216">
        <f>IF(gielda__2[[#This Row],[firma_C]]&gt;C215, F215+1, 1)</f>
        <v>2</v>
      </c>
    </row>
    <row r="217" spans="1:6" x14ac:dyDescent="0.45">
      <c r="A217">
        <v>92</v>
      </c>
      <c r="B217">
        <v>119.54</v>
      </c>
      <c r="C217">
        <v>111.75</v>
      </c>
      <c r="D217">
        <f>IF(gielda__2[[#This Row],[firma_A]]&gt;A216, D216+1, 1)</f>
        <v>2</v>
      </c>
      <c r="E217">
        <f>IF(gielda__2[[#This Row],[firma_B]]&gt;B216, E216+1, 1)</f>
        <v>2</v>
      </c>
      <c r="F217">
        <f>IF(gielda__2[[#This Row],[firma_C]]&gt;C216, F216+1, 1)</f>
        <v>1</v>
      </c>
    </row>
    <row r="218" spans="1:6" x14ac:dyDescent="0.45">
      <c r="A218">
        <v>92.36</v>
      </c>
      <c r="B218">
        <v>117.82</v>
      </c>
      <c r="C218">
        <v>112.97</v>
      </c>
      <c r="D218">
        <f>IF(gielda__2[[#This Row],[firma_A]]&gt;A217, D217+1, 1)</f>
        <v>3</v>
      </c>
      <c r="E218">
        <f>IF(gielda__2[[#This Row],[firma_B]]&gt;B217, E217+1, 1)</f>
        <v>1</v>
      </c>
      <c r="F218">
        <f>IF(gielda__2[[#This Row],[firma_C]]&gt;C217, F217+1, 1)</f>
        <v>2</v>
      </c>
    </row>
    <row r="219" spans="1:6" x14ac:dyDescent="0.45">
      <c r="A219">
        <v>92.9</v>
      </c>
      <c r="B219">
        <v>116.68</v>
      </c>
      <c r="C219">
        <v>114.74</v>
      </c>
      <c r="D219">
        <f>IF(gielda__2[[#This Row],[firma_A]]&gt;A218, D218+1, 1)</f>
        <v>4</v>
      </c>
      <c r="E219">
        <f>IF(gielda__2[[#This Row],[firma_B]]&gt;B218, E218+1, 1)</f>
        <v>1</v>
      </c>
      <c r="F219">
        <f>IF(gielda__2[[#This Row],[firma_C]]&gt;C218, F218+1, 1)</f>
        <v>3</v>
      </c>
    </row>
    <row r="220" spans="1:6" x14ac:dyDescent="0.45">
      <c r="A220">
        <v>93.1</v>
      </c>
      <c r="B220">
        <v>116.12</v>
      </c>
      <c r="C220">
        <v>115.57</v>
      </c>
      <c r="D220">
        <f>IF(gielda__2[[#This Row],[firma_A]]&gt;A219, D219+1, 1)</f>
        <v>5</v>
      </c>
      <c r="E220">
        <f>IF(gielda__2[[#This Row],[firma_B]]&gt;B219, E219+1, 1)</f>
        <v>1</v>
      </c>
      <c r="F220">
        <f>IF(gielda__2[[#This Row],[firma_C]]&gt;C219, F219+1, 1)</f>
        <v>4</v>
      </c>
    </row>
    <row r="221" spans="1:6" x14ac:dyDescent="0.45">
      <c r="A221">
        <v>91.21</v>
      </c>
      <c r="B221">
        <v>114.56</v>
      </c>
      <c r="C221">
        <v>116.87</v>
      </c>
      <c r="D221">
        <f>IF(gielda__2[[#This Row],[firma_A]]&gt;A220, D220+1, 1)</f>
        <v>1</v>
      </c>
      <c r="E221">
        <f>IF(gielda__2[[#This Row],[firma_B]]&gt;B220, E220+1, 1)</f>
        <v>1</v>
      </c>
      <c r="F221">
        <f>IF(gielda__2[[#This Row],[firma_C]]&gt;C220, F220+1, 1)</f>
        <v>5</v>
      </c>
    </row>
    <row r="222" spans="1:6" x14ac:dyDescent="0.45">
      <c r="A222">
        <v>91.54</v>
      </c>
      <c r="B222">
        <v>114.52</v>
      </c>
      <c r="C222">
        <v>114.98</v>
      </c>
      <c r="D222">
        <f>IF(gielda__2[[#This Row],[firma_A]]&gt;A221, D221+1, 1)</f>
        <v>2</v>
      </c>
      <c r="E222">
        <f>IF(gielda__2[[#This Row],[firma_B]]&gt;B221, E221+1, 1)</f>
        <v>1</v>
      </c>
      <c r="F222">
        <f>IF(gielda__2[[#This Row],[firma_C]]&gt;C221, F221+1, 1)</f>
        <v>1</v>
      </c>
    </row>
    <row r="223" spans="1:6" x14ac:dyDescent="0.45">
      <c r="A223">
        <v>90.34</v>
      </c>
      <c r="B223">
        <v>117.21</v>
      </c>
      <c r="C223">
        <v>115.04</v>
      </c>
      <c r="D223">
        <f>IF(gielda__2[[#This Row],[firma_A]]&gt;A222, D222+1, 1)</f>
        <v>1</v>
      </c>
      <c r="E223">
        <f>IF(gielda__2[[#This Row],[firma_B]]&gt;B222, E222+1, 1)</f>
        <v>2</v>
      </c>
      <c r="F223">
        <f>IF(gielda__2[[#This Row],[firma_C]]&gt;C222, F222+1, 1)</f>
        <v>2</v>
      </c>
    </row>
    <row r="224" spans="1:6" x14ac:dyDescent="0.45">
      <c r="A224">
        <v>92.62</v>
      </c>
      <c r="B224">
        <v>115.46</v>
      </c>
      <c r="C224">
        <v>113.31</v>
      </c>
      <c r="D224">
        <f>IF(gielda__2[[#This Row],[firma_A]]&gt;A223, D223+1, 1)</f>
        <v>2</v>
      </c>
      <c r="E224">
        <f>IF(gielda__2[[#This Row],[firma_B]]&gt;B223, E223+1, 1)</f>
        <v>1</v>
      </c>
      <c r="F224">
        <f>IF(gielda__2[[#This Row],[firma_C]]&gt;C223, F223+1, 1)</f>
        <v>1</v>
      </c>
    </row>
    <row r="225" spans="1:6" x14ac:dyDescent="0.45">
      <c r="A225">
        <v>91.21</v>
      </c>
      <c r="B225">
        <v>118.16</v>
      </c>
      <c r="C225">
        <v>114.96</v>
      </c>
      <c r="D225">
        <f>IF(gielda__2[[#This Row],[firma_A]]&gt;A224, D224+1, 1)</f>
        <v>1</v>
      </c>
      <c r="E225">
        <f>IF(gielda__2[[#This Row],[firma_B]]&gt;B224, E224+1, 1)</f>
        <v>2</v>
      </c>
      <c r="F225">
        <f>IF(gielda__2[[#This Row],[firma_C]]&gt;C224, F224+1, 1)</f>
        <v>2</v>
      </c>
    </row>
    <row r="226" spans="1:6" x14ac:dyDescent="0.45">
      <c r="A226">
        <v>89.52</v>
      </c>
      <c r="B226">
        <v>120.88</v>
      </c>
      <c r="C226">
        <v>116.8</v>
      </c>
      <c r="D226">
        <f>IF(gielda__2[[#This Row],[firma_A]]&gt;A225, D225+1, 1)</f>
        <v>1</v>
      </c>
      <c r="E226">
        <f>IF(gielda__2[[#This Row],[firma_B]]&gt;B225, E225+1, 1)</f>
        <v>3</v>
      </c>
      <c r="F226">
        <f>IF(gielda__2[[#This Row],[firma_C]]&gt;C225, F225+1, 1)</f>
        <v>3</v>
      </c>
    </row>
    <row r="227" spans="1:6" x14ac:dyDescent="0.45">
      <c r="A227">
        <v>90.34</v>
      </c>
      <c r="B227">
        <v>119.2</v>
      </c>
      <c r="C227">
        <v>115.36</v>
      </c>
      <c r="D227">
        <f>IF(gielda__2[[#This Row],[firma_A]]&gt;A226, D226+1, 1)</f>
        <v>2</v>
      </c>
      <c r="E227">
        <f>IF(gielda__2[[#This Row],[firma_B]]&gt;B226, E226+1, 1)</f>
        <v>1</v>
      </c>
      <c r="F227">
        <f>IF(gielda__2[[#This Row],[firma_C]]&gt;C226, F226+1, 1)</f>
        <v>1</v>
      </c>
    </row>
    <row r="228" spans="1:6" x14ac:dyDescent="0.45">
      <c r="A228">
        <v>91.91</v>
      </c>
      <c r="B228">
        <v>121.71</v>
      </c>
      <c r="C228">
        <v>116.53</v>
      </c>
      <c r="D228">
        <f>IF(gielda__2[[#This Row],[firma_A]]&gt;A227, D227+1, 1)</f>
        <v>3</v>
      </c>
      <c r="E228">
        <f>IF(gielda__2[[#This Row],[firma_B]]&gt;B227, E227+1, 1)</f>
        <v>2</v>
      </c>
      <c r="F228">
        <f>IF(gielda__2[[#This Row],[firma_C]]&gt;C227, F227+1, 1)</f>
        <v>2</v>
      </c>
    </row>
    <row r="229" spans="1:6" x14ac:dyDescent="0.45">
      <c r="A229">
        <v>90.8</v>
      </c>
      <c r="B229">
        <v>121</v>
      </c>
      <c r="C229">
        <v>117.96</v>
      </c>
      <c r="D229">
        <f>IF(gielda__2[[#This Row],[firma_A]]&gt;A228, D228+1, 1)</f>
        <v>1</v>
      </c>
      <c r="E229">
        <f>IF(gielda__2[[#This Row],[firma_B]]&gt;B228, E228+1, 1)</f>
        <v>1</v>
      </c>
      <c r="F229">
        <f>IF(gielda__2[[#This Row],[firma_C]]&gt;C228, F228+1, 1)</f>
        <v>3</v>
      </c>
    </row>
    <row r="230" spans="1:6" x14ac:dyDescent="0.45">
      <c r="A230">
        <v>88.98</v>
      </c>
      <c r="B230">
        <v>119.69</v>
      </c>
      <c r="C230">
        <v>118.03</v>
      </c>
      <c r="D230">
        <f>IF(gielda__2[[#This Row],[firma_A]]&gt;A229, D229+1, 1)</f>
        <v>1</v>
      </c>
      <c r="E230">
        <f>IF(gielda__2[[#This Row],[firma_B]]&gt;B229, E229+1, 1)</f>
        <v>1</v>
      </c>
      <c r="F230">
        <f>IF(gielda__2[[#This Row],[firma_C]]&gt;C229, F229+1, 1)</f>
        <v>4</v>
      </c>
    </row>
    <row r="231" spans="1:6" x14ac:dyDescent="0.45">
      <c r="A231">
        <v>89.86</v>
      </c>
      <c r="B231">
        <v>117.74</v>
      </c>
      <c r="C231">
        <v>119.61</v>
      </c>
      <c r="D231">
        <f>IF(gielda__2[[#This Row],[firma_A]]&gt;A230, D230+1, 1)</f>
        <v>2</v>
      </c>
      <c r="E231">
        <f>IF(gielda__2[[#This Row],[firma_B]]&gt;B230, E230+1, 1)</f>
        <v>1</v>
      </c>
      <c r="F231">
        <f>IF(gielda__2[[#This Row],[firma_C]]&gt;C230, F230+1, 1)</f>
        <v>5</v>
      </c>
    </row>
    <row r="232" spans="1:6" x14ac:dyDescent="0.45">
      <c r="A232">
        <v>88.45</v>
      </c>
      <c r="B232">
        <v>115.81</v>
      </c>
      <c r="C232">
        <v>120.03</v>
      </c>
      <c r="D232">
        <f>IF(gielda__2[[#This Row],[firma_A]]&gt;A231, D231+1, 1)</f>
        <v>1</v>
      </c>
      <c r="E232">
        <f>IF(gielda__2[[#This Row],[firma_B]]&gt;B231, E231+1, 1)</f>
        <v>1</v>
      </c>
      <c r="F232">
        <f>IF(gielda__2[[#This Row],[firma_C]]&gt;C231, F231+1, 1)</f>
        <v>6</v>
      </c>
    </row>
    <row r="233" spans="1:6" x14ac:dyDescent="0.45">
      <c r="A233">
        <v>86.77</v>
      </c>
      <c r="B233">
        <v>115.06</v>
      </c>
      <c r="C233">
        <v>121.42</v>
      </c>
      <c r="D233">
        <f>IF(gielda__2[[#This Row],[firma_A]]&gt;A232, D232+1, 1)</f>
        <v>1</v>
      </c>
      <c r="E233">
        <f>IF(gielda__2[[#This Row],[firma_B]]&gt;B232, E232+1, 1)</f>
        <v>1</v>
      </c>
      <c r="F233">
        <f>IF(gielda__2[[#This Row],[firma_C]]&gt;C232, F232+1, 1)</f>
        <v>7</v>
      </c>
    </row>
    <row r="234" spans="1:6" x14ac:dyDescent="0.45">
      <c r="A234">
        <v>85.63</v>
      </c>
      <c r="B234">
        <v>117.64</v>
      </c>
      <c r="C234">
        <v>119.78</v>
      </c>
      <c r="D234">
        <f>IF(gielda__2[[#This Row],[firma_A]]&gt;A233, D233+1, 1)</f>
        <v>1</v>
      </c>
      <c r="E234">
        <f>IF(gielda__2[[#This Row],[firma_B]]&gt;B233, E233+1, 1)</f>
        <v>2</v>
      </c>
      <c r="F234">
        <f>IF(gielda__2[[#This Row],[firma_C]]&gt;C233, F233+1, 1)</f>
        <v>1</v>
      </c>
    </row>
    <row r="235" spans="1:6" x14ac:dyDescent="0.45">
      <c r="A235">
        <v>87.73</v>
      </c>
      <c r="B235">
        <v>116.28</v>
      </c>
      <c r="C235">
        <v>117.8</v>
      </c>
      <c r="D235">
        <f>IF(gielda__2[[#This Row],[firma_A]]&gt;A234, D234+1, 1)</f>
        <v>2</v>
      </c>
      <c r="E235">
        <f>IF(gielda__2[[#This Row],[firma_B]]&gt;B234, E234+1, 1)</f>
        <v>1</v>
      </c>
      <c r="F235">
        <f>IF(gielda__2[[#This Row],[firma_C]]&gt;C234, F234+1, 1)</f>
        <v>1</v>
      </c>
    </row>
    <row r="236" spans="1:6" x14ac:dyDescent="0.45">
      <c r="A236">
        <v>89.17</v>
      </c>
      <c r="B236">
        <v>116.04</v>
      </c>
      <c r="C236">
        <v>118.56</v>
      </c>
      <c r="D236">
        <f>IF(gielda__2[[#This Row],[firma_A]]&gt;A235, D235+1, 1)</f>
        <v>3</v>
      </c>
      <c r="E236">
        <f>IF(gielda__2[[#This Row],[firma_B]]&gt;B235, E235+1, 1)</f>
        <v>1</v>
      </c>
      <c r="F236">
        <f>IF(gielda__2[[#This Row],[firma_C]]&gt;C235, F235+1, 1)</f>
        <v>2</v>
      </c>
    </row>
    <row r="237" spans="1:6" x14ac:dyDescent="0.45">
      <c r="A237">
        <v>88.01</v>
      </c>
      <c r="B237">
        <v>115.24</v>
      </c>
      <c r="C237">
        <v>119.36</v>
      </c>
      <c r="D237">
        <f>IF(gielda__2[[#This Row],[firma_A]]&gt;A236, D236+1, 1)</f>
        <v>1</v>
      </c>
      <c r="E237">
        <f>IF(gielda__2[[#This Row],[firma_B]]&gt;B236, E236+1, 1)</f>
        <v>1</v>
      </c>
      <c r="F237">
        <f>IF(gielda__2[[#This Row],[firma_C]]&gt;C236, F236+1, 1)</f>
        <v>3</v>
      </c>
    </row>
    <row r="238" spans="1:6" x14ac:dyDescent="0.45">
      <c r="A238">
        <v>88.31</v>
      </c>
      <c r="B238">
        <v>114.55</v>
      </c>
      <c r="C238">
        <v>121.42</v>
      </c>
      <c r="D238">
        <f>IF(gielda__2[[#This Row],[firma_A]]&gt;A237, D237+1, 1)</f>
        <v>2</v>
      </c>
      <c r="E238">
        <f>IF(gielda__2[[#This Row],[firma_B]]&gt;B237, E237+1, 1)</f>
        <v>1</v>
      </c>
      <c r="F238">
        <f>IF(gielda__2[[#This Row],[firma_C]]&gt;C237, F237+1, 1)</f>
        <v>4</v>
      </c>
    </row>
    <row r="239" spans="1:6" x14ac:dyDescent="0.45">
      <c r="A239">
        <v>86.56</v>
      </c>
      <c r="B239">
        <v>114.27</v>
      </c>
      <c r="C239">
        <v>122.84</v>
      </c>
      <c r="D239">
        <f>IF(gielda__2[[#This Row],[firma_A]]&gt;A238, D238+1, 1)</f>
        <v>1</v>
      </c>
      <c r="E239">
        <f>IF(gielda__2[[#This Row],[firma_B]]&gt;B238, E238+1, 1)</f>
        <v>1</v>
      </c>
      <c r="F239">
        <f>IF(gielda__2[[#This Row],[firma_C]]&gt;C238, F238+1, 1)</f>
        <v>5</v>
      </c>
    </row>
    <row r="240" spans="1:6" x14ac:dyDescent="0.45">
      <c r="A240">
        <v>87.67</v>
      </c>
      <c r="B240">
        <v>113.44</v>
      </c>
      <c r="C240">
        <v>123.27</v>
      </c>
      <c r="D240">
        <f>IF(gielda__2[[#This Row],[firma_A]]&gt;A239, D239+1, 1)</f>
        <v>2</v>
      </c>
      <c r="E240">
        <f>IF(gielda__2[[#This Row],[firma_B]]&gt;B239, E239+1, 1)</f>
        <v>1</v>
      </c>
      <c r="F240">
        <f>IF(gielda__2[[#This Row],[firma_C]]&gt;C239, F239+1, 1)</f>
        <v>6</v>
      </c>
    </row>
    <row r="241" spans="1:6" x14ac:dyDescent="0.45">
      <c r="A241">
        <v>88.52</v>
      </c>
      <c r="B241">
        <v>112.32</v>
      </c>
      <c r="C241">
        <v>124.11</v>
      </c>
      <c r="D241">
        <f>IF(gielda__2[[#This Row],[firma_A]]&gt;A240, D240+1, 1)</f>
        <v>3</v>
      </c>
      <c r="E241">
        <f>IF(gielda__2[[#This Row],[firma_B]]&gt;B240, E240+1, 1)</f>
        <v>1</v>
      </c>
      <c r="F241">
        <f>IF(gielda__2[[#This Row],[firma_C]]&gt;C240, F240+1, 1)</f>
        <v>7</v>
      </c>
    </row>
    <row r="242" spans="1:6" x14ac:dyDescent="0.45">
      <c r="A242">
        <v>87.25</v>
      </c>
      <c r="B242">
        <v>111.2</v>
      </c>
      <c r="C242">
        <v>122.69</v>
      </c>
      <c r="D242">
        <f>IF(gielda__2[[#This Row],[firma_A]]&gt;A241, D241+1, 1)</f>
        <v>1</v>
      </c>
      <c r="E242">
        <f>IF(gielda__2[[#This Row],[firma_B]]&gt;B241, E241+1, 1)</f>
        <v>1</v>
      </c>
      <c r="F242">
        <f>IF(gielda__2[[#This Row],[firma_C]]&gt;C241, F241+1, 1)</f>
        <v>1</v>
      </c>
    </row>
    <row r="243" spans="1:6" x14ac:dyDescent="0.45">
      <c r="A243">
        <v>85.42</v>
      </c>
      <c r="B243">
        <v>113.85</v>
      </c>
      <c r="C243">
        <v>123.41</v>
      </c>
      <c r="D243">
        <f>IF(gielda__2[[#This Row],[firma_A]]&gt;A242, D242+1, 1)</f>
        <v>1</v>
      </c>
      <c r="E243">
        <f>IF(gielda__2[[#This Row],[firma_B]]&gt;B242, E242+1, 1)</f>
        <v>2</v>
      </c>
      <c r="F243">
        <f>IF(gielda__2[[#This Row],[firma_C]]&gt;C242, F242+1, 1)</f>
        <v>2</v>
      </c>
    </row>
    <row r="244" spans="1:6" x14ac:dyDescent="0.45">
      <c r="A244">
        <v>86.62</v>
      </c>
      <c r="B244">
        <v>112.4</v>
      </c>
      <c r="C244">
        <v>124.95</v>
      </c>
      <c r="D244">
        <f>IF(gielda__2[[#This Row],[firma_A]]&gt;A243, D243+1, 1)</f>
        <v>2</v>
      </c>
      <c r="E244">
        <f>IF(gielda__2[[#This Row],[firma_B]]&gt;B243, E243+1, 1)</f>
        <v>1</v>
      </c>
      <c r="F244">
        <f>IF(gielda__2[[#This Row],[firma_C]]&gt;C243, F243+1, 1)</f>
        <v>3</v>
      </c>
    </row>
    <row r="245" spans="1:6" x14ac:dyDescent="0.45">
      <c r="A245">
        <v>88.88</v>
      </c>
      <c r="B245">
        <v>110.75</v>
      </c>
      <c r="C245">
        <v>123.43</v>
      </c>
      <c r="D245">
        <f>IF(gielda__2[[#This Row],[firma_A]]&gt;A244, D244+1, 1)</f>
        <v>3</v>
      </c>
      <c r="E245">
        <f>IF(gielda__2[[#This Row],[firma_B]]&gt;B244, E244+1, 1)</f>
        <v>1</v>
      </c>
      <c r="F245">
        <f>IF(gielda__2[[#This Row],[firma_C]]&gt;C244, F244+1, 1)</f>
        <v>1</v>
      </c>
    </row>
    <row r="246" spans="1:6" x14ac:dyDescent="0.45">
      <c r="A246">
        <v>91.29</v>
      </c>
      <c r="B246">
        <v>113.66</v>
      </c>
      <c r="C246">
        <v>124.69</v>
      </c>
      <c r="D246">
        <f>IF(gielda__2[[#This Row],[firma_A]]&gt;A245, D245+1, 1)</f>
        <v>4</v>
      </c>
      <c r="E246">
        <f>IF(gielda__2[[#This Row],[firma_B]]&gt;B245, E245+1, 1)</f>
        <v>2</v>
      </c>
      <c r="F246">
        <f>IF(gielda__2[[#This Row],[firma_C]]&gt;C245, F245+1, 1)</f>
        <v>2</v>
      </c>
    </row>
    <row r="247" spans="1:6" x14ac:dyDescent="0.45">
      <c r="A247">
        <v>93.1</v>
      </c>
      <c r="B247">
        <v>116.29</v>
      </c>
      <c r="C247">
        <v>126.35</v>
      </c>
      <c r="D247">
        <f>IF(gielda__2[[#This Row],[firma_A]]&gt;A246, D246+1, 1)</f>
        <v>5</v>
      </c>
      <c r="E247">
        <f>IF(gielda__2[[#This Row],[firma_B]]&gt;B246, E246+1, 1)</f>
        <v>3</v>
      </c>
      <c r="F247">
        <f>IF(gielda__2[[#This Row],[firma_C]]&gt;C246, F246+1, 1)</f>
        <v>3</v>
      </c>
    </row>
    <row r="248" spans="1:6" x14ac:dyDescent="0.45">
      <c r="A248">
        <v>93.12</v>
      </c>
      <c r="B248">
        <v>115.9</v>
      </c>
      <c r="C248">
        <v>128.30000000000001</v>
      </c>
      <c r="D248">
        <f>IF(gielda__2[[#This Row],[firma_A]]&gt;A247, D247+1, 1)</f>
        <v>6</v>
      </c>
      <c r="E248">
        <f>IF(gielda__2[[#This Row],[firma_B]]&gt;B247, E247+1, 1)</f>
        <v>1</v>
      </c>
      <c r="F248">
        <f>IF(gielda__2[[#This Row],[firma_C]]&gt;C247, F247+1, 1)</f>
        <v>4</v>
      </c>
    </row>
    <row r="249" spans="1:6" x14ac:dyDescent="0.45">
      <c r="A249">
        <v>91.63</v>
      </c>
      <c r="B249">
        <v>115.81</v>
      </c>
      <c r="C249">
        <v>130.11000000000001</v>
      </c>
      <c r="D249">
        <f>IF(gielda__2[[#This Row],[firma_A]]&gt;A248, D248+1, 1)</f>
        <v>1</v>
      </c>
      <c r="E249">
        <f>IF(gielda__2[[#This Row],[firma_B]]&gt;B248, E248+1, 1)</f>
        <v>1</v>
      </c>
      <c r="F249">
        <f>IF(gielda__2[[#This Row],[firma_C]]&gt;C248, F248+1, 1)</f>
        <v>5</v>
      </c>
    </row>
    <row r="250" spans="1:6" x14ac:dyDescent="0.45">
      <c r="A250">
        <v>92.81</v>
      </c>
      <c r="B250">
        <v>118.4</v>
      </c>
      <c r="C250">
        <v>131.28</v>
      </c>
      <c r="D250">
        <f>IF(gielda__2[[#This Row],[firma_A]]&gt;A249, D249+1, 1)</f>
        <v>2</v>
      </c>
      <c r="E250">
        <f>IF(gielda__2[[#This Row],[firma_B]]&gt;B249, E249+1, 1)</f>
        <v>2</v>
      </c>
      <c r="F250">
        <f>IF(gielda__2[[#This Row],[firma_C]]&gt;C249, F249+1, 1)</f>
        <v>6</v>
      </c>
    </row>
    <row r="251" spans="1:6" x14ac:dyDescent="0.45">
      <c r="A251">
        <v>91.5</v>
      </c>
      <c r="B251">
        <v>117.81</v>
      </c>
      <c r="C251">
        <v>129.41</v>
      </c>
      <c r="D251">
        <f>IF(gielda__2[[#This Row],[firma_A]]&gt;A250, D250+1, 1)</f>
        <v>1</v>
      </c>
      <c r="E251">
        <f>IF(gielda__2[[#This Row],[firma_B]]&gt;B250, E250+1, 1)</f>
        <v>1</v>
      </c>
      <c r="F251">
        <f>IF(gielda__2[[#This Row],[firma_C]]&gt;C250, F250+1, 1)</f>
        <v>1</v>
      </c>
    </row>
    <row r="252" spans="1:6" x14ac:dyDescent="0.45">
      <c r="A252">
        <v>89.95</v>
      </c>
      <c r="B252">
        <v>116.4</v>
      </c>
      <c r="C252">
        <v>130.46</v>
      </c>
      <c r="D252">
        <f>IF(gielda__2[[#This Row],[firma_A]]&gt;A251, D251+1, 1)</f>
        <v>1</v>
      </c>
      <c r="E252">
        <f>IF(gielda__2[[#This Row],[firma_B]]&gt;B251, E251+1, 1)</f>
        <v>1</v>
      </c>
      <c r="F252">
        <f>IF(gielda__2[[#This Row],[firma_C]]&gt;C251, F251+1, 1)</f>
        <v>2</v>
      </c>
    </row>
    <row r="253" spans="1:6" x14ac:dyDescent="0.45">
      <c r="A253">
        <v>88.12</v>
      </c>
      <c r="B253">
        <v>115.83</v>
      </c>
      <c r="C253">
        <v>128.5</v>
      </c>
      <c r="D253">
        <f>IF(gielda__2[[#This Row],[firma_A]]&gt;A252, D252+1, 1)</f>
        <v>1</v>
      </c>
      <c r="E253">
        <f>IF(gielda__2[[#This Row],[firma_B]]&gt;B252, E252+1, 1)</f>
        <v>1</v>
      </c>
      <c r="F253">
        <f>IF(gielda__2[[#This Row],[firma_C]]&gt;C252, F252+1, 1)</f>
        <v>1</v>
      </c>
    </row>
    <row r="254" spans="1:6" x14ac:dyDescent="0.45">
      <c r="A254">
        <v>89.9</v>
      </c>
      <c r="B254">
        <v>115.44</v>
      </c>
      <c r="C254">
        <v>130.22</v>
      </c>
      <c r="D254">
        <f>IF(gielda__2[[#This Row],[firma_A]]&gt;A253, D253+1, 1)</f>
        <v>2</v>
      </c>
      <c r="E254">
        <f>IF(gielda__2[[#This Row],[firma_B]]&gt;B253, E253+1, 1)</f>
        <v>1</v>
      </c>
      <c r="F254">
        <f>IF(gielda__2[[#This Row],[firma_C]]&gt;C253, F253+1, 1)</f>
        <v>2</v>
      </c>
    </row>
    <row r="255" spans="1:6" x14ac:dyDescent="0.45">
      <c r="A255">
        <v>88.53</v>
      </c>
      <c r="B255">
        <v>114.28</v>
      </c>
      <c r="C255">
        <v>128.71</v>
      </c>
      <c r="D255">
        <f>IF(gielda__2[[#This Row],[firma_A]]&gt;A254, D254+1, 1)</f>
        <v>1</v>
      </c>
      <c r="E255">
        <f>IF(gielda__2[[#This Row],[firma_B]]&gt;B254, E254+1, 1)</f>
        <v>1</v>
      </c>
      <c r="F255">
        <f>IF(gielda__2[[#This Row],[firma_C]]&gt;C254, F254+1, 1)</f>
        <v>1</v>
      </c>
    </row>
    <row r="256" spans="1:6" x14ac:dyDescent="0.45">
      <c r="A256">
        <v>89.84</v>
      </c>
      <c r="B256">
        <v>112.41</v>
      </c>
      <c r="C256">
        <v>129.19999999999999</v>
      </c>
      <c r="D256">
        <f>IF(gielda__2[[#This Row],[firma_A]]&gt;A255, D255+1, 1)</f>
        <v>2</v>
      </c>
      <c r="E256">
        <f>IF(gielda__2[[#This Row],[firma_B]]&gt;B255, E255+1, 1)</f>
        <v>1</v>
      </c>
      <c r="F256">
        <f>IF(gielda__2[[#This Row],[firma_C]]&gt;C255, F255+1, 1)</f>
        <v>2</v>
      </c>
    </row>
    <row r="257" spans="1:6" x14ac:dyDescent="0.45">
      <c r="A257">
        <v>88.49</v>
      </c>
      <c r="B257">
        <v>111.14</v>
      </c>
      <c r="C257">
        <v>127.53</v>
      </c>
      <c r="D257">
        <f>IF(gielda__2[[#This Row],[firma_A]]&gt;A256, D256+1, 1)</f>
        <v>1</v>
      </c>
      <c r="E257">
        <f>IF(gielda__2[[#This Row],[firma_B]]&gt;B256, E256+1, 1)</f>
        <v>1</v>
      </c>
      <c r="F257">
        <f>IF(gielda__2[[#This Row],[firma_C]]&gt;C256, F256+1, 1)</f>
        <v>1</v>
      </c>
    </row>
    <row r="258" spans="1:6" x14ac:dyDescent="0.45">
      <c r="A258">
        <v>89.57</v>
      </c>
      <c r="B258">
        <v>110.14</v>
      </c>
      <c r="C258">
        <v>127.7</v>
      </c>
      <c r="D258">
        <f>IF(gielda__2[[#This Row],[firma_A]]&gt;A257, D257+1, 1)</f>
        <v>2</v>
      </c>
      <c r="E258">
        <f>IF(gielda__2[[#This Row],[firma_B]]&gt;B257, E257+1, 1)</f>
        <v>1</v>
      </c>
      <c r="F258">
        <f>IF(gielda__2[[#This Row],[firma_C]]&gt;C257, F257+1, 1)</f>
        <v>2</v>
      </c>
    </row>
    <row r="259" spans="1:6" x14ac:dyDescent="0.45">
      <c r="A259">
        <v>88.41</v>
      </c>
      <c r="B259">
        <v>109.88</v>
      </c>
      <c r="C259">
        <v>126.09</v>
      </c>
      <c r="D259">
        <f>IF(gielda__2[[#This Row],[firma_A]]&gt;A258, D258+1, 1)</f>
        <v>1</v>
      </c>
      <c r="E259">
        <f>IF(gielda__2[[#This Row],[firma_B]]&gt;B258, E258+1, 1)</f>
        <v>1</v>
      </c>
      <c r="F259">
        <f>IF(gielda__2[[#This Row],[firma_C]]&gt;C258, F258+1, 1)</f>
        <v>1</v>
      </c>
    </row>
    <row r="260" spans="1:6" x14ac:dyDescent="0.45">
      <c r="A260">
        <v>86.51</v>
      </c>
      <c r="B260">
        <v>109.46</v>
      </c>
      <c r="C260">
        <v>126.84</v>
      </c>
      <c r="D260">
        <f>IF(gielda__2[[#This Row],[firma_A]]&gt;A259, D259+1, 1)</f>
        <v>1</v>
      </c>
      <c r="E260">
        <f>IF(gielda__2[[#This Row],[firma_B]]&gt;B259, E259+1, 1)</f>
        <v>1</v>
      </c>
      <c r="F260">
        <f>IF(gielda__2[[#This Row],[firma_C]]&gt;C259, F259+1, 1)</f>
        <v>2</v>
      </c>
    </row>
    <row r="261" spans="1:6" x14ac:dyDescent="0.45">
      <c r="A261">
        <v>85.32</v>
      </c>
      <c r="B261">
        <v>109.05</v>
      </c>
      <c r="C261">
        <v>127.17</v>
      </c>
      <c r="D261">
        <f>IF(gielda__2[[#This Row],[firma_A]]&gt;A260, D260+1, 1)</f>
        <v>1</v>
      </c>
      <c r="E261">
        <f>IF(gielda__2[[#This Row],[firma_B]]&gt;B260, E260+1, 1)</f>
        <v>1</v>
      </c>
      <c r="F261">
        <f>IF(gielda__2[[#This Row],[firma_C]]&gt;C260, F260+1, 1)</f>
        <v>3</v>
      </c>
    </row>
    <row r="262" spans="1:6" x14ac:dyDescent="0.45">
      <c r="A262">
        <v>84.06</v>
      </c>
      <c r="B262">
        <v>108.22</v>
      </c>
      <c r="C262">
        <v>127.26</v>
      </c>
      <c r="D262">
        <f>IF(gielda__2[[#This Row],[firma_A]]&gt;A261, D261+1, 1)</f>
        <v>1</v>
      </c>
      <c r="E262">
        <f>IF(gielda__2[[#This Row],[firma_B]]&gt;B261, E261+1, 1)</f>
        <v>1</v>
      </c>
      <c r="F262">
        <f>IF(gielda__2[[#This Row],[firma_C]]&gt;C261, F261+1, 1)</f>
        <v>4</v>
      </c>
    </row>
    <row r="263" spans="1:6" x14ac:dyDescent="0.45">
      <c r="A263">
        <v>82.3</v>
      </c>
      <c r="B263">
        <v>108.01</v>
      </c>
      <c r="C263">
        <v>127.33</v>
      </c>
      <c r="D263">
        <f>IF(gielda__2[[#This Row],[firma_A]]&gt;A262, D262+1, 1)</f>
        <v>1</v>
      </c>
      <c r="E263">
        <f>IF(gielda__2[[#This Row],[firma_B]]&gt;B262, E262+1, 1)</f>
        <v>1</v>
      </c>
      <c r="F263">
        <f>IF(gielda__2[[#This Row],[firma_C]]&gt;C262, F262+1, 1)</f>
        <v>5</v>
      </c>
    </row>
    <row r="264" spans="1:6" x14ac:dyDescent="0.45">
      <c r="A264">
        <v>80.760000000000005</v>
      </c>
      <c r="B264">
        <v>106.11</v>
      </c>
      <c r="C264">
        <v>128.84</v>
      </c>
      <c r="D264">
        <f>IF(gielda__2[[#This Row],[firma_A]]&gt;A263, D263+1, 1)</f>
        <v>1</v>
      </c>
      <c r="E264">
        <f>IF(gielda__2[[#This Row],[firma_B]]&gt;B263, E263+1, 1)</f>
        <v>1</v>
      </c>
      <c r="F264">
        <f>IF(gielda__2[[#This Row],[firma_C]]&gt;C263, F263+1, 1)</f>
        <v>6</v>
      </c>
    </row>
    <row r="265" spans="1:6" x14ac:dyDescent="0.45">
      <c r="A265">
        <v>79.739999999999995</v>
      </c>
      <c r="B265">
        <v>109.11</v>
      </c>
      <c r="C265">
        <v>130.11000000000001</v>
      </c>
      <c r="D265">
        <f>IF(gielda__2[[#This Row],[firma_A]]&gt;A264, D264+1, 1)</f>
        <v>1</v>
      </c>
      <c r="E265">
        <f>IF(gielda__2[[#This Row],[firma_B]]&gt;B264, E264+1, 1)</f>
        <v>2</v>
      </c>
      <c r="F265">
        <f>IF(gielda__2[[#This Row],[firma_C]]&gt;C264, F264+1, 1)</f>
        <v>7</v>
      </c>
    </row>
    <row r="266" spans="1:6" x14ac:dyDescent="0.45">
      <c r="A266">
        <v>77.97</v>
      </c>
      <c r="B266">
        <v>107.8</v>
      </c>
      <c r="C266">
        <v>130.80000000000001</v>
      </c>
      <c r="D266">
        <f>IF(gielda__2[[#This Row],[firma_A]]&gt;A265, D265+1, 1)</f>
        <v>1</v>
      </c>
      <c r="E266">
        <f>IF(gielda__2[[#This Row],[firma_B]]&gt;B265, E265+1, 1)</f>
        <v>1</v>
      </c>
      <c r="F266">
        <f>IF(gielda__2[[#This Row],[firma_C]]&gt;C265, F265+1, 1)</f>
        <v>8</v>
      </c>
    </row>
    <row r="267" spans="1:6" x14ac:dyDescent="0.45">
      <c r="A267">
        <v>76.87</v>
      </c>
      <c r="B267">
        <v>107.08</v>
      </c>
      <c r="C267">
        <v>131.66</v>
      </c>
      <c r="D267">
        <f>IF(gielda__2[[#This Row],[firma_A]]&gt;A266, D266+1, 1)</f>
        <v>1</v>
      </c>
      <c r="E267">
        <f>IF(gielda__2[[#This Row],[firma_B]]&gt;B266, E266+1, 1)</f>
        <v>1</v>
      </c>
      <c r="F267">
        <f>IF(gielda__2[[#This Row],[firma_C]]&gt;C266, F266+1, 1)</f>
        <v>9</v>
      </c>
    </row>
    <row r="268" spans="1:6" x14ac:dyDescent="0.45">
      <c r="A268">
        <v>75.680000000000007</v>
      </c>
      <c r="B268">
        <v>106.03</v>
      </c>
      <c r="C268">
        <v>133.33000000000001</v>
      </c>
      <c r="D268">
        <f>IF(gielda__2[[#This Row],[firma_A]]&gt;A267, D267+1, 1)</f>
        <v>1</v>
      </c>
      <c r="E268">
        <f>IF(gielda__2[[#This Row],[firma_B]]&gt;B267, E267+1, 1)</f>
        <v>1</v>
      </c>
      <c r="F268">
        <f>IF(gielda__2[[#This Row],[firma_C]]&gt;C267, F267+1, 1)</f>
        <v>10</v>
      </c>
    </row>
    <row r="269" spans="1:6" x14ac:dyDescent="0.45">
      <c r="A269">
        <v>74</v>
      </c>
      <c r="B269">
        <v>108.96</v>
      </c>
      <c r="C269">
        <v>135</v>
      </c>
      <c r="D269">
        <f>IF(gielda__2[[#This Row],[firma_A]]&gt;A268, D268+1, 1)</f>
        <v>1</v>
      </c>
      <c r="E269">
        <f>IF(gielda__2[[#This Row],[firma_B]]&gt;B268, E268+1, 1)</f>
        <v>2</v>
      </c>
      <c r="F269">
        <f>IF(gielda__2[[#This Row],[firma_C]]&gt;C268, F268+1, 1)</f>
        <v>11</v>
      </c>
    </row>
    <row r="270" spans="1:6" x14ac:dyDescent="0.45">
      <c r="A270">
        <v>72.63</v>
      </c>
      <c r="B270">
        <v>111.91</v>
      </c>
      <c r="C270">
        <v>133.07</v>
      </c>
      <c r="D270">
        <f>IF(gielda__2[[#This Row],[firma_A]]&gt;A269, D269+1, 1)</f>
        <v>1</v>
      </c>
      <c r="E270">
        <f>IF(gielda__2[[#This Row],[firma_B]]&gt;B269, E269+1, 1)</f>
        <v>3</v>
      </c>
      <c r="F270">
        <f>IF(gielda__2[[#This Row],[firma_C]]&gt;C269, F269+1, 1)</f>
        <v>1</v>
      </c>
    </row>
    <row r="271" spans="1:6" x14ac:dyDescent="0.45">
      <c r="A271">
        <v>74.45</v>
      </c>
      <c r="B271">
        <v>110.17</v>
      </c>
      <c r="C271">
        <v>133.78</v>
      </c>
      <c r="D271">
        <f>IF(gielda__2[[#This Row],[firma_A]]&gt;A270, D270+1, 1)</f>
        <v>2</v>
      </c>
      <c r="E271">
        <f>IF(gielda__2[[#This Row],[firma_B]]&gt;B270, E270+1, 1)</f>
        <v>1</v>
      </c>
      <c r="F271">
        <f>IF(gielda__2[[#This Row],[firma_C]]&gt;C270, F270+1, 1)</f>
        <v>2</v>
      </c>
    </row>
    <row r="272" spans="1:6" x14ac:dyDescent="0.45">
      <c r="A272">
        <v>76.709999999999994</v>
      </c>
      <c r="B272">
        <v>112.84</v>
      </c>
      <c r="C272">
        <v>132.02000000000001</v>
      </c>
      <c r="D272">
        <f>IF(gielda__2[[#This Row],[firma_A]]&gt;A271, D271+1, 1)</f>
        <v>3</v>
      </c>
      <c r="E272">
        <f>IF(gielda__2[[#This Row],[firma_B]]&gt;B271, E271+1, 1)</f>
        <v>2</v>
      </c>
      <c r="F272">
        <f>IF(gielda__2[[#This Row],[firma_C]]&gt;C271, F271+1, 1)</f>
        <v>1</v>
      </c>
    </row>
    <row r="273" spans="1:6" x14ac:dyDescent="0.45">
      <c r="A273">
        <v>75</v>
      </c>
      <c r="B273">
        <v>111.15</v>
      </c>
      <c r="C273">
        <v>130.4</v>
      </c>
      <c r="D273">
        <f>IF(gielda__2[[#This Row],[firma_A]]&gt;A272, D272+1, 1)</f>
        <v>1</v>
      </c>
      <c r="E273">
        <f>IF(gielda__2[[#This Row],[firma_B]]&gt;B272, E272+1, 1)</f>
        <v>1</v>
      </c>
      <c r="F273">
        <f>IF(gielda__2[[#This Row],[firma_C]]&gt;C272, F272+1, 1)</f>
        <v>1</v>
      </c>
    </row>
    <row r="274" spans="1:6" x14ac:dyDescent="0.45">
      <c r="A274">
        <v>73.349999999999994</v>
      </c>
      <c r="B274">
        <v>109.91</v>
      </c>
      <c r="C274">
        <v>132.28</v>
      </c>
      <c r="D274">
        <f>IF(gielda__2[[#This Row],[firma_A]]&gt;A273, D273+1, 1)</f>
        <v>1</v>
      </c>
      <c r="E274">
        <f>IF(gielda__2[[#This Row],[firma_B]]&gt;B273, E273+1, 1)</f>
        <v>1</v>
      </c>
      <c r="F274">
        <f>IF(gielda__2[[#This Row],[firma_C]]&gt;C273, F273+1, 1)</f>
        <v>2</v>
      </c>
    </row>
    <row r="275" spans="1:6" x14ac:dyDescent="0.45">
      <c r="A275">
        <v>71.900000000000006</v>
      </c>
      <c r="B275">
        <v>109.19</v>
      </c>
      <c r="C275">
        <v>132.38999999999999</v>
      </c>
      <c r="D275">
        <f>IF(gielda__2[[#This Row],[firma_A]]&gt;A274, D274+1, 1)</f>
        <v>1</v>
      </c>
      <c r="E275">
        <f>IF(gielda__2[[#This Row],[firma_B]]&gt;B274, E274+1, 1)</f>
        <v>1</v>
      </c>
      <c r="F275">
        <f>IF(gielda__2[[#This Row],[firma_C]]&gt;C274, F274+1, 1)</f>
        <v>3</v>
      </c>
    </row>
    <row r="276" spans="1:6" x14ac:dyDescent="0.45">
      <c r="A276">
        <v>70.31</v>
      </c>
      <c r="B276">
        <v>108.35</v>
      </c>
      <c r="C276">
        <v>130.94</v>
      </c>
      <c r="D276">
        <f>IF(gielda__2[[#This Row],[firma_A]]&gt;A275, D275+1, 1)</f>
        <v>1</v>
      </c>
      <c r="E276">
        <f>IF(gielda__2[[#This Row],[firma_B]]&gt;B275, E275+1, 1)</f>
        <v>1</v>
      </c>
      <c r="F276">
        <f>IF(gielda__2[[#This Row],[firma_C]]&gt;C275, F275+1, 1)</f>
        <v>1</v>
      </c>
    </row>
    <row r="277" spans="1:6" x14ac:dyDescent="0.45">
      <c r="A277">
        <v>68.63</v>
      </c>
      <c r="B277">
        <v>107.99</v>
      </c>
      <c r="C277">
        <v>129.53</v>
      </c>
      <c r="D277">
        <f>IF(gielda__2[[#This Row],[firma_A]]&gt;A276, D276+1, 1)</f>
        <v>1</v>
      </c>
      <c r="E277">
        <f>IF(gielda__2[[#This Row],[firma_B]]&gt;B276, E276+1, 1)</f>
        <v>1</v>
      </c>
      <c r="F277">
        <f>IF(gielda__2[[#This Row],[firma_C]]&gt;C276, F276+1, 1)</f>
        <v>1</v>
      </c>
    </row>
    <row r="278" spans="1:6" x14ac:dyDescent="0.45">
      <c r="A278">
        <v>71.069999999999993</v>
      </c>
      <c r="B278">
        <v>110.4</v>
      </c>
      <c r="C278">
        <v>129.55000000000001</v>
      </c>
      <c r="D278">
        <f>IF(gielda__2[[#This Row],[firma_A]]&gt;A277, D277+1, 1)</f>
        <v>2</v>
      </c>
      <c r="E278">
        <f>IF(gielda__2[[#This Row],[firma_B]]&gt;B277, E277+1, 1)</f>
        <v>2</v>
      </c>
      <c r="F278">
        <f>IF(gielda__2[[#This Row],[firma_C]]&gt;C277, F277+1, 1)</f>
        <v>2</v>
      </c>
    </row>
    <row r="279" spans="1:6" x14ac:dyDescent="0.45">
      <c r="A279">
        <v>72.34</v>
      </c>
      <c r="B279">
        <v>108.92</v>
      </c>
      <c r="C279">
        <v>130.43</v>
      </c>
      <c r="D279">
        <f>IF(gielda__2[[#This Row],[firma_A]]&gt;A278, D278+1, 1)</f>
        <v>3</v>
      </c>
      <c r="E279">
        <f>IF(gielda__2[[#This Row],[firma_B]]&gt;B278, E278+1, 1)</f>
        <v>1</v>
      </c>
      <c r="F279">
        <f>IF(gielda__2[[#This Row],[firma_C]]&gt;C278, F278+1, 1)</f>
        <v>3</v>
      </c>
    </row>
    <row r="280" spans="1:6" x14ac:dyDescent="0.45">
      <c r="A280">
        <v>71.27</v>
      </c>
      <c r="B280">
        <v>111.43</v>
      </c>
      <c r="C280">
        <v>130.88999999999999</v>
      </c>
      <c r="D280">
        <f>IF(gielda__2[[#This Row],[firma_A]]&gt;A279, D279+1, 1)</f>
        <v>1</v>
      </c>
      <c r="E280">
        <f>IF(gielda__2[[#This Row],[firma_B]]&gt;B279, E279+1, 1)</f>
        <v>2</v>
      </c>
      <c r="F280">
        <f>IF(gielda__2[[#This Row],[firma_C]]&gt;C279, F279+1, 1)</f>
        <v>4</v>
      </c>
    </row>
    <row r="281" spans="1:6" x14ac:dyDescent="0.45">
      <c r="A281">
        <v>71.540000000000006</v>
      </c>
      <c r="B281">
        <v>109.43</v>
      </c>
      <c r="C281">
        <v>129.18</v>
      </c>
      <c r="D281">
        <f>IF(gielda__2[[#This Row],[firma_A]]&gt;A280, D280+1, 1)</f>
        <v>2</v>
      </c>
      <c r="E281">
        <f>IF(gielda__2[[#This Row],[firma_B]]&gt;B280, E280+1, 1)</f>
        <v>1</v>
      </c>
      <c r="F281">
        <f>IF(gielda__2[[#This Row],[firma_C]]&gt;C280, F280+1, 1)</f>
        <v>1</v>
      </c>
    </row>
    <row r="282" spans="1:6" x14ac:dyDescent="0.45">
      <c r="A282">
        <v>72.11</v>
      </c>
      <c r="B282">
        <v>108.76</v>
      </c>
      <c r="C282">
        <v>129.96</v>
      </c>
      <c r="D282">
        <f>IF(gielda__2[[#This Row],[firma_A]]&gt;A281, D281+1, 1)</f>
        <v>3</v>
      </c>
      <c r="E282">
        <f>IF(gielda__2[[#This Row],[firma_B]]&gt;B281, E281+1, 1)</f>
        <v>1</v>
      </c>
      <c r="F282">
        <f>IF(gielda__2[[#This Row],[firma_C]]&gt;C281, F281+1, 1)</f>
        <v>2</v>
      </c>
    </row>
    <row r="283" spans="1:6" x14ac:dyDescent="0.45">
      <c r="A283">
        <v>73.61</v>
      </c>
      <c r="B283">
        <v>107.21</v>
      </c>
      <c r="C283">
        <v>130.33000000000001</v>
      </c>
      <c r="D283">
        <f>IF(gielda__2[[#This Row],[firma_A]]&gt;A282, D282+1, 1)</f>
        <v>4</v>
      </c>
      <c r="E283">
        <f>IF(gielda__2[[#This Row],[firma_B]]&gt;B282, E282+1, 1)</f>
        <v>1</v>
      </c>
      <c r="F283">
        <f>IF(gielda__2[[#This Row],[firma_C]]&gt;C282, F282+1, 1)</f>
        <v>3</v>
      </c>
    </row>
    <row r="284" spans="1:6" x14ac:dyDescent="0.45">
      <c r="A284">
        <v>74.5</v>
      </c>
      <c r="B284">
        <v>107.13</v>
      </c>
      <c r="C284">
        <v>130.63999999999999</v>
      </c>
      <c r="D284">
        <f>IF(gielda__2[[#This Row],[firma_A]]&gt;A283, D283+1, 1)</f>
        <v>5</v>
      </c>
      <c r="E284">
        <f>IF(gielda__2[[#This Row],[firma_B]]&gt;B283, E283+1, 1)</f>
        <v>1</v>
      </c>
      <c r="F284">
        <f>IF(gielda__2[[#This Row],[firma_C]]&gt;C283, F283+1, 1)</f>
        <v>4</v>
      </c>
    </row>
    <row r="285" spans="1:6" x14ac:dyDescent="0.45">
      <c r="A285">
        <v>76.239999999999995</v>
      </c>
      <c r="B285">
        <v>109.71</v>
      </c>
      <c r="C285">
        <v>130.78</v>
      </c>
      <c r="D285">
        <f>IF(gielda__2[[#This Row],[firma_A]]&gt;A284, D284+1, 1)</f>
        <v>6</v>
      </c>
      <c r="E285">
        <f>IF(gielda__2[[#This Row],[firma_B]]&gt;B284, E284+1, 1)</f>
        <v>2</v>
      </c>
      <c r="F285">
        <f>IF(gielda__2[[#This Row],[firma_C]]&gt;C284, F284+1, 1)</f>
        <v>5</v>
      </c>
    </row>
    <row r="286" spans="1:6" x14ac:dyDescent="0.45">
      <c r="A286">
        <v>76.92</v>
      </c>
      <c r="B286">
        <v>109.26</v>
      </c>
      <c r="C286">
        <v>129.13999999999999</v>
      </c>
      <c r="D286">
        <f>IF(gielda__2[[#This Row],[firma_A]]&gt;A285, D285+1, 1)</f>
        <v>7</v>
      </c>
      <c r="E286">
        <f>IF(gielda__2[[#This Row],[firma_B]]&gt;B285, E285+1, 1)</f>
        <v>1</v>
      </c>
      <c r="F286">
        <f>IF(gielda__2[[#This Row],[firma_C]]&gt;C285, F285+1, 1)</f>
        <v>1</v>
      </c>
    </row>
    <row r="287" spans="1:6" x14ac:dyDescent="0.45">
      <c r="A287">
        <v>78.94</v>
      </c>
      <c r="B287">
        <v>108.08</v>
      </c>
      <c r="C287">
        <v>130.85</v>
      </c>
      <c r="D287">
        <f>IF(gielda__2[[#This Row],[firma_A]]&gt;A286, D286+1, 1)</f>
        <v>8</v>
      </c>
      <c r="E287">
        <f>IF(gielda__2[[#This Row],[firma_B]]&gt;B286, E286+1, 1)</f>
        <v>1</v>
      </c>
      <c r="F287">
        <f>IF(gielda__2[[#This Row],[firma_C]]&gt;C286, F286+1, 1)</f>
        <v>2</v>
      </c>
    </row>
    <row r="288" spans="1:6" x14ac:dyDescent="0.45">
      <c r="A288">
        <v>77.64</v>
      </c>
      <c r="B288">
        <v>107.52</v>
      </c>
      <c r="C288">
        <v>131.24</v>
      </c>
      <c r="D288">
        <f>IF(gielda__2[[#This Row],[firma_A]]&gt;A287, D287+1, 1)</f>
        <v>1</v>
      </c>
      <c r="E288">
        <f>IF(gielda__2[[#This Row],[firma_B]]&gt;B287, E287+1, 1)</f>
        <v>1</v>
      </c>
      <c r="F288">
        <f>IF(gielda__2[[#This Row],[firma_C]]&gt;C287, F287+1, 1)</f>
        <v>3</v>
      </c>
    </row>
    <row r="289" spans="1:6" x14ac:dyDescent="0.45">
      <c r="A289">
        <v>76.14</v>
      </c>
      <c r="B289">
        <v>107.35</v>
      </c>
      <c r="C289">
        <v>131.37</v>
      </c>
      <c r="D289">
        <f>IF(gielda__2[[#This Row],[firma_A]]&gt;A288, D288+1, 1)</f>
        <v>1</v>
      </c>
      <c r="E289">
        <f>IF(gielda__2[[#This Row],[firma_B]]&gt;B288, E288+1, 1)</f>
        <v>1</v>
      </c>
      <c r="F289">
        <f>IF(gielda__2[[#This Row],[firma_C]]&gt;C288, F288+1, 1)</f>
        <v>4</v>
      </c>
    </row>
    <row r="290" spans="1:6" x14ac:dyDescent="0.45">
      <c r="A290">
        <v>74.72</v>
      </c>
      <c r="B290">
        <v>105.74</v>
      </c>
      <c r="C290">
        <v>129.88</v>
      </c>
      <c r="D290">
        <f>IF(gielda__2[[#This Row],[firma_A]]&gt;A289, D289+1, 1)</f>
        <v>1</v>
      </c>
      <c r="E290">
        <f>IF(gielda__2[[#This Row],[firma_B]]&gt;B289, E289+1, 1)</f>
        <v>1</v>
      </c>
      <c r="F290">
        <f>IF(gielda__2[[#This Row],[firma_C]]&gt;C289, F289+1, 1)</f>
        <v>1</v>
      </c>
    </row>
    <row r="291" spans="1:6" x14ac:dyDescent="0.45">
      <c r="A291">
        <v>73.02</v>
      </c>
      <c r="B291">
        <v>105.32</v>
      </c>
      <c r="C291">
        <v>131.79</v>
      </c>
      <c r="D291">
        <f>IF(gielda__2[[#This Row],[firma_A]]&gt;A290, D290+1, 1)</f>
        <v>1</v>
      </c>
      <c r="E291">
        <f>IF(gielda__2[[#This Row],[firma_B]]&gt;B290, E290+1, 1)</f>
        <v>1</v>
      </c>
      <c r="F291">
        <f>IF(gielda__2[[#This Row],[firma_C]]&gt;C290, F290+1, 1)</f>
        <v>2</v>
      </c>
    </row>
    <row r="292" spans="1:6" x14ac:dyDescent="0.45">
      <c r="A292">
        <v>73.42</v>
      </c>
      <c r="B292">
        <v>103.92</v>
      </c>
      <c r="C292">
        <v>129.97999999999999</v>
      </c>
      <c r="D292">
        <f>IF(gielda__2[[#This Row],[firma_A]]&gt;A291, D291+1, 1)</f>
        <v>2</v>
      </c>
      <c r="E292">
        <f>IF(gielda__2[[#This Row],[firma_B]]&gt;B291, E291+1, 1)</f>
        <v>1</v>
      </c>
      <c r="F292">
        <f>IF(gielda__2[[#This Row],[firma_C]]&gt;C291, F291+1, 1)</f>
        <v>1</v>
      </c>
    </row>
    <row r="293" spans="1:6" x14ac:dyDescent="0.45">
      <c r="A293">
        <v>71.849999999999994</v>
      </c>
      <c r="B293">
        <v>103.17</v>
      </c>
      <c r="C293">
        <v>130.77000000000001</v>
      </c>
      <c r="D293">
        <f>IF(gielda__2[[#This Row],[firma_A]]&gt;A292, D292+1, 1)</f>
        <v>1</v>
      </c>
      <c r="E293">
        <f>IF(gielda__2[[#This Row],[firma_B]]&gt;B292, E292+1, 1)</f>
        <v>1</v>
      </c>
      <c r="F293">
        <f>IF(gielda__2[[#This Row],[firma_C]]&gt;C292, F292+1, 1)</f>
        <v>2</v>
      </c>
    </row>
    <row r="294" spans="1:6" x14ac:dyDescent="0.45">
      <c r="A294">
        <v>70.02</v>
      </c>
      <c r="B294">
        <v>102.14</v>
      </c>
      <c r="C294">
        <v>129.31</v>
      </c>
      <c r="D294">
        <f>IF(gielda__2[[#This Row],[firma_A]]&gt;A293, D293+1, 1)</f>
        <v>1</v>
      </c>
      <c r="E294">
        <f>IF(gielda__2[[#This Row],[firma_B]]&gt;B293, E293+1, 1)</f>
        <v>1</v>
      </c>
      <c r="F294">
        <f>IF(gielda__2[[#This Row],[firma_C]]&gt;C293, F293+1, 1)</f>
        <v>1</v>
      </c>
    </row>
    <row r="295" spans="1:6" x14ac:dyDescent="0.45">
      <c r="A295">
        <v>68.36</v>
      </c>
      <c r="B295">
        <v>101.73</v>
      </c>
      <c r="C295">
        <v>130.66999999999999</v>
      </c>
      <c r="D295">
        <f>IF(gielda__2[[#This Row],[firma_A]]&gt;A294, D294+1, 1)</f>
        <v>1</v>
      </c>
      <c r="E295">
        <f>IF(gielda__2[[#This Row],[firma_B]]&gt;B294, E294+1, 1)</f>
        <v>1</v>
      </c>
      <c r="F295">
        <f>IF(gielda__2[[#This Row],[firma_C]]&gt;C294, F294+1, 1)</f>
        <v>2</v>
      </c>
    </row>
    <row r="296" spans="1:6" x14ac:dyDescent="0.45">
      <c r="A296">
        <v>66.989999999999995</v>
      </c>
      <c r="B296">
        <v>100.39</v>
      </c>
      <c r="C296">
        <v>128.88</v>
      </c>
      <c r="D296">
        <f>IF(gielda__2[[#This Row],[firma_A]]&gt;A295, D295+1, 1)</f>
        <v>1</v>
      </c>
      <c r="E296">
        <f>IF(gielda__2[[#This Row],[firma_B]]&gt;B295, E295+1, 1)</f>
        <v>1</v>
      </c>
      <c r="F296">
        <f>IF(gielda__2[[#This Row],[firma_C]]&gt;C295, F295+1, 1)</f>
        <v>1</v>
      </c>
    </row>
    <row r="297" spans="1:6" x14ac:dyDescent="0.45">
      <c r="A297">
        <v>65.94</v>
      </c>
      <c r="B297">
        <v>98.52</v>
      </c>
      <c r="C297">
        <v>127.1</v>
      </c>
      <c r="D297">
        <f>IF(gielda__2[[#This Row],[firma_A]]&gt;A296, D296+1, 1)</f>
        <v>1</v>
      </c>
      <c r="E297">
        <f>IF(gielda__2[[#This Row],[firma_B]]&gt;B296, E296+1, 1)</f>
        <v>1</v>
      </c>
      <c r="F297">
        <f>IF(gielda__2[[#This Row],[firma_C]]&gt;C296, F296+1, 1)</f>
        <v>1</v>
      </c>
    </row>
    <row r="298" spans="1:6" x14ac:dyDescent="0.45">
      <c r="A298">
        <v>64.150000000000006</v>
      </c>
      <c r="B298">
        <v>101.27</v>
      </c>
      <c r="C298">
        <v>128.56</v>
      </c>
      <c r="D298">
        <f>IF(gielda__2[[#This Row],[firma_A]]&gt;A297, D297+1, 1)</f>
        <v>1</v>
      </c>
      <c r="E298">
        <f>IF(gielda__2[[#This Row],[firma_B]]&gt;B297, E297+1, 1)</f>
        <v>2</v>
      </c>
      <c r="F298">
        <f>IF(gielda__2[[#This Row],[firma_C]]&gt;C297, F297+1, 1)</f>
        <v>2</v>
      </c>
    </row>
    <row r="299" spans="1:6" x14ac:dyDescent="0.45">
      <c r="A299">
        <v>65.95</v>
      </c>
      <c r="B299">
        <v>101.23</v>
      </c>
      <c r="C299">
        <v>126.64</v>
      </c>
      <c r="D299">
        <f>IF(gielda__2[[#This Row],[firma_A]]&gt;A298, D298+1, 1)</f>
        <v>2</v>
      </c>
      <c r="E299">
        <f>IF(gielda__2[[#This Row],[firma_B]]&gt;B298, E298+1, 1)</f>
        <v>1</v>
      </c>
      <c r="F299">
        <f>IF(gielda__2[[#This Row],[firma_C]]&gt;C298, F298+1, 1)</f>
        <v>1</v>
      </c>
    </row>
    <row r="300" spans="1:6" x14ac:dyDescent="0.45">
      <c r="A300">
        <v>67.45</v>
      </c>
      <c r="B300">
        <v>100.8</v>
      </c>
      <c r="C300">
        <v>127.5</v>
      </c>
      <c r="D300">
        <f>IF(gielda__2[[#This Row],[firma_A]]&gt;A299, D299+1, 1)</f>
        <v>3</v>
      </c>
      <c r="E300">
        <f>IF(gielda__2[[#This Row],[firma_B]]&gt;B299, E299+1, 1)</f>
        <v>1</v>
      </c>
      <c r="F300">
        <f>IF(gielda__2[[#This Row],[firma_C]]&gt;C299, F299+1, 1)</f>
        <v>2</v>
      </c>
    </row>
    <row r="301" spans="1:6" x14ac:dyDescent="0.45">
      <c r="A301">
        <v>65.540000000000006</v>
      </c>
      <c r="B301">
        <v>103.36</v>
      </c>
      <c r="C301">
        <v>127.51</v>
      </c>
      <c r="D301">
        <f>IF(gielda__2[[#This Row],[firma_A]]&gt;A300, D300+1, 1)</f>
        <v>1</v>
      </c>
      <c r="E301">
        <f>IF(gielda__2[[#This Row],[firma_B]]&gt;B300, E300+1, 1)</f>
        <v>2</v>
      </c>
      <c r="F301">
        <f>IF(gielda__2[[#This Row],[firma_C]]&gt;C300, F300+1, 1)</f>
        <v>3</v>
      </c>
    </row>
    <row r="302" spans="1:6" x14ac:dyDescent="0.45">
      <c r="A302">
        <v>67.31</v>
      </c>
      <c r="B302">
        <v>103.09</v>
      </c>
      <c r="C302">
        <v>128.83000000000001</v>
      </c>
      <c r="D302">
        <f>IF(gielda__2[[#This Row],[firma_A]]&gt;A301, D301+1, 1)</f>
        <v>2</v>
      </c>
      <c r="E302">
        <f>IF(gielda__2[[#This Row],[firma_B]]&gt;B301, E301+1, 1)</f>
        <v>1</v>
      </c>
      <c r="F302">
        <f>IF(gielda__2[[#This Row],[firma_C]]&gt;C301, F301+1, 1)</f>
        <v>4</v>
      </c>
    </row>
    <row r="303" spans="1:6" x14ac:dyDescent="0.45">
      <c r="A303">
        <v>68.48</v>
      </c>
      <c r="B303">
        <v>101.33</v>
      </c>
      <c r="C303">
        <v>126.93</v>
      </c>
      <c r="D303">
        <f>IF(gielda__2[[#This Row],[firma_A]]&gt;A302, D302+1, 1)</f>
        <v>3</v>
      </c>
      <c r="E303">
        <f>IF(gielda__2[[#This Row],[firma_B]]&gt;B302, E302+1, 1)</f>
        <v>1</v>
      </c>
      <c r="F303">
        <f>IF(gielda__2[[#This Row],[firma_C]]&gt;C302, F302+1, 1)</f>
        <v>1</v>
      </c>
    </row>
    <row r="304" spans="1:6" x14ac:dyDescent="0.45">
      <c r="A304">
        <v>70.61</v>
      </c>
      <c r="B304">
        <v>101.33</v>
      </c>
      <c r="C304">
        <v>128.9</v>
      </c>
      <c r="D304">
        <f>IF(gielda__2[[#This Row],[firma_A]]&gt;A303, D303+1, 1)</f>
        <v>4</v>
      </c>
      <c r="E304">
        <f>IF(gielda__2[[#This Row],[firma_B]]&gt;B303, E303+1, 1)</f>
        <v>1</v>
      </c>
      <c r="F304">
        <f>IF(gielda__2[[#This Row],[firma_C]]&gt;C303, F303+1, 1)</f>
        <v>2</v>
      </c>
    </row>
    <row r="305" spans="1:6" x14ac:dyDescent="0.45">
      <c r="A305">
        <v>68.95</v>
      </c>
      <c r="B305">
        <v>100.05</v>
      </c>
      <c r="C305">
        <v>129.55000000000001</v>
      </c>
      <c r="D305">
        <f>IF(gielda__2[[#This Row],[firma_A]]&gt;A304, D304+1, 1)</f>
        <v>1</v>
      </c>
      <c r="E305">
        <f>IF(gielda__2[[#This Row],[firma_B]]&gt;B304, E304+1, 1)</f>
        <v>1</v>
      </c>
      <c r="F305">
        <f>IF(gielda__2[[#This Row],[firma_C]]&gt;C304, F304+1, 1)</f>
        <v>3</v>
      </c>
    </row>
    <row r="306" spans="1:6" x14ac:dyDescent="0.45">
      <c r="A306">
        <v>70.34</v>
      </c>
      <c r="B306">
        <v>99.1</v>
      </c>
      <c r="C306">
        <v>130</v>
      </c>
      <c r="D306">
        <f>IF(gielda__2[[#This Row],[firma_A]]&gt;A305, D305+1, 1)</f>
        <v>2</v>
      </c>
      <c r="E306">
        <f>IF(gielda__2[[#This Row],[firma_B]]&gt;B305, E305+1, 1)</f>
        <v>1</v>
      </c>
      <c r="F306">
        <f>IF(gielda__2[[#This Row],[firma_C]]&gt;C305, F305+1, 1)</f>
        <v>4</v>
      </c>
    </row>
    <row r="307" spans="1:6" x14ac:dyDescent="0.45">
      <c r="A307">
        <v>72.260000000000005</v>
      </c>
      <c r="B307">
        <v>102.08</v>
      </c>
      <c r="C307">
        <v>129.80000000000001</v>
      </c>
      <c r="D307">
        <f>IF(gielda__2[[#This Row],[firma_A]]&gt;A306, D306+1, 1)</f>
        <v>3</v>
      </c>
      <c r="E307">
        <f>IF(gielda__2[[#This Row],[firma_B]]&gt;B306, E306+1, 1)</f>
        <v>2</v>
      </c>
      <c r="F307">
        <f>IF(gielda__2[[#This Row],[firma_C]]&gt;C306, F306+1, 1)</f>
        <v>1</v>
      </c>
    </row>
    <row r="308" spans="1:6" x14ac:dyDescent="0.45">
      <c r="A308">
        <v>70.56</v>
      </c>
      <c r="B308">
        <v>101.44</v>
      </c>
      <c r="C308">
        <v>131.47</v>
      </c>
      <c r="D308">
        <f>IF(gielda__2[[#This Row],[firma_A]]&gt;A307, D307+1, 1)</f>
        <v>1</v>
      </c>
      <c r="E308">
        <f>IF(gielda__2[[#This Row],[firma_B]]&gt;B307, E307+1, 1)</f>
        <v>1</v>
      </c>
      <c r="F308">
        <f>IF(gielda__2[[#This Row],[firma_C]]&gt;C307, F307+1, 1)</f>
        <v>2</v>
      </c>
    </row>
    <row r="309" spans="1:6" x14ac:dyDescent="0.45">
      <c r="A309">
        <v>72.2</v>
      </c>
      <c r="B309">
        <v>100.09</v>
      </c>
      <c r="C309">
        <v>131.77000000000001</v>
      </c>
      <c r="D309">
        <f>IF(gielda__2[[#This Row],[firma_A]]&gt;A308, D308+1, 1)</f>
        <v>2</v>
      </c>
      <c r="E309">
        <f>IF(gielda__2[[#This Row],[firma_B]]&gt;B308, E308+1, 1)</f>
        <v>1</v>
      </c>
      <c r="F309">
        <f>IF(gielda__2[[#This Row],[firma_C]]&gt;C308, F308+1, 1)</f>
        <v>3</v>
      </c>
    </row>
    <row r="310" spans="1:6" x14ac:dyDescent="0.45">
      <c r="A310">
        <v>70.36</v>
      </c>
      <c r="B310">
        <v>98.49</v>
      </c>
      <c r="C310">
        <v>132.02000000000001</v>
      </c>
      <c r="D310">
        <f>IF(gielda__2[[#This Row],[firma_A]]&gt;A309, D309+1, 1)</f>
        <v>1</v>
      </c>
      <c r="E310">
        <f>IF(gielda__2[[#This Row],[firma_B]]&gt;B309, E309+1, 1)</f>
        <v>1</v>
      </c>
      <c r="F310">
        <f>IF(gielda__2[[#This Row],[firma_C]]&gt;C309, F309+1, 1)</f>
        <v>4</v>
      </c>
    </row>
    <row r="311" spans="1:6" x14ac:dyDescent="0.45">
      <c r="A311">
        <v>71.61</v>
      </c>
      <c r="B311">
        <v>96.78</v>
      </c>
      <c r="C311">
        <v>133.83000000000001</v>
      </c>
      <c r="D311">
        <f>IF(gielda__2[[#This Row],[firma_A]]&gt;A310, D310+1, 1)</f>
        <v>2</v>
      </c>
      <c r="E311">
        <f>IF(gielda__2[[#This Row],[firma_B]]&gt;B310, E310+1, 1)</f>
        <v>1</v>
      </c>
      <c r="F311">
        <f>IF(gielda__2[[#This Row],[firma_C]]&gt;C310, F310+1, 1)</f>
        <v>5</v>
      </c>
    </row>
    <row r="312" spans="1:6" x14ac:dyDescent="0.45">
      <c r="A312">
        <v>70.290000000000006</v>
      </c>
      <c r="B312">
        <v>95.63</v>
      </c>
      <c r="C312">
        <v>135.18</v>
      </c>
      <c r="D312">
        <f>IF(gielda__2[[#This Row],[firma_A]]&gt;A311, D311+1, 1)</f>
        <v>1</v>
      </c>
      <c r="E312">
        <f>IF(gielda__2[[#This Row],[firma_B]]&gt;B311, E311+1, 1)</f>
        <v>1</v>
      </c>
      <c r="F312">
        <f>IF(gielda__2[[#This Row],[firma_C]]&gt;C311, F311+1, 1)</f>
        <v>6</v>
      </c>
    </row>
    <row r="313" spans="1:6" x14ac:dyDescent="0.45">
      <c r="A313">
        <v>69.23</v>
      </c>
      <c r="B313">
        <v>93.96</v>
      </c>
      <c r="C313">
        <v>137.03</v>
      </c>
      <c r="D313">
        <f>IF(gielda__2[[#This Row],[firma_A]]&gt;A312, D312+1, 1)</f>
        <v>1</v>
      </c>
      <c r="E313">
        <f>IF(gielda__2[[#This Row],[firma_B]]&gt;B312, E312+1, 1)</f>
        <v>1</v>
      </c>
      <c r="F313">
        <f>IF(gielda__2[[#This Row],[firma_C]]&gt;C312, F312+1, 1)</f>
        <v>7</v>
      </c>
    </row>
    <row r="314" spans="1:6" x14ac:dyDescent="0.45">
      <c r="A314">
        <v>67.989999999999995</v>
      </c>
      <c r="B314">
        <v>92.27</v>
      </c>
      <c r="C314">
        <v>138.52000000000001</v>
      </c>
      <c r="D314">
        <f>IF(gielda__2[[#This Row],[firma_A]]&gt;A313, D313+1, 1)</f>
        <v>1</v>
      </c>
      <c r="E314">
        <f>IF(gielda__2[[#This Row],[firma_B]]&gt;B313, E313+1, 1)</f>
        <v>1</v>
      </c>
      <c r="F314">
        <f>IF(gielda__2[[#This Row],[firma_C]]&gt;C313, F313+1, 1)</f>
        <v>8</v>
      </c>
    </row>
    <row r="315" spans="1:6" x14ac:dyDescent="0.45">
      <c r="A315">
        <v>69.44</v>
      </c>
      <c r="B315">
        <v>90.35</v>
      </c>
      <c r="C315">
        <v>137.19</v>
      </c>
      <c r="D315">
        <f>IF(gielda__2[[#This Row],[firma_A]]&gt;A314, D314+1, 1)</f>
        <v>2</v>
      </c>
      <c r="E315">
        <f>IF(gielda__2[[#This Row],[firma_B]]&gt;B314, E314+1, 1)</f>
        <v>1</v>
      </c>
      <c r="F315">
        <f>IF(gielda__2[[#This Row],[firma_C]]&gt;C314, F314+1, 1)</f>
        <v>1</v>
      </c>
    </row>
    <row r="316" spans="1:6" x14ac:dyDescent="0.45">
      <c r="A316">
        <v>70.47</v>
      </c>
      <c r="B316">
        <v>92.91</v>
      </c>
      <c r="C316">
        <v>135.94999999999999</v>
      </c>
      <c r="D316">
        <f>IF(gielda__2[[#This Row],[firma_A]]&gt;A315, D315+1, 1)</f>
        <v>3</v>
      </c>
      <c r="E316">
        <f>IF(gielda__2[[#This Row],[firma_B]]&gt;B315, E315+1, 1)</f>
        <v>2</v>
      </c>
      <c r="F316">
        <f>IF(gielda__2[[#This Row],[firma_C]]&gt;C315, F315+1, 1)</f>
        <v>1</v>
      </c>
    </row>
    <row r="317" spans="1:6" x14ac:dyDescent="0.45">
      <c r="A317">
        <v>71.23</v>
      </c>
      <c r="B317">
        <v>91.71</v>
      </c>
      <c r="C317">
        <v>137</v>
      </c>
      <c r="D317">
        <f>IF(gielda__2[[#This Row],[firma_A]]&gt;A316, D316+1, 1)</f>
        <v>4</v>
      </c>
      <c r="E317">
        <f>IF(gielda__2[[#This Row],[firma_B]]&gt;B316, E316+1, 1)</f>
        <v>1</v>
      </c>
      <c r="F317">
        <f>IF(gielda__2[[#This Row],[firma_C]]&gt;C316, F316+1, 1)</f>
        <v>2</v>
      </c>
    </row>
    <row r="318" spans="1:6" x14ac:dyDescent="0.45">
      <c r="A318">
        <v>70.17</v>
      </c>
      <c r="B318">
        <v>91.34</v>
      </c>
      <c r="C318">
        <v>137.66999999999999</v>
      </c>
      <c r="D318">
        <f>IF(gielda__2[[#This Row],[firma_A]]&gt;A317, D317+1, 1)</f>
        <v>1</v>
      </c>
      <c r="E318">
        <f>IF(gielda__2[[#This Row],[firma_B]]&gt;B317, E317+1, 1)</f>
        <v>1</v>
      </c>
      <c r="F318">
        <f>IF(gielda__2[[#This Row],[firma_C]]&gt;C317, F317+1, 1)</f>
        <v>3</v>
      </c>
    </row>
    <row r="319" spans="1:6" x14ac:dyDescent="0.45">
      <c r="A319">
        <v>71.95</v>
      </c>
      <c r="B319">
        <v>90.05</v>
      </c>
      <c r="C319">
        <v>136.63</v>
      </c>
      <c r="D319">
        <f>IF(gielda__2[[#This Row],[firma_A]]&gt;A318, D318+1, 1)</f>
        <v>2</v>
      </c>
      <c r="E319">
        <f>IF(gielda__2[[#This Row],[firma_B]]&gt;B318, E318+1, 1)</f>
        <v>1</v>
      </c>
      <c r="F319">
        <f>IF(gielda__2[[#This Row],[firma_C]]&gt;C318, F318+1, 1)</f>
        <v>1</v>
      </c>
    </row>
    <row r="320" spans="1:6" x14ac:dyDescent="0.45">
      <c r="A320">
        <v>73.099999999999994</v>
      </c>
      <c r="B320">
        <v>89.87</v>
      </c>
      <c r="C320">
        <v>137.87</v>
      </c>
      <c r="D320">
        <f>IF(gielda__2[[#This Row],[firma_A]]&gt;A319, D319+1, 1)</f>
        <v>3</v>
      </c>
      <c r="E320">
        <f>IF(gielda__2[[#This Row],[firma_B]]&gt;B319, E319+1, 1)</f>
        <v>1</v>
      </c>
      <c r="F320">
        <f>IF(gielda__2[[#This Row],[firma_C]]&gt;C319, F319+1, 1)</f>
        <v>2</v>
      </c>
    </row>
    <row r="321" spans="1:6" x14ac:dyDescent="0.45">
      <c r="A321">
        <v>74.34</v>
      </c>
      <c r="B321">
        <v>92.63</v>
      </c>
      <c r="C321">
        <v>139.09</v>
      </c>
      <c r="D321">
        <f>IF(gielda__2[[#This Row],[firma_A]]&gt;A320, D320+1, 1)</f>
        <v>4</v>
      </c>
      <c r="E321">
        <f>IF(gielda__2[[#This Row],[firma_B]]&gt;B320, E320+1, 1)</f>
        <v>2</v>
      </c>
      <c r="F321">
        <f>IF(gielda__2[[#This Row],[firma_C]]&gt;C320, F320+1, 1)</f>
        <v>3</v>
      </c>
    </row>
    <row r="322" spans="1:6" x14ac:dyDescent="0.45">
      <c r="A322">
        <v>75.400000000000006</v>
      </c>
      <c r="B322">
        <v>91.36</v>
      </c>
      <c r="C322">
        <v>140.12</v>
      </c>
      <c r="D322">
        <f>IF(gielda__2[[#This Row],[firma_A]]&gt;A321, D321+1, 1)</f>
        <v>5</v>
      </c>
      <c r="E322">
        <f>IF(gielda__2[[#This Row],[firma_B]]&gt;B321, E321+1, 1)</f>
        <v>1</v>
      </c>
      <c r="F322">
        <f>IF(gielda__2[[#This Row],[firma_C]]&gt;C321, F321+1, 1)</f>
        <v>4</v>
      </c>
    </row>
    <row r="323" spans="1:6" x14ac:dyDescent="0.45">
      <c r="A323">
        <v>75.91</v>
      </c>
      <c r="B323">
        <v>91.04</v>
      </c>
      <c r="C323">
        <v>138.57</v>
      </c>
      <c r="D323">
        <f>IF(gielda__2[[#This Row],[firma_A]]&gt;A322, D322+1, 1)</f>
        <v>6</v>
      </c>
      <c r="E323">
        <f>IF(gielda__2[[#This Row],[firma_B]]&gt;B322, E322+1, 1)</f>
        <v>1</v>
      </c>
      <c r="F323">
        <f>IF(gielda__2[[#This Row],[firma_C]]&gt;C322, F322+1, 1)</f>
        <v>1</v>
      </c>
    </row>
    <row r="324" spans="1:6" x14ac:dyDescent="0.45">
      <c r="A324">
        <v>74.760000000000005</v>
      </c>
      <c r="B324">
        <v>90.45</v>
      </c>
      <c r="C324">
        <v>138.84</v>
      </c>
      <c r="D324">
        <f>IF(gielda__2[[#This Row],[firma_A]]&gt;A323, D323+1, 1)</f>
        <v>1</v>
      </c>
      <c r="E324">
        <f>IF(gielda__2[[#This Row],[firma_B]]&gt;B323, E323+1, 1)</f>
        <v>1</v>
      </c>
      <c r="F324">
        <f>IF(gielda__2[[#This Row],[firma_C]]&gt;C323, F323+1, 1)</f>
        <v>2</v>
      </c>
    </row>
    <row r="325" spans="1:6" x14ac:dyDescent="0.45">
      <c r="A325">
        <v>75.89</v>
      </c>
      <c r="B325">
        <v>89.75</v>
      </c>
      <c r="C325">
        <v>140.71</v>
      </c>
      <c r="D325">
        <f>IF(gielda__2[[#This Row],[firma_A]]&gt;A324, D324+1, 1)</f>
        <v>2</v>
      </c>
      <c r="E325">
        <f>IF(gielda__2[[#This Row],[firma_B]]&gt;B324, E324+1, 1)</f>
        <v>1</v>
      </c>
      <c r="F325">
        <f>IF(gielda__2[[#This Row],[firma_C]]&gt;C324, F324+1, 1)</f>
        <v>3</v>
      </c>
    </row>
    <row r="326" spans="1:6" x14ac:dyDescent="0.45">
      <c r="A326">
        <v>77.86</v>
      </c>
      <c r="B326">
        <v>89.51</v>
      </c>
      <c r="C326">
        <v>140.85</v>
      </c>
      <c r="D326">
        <f>IF(gielda__2[[#This Row],[firma_A]]&gt;A325, D325+1, 1)</f>
        <v>3</v>
      </c>
      <c r="E326">
        <f>IF(gielda__2[[#This Row],[firma_B]]&gt;B325, E325+1, 1)</f>
        <v>1</v>
      </c>
      <c r="F326">
        <f>IF(gielda__2[[#This Row],[firma_C]]&gt;C325, F325+1, 1)</f>
        <v>4</v>
      </c>
    </row>
    <row r="327" spans="1:6" x14ac:dyDescent="0.45">
      <c r="A327">
        <v>79.27</v>
      </c>
      <c r="B327">
        <v>88.66</v>
      </c>
      <c r="C327">
        <v>138.94999999999999</v>
      </c>
      <c r="D327">
        <f>IF(gielda__2[[#This Row],[firma_A]]&gt;A326, D326+1, 1)</f>
        <v>4</v>
      </c>
      <c r="E327">
        <f>IF(gielda__2[[#This Row],[firma_B]]&gt;B326, E326+1, 1)</f>
        <v>1</v>
      </c>
      <c r="F327">
        <f>IF(gielda__2[[#This Row],[firma_C]]&gt;C326, F326+1, 1)</f>
        <v>1</v>
      </c>
    </row>
    <row r="328" spans="1:6" x14ac:dyDescent="0.45">
      <c r="A328">
        <v>80.73</v>
      </c>
      <c r="B328">
        <v>88.17</v>
      </c>
      <c r="C328">
        <v>140.37</v>
      </c>
      <c r="D328">
        <f>IF(gielda__2[[#This Row],[firma_A]]&gt;A327, D327+1, 1)</f>
        <v>5</v>
      </c>
      <c r="E328">
        <f>IF(gielda__2[[#This Row],[firma_B]]&gt;B327, E327+1, 1)</f>
        <v>1</v>
      </c>
      <c r="F328">
        <f>IF(gielda__2[[#This Row],[firma_C]]&gt;C327, F327+1, 1)</f>
        <v>2</v>
      </c>
    </row>
    <row r="329" spans="1:6" x14ac:dyDescent="0.45">
      <c r="A329">
        <v>81.010000000000005</v>
      </c>
      <c r="B329">
        <v>87.02</v>
      </c>
      <c r="C329">
        <v>139.33000000000001</v>
      </c>
      <c r="D329">
        <f>IF(gielda__2[[#This Row],[firma_A]]&gt;A328, D328+1, 1)</f>
        <v>6</v>
      </c>
      <c r="E329">
        <f>IF(gielda__2[[#This Row],[firma_B]]&gt;B328, E328+1, 1)</f>
        <v>1</v>
      </c>
      <c r="F329">
        <f>IF(gielda__2[[#This Row],[firma_C]]&gt;C328, F328+1, 1)</f>
        <v>1</v>
      </c>
    </row>
    <row r="330" spans="1:6" x14ac:dyDescent="0.45">
      <c r="A330">
        <v>79.97</v>
      </c>
      <c r="B330">
        <v>86.95</v>
      </c>
      <c r="C330">
        <v>141.26</v>
      </c>
      <c r="D330">
        <f>IF(gielda__2[[#This Row],[firma_A]]&gt;A329, D329+1, 1)</f>
        <v>1</v>
      </c>
      <c r="E330">
        <f>IF(gielda__2[[#This Row],[firma_B]]&gt;B329, E329+1, 1)</f>
        <v>1</v>
      </c>
      <c r="F330">
        <f>IF(gielda__2[[#This Row],[firma_C]]&gt;C329, F329+1, 1)</f>
        <v>2</v>
      </c>
    </row>
    <row r="331" spans="1:6" x14ac:dyDescent="0.45">
      <c r="A331">
        <v>77.98</v>
      </c>
      <c r="B331">
        <v>85.86</v>
      </c>
      <c r="C331">
        <v>142.91999999999999</v>
      </c>
      <c r="D331">
        <f>IF(gielda__2[[#This Row],[firma_A]]&gt;A330, D330+1, 1)</f>
        <v>1</v>
      </c>
      <c r="E331">
        <f>IF(gielda__2[[#This Row],[firma_B]]&gt;B330, E330+1, 1)</f>
        <v>1</v>
      </c>
      <c r="F331">
        <f>IF(gielda__2[[#This Row],[firma_C]]&gt;C330, F330+1, 1)</f>
        <v>3</v>
      </c>
    </row>
    <row r="332" spans="1:6" x14ac:dyDescent="0.45">
      <c r="A332">
        <v>79.209999999999994</v>
      </c>
      <c r="B332">
        <v>88.48</v>
      </c>
      <c r="C332">
        <v>145.30000000000001</v>
      </c>
      <c r="D332">
        <f>IF(gielda__2[[#This Row],[firma_A]]&gt;A331, D331+1, 1)</f>
        <v>2</v>
      </c>
      <c r="E332">
        <f>IF(gielda__2[[#This Row],[firma_B]]&gt;B331, E331+1, 1)</f>
        <v>2</v>
      </c>
      <c r="F332">
        <f>IF(gielda__2[[#This Row],[firma_C]]&gt;C331, F331+1, 1)</f>
        <v>4</v>
      </c>
    </row>
    <row r="333" spans="1:6" x14ac:dyDescent="0.45">
      <c r="A333">
        <v>80.59</v>
      </c>
      <c r="B333">
        <v>86.96</v>
      </c>
      <c r="C333">
        <v>143.49</v>
      </c>
      <c r="D333">
        <f>IF(gielda__2[[#This Row],[firma_A]]&gt;A332, D332+1, 1)</f>
        <v>3</v>
      </c>
      <c r="E333">
        <f>IF(gielda__2[[#This Row],[firma_B]]&gt;B332, E332+1, 1)</f>
        <v>1</v>
      </c>
      <c r="F333">
        <f>IF(gielda__2[[#This Row],[firma_C]]&gt;C332, F332+1, 1)</f>
        <v>1</v>
      </c>
    </row>
    <row r="334" spans="1:6" x14ac:dyDescent="0.45">
      <c r="A334">
        <v>83.04</v>
      </c>
      <c r="B334">
        <v>86.49</v>
      </c>
      <c r="C334">
        <v>145.41</v>
      </c>
      <c r="D334">
        <f>IF(gielda__2[[#This Row],[firma_A]]&gt;A333, D333+1, 1)</f>
        <v>4</v>
      </c>
      <c r="E334">
        <f>IF(gielda__2[[#This Row],[firma_B]]&gt;B333, E333+1, 1)</f>
        <v>1</v>
      </c>
      <c r="F334">
        <f>IF(gielda__2[[#This Row],[firma_C]]&gt;C333, F333+1, 1)</f>
        <v>2</v>
      </c>
    </row>
    <row r="335" spans="1:6" x14ac:dyDescent="0.45">
      <c r="A335">
        <v>84.26</v>
      </c>
      <c r="B335">
        <v>86.09</v>
      </c>
      <c r="C335">
        <v>147.4</v>
      </c>
      <c r="D335">
        <f>IF(gielda__2[[#This Row],[firma_A]]&gt;A334, D334+1, 1)</f>
        <v>5</v>
      </c>
      <c r="E335">
        <f>IF(gielda__2[[#This Row],[firma_B]]&gt;B334, E334+1, 1)</f>
        <v>1</v>
      </c>
      <c r="F335">
        <f>IF(gielda__2[[#This Row],[firma_C]]&gt;C334, F334+1, 1)</f>
        <v>3</v>
      </c>
    </row>
    <row r="336" spans="1:6" x14ac:dyDescent="0.45">
      <c r="A336">
        <v>85.28</v>
      </c>
      <c r="B336">
        <v>84.37</v>
      </c>
      <c r="C336">
        <v>146.27000000000001</v>
      </c>
      <c r="D336">
        <f>IF(gielda__2[[#This Row],[firma_A]]&gt;A335, D335+1, 1)</f>
        <v>6</v>
      </c>
      <c r="E336">
        <f>IF(gielda__2[[#This Row],[firma_B]]&gt;B335, E335+1, 1)</f>
        <v>1</v>
      </c>
      <c r="F336">
        <f>IF(gielda__2[[#This Row],[firma_C]]&gt;C335, F335+1, 1)</f>
        <v>1</v>
      </c>
    </row>
    <row r="337" spans="1:6" x14ac:dyDescent="0.45">
      <c r="A337">
        <v>85.74</v>
      </c>
      <c r="B337">
        <v>83.22</v>
      </c>
      <c r="C337">
        <v>148.38</v>
      </c>
      <c r="D337">
        <f>IF(gielda__2[[#This Row],[firma_A]]&gt;A336, D336+1, 1)</f>
        <v>7</v>
      </c>
      <c r="E337">
        <f>IF(gielda__2[[#This Row],[firma_B]]&gt;B336, E336+1, 1)</f>
        <v>1</v>
      </c>
      <c r="F337">
        <f>IF(gielda__2[[#This Row],[firma_C]]&gt;C336, F336+1, 1)</f>
        <v>2</v>
      </c>
    </row>
    <row r="338" spans="1:6" x14ac:dyDescent="0.45">
      <c r="A338">
        <v>84.14</v>
      </c>
      <c r="B338">
        <v>85.72</v>
      </c>
      <c r="C338">
        <v>150.66999999999999</v>
      </c>
      <c r="D338">
        <f>IF(gielda__2[[#This Row],[firma_A]]&gt;A337, D337+1, 1)</f>
        <v>1</v>
      </c>
      <c r="E338">
        <f>IF(gielda__2[[#This Row],[firma_B]]&gt;B337, E337+1, 1)</f>
        <v>2</v>
      </c>
      <c r="F338">
        <f>IF(gielda__2[[#This Row],[firma_C]]&gt;C337, F337+1, 1)</f>
        <v>3</v>
      </c>
    </row>
    <row r="339" spans="1:6" x14ac:dyDescent="0.45">
      <c r="A339">
        <v>86.12</v>
      </c>
      <c r="B339">
        <v>84.73</v>
      </c>
      <c r="C339">
        <v>150.84</v>
      </c>
      <c r="D339">
        <f>IF(gielda__2[[#This Row],[firma_A]]&gt;A338, D338+1, 1)</f>
        <v>2</v>
      </c>
      <c r="E339">
        <f>IF(gielda__2[[#This Row],[firma_B]]&gt;B338, E338+1, 1)</f>
        <v>1</v>
      </c>
      <c r="F339">
        <f>IF(gielda__2[[#This Row],[firma_C]]&gt;C338, F338+1, 1)</f>
        <v>4</v>
      </c>
    </row>
    <row r="340" spans="1:6" x14ac:dyDescent="0.45">
      <c r="A340">
        <v>86.23</v>
      </c>
      <c r="B340">
        <v>84.15</v>
      </c>
      <c r="C340">
        <v>149.72999999999999</v>
      </c>
      <c r="D340">
        <f>IF(gielda__2[[#This Row],[firma_A]]&gt;A339, D339+1, 1)</f>
        <v>3</v>
      </c>
      <c r="E340">
        <f>IF(gielda__2[[#This Row],[firma_B]]&gt;B339, E339+1, 1)</f>
        <v>1</v>
      </c>
      <c r="F340">
        <f>IF(gielda__2[[#This Row],[firma_C]]&gt;C339, F339+1, 1)</f>
        <v>1</v>
      </c>
    </row>
    <row r="341" spans="1:6" x14ac:dyDescent="0.45">
      <c r="A341">
        <v>84.78</v>
      </c>
      <c r="B341">
        <v>83.26</v>
      </c>
      <c r="C341">
        <v>148.35</v>
      </c>
      <c r="D341">
        <f>IF(gielda__2[[#This Row],[firma_A]]&gt;A340, D340+1, 1)</f>
        <v>1</v>
      </c>
      <c r="E341">
        <f>IF(gielda__2[[#This Row],[firma_B]]&gt;B340, E340+1, 1)</f>
        <v>1</v>
      </c>
      <c r="F341">
        <f>IF(gielda__2[[#This Row],[firma_C]]&gt;C340, F340+1, 1)</f>
        <v>1</v>
      </c>
    </row>
    <row r="342" spans="1:6" x14ac:dyDescent="0.45">
      <c r="A342">
        <v>86.91</v>
      </c>
      <c r="B342">
        <v>82.5</v>
      </c>
      <c r="C342">
        <v>150.61000000000001</v>
      </c>
      <c r="D342">
        <f>IF(gielda__2[[#This Row],[firma_A]]&gt;A341, D341+1, 1)</f>
        <v>2</v>
      </c>
      <c r="E342">
        <f>IF(gielda__2[[#This Row],[firma_B]]&gt;B341, E341+1, 1)</f>
        <v>1</v>
      </c>
      <c r="F342">
        <f>IF(gielda__2[[#This Row],[firma_C]]&gt;C341, F341+1, 1)</f>
        <v>2</v>
      </c>
    </row>
    <row r="343" spans="1:6" x14ac:dyDescent="0.45">
      <c r="A343">
        <v>85.3</v>
      </c>
      <c r="B343">
        <v>81.739999999999995</v>
      </c>
      <c r="C343">
        <v>148.94999999999999</v>
      </c>
      <c r="D343">
        <f>IF(gielda__2[[#This Row],[firma_A]]&gt;A342, D342+1, 1)</f>
        <v>1</v>
      </c>
      <c r="E343">
        <f>IF(gielda__2[[#This Row],[firma_B]]&gt;B342, E342+1, 1)</f>
        <v>1</v>
      </c>
      <c r="F343">
        <f>IF(gielda__2[[#This Row],[firma_C]]&gt;C342, F342+1, 1)</f>
        <v>1</v>
      </c>
    </row>
    <row r="344" spans="1:6" x14ac:dyDescent="0.45">
      <c r="A344">
        <v>83.64</v>
      </c>
      <c r="B344">
        <v>84.27</v>
      </c>
      <c r="C344">
        <v>147.16999999999999</v>
      </c>
      <c r="D344">
        <f>IF(gielda__2[[#This Row],[firma_A]]&gt;A343, D343+1, 1)</f>
        <v>1</v>
      </c>
      <c r="E344">
        <f>IF(gielda__2[[#This Row],[firma_B]]&gt;B343, E343+1, 1)</f>
        <v>2</v>
      </c>
      <c r="F344">
        <f>IF(gielda__2[[#This Row],[firma_C]]&gt;C343, F343+1, 1)</f>
        <v>1</v>
      </c>
    </row>
    <row r="345" spans="1:6" x14ac:dyDescent="0.45">
      <c r="A345">
        <v>82.5</v>
      </c>
      <c r="B345">
        <v>83</v>
      </c>
      <c r="C345">
        <v>147.86000000000001</v>
      </c>
      <c r="D345">
        <f>IF(gielda__2[[#This Row],[firma_A]]&gt;A344, D344+1, 1)</f>
        <v>1</v>
      </c>
      <c r="E345">
        <f>IF(gielda__2[[#This Row],[firma_B]]&gt;B344, E344+1, 1)</f>
        <v>1</v>
      </c>
      <c r="F345">
        <f>IF(gielda__2[[#This Row],[firma_C]]&gt;C344, F344+1, 1)</f>
        <v>2</v>
      </c>
    </row>
    <row r="346" spans="1:6" x14ac:dyDescent="0.45">
      <c r="A346">
        <v>83.5</v>
      </c>
      <c r="B346">
        <v>85.99</v>
      </c>
      <c r="C346">
        <v>149.49</v>
      </c>
      <c r="D346">
        <f>IF(gielda__2[[#This Row],[firma_A]]&gt;A345, D345+1, 1)</f>
        <v>2</v>
      </c>
      <c r="E346">
        <f>IF(gielda__2[[#This Row],[firma_B]]&gt;B345, E345+1, 1)</f>
        <v>2</v>
      </c>
      <c r="F346">
        <f>IF(gielda__2[[#This Row],[firma_C]]&gt;C345, F345+1, 1)</f>
        <v>3</v>
      </c>
    </row>
    <row r="347" spans="1:6" x14ac:dyDescent="0.45">
      <c r="A347">
        <v>85.49</v>
      </c>
      <c r="B347">
        <v>84.29</v>
      </c>
      <c r="C347">
        <v>147.9</v>
      </c>
      <c r="D347">
        <f>IF(gielda__2[[#This Row],[firma_A]]&gt;A346, D346+1, 1)</f>
        <v>3</v>
      </c>
      <c r="E347">
        <f>IF(gielda__2[[#This Row],[firma_B]]&gt;B346, E346+1, 1)</f>
        <v>1</v>
      </c>
      <c r="F347">
        <f>IF(gielda__2[[#This Row],[firma_C]]&gt;C346, F346+1, 1)</f>
        <v>1</v>
      </c>
    </row>
    <row r="348" spans="1:6" x14ac:dyDescent="0.45">
      <c r="A348">
        <v>87.71</v>
      </c>
      <c r="B348">
        <v>83.35</v>
      </c>
      <c r="C348">
        <v>146.46</v>
      </c>
      <c r="D348">
        <f>IF(gielda__2[[#This Row],[firma_A]]&gt;A347, D347+1, 1)</f>
        <v>4</v>
      </c>
      <c r="E348">
        <f>IF(gielda__2[[#This Row],[firma_B]]&gt;B347, E347+1, 1)</f>
        <v>1</v>
      </c>
      <c r="F348">
        <f>IF(gielda__2[[#This Row],[firma_C]]&gt;C347, F347+1, 1)</f>
        <v>1</v>
      </c>
    </row>
    <row r="349" spans="1:6" x14ac:dyDescent="0.45">
      <c r="A349">
        <v>85.99</v>
      </c>
      <c r="B349">
        <v>86.22</v>
      </c>
      <c r="C349">
        <v>144.76</v>
      </c>
      <c r="D349">
        <f>IF(gielda__2[[#This Row],[firma_A]]&gt;A348, D348+1, 1)</f>
        <v>1</v>
      </c>
      <c r="E349">
        <f>IF(gielda__2[[#This Row],[firma_B]]&gt;B348, E348+1, 1)</f>
        <v>2</v>
      </c>
      <c r="F349">
        <f>IF(gielda__2[[#This Row],[firma_C]]&gt;C348, F348+1, 1)</f>
        <v>1</v>
      </c>
    </row>
    <row r="350" spans="1:6" x14ac:dyDescent="0.45">
      <c r="A350">
        <v>88.15</v>
      </c>
      <c r="B350">
        <v>85.51</v>
      </c>
      <c r="C350">
        <v>146.63999999999999</v>
      </c>
      <c r="D350">
        <f>IF(gielda__2[[#This Row],[firma_A]]&gt;A349, D349+1, 1)</f>
        <v>2</v>
      </c>
      <c r="E350">
        <f>IF(gielda__2[[#This Row],[firma_B]]&gt;B349, E349+1, 1)</f>
        <v>1</v>
      </c>
      <c r="F350">
        <f>IF(gielda__2[[#This Row],[firma_C]]&gt;C349, F349+1, 1)</f>
        <v>2</v>
      </c>
    </row>
    <row r="351" spans="1:6" x14ac:dyDescent="0.45">
      <c r="A351">
        <v>88.57</v>
      </c>
      <c r="B351">
        <v>84.25</v>
      </c>
      <c r="C351">
        <v>146.84</v>
      </c>
      <c r="D351">
        <f>IF(gielda__2[[#This Row],[firma_A]]&gt;A350, D350+1, 1)</f>
        <v>3</v>
      </c>
      <c r="E351">
        <f>IF(gielda__2[[#This Row],[firma_B]]&gt;B350, E350+1, 1)</f>
        <v>1</v>
      </c>
      <c r="F351">
        <f>IF(gielda__2[[#This Row],[firma_C]]&gt;C350, F350+1, 1)</f>
        <v>3</v>
      </c>
    </row>
    <row r="352" spans="1:6" x14ac:dyDescent="0.45">
      <c r="A352">
        <v>88.75</v>
      </c>
      <c r="B352">
        <v>84.11</v>
      </c>
      <c r="C352">
        <v>145.82</v>
      </c>
      <c r="D352">
        <f>IF(gielda__2[[#This Row],[firma_A]]&gt;A351, D351+1, 1)</f>
        <v>4</v>
      </c>
      <c r="E352">
        <f>IF(gielda__2[[#This Row],[firma_B]]&gt;B351, E351+1, 1)</f>
        <v>1</v>
      </c>
      <c r="F352">
        <f>IF(gielda__2[[#This Row],[firma_C]]&gt;C351, F351+1, 1)</f>
        <v>1</v>
      </c>
    </row>
    <row r="353" spans="1:6" x14ac:dyDescent="0.45">
      <c r="A353">
        <v>89.45</v>
      </c>
      <c r="B353">
        <v>86.81</v>
      </c>
      <c r="C353">
        <v>147.19999999999999</v>
      </c>
      <c r="D353">
        <f>IF(gielda__2[[#This Row],[firma_A]]&gt;A352, D352+1, 1)</f>
        <v>5</v>
      </c>
      <c r="E353">
        <f>IF(gielda__2[[#This Row],[firma_B]]&gt;B352, E352+1, 1)</f>
        <v>2</v>
      </c>
      <c r="F353">
        <f>IF(gielda__2[[#This Row],[firma_C]]&gt;C352, F352+1, 1)</f>
        <v>2</v>
      </c>
    </row>
    <row r="354" spans="1:6" x14ac:dyDescent="0.45">
      <c r="A354">
        <v>87.7</v>
      </c>
      <c r="B354">
        <v>85.18</v>
      </c>
      <c r="C354">
        <v>149.22999999999999</v>
      </c>
      <c r="D354">
        <f>IF(gielda__2[[#This Row],[firma_A]]&gt;A353, D353+1, 1)</f>
        <v>1</v>
      </c>
      <c r="E354">
        <f>IF(gielda__2[[#This Row],[firma_B]]&gt;B353, E353+1, 1)</f>
        <v>1</v>
      </c>
      <c r="F354">
        <f>IF(gielda__2[[#This Row],[firma_C]]&gt;C353, F353+1, 1)</f>
        <v>3</v>
      </c>
    </row>
    <row r="355" spans="1:6" x14ac:dyDescent="0.45">
      <c r="A355">
        <v>85.97</v>
      </c>
      <c r="B355">
        <v>85.17</v>
      </c>
      <c r="C355">
        <v>150.75</v>
      </c>
      <c r="D355">
        <f>IF(gielda__2[[#This Row],[firma_A]]&gt;A354, D354+1, 1)</f>
        <v>1</v>
      </c>
      <c r="E355">
        <f>IF(gielda__2[[#This Row],[firma_B]]&gt;B354, E354+1, 1)</f>
        <v>1</v>
      </c>
      <c r="F355">
        <f>IF(gielda__2[[#This Row],[firma_C]]&gt;C354, F354+1, 1)</f>
        <v>4</v>
      </c>
    </row>
    <row r="356" spans="1:6" x14ac:dyDescent="0.45">
      <c r="A356">
        <v>86.77</v>
      </c>
      <c r="B356">
        <v>83.74</v>
      </c>
      <c r="C356">
        <v>151.94999999999999</v>
      </c>
      <c r="D356">
        <f>IF(gielda__2[[#This Row],[firma_A]]&gt;A355, D355+1, 1)</f>
        <v>2</v>
      </c>
      <c r="E356">
        <f>IF(gielda__2[[#This Row],[firma_B]]&gt;B355, E355+1, 1)</f>
        <v>1</v>
      </c>
      <c r="F356">
        <f>IF(gielda__2[[#This Row],[firma_C]]&gt;C355, F355+1, 1)</f>
        <v>5</v>
      </c>
    </row>
    <row r="357" spans="1:6" x14ac:dyDescent="0.45">
      <c r="A357">
        <v>85.03</v>
      </c>
      <c r="B357">
        <v>83.16</v>
      </c>
      <c r="C357">
        <v>154.04</v>
      </c>
      <c r="D357">
        <f>IF(gielda__2[[#This Row],[firma_A]]&gt;A356, D356+1, 1)</f>
        <v>1</v>
      </c>
      <c r="E357">
        <f>IF(gielda__2[[#This Row],[firma_B]]&gt;B356, E356+1, 1)</f>
        <v>1</v>
      </c>
      <c r="F357">
        <f>IF(gielda__2[[#This Row],[firma_C]]&gt;C356, F356+1, 1)</f>
        <v>6</v>
      </c>
    </row>
    <row r="358" spans="1:6" x14ac:dyDescent="0.45">
      <c r="A358">
        <v>83.62</v>
      </c>
      <c r="B358">
        <v>82.19</v>
      </c>
      <c r="C358">
        <v>155.46</v>
      </c>
      <c r="D358">
        <f>IF(gielda__2[[#This Row],[firma_A]]&gt;A357, D357+1, 1)</f>
        <v>1</v>
      </c>
      <c r="E358">
        <f>IF(gielda__2[[#This Row],[firma_B]]&gt;B357, E357+1, 1)</f>
        <v>1</v>
      </c>
      <c r="F358">
        <f>IF(gielda__2[[#This Row],[firma_C]]&gt;C357, F357+1, 1)</f>
        <v>7</v>
      </c>
    </row>
    <row r="359" spans="1:6" x14ac:dyDescent="0.45">
      <c r="A359">
        <v>85.87</v>
      </c>
      <c r="B359">
        <v>80.930000000000007</v>
      </c>
      <c r="C359">
        <v>157.47</v>
      </c>
      <c r="D359">
        <f>IF(gielda__2[[#This Row],[firma_A]]&gt;A358, D358+1, 1)</f>
        <v>2</v>
      </c>
      <c r="E359">
        <f>IF(gielda__2[[#This Row],[firma_B]]&gt;B358, E358+1, 1)</f>
        <v>1</v>
      </c>
      <c r="F359">
        <f>IF(gielda__2[[#This Row],[firma_C]]&gt;C358, F358+1, 1)</f>
        <v>8</v>
      </c>
    </row>
    <row r="360" spans="1:6" x14ac:dyDescent="0.45">
      <c r="A360">
        <v>86.95</v>
      </c>
      <c r="B360">
        <v>83.66</v>
      </c>
      <c r="C360">
        <v>155.78</v>
      </c>
      <c r="D360">
        <f>IF(gielda__2[[#This Row],[firma_A]]&gt;A359, D359+1, 1)</f>
        <v>3</v>
      </c>
      <c r="E360">
        <f>IF(gielda__2[[#This Row],[firma_B]]&gt;B359, E359+1, 1)</f>
        <v>2</v>
      </c>
      <c r="F360">
        <f>IF(gielda__2[[#This Row],[firma_C]]&gt;C359, F359+1, 1)</f>
        <v>1</v>
      </c>
    </row>
    <row r="361" spans="1:6" x14ac:dyDescent="0.45">
      <c r="A361">
        <v>88.95</v>
      </c>
      <c r="B361">
        <v>82.17</v>
      </c>
      <c r="C361">
        <v>154.38999999999999</v>
      </c>
      <c r="D361">
        <f>IF(gielda__2[[#This Row],[firma_A]]&gt;A360, D360+1, 1)</f>
        <v>4</v>
      </c>
      <c r="E361">
        <f>IF(gielda__2[[#This Row],[firma_B]]&gt;B360, E360+1, 1)</f>
        <v>1</v>
      </c>
      <c r="F361">
        <f>IF(gielda__2[[#This Row],[firma_C]]&gt;C360, F360+1, 1)</f>
        <v>1</v>
      </c>
    </row>
    <row r="362" spans="1:6" x14ac:dyDescent="0.45">
      <c r="A362">
        <v>87.68</v>
      </c>
      <c r="B362">
        <v>81.81</v>
      </c>
      <c r="C362">
        <v>155.91999999999999</v>
      </c>
      <c r="D362">
        <f>IF(gielda__2[[#This Row],[firma_A]]&gt;A361, D361+1, 1)</f>
        <v>1</v>
      </c>
      <c r="E362">
        <f>IF(gielda__2[[#This Row],[firma_B]]&gt;B361, E361+1, 1)</f>
        <v>1</v>
      </c>
      <c r="F362">
        <f>IF(gielda__2[[#This Row],[firma_C]]&gt;C361, F361+1, 1)</f>
        <v>2</v>
      </c>
    </row>
    <row r="363" spans="1:6" x14ac:dyDescent="0.45">
      <c r="A363">
        <v>86.52</v>
      </c>
      <c r="B363">
        <v>80.97</v>
      </c>
      <c r="C363">
        <v>154.41999999999999</v>
      </c>
      <c r="D363">
        <f>IF(gielda__2[[#This Row],[firma_A]]&gt;A362, D362+1, 1)</f>
        <v>1</v>
      </c>
      <c r="E363">
        <f>IF(gielda__2[[#This Row],[firma_B]]&gt;B362, E362+1, 1)</f>
        <v>1</v>
      </c>
      <c r="F363">
        <f>IF(gielda__2[[#This Row],[firma_C]]&gt;C362, F362+1, 1)</f>
        <v>1</v>
      </c>
    </row>
    <row r="364" spans="1:6" x14ac:dyDescent="0.45">
      <c r="A364">
        <v>87.64</v>
      </c>
      <c r="B364">
        <v>80.41</v>
      </c>
      <c r="C364">
        <v>153.37</v>
      </c>
      <c r="D364">
        <f>IF(gielda__2[[#This Row],[firma_A]]&gt;A363, D363+1, 1)</f>
        <v>2</v>
      </c>
      <c r="E364">
        <f>IF(gielda__2[[#This Row],[firma_B]]&gt;B363, E363+1, 1)</f>
        <v>1</v>
      </c>
      <c r="F364">
        <f>IF(gielda__2[[#This Row],[firma_C]]&gt;C363, F363+1, 1)</f>
        <v>1</v>
      </c>
    </row>
    <row r="365" spans="1:6" x14ac:dyDescent="0.45">
      <c r="A365">
        <v>86.51</v>
      </c>
      <c r="B365">
        <v>79.86</v>
      </c>
      <c r="C365">
        <v>154.38</v>
      </c>
      <c r="D365">
        <f>IF(gielda__2[[#This Row],[firma_A]]&gt;A364, D364+1, 1)</f>
        <v>1</v>
      </c>
      <c r="E365">
        <f>IF(gielda__2[[#This Row],[firma_B]]&gt;B364, E364+1, 1)</f>
        <v>1</v>
      </c>
      <c r="F365">
        <f>IF(gielda__2[[#This Row],[firma_C]]&gt;C364, F364+1, 1)</f>
        <v>2</v>
      </c>
    </row>
    <row r="366" spans="1:6" x14ac:dyDescent="0.45">
      <c r="A366">
        <v>85.1</v>
      </c>
      <c r="B366">
        <v>79.52</v>
      </c>
      <c r="C366">
        <v>152.55000000000001</v>
      </c>
      <c r="D366">
        <f>IF(gielda__2[[#This Row],[firma_A]]&gt;A365, D365+1, 1)</f>
        <v>1</v>
      </c>
      <c r="E366">
        <f>IF(gielda__2[[#This Row],[firma_B]]&gt;B365, E365+1, 1)</f>
        <v>1</v>
      </c>
      <c r="F366">
        <f>IF(gielda__2[[#This Row],[firma_C]]&gt;C365, F365+1, 1)</f>
        <v>1</v>
      </c>
    </row>
    <row r="367" spans="1:6" x14ac:dyDescent="0.45">
      <c r="A367">
        <v>86.09</v>
      </c>
      <c r="B367">
        <v>78.86</v>
      </c>
      <c r="C367">
        <v>150.97999999999999</v>
      </c>
      <c r="D367">
        <f>IF(gielda__2[[#This Row],[firma_A]]&gt;A366, D366+1, 1)</f>
        <v>2</v>
      </c>
      <c r="E367">
        <f>IF(gielda__2[[#This Row],[firma_B]]&gt;B366, E366+1, 1)</f>
        <v>1</v>
      </c>
      <c r="F367">
        <f>IF(gielda__2[[#This Row],[firma_C]]&gt;C366, F366+1, 1)</f>
        <v>1</v>
      </c>
    </row>
    <row r="368" spans="1:6" x14ac:dyDescent="0.45">
      <c r="A368">
        <v>84.89</v>
      </c>
      <c r="B368">
        <v>77.11</v>
      </c>
      <c r="C368">
        <v>151.24</v>
      </c>
      <c r="D368">
        <f>IF(gielda__2[[#This Row],[firma_A]]&gt;A367, D367+1, 1)</f>
        <v>1</v>
      </c>
      <c r="E368">
        <f>IF(gielda__2[[#This Row],[firma_B]]&gt;B367, E367+1, 1)</f>
        <v>1</v>
      </c>
      <c r="F368">
        <f>IF(gielda__2[[#This Row],[firma_C]]&gt;C367, F367+1, 1)</f>
        <v>2</v>
      </c>
    </row>
    <row r="369" spans="1:6" x14ac:dyDescent="0.45">
      <c r="A369">
        <v>83.75</v>
      </c>
      <c r="B369">
        <v>75.290000000000006</v>
      </c>
      <c r="C369">
        <v>153.69</v>
      </c>
      <c r="D369">
        <f>IF(gielda__2[[#This Row],[firma_A]]&gt;A368, D368+1, 1)</f>
        <v>1</v>
      </c>
      <c r="E369">
        <f>IF(gielda__2[[#This Row],[firma_B]]&gt;B368, E368+1, 1)</f>
        <v>1</v>
      </c>
      <c r="F369">
        <f>IF(gielda__2[[#This Row],[firma_C]]&gt;C368, F368+1, 1)</f>
        <v>3</v>
      </c>
    </row>
    <row r="370" spans="1:6" x14ac:dyDescent="0.45">
      <c r="A370">
        <v>85.37</v>
      </c>
      <c r="B370">
        <v>78.260000000000005</v>
      </c>
      <c r="C370">
        <v>155.26</v>
      </c>
      <c r="D370">
        <f>IF(gielda__2[[#This Row],[firma_A]]&gt;A369, D369+1, 1)</f>
        <v>2</v>
      </c>
      <c r="E370">
        <f>IF(gielda__2[[#This Row],[firma_B]]&gt;B369, E369+1, 1)</f>
        <v>2</v>
      </c>
      <c r="F370">
        <f>IF(gielda__2[[#This Row],[firma_C]]&gt;C369, F369+1, 1)</f>
        <v>4</v>
      </c>
    </row>
    <row r="371" spans="1:6" x14ac:dyDescent="0.45">
      <c r="A371">
        <v>85.9</v>
      </c>
      <c r="B371">
        <v>77.23</v>
      </c>
      <c r="C371">
        <v>153.86000000000001</v>
      </c>
      <c r="D371">
        <f>IF(gielda__2[[#This Row],[firma_A]]&gt;A370, D370+1, 1)</f>
        <v>3</v>
      </c>
      <c r="E371">
        <f>IF(gielda__2[[#This Row],[firma_B]]&gt;B370, E370+1, 1)</f>
        <v>1</v>
      </c>
      <c r="F371">
        <f>IF(gielda__2[[#This Row],[firma_C]]&gt;C370, F370+1, 1)</f>
        <v>1</v>
      </c>
    </row>
    <row r="372" spans="1:6" x14ac:dyDescent="0.45">
      <c r="A372">
        <v>84.34</v>
      </c>
      <c r="B372">
        <v>79.95</v>
      </c>
      <c r="C372">
        <v>152.09</v>
      </c>
      <c r="D372">
        <f>IF(gielda__2[[#This Row],[firma_A]]&gt;A371, D371+1, 1)</f>
        <v>1</v>
      </c>
      <c r="E372">
        <f>IF(gielda__2[[#This Row],[firma_B]]&gt;B371, E371+1, 1)</f>
        <v>2</v>
      </c>
      <c r="F372">
        <f>IF(gielda__2[[#This Row],[firma_C]]&gt;C371, F371+1, 1)</f>
        <v>1</v>
      </c>
    </row>
    <row r="373" spans="1:6" x14ac:dyDescent="0.45">
      <c r="A373">
        <v>83.32</v>
      </c>
      <c r="B373">
        <v>79.03</v>
      </c>
      <c r="C373">
        <v>150.44</v>
      </c>
      <c r="D373">
        <f>IF(gielda__2[[#This Row],[firma_A]]&gt;A372, D372+1, 1)</f>
        <v>1</v>
      </c>
      <c r="E373">
        <f>IF(gielda__2[[#This Row],[firma_B]]&gt;B372, E372+1, 1)</f>
        <v>1</v>
      </c>
      <c r="F373">
        <f>IF(gielda__2[[#This Row],[firma_C]]&gt;C372, F372+1, 1)</f>
        <v>1</v>
      </c>
    </row>
    <row r="374" spans="1:6" x14ac:dyDescent="0.45">
      <c r="A374">
        <v>83.78</v>
      </c>
      <c r="B374">
        <v>78.569999999999993</v>
      </c>
      <c r="C374">
        <v>152.88</v>
      </c>
      <c r="D374">
        <f>IF(gielda__2[[#This Row],[firma_A]]&gt;A373, D373+1, 1)</f>
        <v>2</v>
      </c>
      <c r="E374">
        <f>IF(gielda__2[[#This Row],[firma_B]]&gt;B373, E373+1, 1)</f>
        <v>1</v>
      </c>
      <c r="F374">
        <f>IF(gielda__2[[#This Row],[firma_C]]&gt;C373, F373+1, 1)</f>
        <v>2</v>
      </c>
    </row>
    <row r="375" spans="1:6" x14ac:dyDescent="0.45">
      <c r="A375">
        <v>81.97</v>
      </c>
      <c r="B375">
        <v>76.849999999999994</v>
      </c>
      <c r="C375">
        <v>153.57</v>
      </c>
      <c r="D375">
        <f>IF(gielda__2[[#This Row],[firma_A]]&gt;A374, D374+1, 1)</f>
        <v>1</v>
      </c>
      <c r="E375">
        <f>IF(gielda__2[[#This Row],[firma_B]]&gt;B374, E374+1, 1)</f>
        <v>1</v>
      </c>
      <c r="F375">
        <f>IF(gielda__2[[#This Row],[firma_C]]&gt;C374, F374+1, 1)</f>
        <v>3</v>
      </c>
    </row>
    <row r="376" spans="1:6" x14ac:dyDescent="0.45">
      <c r="A376">
        <v>83.69</v>
      </c>
      <c r="B376">
        <v>79.53</v>
      </c>
      <c r="C376">
        <v>151.80000000000001</v>
      </c>
      <c r="D376">
        <f>IF(gielda__2[[#This Row],[firma_A]]&gt;A375, D375+1, 1)</f>
        <v>2</v>
      </c>
      <c r="E376">
        <f>IF(gielda__2[[#This Row],[firma_B]]&gt;B375, E375+1, 1)</f>
        <v>2</v>
      </c>
      <c r="F376">
        <f>IF(gielda__2[[#This Row],[firma_C]]&gt;C375, F375+1, 1)</f>
        <v>1</v>
      </c>
    </row>
    <row r="377" spans="1:6" x14ac:dyDescent="0.45">
      <c r="A377">
        <v>82.46</v>
      </c>
      <c r="B377">
        <v>82.14</v>
      </c>
      <c r="C377">
        <v>153.21</v>
      </c>
      <c r="D377">
        <f>IF(gielda__2[[#This Row],[firma_A]]&gt;A376, D376+1, 1)</f>
        <v>1</v>
      </c>
      <c r="E377">
        <f>IF(gielda__2[[#This Row],[firma_B]]&gt;B376, E376+1, 1)</f>
        <v>3</v>
      </c>
      <c r="F377">
        <f>IF(gielda__2[[#This Row],[firma_C]]&gt;C376, F376+1, 1)</f>
        <v>2</v>
      </c>
    </row>
    <row r="378" spans="1:6" x14ac:dyDescent="0.45">
      <c r="A378">
        <v>84.11</v>
      </c>
      <c r="B378">
        <v>81.95</v>
      </c>
      <c r="C378">
        <v>154.75</v>
      </c>
      <c r="D378">
        <f>IF(gielda__2[[#This Row],[firma_A]]&gt;A377, D377+1, 1)</f>
        <v>2</v>
      </c>
      <c r="E378">
        <f>IF(gielda__2[[#This Row],[firma_B]]&gt;B377, E377+1, 1)</f>
        <v>1</v>
      </c>
      <c r="F378">
        <f>IF(gielda__2[[#This Row],[firma_C]]&gt;C377, F377+1, 1)</f>
        <v>3</v>
      </c>
    </row>
    <row r="379" spans="1:6" x14ac:dyDescent="0.45">
      <c r="A379">
        <v>85.63</v>
      </c>
      <c r="B379">
        <v>81.260000000000005</v>
      </c>
      <c r="C379">
        <v>153.43</v>
      </c>
      <c r="D379">
        <f>IF(gielda__2[[#This Row],[firma_A]]&gt;A378, D378+1, 1)</f>
        <v>3</v>
      </c>
      <c r="E379">
        <f>IF(gielda__2[[#This Row],[firma_B]]&gt;B378, E378+1, 1)</f>
        <v>1</v>
      </c>
      <c r="F379">
        <f>IF(gielda__2[[#This Row],[firma_C]]&gt;C378, F378+1, 1)</f>
        <v>1</v>
      </c>
    </row>
    <row r="380" spans="1:6" x14ac:dyDescent="0.45">
      <c r="A380">
        <v>85.83</v>
      </c>
      <c r="B380">
        <v>79.760000000000005</v>
      </c>
      <c r="C380">
        <v>152.27000000000001</v>
      </c>
      <c r="D380">
        <f>IF(gielda__2[[#This Row],[firma_A]]&gt;A379, D379+1, 1)</f>
        <v>4</v>
      </c>
      <c r="E380">
        <f>IF(gielda__2[[#This Row],[firma_B]]&gt;B379, E379+1, 1)</f>
        <v>1</v>
      </c>
      <c r="F380">
        <f>IF(gielda__2[[#This Row],[firma_C]]&gt;C379, F379+1, 1)</f>
        <v>1</v>
      </c>
    </row>
    <row r="381" spans="1:6" x14ac:dyDescent="0.45">
      <c r="A381">
        <v>86.66</v>
      </c>
      <c r="B381">
        <v>82.5</v>
      </c>
      <c r="C381">
        <v>151</v>
      </c>
      <c r="D381">
        <f>IF(gielda__2[[#This Row],[firma_A]]&gt;A380, D380+1, 1)</f>
        <v>5</v>
      </c>
      <c r="E381">
        <f>IF(gielda__2[[#This Row],[firma_B]]&gt;B380, E380+1, 1)</f>
        <v>2</v>
      </c>
      <c r="F381">
        <f>IF(gielda__2[[#This Row],[firma_C]]&gt;C380, F380+1, 1)</f>
        <v>1</v>
      </c>
    </row>
    <row r="382" spans="1:6" x14ac:dyDescent="0.45">
      <c r="A382">
        <v>87.96</v>
      </c>
      <c r="B382">
        <v>80.88</v>
      </c>
      <c r="C382">
        <v>152.36000000000001</v>
      </c>
      <c r="D382">
        <f>IF(gielda__2[[#This Row],[firma_A]]&gt;A381, D381+1, 1)</f>
        <v>6</v>
      </c>
      <c r="E382">
        <f>IF(gielda__2[[#This Row],[firma_B]]&gt;B381, E381+1, 1)</f>
        <v>1</v>
      </c>
      <c r="F382">
        <f>IF(gielda__2[[#This Row],[firma_C]]&gt;C381, F381+1, 1)</f>
        <v>2</v>
      </c>
    </row>
    <row r="383" spans="1:6" x14ac:dyDescent="0.45">
      <c r="A383">
        <v>89.71</v>
      </c>
      <c r="B383">
        <v>80.27</v>
      </c>
      <c r="C383">
        <v>150.47999999999999</v>
      </c>
      <c r="D383">
        <f>IF(gielda__2[[#This Row],[firma_A]]&gt;A382, D382+1, 1)</f>
        <v>7</v>
      </c>
      <c r="E383">
        <f>IF(gielda__2[[#This Row],[firma_B]]&gt;B382, E382+1, 1)</f>
        <v>1</v>
      </c>
      <c r="F383">
        <f>IF(gielda__2[[#This Row],[firma_C]]&gt;C382, F382+1, 1)</f>
        <v>1</v>
      </c>
    </row>
    <row r="384" spans="1:6" x14ac:dyDescent="0.45">
      <c r="A384">
        <v>91.38</v>
      </c>
      <c r="B384">
        <v>80.06</v>
      </c>
      <c r="C384">
        <v>151.6</v>
      </c>
      <c r="D384">
        <f>IF(gielda__2[[#This Row],[firma_A]]&gt;A383, D383+1, 1)</f>
        <v>8</v>
      </c>
      <c r="E384">
        <f>IF(gielda__2[[#This Row],[firma_B]]&gt;B383, E383+1, 1)</f>
        <v>1</v>
      </c>
      <c r="F384">
        <f>IF(gielda__2[[#This Row],[firma_C]]&gt;C383, F383+1, 1)</f>
        <v>2</v>
      </c>
    </row>
    <row r="385" spans="1:6" x14ac:dyDescent="0.45">
      <c r="A385">
        <v>90.08</v>
      </c>
      <c r="B385">
        <v>78.17</v>
      </c>
      <c r="C385">
        <v>149.69999999999999</v>
      </c>
      <c r="D385">
        <f>IF(gielda__2[[#This Row],[firma_A]]&gt;A384, D384+1, 1)</f>
        <v>1</v>
      </c>
      <c r="E385">
        <f>IF(gielda__2[[#This Row],[firma_B]]&gt;B384, E384+1, 1)</f>
        <v>1</v>
      </c>
      <c r="F385">
        <f>IF(gielda__2[[#This Row],[firma_C]]&gt;C384, F384+1, 1)</f>
        <v>1</v>
      </c>
    </row>
    <row r="386" spans="1:6" x14ac:dyDescent="0.45">
      <c r="A386">
        <v>88.79</v>
      </c>
      <c r="B386">
        <v>77.03</v>
      </c>
      <c r="C386">
        <v>150.75</v>
      </c>
      <c r="D386">
        <f>IF(gielda__2[[#This Row],[firma_A]]&gt;A385, D385+1, 1)</f>
        <v>1</v>
      </c>
      <c r="E386">
        <f>IF(gielda__2[[#This Row],[firma_B]]&gt;B385, E385+1, 1)</f>
        <v>1</v>
      </c>
      <c r="F386">
        <f>IF(gielda__2[[#This Row],[firma_C]]&gt;C385, F385+1, 1)</f>
        <v>2</v>
      </c>
    </row>
    <row r="387" spans="1:6" x14ac:dyDescent="0.45">
      <c r="A387">
        <v>86.79</v>
      </c>
      <c r="B387">
        <v>76.48</v>
      </c>
      <c r="C387">
        <v>149.30000000000001</v>
      </c>
      <c r="D387">
        <f>IF(gielda__2[[#This Row],[firma_A]]&gt;A386, D386+1, 1)</f>
        <v>1</v>
      </c>
      <c r="E387">
        <f>IF(gielda__2[[#This Row],[firma_B]]&gt;B386, E386+1, 1)</f>
        <v>1</v>
      </c>
      <c r="F387">
        <f>IF(gielda__2[[#This Row],[firma_C]]&gt;C386, F386+1, 1)</f>
        <v>1</v>
      </c>
    </row>
    <row r="388" spans="1:6" x14ac:dyDescent="0.45">
      <c r="A388">
        <v>84.93</v>
      </c>
      <c r="B388">
        <v>76.209999999999994</v>
      </c>
      <c r="C388">
        <v>149.41999999999999</v>
      </c>
      <c r="D388">
        <f>IF(gielda__2[[#This Row],[firma_A]]&gt;A387, D387+1, 1)</f>
        <v>1</v>
      </c>
      <c r="E388">
        <f>IF(gielda__2[[#This Row],[firma_B]]&gt;B387, E387+1, 1)</f>
        <v>1</v>
      </c>
      <c r="F388">
        <f>IF(gielda__2[[#This Row],[firma_C]]&gt;C387, F387+1, 1)</f>
        <v>2</v>
      </c>
    </row>
    <row r="389" spans="1:6" x14ac:dyDescent="0.45">
      <c r="A389">
        <v>83.65</v>
      </c>
      <c r="B389">
        <v>76.09</v>
      </c>
      <c r="C389">
        <v>147.55000000000001</v>
      </c>
      <c r="D389">
        <f>IF(gielda__2[[#This Row],[firma_A]]&gt;A388, D388+1, 1)</f>
        <v>1</v>
      </c>
      <c r="E389">
        <f>IF(gielda__2[[#This Row],[firma_B]]&gt;B388, E388+1, 1)</f>
        <v>1</v>
      </c>
      <c r="F389">
        <f>IF(gielda__2[[#This Row],[firma_C]]&gt;C388, F388+1, 1)</f>
        <v>1</v>
      </c>
    </row>
    <row r="390" spans="1:6" x14ac:dyDescent="0.45">
      <c r="A390">
        <v>84.46</v>
      </c>
      <c r="B390">
        <v>75.75</v>
      </c>
      <c r="C390">
        <v>148.07</v>
      </c>
      <c r="D390">
        <f>IF(gielda__2[[#This Row],[firma_A]]&gt;A389, D389+1, 1)</f>
        <v>2</v>
      </c>
      <c r="E390">
        <f>IF(gielda__2[[#This Row],[firma_B]]&gt;B389, E389+1, 1)</f>
        <v>1</v>
      </c>
      <c r="F390">
        <f>IF(gielda__2[[#This Row],[firma_C]]&gt;C389, F389+1, 1)</f>
        <v>2</v>
      </c>
    </row>
    <row r="391" spans="1:6" x14ac:dyDescent="0.45">
      <c r="A391">
        <v>82.96</v>
      </c>
      <c r="B391">
        <v>74.55</v>
      </c>
      <c r="C391">
        <v>149.9</v>
      </c>
      <c r="D391">
        <f>IF(gielda__2[[#This Row],[firma_A]]&gt;A390, D390+1, 1)</f>
        <v>1</v>
      </c>
      <c r="E391">
        <f>IF(gielda__2[[#This Row],[firma_B]]&gt;B390, E390+1, 1)</f>
        <v>1</v>
      </c>
      <c r="F391">
        <f>IF(gielda__2[[#This Row],[firma_C]]&gt;C390, F390+1, 1)</f>
        <v>3</v>
      </c>
    </row>
    <row r="392" spans="1:6" x14ac:dyDescent="0.45">
      <c r="A392">
        <v>81.92</v>
      </c>
      <c r="B392">
        <v>74.290000000000006</v>
      </c>
      <c r="C392">
        <v>151.68</v>
      </c>
      <c r="D392">
        <f>IF(gielda__2[[#This Row],[firma_A]]&gt;A391, D391+1, 1)</f>
        <v>1</v>
      </c>
      <c r="E392">
        <f>IF(gielda__2[[#This Row],[firma_B]]&gt;B391, E391+1, 1)</f>
        <v>1</v>
      </c>
      <c r="F392">
        <f>IF(gielda__2[[#This Row],[firma_C]]&gt;C391, F391+1, 1)</f>
        <v>4</v>
      </c>
    </row>
    <row r="393" spans="1:6" x14ac:dyDescent="0.45">
      <c r="A393">
        <v>80.319999999999993</v>
      </c>
      <c r="B393">
        <v>73.209999999999994</v>
      </c>
      <c r="C393">
        <v>153.25</v>
      </c>
      <c r="D393">
        <f>IF(gielda__2[[#This Row],[firma_A]]&gt;A392, D392+1, 1)</f>
        <v>1</v>
      </c>
      <c r="E393">
        <f>IF(gielda__2[[#This Row],[firma_B]]&gt;B392, E392+1, 1)</f>
        <v>1</v>
      </c>
      <c r="F393">
        <f>IF(gielda__2[[#This Row],[firma_C]]&gt;C392, F392+1, 1)</f>
        <v>5</v>
      </c>
    </row>
    <row r="394" spans="1:6" x14ac:dyDescent="0.45">
      <c r="A394">
        <v>80.37</v>
      </c>
      <c r="B394">
        <v>72.27</v>
      </c>
      <c r="C394">
        <v>152.22999999999999</v>
      </c>
      <c r="D394">
        <f>IF(gielda__2[[#This Row],[firma_A]]&gt;A393, D393+1, 1)</f>
        <v>2</v>
      </c>
      <c r="E394">
        <f>IF(gielda__2[[#This Row],[firma_B]]&gt;B393, E393+1, 1)</f>
        <v>1</v>
      </c>
      <c r="F394">
        <f>IF(gielda__2[[#This Row],[firma_C]]&gt;C393, F393+1, 1)</f>
        <v>1</v>
      </c>
    </row>
    <row r="395" spans="1:6" x14ac:dyDescent="0.45">
      <c r="A395">
        <v>81.260000000000005</v>
      </c>
      <c r="B395">
        <v>70.48</v>
      </c>
      <c r="C395">
        <v>150.25</v>
      </c>
      <c r="D395">
        <f>IF(gielda__2[[#This Row],[firma_A]]&gt;A394, D394+1, 1)</f>
        <v>3</v>
      </c>
      <c r="E395">
        <f>IF(gielda__2[[#This Row],[firma_B]]&gt;B394, E394+1, 1)</f>
        <v>1</v>
      </c>
      <c r="F395">
        <f>IF(gielda__2[[#This Row],[firma_C]]&gt;C394, F394+1, 1)</f>
        <v>1</v>
      </c>
    </row>
    <row r="396" spans="1:6" x14ac:dyDescent="0.45">
      <c r="A396">
        <v>83.72</v>
      </c>
      <c r="B396">
        <v>70.05</v>
      </c>
      <c r="C396">
        <v>148.80000000000001</v>
      </c>
      <c r="D396">
        <f>IF(gielda__2[[#This Row],[firma_A]]&gt;A395, D395+1, 1)</f>
        <v>4</v>
      </c>
      <c r="E396">
        <f>IF(gielda__2[[#This Row],[firma_B]]&gt;B395, E395+1, 1)</f>
        <v>1</v>
      </c>
      <c r="F396">
        <f>IF(gielda__2[[#This Row],[firma_C]]&gt;C395, F395+1, 1)</f>
        <v>1</v>
      </c>
    </row>
    <row r="397" spans="1:6" x14ac:dyDescent="0.45">
      <c r="A397">
        <v>84.27</v>
      </c>
      <c r="B397">
        <v>68.349999999999994</v>
      </c>
      <c r="C397">
        <v>146.96</v>
      </c>
      <c r="D397">
        <f>IF(gielda__2[[#This Row],[firma_A]]&gt;A396, D396+1, 1)</f>
        <v>5</v>
      </c>
      <c r="E397">
        <f>IF(gielda__2[[#This Row],[firma_B]]&gt;B396, E396+1, 1)</f>
        <v>1</v>
      </c>
      <c r="F397">
        <f>IF(gielda__2[[#This Row],[firma_C]]&gt;C396, F396+1, 1)</f>
        <v>1</v>
      </c>
    </row>
    <row r="398" spans="1:6" x14ac:dyDescent="0.45">
      <c r="A398">
        <v>82.97</v>
      </c>
      <c r="B398">
        <v>67.58</v>
      </c>
      <c r="C398">
        <v>145.47999999999999</v>
      </c>
      <c r="D398">
        <f>IF(gielda__2[[#This Row],[firma_A]]&gt;A397, D397+1, 1)</f>
        <v>1</v>
      </c>
      <c r="E398">
        <f>IF(gielda__2[[#This Row],[firma_B]]&gt;B397, E397+1, 1)</f>
        <v>1</v>
      </c>
      <c r="F398">
        <f>IF(gielda__2[[#This Row],[firma_C]]&gt;C397, F397+1, 1)</f>
        <v>1</v>
      </c>
    </row>
    <row r="399" spans="1:6" x14ac:dyDescent="0.45">
      <c r="A399">
        <v>83.17</v>
      </c>
      <c r="B399">
        <v>66.3</v>
      </c>
      <c r="C399">
        <v>147.35</v>
      </c>
      <c r="D399">
        <f>IF(gielda__2[[#This Row],[firma_A]]&gt;A398, D398+1, 1)</f>
        <v>2</v>
      </c>
      <c r="E399">
        <f>IF(gielda__2[[#This Row],[firma_B]]&gt;B398, E398+1, 1)</f>
        <v>1</v>
      </c>
      <c r="F399">
        <f>IF(gielda__2[[#This Row],[firma_C]]&gt;C398, F398+1, 1)</f>
        <v>2</v>
      </c>
    </row>
    <row r="400" spans="1:6" x14ac:dyDescent="0.45">
      <c r="A400">
        <v>81.819999999999993</v>
      </c>
      <c r="B400">
        <v>65.040000000000006</v>
      </c>
      <c r="C400">
        <v>145.4</v>
      </c>
      <c r="D400">
        <f>IF(gielda__2[[#This Row],[firma_A]]&gt;A399, D399+1, 1)</f>
        <v>1</v>
      </c>
      <c r="E400">
        <f>IF(gielda__2[[#This Row],[firma_B]]&gt;B399, E399+1, 1)</f>
        <v>1</v>
      </c>
      <c r="F400">
        <f>IF(gielda__2[[#This Row],[firma_C]]&gt;C399, F399+1, 1)</f>
        <v>1</v>
      </c>
    </row>
    <row r="401" spans="1:6" x14ac:dyDescent="0.45">
      <c r="A401">
        <v>84.04</v>
      </c>
      <c r="B401">
        <v>63.88</v>
      </c>
      <c r="C401">
        <v>145.47</v>
      </c>
      <c r="D401">
        <f>IF(gielda__2[[#This Row],[firma_A]]&gt;A400, D400+1, 1)</f>
        <v>2</v>
      </c>
      <c r="E401">
        <f>IF(gielda__2[[#This Row],[firma_B]]&gt;B400, E400+1, 1)</f>
        <v>1</v>
      </c>
      <c r="F401">
        <f>IF(gielda__2[[#This Row],[firma_C]]&gt;C400, F400+1, 1)</f>
        <v>2</v>
      </c>
    </row>
    <row r="402" spans="1:6" x14ac:dyDescent="0.45">
      <c r="A402">
        <v>82.65</v>
      </c>
      <c r="B402">
        <v>63.09</v>
      </c>
      <c r="C402">
        <v>146.12</v>
      </c>
      <c r="D402">
        <f>IF(gielda__2[[#This Row],[firma_A]]&gt;A401, D401+1, 1)</f>
        <v>1</v>
      </c>
      <c r="E402">
        <f>IF(gielda__2[[#This Row],[firma_B]]&gt;B401, E401+1, 1)</f>
        <v>1</v>
      </c>
      <c r="F402">
        <f>IF(gielda__2[[#This Row],[firma_C]]&gt;C401, F401+1, 1)</f>
        <v>3</v>
      </c>
    </row>
    <row r="403" spans="1:6" x14ac:dyDescent="0.45">
      <c r="A403">
        <v>83.94</v>
      </c>
      <c r="B403">
        <v>61.68</v>
      </c>
      <c r="C403">
        <v>147.22</v>
      </c>
      <c r="D403">
        <f>IF(gielda__2[[#This Row],[firma_A]]&gt;A402, D402+1, 1)</f>
        <v>2</v>
      </c>
      <c r="E403">
        <f>IF(gielda__2[[#This Row],[firma_B]]&gt;B402, E402+1, 1)</f>
        <v>1</v>
      </c>
      <c r="F403">
        <f>IF(gielda__2[[#This Row],[firma_C]]&gt;C402, F402+1, 1)</f>
        <v>4</v>
      </c>
    </row>
    <row r="404" spans="1:6" x14ac:dyDescent="0.45">
      <c r="A404">
        <v>82.19</v>
      </c>
      <c r="B404">
        <v>60.11</v>
      </c>
      <c r="C404">
        <v>148.13</v>
      </c>
      <c r="D404">
        <f>IF(gielda__2[[#This Row],[firma_A]]&gt;A403, D403+1, 1)</f>
        <v>1</v>
      </c>
      <c r="E404">
        <f>IF(gielda__2[[#This Row],[firma_B]]&gt;B403, E403+1, 1)</f>
        <v>1</v>
      </c>
      <c r="F404">
        <f>IF(gielda__2[[#This Row],[firma_C]]&gt;C403, F403+1, 1)</f>
        <v>5</v>
      </c>
    </row>
    <row r="405" spans="1:6" x14ac:dyDescent="0.45">
      <c r="A405">
        <v>84.44</v>
      </c>
      <c r="B405">
        <v>63.04</v>
      </c>
      <c r="C405">
        <v>149.9</v>
      </c>
      <c r="D405">
        <f>IF(gielda__2[[#This Row],[firma_A]]&gt;A404, D404+1, 1)</f>
        <v>2</v>
      </c>
      <c r="E405">
        <f>IF(gielda__2[[#This Row],[firma_B]]&gt;B404, E404+1, 1)</f>
        <v>2</v>
      </c>
      <c r="F405">
        <f>IF(gielda__2[[#This Row],[firma_C]]&gt;C404, F404+1, 1)</f>
        <v>6</v>
      </c>
    </row>
    <row r="406" spans="1:6" x14ac:dyDescent="0.45">
      <c r="A406">
        <v>82.85</v>
      </c>
      <c r="B406">
        <v>65.81</v>
      </c>
      <c r="C406">
        <v>147.96</v>
      </c>
      <c r="D406">
        <f>IF(gielda__2[[#This Row],[firma_A]]&gt;A405, D405+1, 1)</f>
        <v>1</v>
      </c>
      <c r="E406">
        <f>IF(gielda__2[[#This Row],[firma_B]]&gt;B405, E405+1, 1)</f>
        <v>3</v>
      </c>
      <c r="F406">
        <f>IF(gielda__2[[#This Row],[firma_C]]&gt;C405, F405+1, 1)</f>
        <v>1</v>
      </c>
    </row>
    <row r="407" spans="1:6" x14ac:dyDescent="0.45">
      <c r="A407">
        <v>84.73</v>
      </c>
      <c r="B407">
        <v>64.260000000000005</v>
      </c>
      <c r="C407">
        <v>146.51</v>
      </c>
      <c r="D407">
        <f>IF(gielda__2[[#This Row],[firma_A]]&gt;A406, D406+1, 1)</f>
        <v>2</v>
      </c>
      <c r="E407">
        <f>IF(gielda__2[[#This Row],[firma_B]]&gt;B406, E406+1, 1)</f>
        <v>1</v>
      </c>
      <c r="F407">
        <f>IF(gielda__2[[#This Row],[firma_C]]&gt;C406, F406+1, 1)</f>
        <v>1</v>
      </c>
    </row>
    <row r="408" spans="1:6" x14ac:dyDescent="0.45">
      <c r="A408">
        <v>84.93</v>
      </c>
      <c r="B408">
        <v>63.08</v>
      </c>
      <c r="C408">
        <v>147.87</v>
      </c>
      <c r="D408">
        <f>IF(gielda__2[[#This Row],[firma_A]]&gt;A407, D407+1, 1)</f>
        <v>3</v>
      </c>
      <c r="E408">
        <f>IF(gielda__2[[#This Row],[firma_B]]&gt;B407, E407+1, 1)</f>
        <v>1</v>
      </c>
      <c r="F408">
        <f>IF(gielda__2[[#This Row],[firma_C]]&gt;C407, F407+1, 1)</f>
        <v>2</v>
      </c>
    </row>
    <row r="409" spans="1:6" x14ac:dyDescent="0.45">
      <c r="A409">
        <v>83.87</v>
      </c>
      <c r="B409">
        <v>62.49</v>
      </c>
      <c r="C409">
        <v>149.41</v>
      </c>
      <c r="D409">
        <f>IF(gielda__2[[#This Row],[firma_A]]&gt;A408, D408+1, 1)</f>
        <v>1</v>
      </c>
      <c r="E409">
        <f>IF(gielda__2[[#This Row],[firma_B]]&gt;B408, E408+1, 1)</f>
        <v>1</v>
      </c>
      <c r="F409">
        <f>IF(gielda__2[[#This Row],[firma_C]]&gt;C408, F408+1, 1)</f>
        <v>3</v>
      </c>
    </row>
    <row r="410" spans="1:6" x14ac:dyDescent="0.45">
      <c r="A410">
        <v>82.71</v>
      </c>
      <c r="B410">
        <v>61.45</v>
      </c>
      <c r="C410">
        <v>150.38999999999999</v>
      </c>
      <c r="D410">
        <f>IF(gielda__2[[#This Row],[firma_A]]&gt;A409, D409+1, 1)</f>
        <v>1</v>
      </c>
      <c r="E410">
        <f>IF(gielda__2[[#This Row],[firma_B]]&gt;B409, E409+1, 1)</f>
        <v>1</v>
      </c>
      <c r="F410">
        <f>IF(gielda__2[[#This Row],[firma_C]]&gt;C409, F409+1, 1)</f>
        <v>4</v>
      </c>
    </row>
    <row r="411" spans="1:6" x14ac:dyDescent="0.45">
      <c r="A411">
        <v>81.37</v>
      </c>
      <c r="B411">
        <v>60.3</v>
      </c>
      <c r="C411">
        <v>149.35</v>
      </c>
      <c r="D411">
        <f>IF(gielda__2[[#This Row],[firma_A]]&gt;A410, D410+1, 1)</f>
        <v>1</v>
      </c>
      <c r="E411">
        <f>IF(gielda__2[[#This Row],[firma_B]]&gt;B410, E410+1, 1)</f>
        <v>1</v>
      </c>
      <c r="F411">
        <f>IF(gielda__2[[#This Row],[firma_C]]&gt;C410, F410+1, 1)</f>
        <v>1</v>
      </c>
    </row>
    <row r="412" spans="1:6" x14ac:dyDescent="0.45">
      <c r="A412">
        <v>80.040000000000006</v>
      </c>
      <c r="B412">
        <v>62.81</v>
      </c>
      <c r="C412">
        <v>147.81</v>
      </c>
      <c r="D412">
        <f>IF(gielda__2[[#This Row],[firma_A]]&gt;A411, D411+1, 1)</f>
        <v>1</v>
      </c>
      <c r="E412">
        <f>IF(gielda__2[[#This Row],[firma_B]]&gt;B411, E411+1, 1)</f>
        <v>2</v>
      </c>
      <c r="F412">
        <f>IF(gielda__2[[#This Row],[firma_C]]&gt;C411, F411+1, 1)</f>
        <v>1</v>
      </c>
    </row>
    <row r="413" spans="1:6" x14ac:dyDescent="0.45">
      <c r="A413">
        <v>81.96</v>
      </c>
      <c r="B413">
        <v>62.35</v>
      </c>
      <c r="C413">
        <v>145.85</v>
      </c>
      <c r="D413">
        <f>IF(gielda__2[[#This Row],[firma_A]]&gt;A412, D412+1, 1)</f>
        <v>2</v>
      </c>
      <c r="E413">
        <f>IF(gielda__2[[#This Row],[firma_B]]&gt;B412, E412+1, 1)</f>
        <v>1</v>
      </c>
      <c r="F413">
        <f>IF(gielda__2[[#This Row],[firma_C]]&gt;C412, F412+1, 1)</f>
        <v>1</v>
      </c>
    </row>
    <row r="414" spans="1:6" x14ac:dyDescent="0.45">
      <c r="A414">
        <v>82.73</v>
      </c>
      <c r="B414">
        <v>61.53</v>
      </c>
      <c r="C414">
        <v>147.65</v>
      </c>
      <c r="D414">
        <f>IF(gielda__2[[#This Row],[firma_A]]&gt;A413, D413+1, 1)</f>
        <v>3</v>
      </c>
      <c r="E414">
        <f>IF(gielda__2[[#This Row],[firma_B]]&gt;B413, E413+1, 1)</f>
        <v>1</v>
      </c>
      <c r="F414">
        <f>IF(gielda__2[[#This Row],[firma_C]]&gt;C413, F413+1, 1)</f>
        <v>2</v>
      </c>
    </row>
    <row r="415" spans="1:6" x14ac:dyDescent="0.45">
      <c r="A415">
        <v>81.599999999999994</v>
      </c>
      <c r="B415">
        <v>61.16</v>
      </c>
      <c r="C415">
        <v>148</v>
      </c>
      <c r="D415">
        <f>IF(gielda__2[[#This Row],[firma_A]]&gt;A414, D414+1, 1)</f>
        <v>1</v>
      </c>
      <c r="E415">
        <f>IF(gielda__2[[#This Row],[firma_B]]&gt;B414, E414+1, 1)</f>
        <v>1</v>
      </c>
      <c r="F415">
        <f>IF(gielda__2[[#This Row],[firma_C]]&gt;C414, F414+1, 1)</f>
        <v>3</v>
      </c>
    </row>
    <row r="416" spans="1:6" x14ac:dyDescent="0.45">
      <c r="A416">
        <v>80.37</v>
      </c>
      <c r="B416">
        <v>60.65</v>
      </c>
      <c r="C416">
        <v>149.16</v>
      </c>
      <c r="D416">
        <f>IF(gielda__2[[#This Row],[firma_A]]&gt;A415, D415+1, 1)</f>
        <v>1</v>
      </c>
      <c r="E416">
        <f>IF(gielda__2[[#This Row],[firma_B]]&gt;B415, E415+1, 1)</f>
        <v>1</v>
      </c>
      <c r="F416">
        <f>IF(gielda__2[[#This Row],[firma_C]]&gt;C415, F415+1, 1)</f>
        <v>4</v>
      </c>
    </row>
    <row r="417" spans="1:6" x14ac:dyDescent="0.45">
      <c r="A417">
        <v>82.29</v>
      </c>
      <c r="B417">
        <v>59.06</v>
      </c>
      <c r="C417">
        <v>148.12</v>
      </c>
      <c r="D417">
        <f>IF(gielda__2[[#This Row],[firma_A]]&gt;A416, D416+1, 1)</f>
        <v>2</v>
      </c>
      <c r="E417">
        <f>IF(gielda__2[[#This Row],[firma_B]]&gt;B416, E416+1, 1)</f>
        <v>1</v>
      </c>
      <c r="F417">
        <f>IF(gielda__2[[#This Row],[firma_C]]&gt;C416, F416+1, 1)</f>
        <v>1</v>
      </c>
    </row>
    <row r="418" spans="1:6" x14ac:dyDescent="0.45">
      <c r="A418">
        <v>83.24</v>
      </c>
      <c r="B418">
        <v>61.49</v>
      </c>
      <c r="C418">
        <v>146.75</v>
      </c>
      <c r="D418">
        <f>IF(gielda__2[[#This Row],[firma_A]]&gt;A417, D417+1, 1)</f>
        <v>3</v>
      </c>
      <c r="E418">
        <f>IF(gielda__2[[#This Row],[firma_B]]&gt;B417, E417+1, 1)</f>
        <v>2</v>
      </c>
      <c r="F418">
        <f>IF(gielda__2[[#This Row],[firma_C]]&gt;C417, F417+1, 1)</f>
        <v>1</v>
      </c>
    </row>
    <row r="419" spans="1:6" x14ac:dyDescent="0.45">
      <c r="A419">
        <v>85.09</v>
      </c>
      <c r="B419">
        <v>64.209999999999994</v>
      </c>
      <c r="C419">
        <v>148.88</v>
      </c>
      <c r="D419">
        <f>IF(gielda__2[[#This Row],[firma_A]]&gt;A418, D418+1, 1)</f>
        <v>4</v>
      </c>
      <c r="E419">
        <f>IF(gielda__2[[#This Row],[firma_B]]&gt;B418, E418+1, 1)</f>
        <v>3</v>
      </c>
      <c r="F419">
        <f>IF(gielda__2[[#This Row],[firma_C]]&gt;C418, F418+1, 1)</f>
        <v>2</v>
      </c>
    </row>
    <row r="420" spans="1:6" x14ac:dyDescent="0.45">
      <c r="A420">
        <v>85.26</v>
      </c>
      <c r="B420">
        <v>64.11</v>
      </c>
      <c r="C420">
        <v>150.13999999999999</v>
      </c>
      <c r="D420">
        <f>IF(gielda__2[[#This Row],[firma_A]]&gt;A419, D419+1, 1)</f>
        <v>5</v>
      </c>
      <c r="E420">
        <f>IF(gielda__2[[#This Row],[firma_B]]&gt;B419, E419+1, 1)</f>
        <v>1</v>
      </c>
      <c r="F420">
        <f>IF(gielda__2[[#This Row],[firma_C]]&gt;C419, F419+1, 1)</f>
        <v>3</v>
      </c>
    </row>
    <row r="421" spans="1:6" x14ac:dyDescent="0.45">
      <c r="A421">
        <v>87.45</v>
      </c>
      <c r="B421">
        <v>63.4</v>
      </c>
      <c r="C421">
        <v>149.12</v>
      </c>
      <c r="D421">
        <f>IF(gielda__2[[#This Row],[firma_A]]&gt;A420, D420+1, 1)</f>
        <v>6</v>
      </c>
      <c r="E421">
        <f>IF(gielda__2[[#This Row],[firma_B]]&gt;B420, E420+1, 1)</f>
        <v>1</v>
      </c>
      <c r="F421">
        <f>IF(gielda__2[[#This Row],[firma_C]]&gt;C420, F420+1, 1)</f>
        <v>1</v>
      </c>
    </row>
    <row r="422" spans="1:6" x14ac:dyDescent="0.45">
      <c r="A422">
        <v>89.82</v>
      </c>
      <c r="B422">
        <v>61.83</v>
      </c>
      <c r="C422">
        <v>147.93</v>
      </c>
      <c r="D422">
        <f>IF(gielda__2[[#This Row],[firma_A]]&gt;A421, D421+1, 1)</f>
        <v>7</v>
      </c>
      <c r="E422">
        <f>IF(gielda__2[[#This Row],[firma_B]]&gt;B421, E421+1, 1)</f>
        <v>1</v>
      </c>
      <c r="F422">
        <f>IF(gielda__2[[#This Row],[firma_C]]&gt;C421, F421+1, 1)</f>
        <v>1</v>
      </c>
    </row>
    <row r="423" spans="1:6" x14ac:dyDescent="0.45">
      <c r="A423">
        <v>91.95</v>
      </c>
      <c r="B423">
        <v>59.96</v>
      </c>
      <c r="C423">
        <v>145.99</v>
      </c>
      <c r="D423">
        <f>IF(gielda__2[[#This Row],[firma_A]]&gt;A422, D422+1, 1)</f>
        <v>8</v>
      </c>
      <c r="E423">
        <f>IF(gielda__2[[#This Row],[firma_B]]&gt;B422, E422+1, 1)</f>
        <v>1</v>
      </c>
      <c r="F423">
        <f>IF(gielda__2[[#This Row],[firma_C]]&gt;C422, F422+1, 1)</f>
        <v>1</v>
      </c>
    </row>
    <row r="424" spans="1:6" x14ac:dyDescent="0.45">
      <c r="A424">
        <v>94.23</v>
      </c>
      <c r="B424">
        <v>59.02</v>
      </c>
      <c r="C424">
        <v>144.71</v>
      </c>
      <c r="D424">
        <f>IF(gielda__2[[#This Row],[firma_A]]&gt;A423, D423+1, 1)</f>
        <v>9</v>
      </c>
      <c r="E424">
        <f>IF(gielda__2[[#This Row],[firma_B]]&gt;B423, E423+1, 1)</f>
        <v>1</v>
      </c>
      <c r="F424">
        <f>IF(gielda__2[[#This Row],[firma_C]]&gt;C423, F423+1, 1)</f>
        <v>1</v>
      </c>
    </row>
    <row r="425" spans="1:6" x14ac:dyDescent="0.45">
      <c r="A425">
        <v>93.11</v>
      </c>
      <c r="B425">
        <v>57.84</v>
      </c>
      <c r="C425">
        <v>145.03</v>
      </c>
      <c r="D425">
        <f>IF(gielda__2[[#This Row],[firma_A]]&gt;A424, D424+1, 1)</f>
        <v>1</v>
      </c>
      <c r="E425">
        <f>IF(gielda__2[[#This Row],[firma_B]]&gt;B424, E424+1, 1)</f>
        <v>1</v>
      </c>
      <c r="F425">
        <f>IF(gielda__2[[#This Row],[firma_C]]&gt;C424, F424+1, 1)</f>
        <v>2</v>
      </c>
    </row>
    <row r="426" spans="1:6" x14ac:dyDescent="0.45">
      <c r="A426">
        <v>93.73</v>
      </c>
      <c r="B426">
        <v>60.76</v>
      </c>
      <c r="C426">
        <v>146.52000000000001</v>
      </c>
      <c r="D426">
        <f>IF(gielda__2[[#This Row],[firma_A]]&gt;A425, D425+1, 1)</f>
        <v>2</v>
      </c>
      <c r="E426">
        <f>IF(gielda__2[[#This Row],[firma_B]]&gt;B425, E425+1, 1)</f>
        <v>2</v>
      </c>
      <c r="F426">
        <f>IF(gielda__2[[#This Row],[firma_C]]&gt;C425, F425+1, 1)</f>
        <v>3</v>
      </c>
    </row>
    <row r="427" spans="1:6" x14ac:dyDescent="0.45">
      <c r="A427">
        <v>95.75</v>
      </c>
      <c r="B427">
        <v>60.53</v>
      </c>
      <c r="C427">
        <v>146.65</v>
      </c>
      <c r="D427">
        <f>IF(gielda__2[[#This Row],[firma_A]]&gt;A426, D426+1, 1)</f>
        <v>3</v>
      </c>
      <c r="E427">
        <f>IF(gielda__2[[#This Row],[firma_B]]&gt;B426, E426+1, 1)</f>
        <v>1</v>
      </c>
      <c r="F427">
        <f>IF(gielda__2[[#This Row],[firma_C]]&gt;C426, F426+1, 1)</f>
        <v>4</v>
      </c>
    </row>
    <row r="428" spans="1:6" x14ac:dyDescent="0.45">
      <c r="A428">
        <v>97.38</v>
      </c>
      <c r="B428">
        <v>62.95</v>
      </c>
      <c r="C428">
        <v>148.26</v>
      </c>
      <c r="D428">
        <f>IF(gielda__2[[#This Row],[firma_A]]&gt;A427, D427+1, 1)</f>
        <v>4</v>
      </c>
      <c r="E428">
        <f>IF(gielda__2[[#This Row],[firma_B]]&gt;B427, E427+1, 1)</f>
        <v>2</v>
      </c>
      <c r="F428">
        <f>IF(gielda__2[[#This Row],[firma_C]]&gt;C427, F427+1, 1)</f>
        <v>5</v>
      </c>
    </row>
    <row r="429" spans="1:6" x14ac:dyDescent="0.45">
      <c r="A429">
        <v>99.66</v>
      </c>
      <c r="B429">
        <v>62.42</v>
      </c>
      <c r="C429">
        <v>146.6</v>
      </c>
      <c r="D429">
        <f>IF(gielda__2[[#This Row],[firma_A]]&gt;A428, D428+1, 1)</f>
        <v>5</v>
      </c>
      <c r="E429">
        <f>IF(gielda__2[[#This Row],[firma_B]]&gt;B428, E428+1, 1)</f>
        <v>1</v>
      </c>
      <c r="F429">
        <f>IF(gielda__2[[#This Row],[firma_C]]&gt;C428, F428+1, 1)</f>
        <v>1</v>
      </c>
    </row>
    <row r="430" spans="1:6" x14ac:dyDescent="0.45">
      <c r="A430">
        <v>98.06</v>
      </c>
      <c r="B430">
        <v>64.86</v>
      </c>
      <c r="C430">
        <v>147.83000000000001</v>
      </c>
      <c r="D430">
        <f>IF(gielda__2[[#This Row],[firma_A]]&gt;A429, D429+1, 1)</f>
        <v>1</v>
      </c>
      <c r="E430">
        <f>IF(gielda__2[[#This Row],[firma_B]]&gt;B429, E429+1, 1)</f>
        <v>2</v>
      </c>
      <c r="F430">
        <f>IF(gielda__2[[#This Row],[firma_C]]&gt;C429, F429+1, 1)</f>
        <v>2</v>
      </c>
    </row>
    <row r="431" spans="1:6" x14ac:dyDescent="0.45">
      <c r="A431">
        <v>99.61</v>
      </c>
      <c r="B431">
        <v>63.25</v>
      </c>
      <c r="C431">
        <v>150.03</v>
      </c>
      <c r="D431">
        <f>IF(gielda__2[[#This Row],[firma_A]]&gt;A430, D430+1, 1)</f>
        <v>2</v>
      </c>
      <c r="E431">
        <f>IF(gielda__2[[#This Row],[firma_B]]&gt;B430, E430+1, 1)</f>
        <v>1</v>
      </c>
      <c r="F431">
        <f>IF(gielda__2[[#This Row],[firma_C]]&gt;C430, F430+1, 1)</f>
        <v>3</v>
      </c>
    </row>
    <row r="432" spans="1:6" x14ac:dyDescent="0.45">
      <c r="A432">
        <v>97.68</v>
      </c>
      <c r="B432">
        <v>62.83</v>
      </c>
      <c r="C432">
        <v>151.15</v>
      </c>
      <c r="D432">
        <f>IF(gielda__2[[#This Row],[firma_A]]&gt;A431, D431+1, 1)</f>
        <v>1</v>
      </c>
      <c r="E432">
        <f>IF(gielda__2[[#This Row],[firma_B]]&gt;B431, E431+1, 1)</f>
        <v>1</v>
      </c>
      <c r="F432">
        <f>IF(gielda__2[[#This Row],[firma_C]]&gt;C431, F431+1, 1)</f>
        <v>4</v>
      </c>
    </row>
    <row r="433" spans="1:6" x14ac:dyDescent="0.45">
      <c r="A433">
        <v>96.12</v>
      </c>
      <c r="B433">
        <v>61.62</v>
      </c>
      <c r="C433">
        <v>149.94999999999999</v>
      </c>
      <c r="D433">
        <f>IF(gielda__2[[#This Row],[firma_A]]&gt;A432, D432+1, 1)</f>
        <v>1</v>
      </c>
      <c r="E433">
        <f>IF(gielda__2[[#This Row],[firma_B]]&gt;B432, E432+1, 1)</f>
        <v>1</v>
      </c>
      <c r="F433">
        <f>IF(gielda__2[[#This Row],[firma_C]]&gt;C432, F432+1, 1)</f>
        <v>1</v>
      </c>
    </row>
    <row r="434" spans="1:6" x14ac:dyDescent="0.45">
      <c r="A434">
        <v>94.84</v>
      </c>
      <c r="B434">
        <v>60.02</v>
      </c>
      <c r="C434">
        <v>150.97999999999999</v>
      </c>
      <c r="D434">
        <f>IF(gielda__2[[#This Row],[firma_A]]&gt;A433, D433+1, 1)</f>
        <v>1</v>
      </c>
      <c r="E434">
        <f>IF(gielda__2[[#This Row],[firma_B]]&gt;B433, E433+1, 1)</f>
        <v>1</v>
      </c>
      <c r="F434">
        <f>IF(gielda__2[[#This Row],[firma_C]]&gt;C433, F433+1, 1)</f>
        <v>2</v>
      </c>
    </row>
    <row r="435" spans="1:6" x14ac:dyDescent="0.45">
      <c r="A435">
        <v>95.23</v>
      </c>
      <c r="B435">
        <v>59.25</v>
      </c>
      <c r="C435">
        <v>149.25</v>
      </c>
      <c r="D435">
        <f>IF(gielda__2[[#This Row],[firma_A]]&gt;A434, D434+1, 1)</f>
        <v>2</v>
      </c>
      <c r="E435">
        <f>IF(gielda__2[[#This Row],[firma_B]]&gt;B434, E434+1, 1)</f>
        <v>1</v>
      </c>
      <c r="F435">
        <f>IF(gielda__2[[#This Row],[firma_C]]&gt;C434, F434+1, 1)</f>
        <v>1</v>
      </c>
    </row>
    <row r="436" spans="1:6" x14ac:dyDescent="0.45">
      <c r="A436">
        <v>96.12</v>
      </c>
      <c r="B436">
        <v>62.11</v>
      </c>
      <c r="C436">
        <v>151.06</v>
      </c>
      <c r="D436">
        <f>IF(gielda__2[[#This Row],[firma_A]]&gt;A435, D435+1, 1)</f>
        <v>3</v>
      </c>
      <c r="E436">
        <f>IF(gielda__2[[#This Row],[firma_B]]&gt;B435, E435+1, 1)</f>
        <v>2</v>
      </c>
      <c r="F436">
        <f>IF(gielda__2[[#This Row],[firma_C]]&gt;C435, F435+1, 1)</f>
        <v>2</v>
      </c>
    </row>
    <row r="437" spans="1:6" x14ac:dyDescent="0.45">
      <c r="A437">
        <v>94.84</v>
      </c>
      <c r="B437">
        <v>60.56</v>
      </c>
      <c r="C437">
        <v>149.65</v>
      </c>
      <c r="D437">
        <f>IF(gielda__2[[#This Row],[firma_A]]&gt;A436, D436+1, 1)</f>
        <v>1</v>
      </c>
      <c r="E437">
        <f>IF(gielda__2[[#This Row],[firma_B]]&gt;B436, E436+1, 1)</f>
        <v>1</v>
      </c>
      <c r="F437">
        <f>IF(gielda__2[[#This Row],[firma_C]]&gt;C436, F436+1, 1)</f>
        <v>1</v>
      </c>
    </row>
    <row r="438" spans="1:6" x14ac:dyDescent="0.45">
      <c r="A438">
        <v>93.28</v>
      </c>
      <c r="B438">
        <v>60.46</v>
      </c>
      <c r="C438">
        <v>148.22</v>
      </c>
      <c r="D438">
        <f>IF(gielda__2[[#This Row],[firma_A]]&gt;A437, D437+1, 1)</f>
        <v>1</v>
      </c>
      <c r="E438">
        <f>IF(gielda__2[[#This Row],[firma_B]]&gt;B437, E437+1, 1)</f>
        <v>1</v>
      </c>
      <c r="F438">
        <f>IF(gielda__2[[#This Row],[firma_C]]&gt;C437, F437+1, 1)</f>
        <v>1</v>
      </c>
    </row>
    <row r="439" spans="1:6" x14ac:dyDescent="0.45">
      <c r="A439">
        <v>91.44</v>
      </c>
      <c r="B439">
        <v>63.27</v>
      </c>
      <c r="C439">
        <v>146.25</v>
      </c>
      <c r="D439">
        <f>IF(gielda__2[[#This Row],[firma_A]]&gt;A438, D438+1, 1)</f>
        <v>1</v>
      </c>
      <c r="E439">
        <f>IF(gielda__2[[#This Row],[firma_B]]&gt;B438, E438+1, 1)</f>
        <v>2</v>
      </c>
      <c r="F439">
        <f>IF(gielda__2[[#This Row],[firma_C]]&gt;C438, F438+1, 1)</f>
        <v>1</v>
      </c>
    </row>
    <row r="440" spans="1:6" x14ac:dyDescent="0.45">
      <c r="A440">
        <v>93.22</v>
      </c>
      <c r="B440">
        <v>62.21</v>
      </c>
      <c r="C440">
        <v>146.91</v>
      </c>
      <c r="D440">
        <f>IF(gielda__2[[#This Row],[firma_A]]&gt;A439, D439+1, 1)</f>
        <v>2</v>
      </c>
      <c r="E440">
        <f>IF(gielda__2[[#This Row],[firma_B]]&gt;B439, E439+1, 1)</f>
        <v>1</v>
      </c>
      <c r="F440">
        <f>IF(gielda__2[[#This Row],[firma_C]]&gt;C439, F439+1, 1)</f>
        <v>2</v>
      </c>
    </row>
    <row r="441" spans="1:6" x14ac:dyDescent="0.45">
      <c r="A441">
        <v>95.34</v>
      </c>
      <c r="B441">
        <v>65.209999999999994</v>
      </c>
      <c r="C441">
        <v>145.85</v>
      </c>
      <c r="D441">
        <f>IF(gielda__2[[#This Row],[firma_A]]&gt;A440, D440+1, 1)</f>
        <v>3</v>
      </c>
      <c r="E441">
        <f>IF(gielda__2[[#This Row],[firma_B]]&gt;B440, E440+1, 1)</f>
        <v>2</v>
      </c>
      <c r="F441">
        <f>IF(gielda__2[[#This Row],[firma_C]]&gt;C440, F440+1, 1)</f>
        <v>1</v>
      </c>
    </row>
    <row r="442" spans="1:6" x14ac:dyDescent="0.45">
      <c r="A442">
        <v>97.18</v>
      </c>
      <c r="B442">
        <v>64.72</v>
      </c>
      <c r="C442">
        <v>146.31</v>
      </c>
      <c r="D442">
        <f>IF(gielda__2[[#This Row],[firma_A]]&gt;A441, D441+1, 1)</f>
        <v>4</v>
      </c>
      <c r="E442">
        <f>IF(gielda__2[[#This Row],[firma_B]]&gt;B441, E441+1, 1)</f>
        <v>1</v>
      </c>
      <c r="F442">
        <f>IF(gielda__2[[#This Row],[firma_C]]&gt;C441, F441+1, 1)</f>
        <v>2</v>
      </c>
    </row>
    <row r="443" spans="1:6" x14ac:dyDescent="0.45">
      <c r="A443">
        <v>95.89</v>
      </c>
      <c r="B443">
        <v>64.510000000000005</v>
      </c>
      <c r="C443">
        <v>144.6</v>
      </c>
      <c r="D443">
        <f>IF(gielda__2[[#This Row],[firma_A]]&gt;A442, D442+1, 1)</f>
        <v>1</v>
      </c>
      <c r="E443">
        <f>IF(gielda__2[[#This Row],[firma_B]]&gt;B442, E442+1, 1)</f>
        <v>1</v>
      </c>
      <c r="F443">
        <f>IF(gielda__2[[#This Row],[firma_C]]&gt;C442, F442+1, 1)</f>
        <v>1</v>
      </c>
    </row>
    <row r="444" spans="1:6" x14ac:dyDescent="0.45">
      <c r="A444">
        <v>94.4</v>
      </c>
      <c r="B444">
        <v>63.15</v>
      </c>
      <c r="C444">
        <v>143.56</v>
      </c>
      <c r="D444">
        <f>IF(gielda__2[[#This Row],[firma_A]]&gt;A443, D443+1, 1)</f>
        <v>1</v>
      </c>
      <c r="E444">
        <f>IF(gielda__2[[#This Row],[firma_B]]&gt;B443, E443+1, 1)</f>
        <v>1</v>
      </c>
      <c r="F444">
        <f>IF(gielda__2[[#This Row],[firma_C]]&gt;C443, F443+1, 1)</f>
        <v>1</v>
      </c>
    </row>
    <row r="445" spans="1:6" x14ac:dyDescent="0.45">
      <c r="A445">
        <v>93.07</v>
      </c>
      <c r="B445">
        <v>65.959999999999994</v>
      </c>
      <c r="C445">
        <v>143.61000000000001</v>
      </c>
      <c r="D445">
        <f>IF(gielda__2[[#This Row],[firma_A]]&gt;A444, D444+1, 1)</f>
        <v>1</v>
      </c>
      <c r="E445">
        <f>IF(gielda__2[[#This Row],[firma_B]]&gt;B444, E444+1, 1)</f>
        <v>2</v>
      </c>
      <c r="F445">
        <f>IF(gielda__2[[#This Row],[firma_C]]&gt;C444, F444+1, 1)</f>
        <v>2</v>
      </c>
    </row>
    <row r="446" spans="1:6" x14ac:dyDescent="0.45">
      <c r="A446">
        <v>93.84</v>
      </c>
      <c r="B446">
        <v>64.819999999999993</v>
      </c>
      <c r="C446">
        <v>143.97999999999999</v>
      </c>
      <c r="D446">
        <f>IF(gielda__2[[#This Row],[firma_A]]&gt;A445, D445+1, 1)</f>
        <v>2</v>
      </c>
      <c r="E446">
        <f>IF(gielda__2[[#This Row],[firma_B]]&gt;B445, E445+1, 1)</f>
        <v>1</v>
      </c>
      <c r="F446">
        <f>IF(gielda__2[[#This Row],[firma_C]]&gt;C445, F445+1, 1)</f>
        <v>3</v>
      </c>
    </row>
    <row r="447" spans="1:6" x14ac:dyDescent="0.45">
      <c r="A447">
        <v>92.78</v>
      </c>
      <c r="B447">
        <v>63.49</v>
      </c>
      <c r="C447">
        <v>142.51</v>
      </c>
      <c r="D447">
        <f>IF(gielda__2[[#This Row],[firma_A]]&gt;A446, D446+1, 1)</f>
        <v>1</v>
      </c>
      <c r="E447">
        <f>IF(gielda__2[[#This Row],[firma_B]]&gt;B446, E446+1, 1)</f>
        <v>1</v>
      </c>
      <c r="F447">
        <f>IF(gielda__2[[#This Row],[firma_C]]&gt;C446, F446+1, 1)</f>
        <v>1</v>
      </c>
    </row>
    <row r="448" spans="1:6" x14ac:dyDescent="0.45">
      <c r="A448">
        <v>94.02</v>
      </c>
      <c r="B448">
        <v>62.41</v>
      </c>
      <c r="C448">
        <v>144.03</v>
      </c>
      <c r="D448">
        <f>IF(gielda__2[[#This Row],[firma_A]]&gt;A447, D447+1, 1)</f>
        <v>2</v>
      </c>
      <c r="E448">
        <f>IF(gielda__2[[#This Row],[firma_B]]&gt;B447, E447+1, 1)</f>
        <v>1</v>
      </c>
      <c r="F448">
        <f>IF(gielda__2[[#This Row],[firma_C]]&gt;C447, F447+1, 1)</f>
        <v>2</v>
      </c>
    </row>
    <row r="449" spans="1:6" x14ac:dyDescent="0.45">
      <c r="A449">
        <v>95.27</v>
      </c>
      <c r="B449">
        <v>65.36</v>
      </c>
      <c r="C449">
        <v>142.49</v>
      </c>
      <c r="D449">
        <f>IF(gielda__2[[#This Row],[firma_A]]&gt;A448, D448+1, 1)</f>
        <v>3</v>
      </c>
      <c r="E449">
        <f>IF(gielda__2[[#This Row],[firma_B]]&gt;B448, E448+1, 1)</f>
        <v>2</v>
      </c>
      <c r="F449">
        <f>IF(gielda__2[[#This Row],[firma_C]]&gt;C448, F448+1, 1)</f>
        <v>1</v>
      </c>
    </row>
    <row r="450" spans="1:6" x14ac:dyDescent="0.45">
      <c r="A450">
        <v>93.67</v>
      </c>
      <c r="B450">
        <v>64.400000000000006</v>
      </c>
      <c r="C450">
        <v>140.54</v>
      </c>
      <c r="D450">
        <f>IF(gielda__2[[#This Row],[firma_A]]&gt;A449, D449+1, 1)</f>
        <v>1</v>
      </c>
      <c r="E450">
        <f>IF(gielda__2[[#This Row],[firma_B]]&gt;B449, E449+1, 1)</f>
        <v>1</v>
      </c>
      <c r="F450">
        <f>IF(gielda__2[[#This Row],[firma_C]]&gt;C449, F449+1, 1)</f>
        <v>1</v>
      </c>
    </row>
    <row r="451" spans="1:6" x14ac:dyDescent="0.45">
      <c r="A451">
        <v>95.35</v>
      </c>
      <c r="B451">
        <v>63.79</v>
      </c>
      <c r="C451">
        <v>138.88999999999999</v>
      </c>
      <c r="D451">
        <f>IF(gielda__2[[#This Row],[firma_A]]&gt;A450, D450+1, 1)</f>
        <v>2</v>
      </c>
      <c r="E451">
        <f>IF(gielda__2[[#This Row],[firma_B]]&gt;B450, E450+1, 1)</f>
        <v>1</v>
      </c>
      <c r="F451">
        <f>IF(gielda__2[[#This Row],[firma_C]]&gt;C450, F450+1, 1)</f>
        <v>1</v>
      </c>
    </row>
    <row r="452" spans="1:6" x14ac:dyDescent="0.45">
      <c r="A452">
        <v>96.14</v>
      </c>
      <c r="B452">
        <v>62.37</v>
      </c>
      <c r="C452">
        <v>137.61000000000001</v>
      </c>
      <c r="D452">
        <f>IF(gielda__2[[#This Row],[firma_A]]&gt;A451, D451+1, 1)</f>
        <v>3</v>
      </c>
      <c r="E452">
        <f>IF(gielda__2[[#This Row],[firma_B]]&gt;B451, E451+1, 1)</f>
        <v>1</v>
      </c>
      <c r="F452">
        <f>IF(gielda__2[[#This Row],[firma_C]]&gt;C451, F451+1, 1)</f>
        <v>1</v>
      </c>
    </row>
    <row r="453" spans="1:6" x14ac:dyDescent="0.45">
      <c r="A453">
        <v>94.99</v>
      </c>
      <c r="B453">
        <v>65.239999999999995</v>
      </c>
      <c r="C453">
        <v>138.30000000000001</v>
      </c>
      <c r="D453">
        <f>IF(gielda__2[[#This Row],[firma_A]]&gt;A452, D452+1, 1)</f>
        <v>1</v>
      </c>
      <c r="E453">
        <f>IF(gielda__2[[#This Row],[firma_B]]&gt;B452, E452+1, 1)</f>
        <v>2</v>
      </c>
      <c r="F453">
        <f>IF(gielda__2[[#This Row],[firma_C]]&gt;C452, F452+1, 1)</f>
        <v>2</v>
      </c>
    </row>
    <row r="454" spans="1:6" x14ac:dyDescent="0.45">
      <c r="A454">
        <v>95.7</v>
      </c>
      <c r="B454">
        <v>64.81</v>
      </c>
      <c r="C454">
        <v>136.81</v>
      </c>
      <c r="D454">
        <f>IF(gielda__2[[#This Row],[firma_A]]&gt;A453, D453+1, 1)</f>
        <v>2</v>
      </c>
      <c r="E454">
        <f>IF(gielda__2[[#This Row],[firma_B]]&gt;B453, E453+1, 1)</f>
        <v>1</v>
      </c>
      <c r="F454">
        <f>IF(gielda__2[[#This Row],[firma_C]]&gt;C453, F453+1, 1)</f>
        <v>1</v>
      </c>
    </row>
    <row r="455" spans="1:6" x14ac:dyDescent="0.45">
      <c r="A455">
        <v>95.72</v>
      </c>
      <c r="B455">
        <v>63.89</v>
      </c>
      <c r="C455">
        <v>135.43</v>
      </c>
      <c r="D455">
        <f>IF(gielda__2[[#This Row],[firma_A]]&gt;A454, D454+1, 1)</f>
        <v>3</v>
      </c>
      <c r="E455">
        <f>IF(gielda__2[[#This Row],[firma_B]]&gt;B454, E454+1, 1)</f>
        <v>1</v>
      </c>
      <c r="F455">
        <f>IF(gielda__2[[#This Row],[firma_C]]&gt;C454, F454+1, 1)</f>
        <v>1</v>
      </c>
    </row>
    <row r="456" spans="1:6" x14ac:dyDescent="0.45">
      <c r="A456">
        <v>96.62</v>
      </c>
      <c r="B456">
        <v>66.790000000000006</v>
      </c>
      <c r="C456">
        <v>134</v>
      </c>
      <c r="D456">
        <f>IF(gielda__2[[#This Row],[firma_A]]&gt;A455, D455+1, 1)</f>
        <v>4</v>
      </c>
      <c r="E456">
        <f>IF(gielda__2[[#This Row],[firma_B]]&gt;B455, E455+1, 1)</f>
        <v>2</v>
      </c>
      <c r="F456">
        <f>IF(gielda__2[[#This Row],[firma_C]]&gt;C455, F455+1, 1)</f>
        <v>1</v>
      </c>
    </row>
    <row r="457" spans="1:6" x14ac:dyDescent="0.45">
      <c r="A457">
        <v>98.19</v>
      </c>
      <c r="B457">
        <v>65.16</v>
      </c>
      <c r="C457">
        <v>134.07</v>
      </c>
      <c r="D457">
        <f>IF(gielda__2[[#This Row],[firma_A]]&gt;A456, D456+1, 1)</f>
        <v>5</v>
      </c>
      <c r="E457">
        <f>IF(gielda__2[[#This Row],[firma_B]]&gt;B456, E456+1, 1)</f>
        <v>1</v>
      </c>
      <c r="F457">
        <f>IF(gielda__2[[#This Row],[firma_C]]&gt;C456, F456+1, 1)</f>
        <v>2</v>
      </c>
    </row>
    <row r="458" spans="1:6" x14ac:dyDescent="0.45">
      <c r="A458">
        <v>97.19</v>
      </c>
      <c r="B458">
        <v>67.81</v>
      </c>
      <c r="C458">
        <v>135.07</v>
      </c>
      <c r="D458">
        <f>IF(gielda__2[[#This Row],[firma_A]]&gt;A457, D457+1, 1)</f>
        <v>1</v>
      </c>
      <c r="E458">
        <f>IF(gielda__2[[#This Row],[firma_B]]&gt;B457, E457+1, 1)</f>
        <v>2</v>
      </c>
      <c r="F458">
        <f>IF(gielda__2[[#This Row],[firma_C]]&gt;C457, F457+1, 1)</f>
        <v>3</v>
      </c>
    </row>
    <row r="459" spans="1:6" x14ac:dyDescent="0.45">
      <c r="A459">
        <v>97.88</v>
      </c>
      <c r="B459">
        <v>70.23</v>
      </c>
      <c r="C459">
        <v>133.69999999999999</v>
      </c>
      <c r="D459">
        <f>IF(gielda__2[[#This Row],[firma_A]]&gt;A458, D458+1, 1)</f>
        <v>2</v>
      </c>
      <c r="E459">
        <f>IF(gielda__2[[#This Row],[firma_B]]&gt;B458, E458+1, 1)</f>
        <v>3</v>
      </c>
      <c r="F459">
        <f>IF(gielda__2[[#This Row],[firma_C]]&gt;C458, F458+1, 1)</f>
        <v>1</v>
      </c>
    </row>
    <row r="460" spans="1:6" x14ac:dyDescent="0.45">
      <c r="A460">
        <v>96.5</v>
      </c>
      <c r="B460">
        <v>69.88</v>
      </c>
      <c r="C460">
        <v>132.12</v>
      </c>
      <c r="D460">
        <f>IF(gielda__2[[#This Row],[firma_A]]&gt;A459, D459+1, 1)</f>
        <v>1</v>
      </c>
      <c r="E460">
        <f>IF(gielda__2[[#This Row],[firma_B]]&gt;B459, E459+1, 1)</f>
        <v>1</v>
      </c>
      <c r="F460">
        <f>IF(gielda__2[[#This Row],[firma_C]]&gt;C459, F459+1, 1)</f>
        <v>1</v>
      </c>
    </row>
    <row r="461" spans="1:6" x14ac:dyDescent="0.45">
      <c r="A461">
        <v>98.32</v>
      </c>
      <c r="B461">
        <v>69.650000000000006</v>
      </c>
      <c r="C461">
        <v>132.19999999999999</v>
      </c>
      <c r="D461">
        <f>IF(gielda__2[[#This Row],[firma_A]]&gt;A460, D460+1, 1)</f>
        <v>2</v>
      </c>
      <c r="E461">
        <f>IF(gielda__2[[#This Row],[firma_B]]&gt;B460, E460+1, 1)</f>
        <v>1</v>
      </c>
      <c r="F461">
        <f>IF(gielda__2[[#This Row],[firma_C]]&gt;C460, F460+1, 1)</f>
        <v>2</v>
      </c>
    </row>
    <row r="462" spans="1:6" x14ac:dyDescent="0.45">
      <c r="A462">
        <v>100.41</v>
      </c>
      <c r="B462">
        <v>67.95</v>
      </c>
      <c r="C462">
        <v>134.63</v>
      </c>
      <c r="D462">
        <f>IF(gielda__2[[#This Row],[firma_A]]&gt;A461, D461+1, 1)</f>
        <v>3</v>
      </c>
      <c r="E462">
        <f>IF(gielda__2[[#This Row],[firma_B]]&gt;B461, E461+1, 1)</f>
        <v>1</v>
      </c>
      <c r="F462">
        <f>IF(gielda__2[[#This Row],[firma_C]]&gt;C461, F461+1, 1)</f>
        <v>3</v>
      </c>
    </row>
    <row r="463" spans="1:6" x14ac:dyDescent="0.45">
      <c r="A463">
        <v>98.63</v>
      </c>
      <c r="B463">
        <v>66.98</v>
      </c>
      <c r="C463">
        <v>136.87</v>
      </c>
      <c r="D463">
        <f>IF(gielda__2[[#This Row],[firma_A]]&gt;A462, D462+1, 1)</f>
        <v>1</v>
      </c>
      <c r="E463">
        <f>IF(gielda__2[[#This Row],[firma_B]]&gt;B462, E462+1, 1)</f>
        <v>1</v>
      </c>
      <c r="F463">
        <f>IF(gielda__2[[#This Row],[firma_C]]&gt;C462, F462+1, 1)</f>
        <v>4</v>
      </c>
    </row>
    <row r="464" spans="1:6" x14ac:dyDescent="0.45">
      <c r="A464">
        <v>96.81</v>
      </c>
      <c r="B464">
        <v>65.760000000000005</v>
      </c>
      <c r="C464">
        <v>138.55000000000001</v>
      </c>
      <c r="D464">
        <f>IF(gielda__2[[#This Row],[firma_A]]&gt;A463, D463+1, 1)</f>
        <v>1</v>
      </c>
      <c r="E464">
        <f>IF(gielda__2[[#This Row],[firma_B]]&gt;B463, E463+1, 1)</f>
        <v>1</v>
      </c>
      <c r="F464">
        <f>IF(gielda__2[[#This Row],[firma_C]]&gt;C463, F463+1, 1)</f>
        <v>5</v>
      </c>
    </row>
    <row r="465" spans="1:6" x14ac:dyDescent="0.45">
      <c r="A465">
        <v>98.88</v>
      </c>
      <c r="B465">
        <v>65.53</v>
      </c>
      <c r="C465">
        <v>137.22999999999999</v>
      </c>
      <c r="D465">
        <f>IF(gielda__2[[#This Row],[firma_A]]&gt;A464, D464+1, 1)</f>
        <v>2</v>
      </c>
      <c r="E465">
        <f>IF(gielda__2[[#This Row],[firma_B]]&gt;B464, E464+1, 1)</f>
        <v>1</v>
      </c>
      <c r="F465">
        <f>IF(gielda__2[[#This Row],[firma_C]]&gt;C464, F464+1, 1)</f>
        <v>1</v>
      </c>
    </row>
    <row r="466" spans="1:6" x14ac:dyDescent="0.45">
      <c r="A466">
        <v>100.54</v>
      </c>
      <c r="B466">
        <v>68.27</v>
      </c>
      <c r="C466">
        <v>135.35</v>
      </c>
      <c r="D466">
        <f>IF(gielda__2[[#This Row],[firma_A]]&gt;A465, D465+1, 1)</f>
        <v>3</v>
      </c>
      <c r="E466">
        <f>IF(gielda__2[[#This Row],[firma_B]]&gt;B465, E465+1, 1)</f>
        <v>2</v>
      </c>
      <c r="F466">
        <f>IF(gielda__2[[#This Row],[firma_C]]&gt;C465, F465+1, 1)</f>
        <v>1</v>
      </c>
    </row>
    <row r="467" spans="1:6" x14ac:dyDescent="0.45">
      <c r="A467">
        <v>102.5</v>
      </c>
      <c r="B467">
        <v>66.36</v>
      </c>
      <c r="C467">
        <v>133.85</v>
      </c>
      <c r="D467">
        <f>IF(gielda__2[[#This Row],[firma_A]]&gt;A466, D466+1, 1)</f>
        <v>4</v>
      </c>
      <c r="E467">
        <f>IF(gielda__2[[#This Row],[firma_B]]&gt;B466, E466+1, 1)</f>
        <v>1</v>
      </c>
      <c r="F467">
        <f>IF(gielda__2[[#This Row],[firma_C]]&gt;C466, F466+1, 1)</f>
        <v>1</v>
      </c>
    </row>
    <row r="468" spans="1:6" x14ac:dyDescent="0.45">
      <c r="A468">
        <v>103.73</v>
      </c>
      <c r="B468">
        <v>65</v>
      </c>
      <c r="C468">
        <v>134.44999999999999</v>
      </c>
      <c r="D468">
        <f>IF(gielda__2[[#This Row],[firma_A]]&gt;A467, D467+1, 1)</f>
        <v>5</v>
      </c>
      <c r="E468">
        <f>IF(gielda__2[[#This Row],[firma_B]]&gt;B467, E467+1, 1)</f>
        <v>1</v>
      </c>
      <c r="F468">
        <f>IF(gielda__2[[#This Row],[firma_C]]&gt;C467, F467+1, 1)</f>
        <v>2</v>
      </c>
    </row>
    <row r="469" spans="1:6" x14ac:dyDescent="0.45">
      <c r="A469">
        <v>101.95</v>
      </c>
      <c r="B469">
        <v>67.900000000000006</v>
      </c>
      <c r="C469">
        <v>136.01</v>
      </c>
      <c r="D469">
        <f>IF(gielda__2[[#This Row],[firma_A]]&gt;A468, D468+1, 1)</f>
        <v>1</v>
      </c>
      <c r="E469">
        <f>IF(gielda__2[[#This Row],[firma_B]]&gt;B468, E468+1, 1)</f>
        <v>2</v>
      </c>
      <c r="F469">
        <f>IF(gielda__2[[#This Row],[firma_C]]&gt;C468, F468+1, 1)</f>
        <v>3</v>
      </c>
    </row>
    <row r="470" spans="1:6" x14ac:dyDescent="0.45">
      <c r="A470">
        <v>100.28</v>
      </c>
      <c r="B470">
        <v>67.61</v>
      </c>
      <c r="C470">
        <v>134.69</v>
      </c>
      <c r="D470">
        <f>IF(gielda__2[[#This Row],[firma_A]]&gt;A469, D469+1, 1)</f>
        <v>1</v>
      </c>
      <c r="E470">
        <f>IF(gielda__2[[#This Row],[firma_B]]&gt;B469, E469+1, 1)</f>
        <v>1</v>
      </c>
      <c r="F470">
        <f>IF(gielda__2[[#This Row],[firma_C]]&gt;C469, F469+1, 1)</f>
        <v>1</v>
      </c>
    </row>
    <row r="471" spans="1:6" x14ac:dyDescent="0.45">
      <c r="A471">
        <v>101.15</v>
      </c>
      <c r="B471">
        <v>66.87</v>
      </c>
      <c r="C471">
        <v>136.71</v>
      </c>
      <c r="D471">
        <f>IF(gielda__2[[#This Row],[firma_A]]&gt;A470, D470+1, 1)</f>
        <v>2</v>
      </c>
      <c r="E471">
        <f>IF(gielda__2[[#This Row],[firma_B]]&gt;B470, E470+1, 1)</f>
        <v>1</v>
      </c>
      <c r="F471">
        <f>IF(gielda__2[[#This Row],[firma_C]]&gt;C470, F470+1, 1)</f>
        <v>2</v>
      </c>
    </row>
    <row r="472" spans="1:6" x14ac:dyDescent="0.45">
      <c r="A472">
        <v>101.53</v>
      </c>
      <c r="B472">
        <v>69.790000000000006</v>
      </c>
      <c r="C472">
        <v>135.55000000000001</v>
      </c>
      <c r="D472">
        <f>IF(gielda__2[[#This Row],[firma_A]]&gt;A471, D471+1, 1)</f>
        <v>3</v>
      </c>
      <c r="E472">
        <f>IF(gielda__2[[#This Row],[firma_B]]&gt;B471, E471+1, 1)</f>
        <v>2</v>
      </c>
      <c r="F472">
        <f>IF(gielda__2[[#This Row],[firma_C]]&gt;C471, F471+1, 1)</f>
        <v>1</v>
      </c>
    </row>
    <row r="473" spans="1:6" x14ac:dyDescent="0.45">
      <c r="A473">
        <v>103.27</v>
      </c>
      <c r="B473">
        <v>72.55</v>
      </c>
      <c r="C473">
        <v>138.04</v>
      </c>
      <c r="D473">
        <f>IF(gielda__2[[#This Row],[firma_A]]&gt;A472, D472+1, 1)</f>
        <v>4</v>
      </c>
      <c r="E473">
        <f>IF(gielda__2[[#This Row],[firma_B]]&gt;B472, E472+1, 1)</f>
        <v>3</v>
      </c>
      <c r="F473">
        <f>IF(gielda__2[[#This Row],[firma_C]]&gt;C472, F472+1, 1)</f>
        <v>2</v>
      </c>
    </row>
    <row r="474" spans="1:6" x14ac:dyDescent="0.45">
      <c r="A474">
        <v>102.2</v>
      </c>
      <c r="B474">
        <v>70.64</v>
      </c>
      <c r="C474">
        <v>136.30000000000001</v>
      </c>
      <c r="D474">
        <f>IF(gielda__2[[#This Row],[firma_A]]&gt;A473, D473+1, 1)</f>
        <v>1</v>
      </c>
      <c r="E474">
        <f>IF(gielda__2[[#This Row],[firma_B]]&gt;B473, E473+1, 1)</f>
        <v>1</v>
      </c>
      <c r="F474">
        <f>IF(gielda__2[[#This Row],[firma_C]]&gt;C473, F473+1, 1)</f>
        <v>1</v>
      </c>
    </row>
    <row r="475" spans="1:6" x14ac:dyDescent="0.45">
      <c r="A475">
        <v>100.83</v>
      </c>
      <c r="B475">
        <v>69.989999999999995</v>
      </c>
      <c r="C475">
        <v>136.91</v>
      </c>
      <c r="D475">
        <f>IF(gielda__2[[#This Row],[firma_A]]&gt;A474, D474+1, 1)</f>
        <v>1</v>
      </c>
      <c r="E475">
        <f>IF(gielda__2[[#This Row],[firma_B]]&gt;B474, E474+1, 1)</f>
        <v>1</v>
      </c>
      <c r="F475">
        <f>IF(gielda__2[[#This Row],[firma_C]]&gt;C474, F474+1, 1)</f>
        <v>2</v>
      </c>
    </row>
    <row r="476" spans="1:6" x14ac:dyDescent="0.45">
      <c r="A476">
        <v>101.6</v>
      </c>
      <c r="B476">
        <v>68.069999999999993</v>
      </c>
      <c r="C476">
        <v>137.52000000000001</v>
      </c>
      <c r="D476">
        <f>IF(gielda__2[[#This Row],[firma_A]]&gt;A475, D475+1, 1)</f>
        <v>2</v>
      </c>
      <c r="E476">
        <f>IF(gielda__2[[#This Row],[firma_B]]&gt;B475, E475+1, 1)</f>
        <v>1</v>
      </c>
      <c r="F476">
        <f>IF(gielda__2[[#This Row],[firma_C]]&gt;C475, F475+1, 1)</f>
        <v>3</v>
      </c>
    </row>
    <row r="477" spans="1:6" x14ac:dyDescent="0.45">
      <c r="A477">
        <v>99.94</v>
      </c>
      <c r="B477">
        <v>66.72</v>
      </c>
      <c r="C477">
        <v>136.02000000000001</v>
      </c>
      <c r="D477">
        <f>IF(gielda__2[[#This Row],[firma_A]]&gt;A476, D476+1, 1)</f>
        <v>1</v>
      </c>
      <c r="E477">
        <f>IF(gielda__2[[#This Row],[firma_B]]&gt;B476, E476+1, 1)</f>
        <v>1</v>
      </c>
      <c r="F477">
        <f>IF(gielda__2[[#This Row],[firma_C]]&gt;C476, F476+1, 1)</f>
        <v>1</v>
      </c>
    </row>
    <row r="478" spans="1:6" x14ac:dyDescent="0.45">
      <c r="A478">
        <v>98.46</v>
      </c>
      <c r="B478">
        <v>69.349999999999994</v>
      </c>
      <c r="C478">
        <v>134.65</v>
      </c>
      <c r="D478">
        <f>IF(gielda__2[[#This Row],[firma_A]]&gt;A477, D477+1, 1)</f>
        <v>1</v>
      </c>
      <c r="E478">
        <f>IF(gielda__2[[#This Row],[firma_B]]&gt;B477, E477+1, 1)</f>
        <v>2</v>
      </c>
      <c r="F478">
        <f>IF(gielda__2[[#This Row],[firma_C]]&gt;C477, F477+1, 1)</f>
        <v>1</v>
      </c>
    </row>
    <row r="479" spans="1:6" x14ac:dyDescent="0.45">
      <c r="A479">
        <v>97.24</v>
      </c>
      <c r="B479">
        <v>68.8</v>
      </c>
      <c r="C479">
        <v>133.62</v>
      </c>
      <c r="D479">
        <f>IF(gielda__2[[#This Row],[firma_A]]&gt;A478, D478+1, 1)</f>
        <v>1</v>
      </c>
      <c r="E479">
        <f>IF(gielda__2[[#This Row],[firma_B]]&gt;B478, E478+1, 1)</f>
        <v>1</v>
      </c>
      <c r="F479">
        <f>IF(gielda__2[[#This Row],[firma_C]]&gt;C478, F478+1, 1)</f>
        <v>1</v>
      </c>
    </row>
    <row r="480" spans="1:6" x14ac:dyDescent="0.45">
      <c r="A480">
        <v>97.6</v>
      </c>
      <c r="B480">
        <v>66.97</v>
      </c>
      <c r="C480">
        <v>134.27000000000001</v>
      </c>
      <c r="D480">
        <f>IF(gielda__2[[#This Row],[firma_A]]&gt;A479, D479+1, 1)</f>
        <v>2</v>
      </c>
      <c r="E480">
        <f>IF(gielda__2[[#This Row],[firma_B]]&gt;B479, E479+1, 1)</f>
        <v>1</v>
      </c>
      <c r="F480">
        <f>IF(gielda__2[[#This Row],[firma_C]]&gt;C479, F479+1, 1)</f>
        <v>2</v>
      </c>
    </row>
    <row r="481" spans="1:6" x14ac:dyDescent="0.45">
      <c r="A481">
        <v>98.91</v>
      </c>
      <c r="B481">
        <v>66.28</v>
      </c>
      <c r="C481">
        <v>134.35</v>
      </c>
      <c r="D481">
        <f>IF(gielda__2[[#This Row],[firma_A]]&gt;A480, D480+1, 1)</f>
        <v>3</v>
      </c>
      <c r="E481">
        <f>IF(gielda__2[[#This Row],[firma_B]]&gt;B480, E480+1, 1)</f>
        <v>1</v>
      </c>
      <c r="F481">
        <f>IF(gielda__2[[#This Row],[firma_C]]&gt;C480, F480+1, 1)</f>
        <v>3</v>
      </c>
    </row>
    <row r="482" spans="1:6" x14ac:dyDescent="0.45">
      <c r="A482">
        <v>101.11</v>
      </c>
      <c r="B482">
        <v>64.41</v>
      </c>
      <c r="C482">
        <v>133.19</v>
      </c>
      <c r="D482">
        <f>IF(gielda__2[[#This Row],[firma_A]]&gt;A481, D481+1, 1)</f>
        <v>4</v>
      </c>
      <c r="E482">
        <f>IF(gielda__2[[#This Row],[firma_B]]&gt;B481, E481+1, 1)</f>
        <v>1</v>
      </c>
      <c r="F482">
        <f>IF(gielda__2[[#This Row],[firma_C]]&gt;C481, F481+1, 1)</f>
        <v>1</v>
      </c>
    </row>
    <row r="483" spans="1:6" x14ac:dyDescent="0.45">
      <c r="A483">
        <v>102.79</v>
      </c>
      <c r="B483">
        <v>66.86</v>
      </c>
      <c r="C483">
        <v>132.1</v>
      </c>
      <c r="D483">
        <f>IF(gielda__2[[#This Row],[firma_A]]&gt;A482, D482+1, 1)</f>
        <v>5</v>
      </c>
      <c r="E483">
        <f>IF(gielda__2[[#This Row],[firma_B]]&gt;B482, E482+1, 1)</f>
        <v>2</v>
      </c>
      <c r="F483">
        <f>IF(gielda__2[[#This Row],[firma_C]]&gt;C482, F482+1, 1)</f>
        <v>1</v>
      </c>
    </row>
    <row r="484" spans="1:6" x14ac:dyDescent="0.45">
      <c r="A484">
        <v>103.54</v>
      </c>
      <c r="B484">
        <v>66.22</v>
      </c>
      <c r="C484">
        <v>132.30000000000001</v>
      </c>
      <c r="D484">
        <f>IF(gielda__2[[#This Row],[firma_A]]&gt;A483, D483+1, 1)</f>
        <v>6</v>
      </c>
      <c r="E484">
        <f>IF(gielda__2[[#This Row],[firma_B]]&gt;B483, E483+1, 1)</f>
        <v>1</v>
      </c>
      <c r="F484">
        <f>IF(gielda__2[[#This Row],[firma_C]]&gt;C483, F483+1, 1)</f>
        <v>2</v>
      </c>
    </row>
    <row r="485" spans="1:6" x14ac:dyDescent="0.45">
      <c r="A485">
        <v>102.54</v>
      </c>
      <c r="B485">
        <v>64.239999999999995</v>
      </c>
      <c r="C485">
        <v>131.22999999999999</v>
      </c>
      <c r="D485">
        <f>IF(gielda__2[[#This Row],[firma_A]]&gt;A484, D484+1, 1)</f>
        <v>1</v>
      </c>
      <c r="E485">
        <f>IF(gielda__2[[#This Row],[firma_B]]&gt;B484, E484+1, 1)</f>
        <v>1</v>
      </c>
      <c r="F485">
        <f>IF(gielda__2[[#This Row],[firma_C]]&gt;C484, F484+1, 1)</f>
        <v>1</v>
      </c>
    </row>
    <row r="486" spans="1:6" x14ac:dyDescent="0.45">
      <c r="A486">
        <v>100.72</v>
      </c>
      <c r="B486">
        <v>62.97</v>
      </c>
      <c r="C486">
        <v>130.09</v>
      </c>
      <c r="D486">
        <f>IF(gielda__2[[#This Row],[firma_A]]&gt;A485, D485+1, 1)</f>
        <v>1</v>
      </c>
      <c r="E486">
        <f>IF(gielda__2[[#This Row],[firma_B]]&gt;B485, E485+1, 1)</f>
        <v>1</v>
      </c>
      <c r="F486">
        <f>IF(gielda__2[[#This Row],[firma_C]]&gt;C485, F485+1, 1)</f>
        <v>1</v>
      </c>
    </row>
    <row r="487" spans="1:6" x14ac:dyDescent="0.45">
      <c r="A487">
        <v>99.66</v>
      </c>
      <c r="B487">
        <v>61.28</v>
      </c>
      <c r="C487">
        <v>131.72999999999999</v>
      </c>
      <c r="D487">
        <f>IF(gielda__2[[#This Row],[firma_A]]&gt;A486, D486+1, 1)</f>
        <v>1</v>
      </c>
      <c r="E487">
        <f>IF(gielda__2[[#This Row],[firma_B]]&gt;B486, E486+1, 1)</f>
        <v>1</v>
      </c>
      <c r="F487">
        <f>IF(gielda__2[[#This Row],[firma_C]]&gt;C486, F486+1, 1)</f>
        <v>2</v>
      </c>
    </row>
    <row r="488" spans="1:6" x14ac:dyDescent="0.45">
      <c r="A488">
        <v>101.44</v>
      </c>
      <c r="B488">
        <v>63.76</v>
      </c>
      <c r="C488">
        <v>130.03</v>
      </c>
      <c r="D488">
        <f>IF(gielda__2[[#This Row],[firma_A]]&gt;A487, D487+1, 1)</f>
        <v>2</v>
      </c>
      <c r="E488">
        <f>IF(gielda__2[[#This Row],[firma_B]]&gt;B487, E487+1, 1)</f>
        <v>2</v>
      </c>
      <c r="F488">
        <f>IF(gielda__2[[#This Row],[firma_C]]&gt;C487, F487+1, 1)</f>
        <v>1</v>
      </c>
    </row>
    <row r="489" spans="1:6" x14ac:dyDescent="0.45">
      <c r="A489">
        <v>99.81</v>
      </c>
      <c r="B489">
        <v>63.15</v>
      </c>
      <c r="C489">
        <v>128.21</v>
      </c>
      <c r="D489">
        <f>IF(gielda__2[[#This Row],[firma_A]]&gt;A488, D488+1, 1)</f>
        <v>1</v>
      </c>
      <c r="E489">
        <f>IF(gielda__2[[#This Row],[firma_B]]&gt;B488, E488+1, 1)</f>
        <v>1</v>
      </c>
      <c r="F489">
        <f>IF(gielda__2[[#This Row],[firma_C]]&gt;C488, F488+1, 1)</f>
        <v>1</v>
      </c>
    </row>
    <row r="490" spans="1:6" x14ac:dyDescent="0.45">
      <c r="A490">
        <v>101.7</v>
      </c>
      <c r="B490">
        <v>62.62</v>
      </c>
      <c r="C490">
        <v>128.51</v>
      </c>
      <c r="D490">
        <f>IF(gielda__2[[#This Row],[firma_A]]&gt;A489, D489+1, 1)</f>
        <v>2</v>
      </c>
      <c r="E490">
        <f>IF(gielda__2[[#This Row],[firma_B]]&gt;B489, E489+1, 1)</f>
        <v>1</v>
      </c>
      <c r="F490">
        <f>IF(gielda__2[[#This Row],[firma_C]]&gt;C489, F489+1, 1)</f>
        <v>2</v>
      </c>
    </row>
    <row r="491" spans="1:6" x14ac:dyDescent="0.45">
      <c r="A491">
        <v>99.88</v>
      </c>
      <c r="B491">
        <v>65.52</v>
      </c>
      <c r="C491">
        <v>127.47</v>
      </c>
      <c r="D491">
        <f>IF(gielda__2[[#This Row],[firma_A]]&gt;A490, D490+1, 1)</f>
        <v>1</v>
      </c>
      <c r="E491">
        <f>IF(gielda__2[[#This Row],[firma_B]]&gt;B490, E490+1, 1)</f>
        <v>2</v>
      </c>
      <c r="F491">
        <f>IF(gielda__2[[#This Row],[firma_C]]&gt;C490, F490+1, 1)</f>
        <v>1</v>
      </c>
    </row>
    <row r="492" spans="1:6" x14ac:dyDescent="0.45">
      <c r="A492">
        <v>102.11</v>
      </c>
      <c r="B492">
        <v>65.180000000000007</v>
      </c>
      <c r="C492">
        <v>126.24</v>
      </c>
      <c r="D492">
        <f>IF(gielda__2[[#This Row],[firma_A]]&gt;A491, D491+1, 1)</f>
        <v>2</v>
      </c>
      <c r="E492">
        <f>IF(gielda__2[[#This Row],[firma_B]]&gt;B491, E491+1, 1)</f>
        <v>1</v>
      </c>
      <c r="F492">
        <f>IF(gielda__2[[#This Row],[firma_C]]&gt;C491, F491+1, 1)</f>
        <v>1</v>
      </c>
    </row>
    <row r="493" spans="1:6" x14ac:dyDescent="0.45">
      <c r="A493">
        <v>104.42</v>
      </c>
      <c r="B493">
        <v>64.34</v>
      </c>
      <c r="C493">
        <v>128.41</v>
      </c>
      <c r="D493">
        <f>IF(gielda__2[[#This Row],[firma_A]]&gt;A492, D492+1, 1)</f>
        <v>3</v>
      </c>
      <c r="E493">
        <f>IF(gielda__2[[#This Row],[firma_B]]&gt;B492, E492+1, 1)</f>
        <v>1</v>
      </c>
      <c r="F493">
        <f>IF(gielda__2[[#This Row],[firma_C]]&gt;C492, F492+1, 1)</f>
        <v>2</v>
      </c>
    </row>
    <row r="494" spans="1:6" x14ac:dyDescent="0.45">
      <c r="A494">
        <v>105.45</v>
      </c>
      <c r="B494">
        <v>64.28</v>
      </c>
      <c r="C494">
        <v>128.56</v>
      </c>
      <c r="D494">
        <f>IF(gielda__2[[#This Row],[firma_A]]&gt;A493, D493+1, 1)</f>
        <v>4</v>
      </c>
      <c r="E494">
        <f>IF(gielda__2[[#This Row],[firma_B]]&gt;B493, E493+1, 1)</f>
        <v>1</v>
      </c>
      <c r="F494">
        <f>IF(gielda__2[[#This Row],[firma_C]]&gt;C493, F493+1, 1)</f>
        <v>3</v>
      </c>
    </row>
    <row r="495" spans="1:6" x14ac:dyDescent="0.45">
      <c r="A495">
        <v>104.12</v>
      </c>
      <c r="B495">
        <v>67.06</v>
      </c>
      <c r="C495">
        <v>128.58000000000001</v>
      </c>
      <c r="D495">
        <f>IF(gielda__2[[#This Row],[firma_A]]&gt;A494, D494+1, 1)</f>
        <v>1</v>
      </c>
      <c r="E495">
        <f>IF(gielda__2[[#This Row],[firma_B]]&gt;B494, E494+1, 1)</f>
        <v>2</v>
      </c>
      <c r="F495">
        <f>IF(gielda__2[[#This Row],[firma_C]]&gt;C494, F494+1, 1)</f>
        <v>4</v>
      </c>
    </row>
    <row r="496" spans="1:6" x14ac:dyDescent="0.45">
      <c r="A496">
        <v>102.55</v>
      </c>
      <c r="B496">
        <v>66.61</v>
      </c>
      <c r="C496">
        <v>127.41</v>
      </c>
      <c r="D496">
        <f>IF(gielda__2[[#This Row],[firma_A]]&gt;A495, D495+1, 1)</f>
        <v>1</v>
      </c>
      <c r="E496">
        <f>IF(gielda__2[[#This Row],[firma_B]]&gt;B495, E495+1, 1)</f>
        <v>1</v>
      </c>
      <c r="F496">
        <f>IF(gielda__2[[#This Row],[firma_C]]&gt;C495, F495+1, 1)</f>
        <v>1</v>
      </c>
    </row>
    <row r="497" spans="1:6" x14ac:dyDescent="0.45">
      <c r="A497">
        <v>100.83</v>
      </c>
      <c r="B497">
        <v>65.150000000000006</v>
      </c>
      <c r="C497">
        <v>129.69</v>
      </c>
      <c r="D497">
        <f>IF(gielda__2[[#This Row],[firma_A]]&gt;A496, D496+1, 1)</f>
        <v>1</v>
      </c>
      <c r="E497">
        <f>IF(gielda__2[[#This Row],[firma_B]]&gt;B496, E496+1, 1)</f>
        <v>1</v>
      </c>
      <c r="F497">
        <f>IF(gielda__2[[#This Row],[firma_C]]&gt;C496, F496+1, 1)</f>
        <v>2</v>
      </c>
    </row>
    <row r="498" spans="1:6" x14ac:dyDescent="0.45">
      <c r="A498">
        <v>102.59</v>
      </c>
      <c r="B498">
        <v>63.19</v>
      </c>
      <c r="C498">
        <v>128.27000000000001</v>
      </c>
      <c r="D498">
        <f>IF(gielda__2[[#This Row],[firma_A]]&gt;A497, D497+1, 1)</f>
        <v>2</v>
      </c>
      <c r="E498">
        <f>IF(gielda__2[[#This Row],[firma_B]]&gt;B497, E497+1, 1)</f>
        <v>1</v>
      </c>
      <c r="F498">
        <f>IF(gielda__2[[#This Row],[firma_C]]&gt;C497, F497+1, 1)</f>
        <v>1</v>
      </c>
    </row>
    <row r="499" spans="1:6" x14ac:dyDescent="0.45">
      <c r="A499">
        <v>101.01</v>
      </c>
      <c r="B499">
        <v>62.21</v>
      </c>
      <c r="C499">
        <v>126.99</v>
      </c>
      <c r="D499">
        <f>IF(gielda__2[[#This Row],[firma_A]]&gt;A498, D498+1, 1)</f>
        <v>1</v>
      </c>
      <c r="E499">
        <f>IF(gielda__2[[#This Row],[firma_B]]&gt;B498, E498+1, 1)</f>
        <v>1</v>
      </c>
      <c r="F499">
        <f>IF(gielda__2[[#This Row],[firma_C]]&gt;C498, F498+1, 1)</f>
        <v>1</v>
      </c>
    </row>
    <row r="500" spans="1:6" x14ac:dyDescent="0.45">
      <c r="A500">
        <v>102.11</v>
      </c>
      <c r="B500">
        <v>61.89</v>
      </c>
      <c r="C500">
        <v>127.03</v>
      </c>
      <c r="D500">
        <f>IF(gielda__2[[#This Row],[firma_A]]&gt;A499, D499+1, 1)</f>
        <v>2</v>
      </c>
      <c r="E500">
        <f>IF(gielda__2[[#This Row],[firma_B]]&gt;B499, E499+1, 1)</f>
        <v>1</v>
      </c>
      <c r="F500">
        <f>IF(gielda__2[[#This Row],[firma_C]]&gt;C499, F499+1, 1)</f>
        <v>2</v>
      </c>
    </row>
    <row r="501" spans="1:6" x14ac:dyDescent="0.45">
      <c r="A501">
        <v>100.38</v>
      </c>
      <c r="B501">
        <v>59.94</v>
      </c>
      <c r="C501">
        <v>127.11</v>
      </c>
      <c r="D501">
        <f>IF(gielda__2[[#This Row],[firma_A]]&gt;A500, D500+1, 1)</f>
        <v>1</v>
      </c>
      <c r="E501">
        <f>IF(gielda__2[[#This Row],[firma_B]]&gt;B500, E500+1, 1)</f>
        <v>1</v>
      </c>
      <c r="F501">
        <f>IF(gielda__2[[#This Row],[firma_C]]&gt;C500, F500+1, 1)</f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ECCA-F5B3-41E6-842E-255B1EA0D87B}">
  <dimension ref="A1:D501"/>
  <sheetViews>
    <sheetView topLeftCell="A471" workbookViewId="0">
      <selection sqref="A1:D501"/>
    </sheetView>
  </sheetViews>
  <sheetFormatPr defaultRowHeight="14.25" x14ac:dyDescent="0.45"/>
  <cols>
    <col min="2" max="3" width="9" bestFit="1" customWidth="1"/>
    <col min="4" max="4" width="9.1328125" bestFit="1" customWidth="1"/>
  </cols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>
        <v>1</v>
      </c>
      <c r="B2">
        <v>126</v>
      </c>
      <c r="C2">
        <v>135.43</v>
      </c>
      <c r="D2">
        <v>65.430000000000007</v>
      </c>
    </row>
    <row r="3" spans="1:4" x14ac:dyDescent="0.45">
      <c r="A3">
        <f>A2+1</f>
        <v>2</v>
      </c>
      <c r="B3">
        <v>119</v>
      </c>
      <c r="C3">
        <v>134.99</v>
      </c>
      <c r="D3">
        <v>67.06</v>
      </c>
    </row>
    <row r="4" spans="1:4" x14ac:dyDescent="0.45">
      <c r="A4">
        <f t="shared" ref="A4:A67" si="0">A3+1</f>
        <v>3</v>
      </c>
      <c r="B4">
        <v>127</v>
      </c>
      <c r="C4">
        <v>134.04</v>
      </c>
      <c r="D4">
        <v>68.91</v>
      </c>
    </row>
    <row r="5" spans="1:4" x14ac:dyDescent="0.45">
      <c r="A5">
        <f t="shared" si="0"/>
        <v>4</v>
      </c>
      <c r="B5">
        <v>130</v>
      </c>
      <c r="C5">
        <v>133.76</v>
      </c>
      <c r="D5">
        <v>70.8</v>
      </c>
    </row>
    <row r="6" spans="1:4" x14ac:dyDescent="0.45">
      <c r="A6">
        <f t="shared" si="0"/>
        <v>5</v>
      </c>
      <c r="B6">
        <v>110</v>
      </c>
      <c r="C6">
        <v>136.72999999999999</v>
      </c>
      <c r="D6">
        <v>72.260000000000005</v>
      </c>
    </row>
    <row r="7" spans="1:4" x14ac:dyDescent="0.45">
      <c r="A7">
        <f t="shared" si="0"/>
        <v>6</v>
      </c>
      <c r="B7">
        <v>108.71</v>
      </c>
      <c r="C7">
        <v>136.49</v>
      </c>
      <c r="D7">
        <v>73.63</v>
      </c>
    </row>
    <row r="8" spans="1:4" x14ac:dyDescent="0.45">
      <c r="A8">
        <f t="shared" si="0"/>
        <v>7</v>
      </c>
      <c r="B8">
        <v>109.82</v>
      </c>
      <c r="C8">
        <v>139.22</v>
      </c>
      <c r="D8">
        <v>73.64</v>
      </c>
    </row>
    <row r="9" spans="1:4" x14ac:dyDescent="0.45">
      <c r="A9">
        <f t="shared" si="0"/>
        <v>8</v>
      </c>
      <c r="B9">
        <v>108.34</v>
      </c>
      <c r="C9">
        <v>138.41</v>
      </c>
      <c r="D9">
        <v>71.739999999999995</v>
      </c>
    </row>
    <row r="10" spans="1:4" x14ac:dyDescent="0.45">
      <c r="A10">
        <f t="shared" si="0"/>
        <v>9</v>
      </c>
      <c r="B10">
        <v>108.98</v>
      </c>
      <c r="C10">
        <v>137.68</v>
      </c>
      <c r="D10">
        <v>72.89</v>
      </c>
    </row>
    <row r="11" spans="1:4" x14ac:dyDescent="0.45">
      <c r="A11">
        <f t="shared" si="0"/>
        <v>10</v>
      </c>
      <c r="B11">
        <v>107.72</v>
      </c>
      <c r="C11">
        <v>140.59</v>
      </c>
      <c r="D11">
        <v>74.319999999999993</v>
      </c>
    </row>
    <row r="12" spans="1:4" x14ac:dyDescent="0.45">
      <c r="A12">
        <f t="shared" si="0"/>
        <v>11</v>
      </c>
      <c r="B12">
        <v>109.1</v>
      </c>
      <c r="C12">
        <v>143.21</v>
      </c>
      <c r="D12">
        <v>75.569999999999993</v>
      </c>
    </row>
    <row r="13" spans="1:4" x14ac:dyDescent="0.45">
      <c r="A13">
        <f t="shared" si="0"/>
        <v>12</v>
      </c>
      <c r="B13">
        <v>107.73</v>
      </c>
      <c r="C13">
        <v>145.94999999999999</v>
      </c>
      <c r="D13">
        <v>77.37</v>
      </c>
    </row>
    <row r="14" spans="1:4" x14ac:dyDescent="0.45">
      <c r="A14">
        <f t="shared" si="0"/>
        <v>13</v>
      </c>
      <c r="B14">
        <v>107.75</v>
      </c>
      <c r="C14">
        <v>145.35</v>
      </c>
      <c r="D14">
        <v>75.7</v>
      </c>
    </row>
    <row r="15" spans="1:4" x14ac:dyDescent="0.45">
      <c r="A15">
        <f t="shared" si="0"/>
        <v>14</v>
      </c>
      <c r="B15">
        <v>110.02</v>
      </c>
      <c r="C15">
        <v>145.35</v>
      </c>
      <c r="D15">
        <v>75.959999999999994</v>
      </c>
    </row>
    <row r="16" spans="1:4" x14ac:dyDescent="0.45">
      <c r="A16">
        <f t="shared" si="0"/>
        <v>15</v>
      </c>
      <c r="B16">
        <v>112.45</v>
      </c>
      <c r="C16">
        <v>145.24</v>
      </c>
      <c r="D16">
        <v>78.040000000000006</v>
      </c>
    </row>
    <row r="17" spans="1:4" x14ac:dyDescent="0.45">
      <c r="A17">
        <f t="shared" si="0"/>
        <v>16</v>
      </c>
      <c r="B17">
        <v>110.84</v>
      </c>
      <c r="C17">
        <v>148.19</v>
      </c>
      <c r="D17">
        <v>78.28</v>
      </c>
    </row>
    <row r="18" spans="1:4" x14ac:dyDescent="0.45">
      <c r="A18">
        <f t="shared" si="0"/>
        <v>17</v>
      </c>
      <c r="B18">
        <v>109.06</v>
      </c>
      <c r="C18">
        <v>146.26</v>
      </c>
      <c r="D18">
        <v>79.41</v>
      </c>
    </row>
    <row r="19" spans="1:4" x14ac:dyDescent="0.45">
      <c r="A19">
        <f t="shared" si="0"/>
        <v>18</v>
      </c>
      <c r="B19">
        <v>107.28</v>
      </c>
      <c r="C19">
        <v>144.43</v>
      </c>
      <c r="D19">
        <v>77.45</v>
      </c>
    </row>
    <row r="20" spans="1:4" x14ac:dyDescent="0.45">
      <c r="A20">
        <f t="shared" si="0"/>
        <v>19</v>
      </c>
      <c r="B20">
        <v>108.88</v>
      </c>
      <c r="C20">
        <v>144.19</v>
      </c>
      <c r="D20">
        <v>76.040000000000006</v>
      </c>
    </row>
    <row r="21" spans="1:4" x14ac:dyDescent="0.45">
      <c r="A21">
        <f t="shared" si="0"/>
        <v>20</v>
      </c>
      <c r="B21">
        <v>111.35</v>
      </c>
      <c r="C21">
        <v>142.59</v>
      </c>
      <c r="D21">
        <v>77.11</v>
      </c>
    </row>
    <row r="22" spans="1:4" x14ac:dyDescent="0.45">
      <c r="A22">
        <f t="shared" si="0"/>
        <v>21</v>
      </c>
      <c r="B22">
        <v>112.72</v>
      </c>
      <c r="C22">
        <v>142.33000000000001</v>
      </c>
      <c r="D22">
        <v>78.72</v>
      </c>
    </row>
    <row r="23" spans="1:4" x14ac:dyDescent="0.45">
      <c r="A23">
        <f t="shared" si="0"/>
        <v>22</v>
      </c>
      <c r="B23">
        <v>113.08</v>
      </c>
      <c r="C23">
        <v>141.56</v>
      </c>
      <c r="D23">
        <v>77</v>
      </c>
    </row>
    <row r="24" spans="1:4" x14ac:dyDescent="0.45">
      <c r="A24">
        <f t="shared" si="0"/>
        <v>23</v>
      </c>
      <c r="B24">
        <v>115.28</v>
      </c>
      <c r="C24">
        <v>139.78</v>
      </c>
      <c r="D24">
        <v>79.03</v>
      </c>
    </row>
    <row r="25" spans="1:4" x14ac:dyDescent="0.45">
      <c r="A25">
        <f t="shared" si="0"/>
        <v>24</v>
      </c>
      <c r="B25">
        <v>114.25</v>
      </c>
      <c r="C25">
        <v>142.72</v>
      </c>
      <c r="D25">
        <v>77.540000000000006</v>
      </c>
    </row>
    <row r="26" spans="1:4" x14ac:dyDescent="0.45">
      <c r="A26">
        <f t="shared" si="0"/>
        <v>25</v>
      </c>
      <c r="B26">
        <v>112.65</v>
      </c>
      <c r="C26">
        <v>141.38</v>
      </c>
      <c r="D26">
        <v>76.08</v>
      </c>
    </row>
    <row r="27" spans="1:4" x14ac:dyDescent="0.45">
      <c r="A27">
        <f t="shared" si="0"/>
        <v>26</v>
      </c>
      <c r="B27">
        <v>115.1</v>
      </c>
      <c r="C27">
        <v>141.34</v>
      </c>
      <c r="D27">
        <v>74.11</v>
      </c>
    </row>
    <row r="28" spans="1:4" x14ac:dyDescent="0.45">
      <c r="A28">
        <f t="shared" si="0"/>
        <v>27</v>
      </c>
      <c r="B28">
        <v>116.76</v>
      </c>
      <c r="C28">
        <v>140.87</v>
      </c>
      <c r="D28">
        <v>72.23</v>
      </c>
    </row>
    <row r="29" spans="1:4" x14ac:dyDescent="0.45">
      <c r="A29">
        <f t="shared" si="0"/>
        <v>28</v>
      </c>
      <c r="B29">
        <v>114.96</v>
      </c>
      <c r="C29">
        <v>139.35</v>
      </c>
      <c r="D29">
        <v>72.239999999999995</v>
      </c>
    </row>
    <row r="30" spans="1:4" x14ac:dyDescent="0.45">
      <c r="A30">
        <f t="shared" si="0"/>
        <v>29</v>
      </c>
      <c r="B30">
        <v>113.89</v>
      </c>
      <c r="C30">
        <v>141.87</v>
      </c>
      <c r="D30">
        <v>74.19</v>
      </c>
    </row>
    <row r="31" spans="1:4" x14ac:dyDescent="0.45">
      <c r="A31">
        <f t="shared" si="0"/>
        <v>30</v>
      </c>
      <c r="B31">
        <v>112.77</v>
      </c>
      <c r="C31">
        <v>140.41</v>
      </c>
      <c r="D31">
        <v>75.75</v>
      </c>
    </row>
    <row r="32" spans="1:4" x14ac:dyDescent="0.45">
      <c r="A32">
        <f t="shared" si="0"/>
        <v>31</v>
      </c>
      <c r="B32">
        <v>113.51</v>
      </c>
      <c r="C32">
        <v>138.97999999999999</v>
      </c>
      <c r="D32">
        <v>74.11</v>
      </c>
    </row>
    <row r="33" spans="1:4" x14ac:dyDescent="0.45">
      <c r="A33">
        <f t="shared" si="0"/>
        <v>32</v>
      </c>
      <c r="B33">
        <v>112.2</v>
      </c>
      <c r="C33">
        <v>137.32</v>
      </c>
      <c r="D33">
        <v>74.75</v>
      </c>
    </row>
    <row r="34" spans="1:4" x14ac:dyDescent="0.45">
      <c r="A34">
        <f t="shared" si="0"/>
        <v>33</v>
      </c>
      <c r="B34">
        <v>110.36</v>
      </c>
      <c r="C34">
        <v>136.93</v>
      </c>
      <c r="D34">
        <v>72.89</v>
      </c>
    </row>
    <row r="35" spans="1:4" x14ac:dyDescent="0.45">
      <c r="A35">
        <f t="shared" si="0"/>
        <v>34</v>
      </c>
      <c r="B35">
        <v>112.47</v>
      </c>
      <c r="C35">
        <v>136.37</v>
      </c>
      <c r="D35">
        <v>71.260000000000005</v>
      </c>
    </row>
    <row r="36" spans="1:4" x14ac:dyDescent="0.45">
      <c r="A36">
        <f t="shared" si="0"/>
        <v>35</v>
      </c>
      <c r="B36">
        <v>112.67</v>
      </c>
      <c r="C36">
        <v>136.24</v>
      </c>
      <c r="D36">
        <v>72.92</v>
      </c>
    </row>
    <row r="37" spans="1:4" x14ac:dyDescent="0.45">
      <c r="A37">
        <f t="shared" si="0"/>
        <v>36</v>
      </c>
      <c r="B37">
        <v>111.09</v>
      </c>
      <c r="C37">
        <v>134.69</v>
      </c>
      <c r="D37">
        <v>73.63</v>
      </c>
    </row>
    <row r="38" spans="1:4" x14ac:dyDescent="0.45">
      <c r="A38">
        <f t="shared" si="0"/>
        <v>37</v>
      </c>
      <c r="B38">
        <v>110.06</v>
      </c>
      <c r="C38">
        <v>137.49</v>
      </c>
      <c r="D38">
        <v>72.040000000000006</v>
      </c>
    </row>
    <row r="39" spans="1:4" x14ac:dyDescent="0.45">
      <c r="A39">
        <f t="shared" si="0"/>
        <v>38</v>
      </c>
      <c r="B39">
        <v>111.55</v>
      </c>
      <c r="C39">
        <v>135.69999999999999</v>
      </c>
      <c r="D39">
        <v>70.16</v>
      </c>
    </row>
    <row r="40" spans="1:4" x14ac:dyDescent="0.45">
      <c r="A40">
        <f t="shared" si="0"/>
        <v>39</v>
      </c>
      <c r="B40">
        <v>112.25</v>
      </c>
      <c r="C40">
        <v>134.69</v>
      </c>
      <c r="D40">
        <v>72.239999999999995</v>
      </c>
    </row>
    <row r="41" spans="1:4" x14ac:dyDescent="0.45">
      <c r="A41">
        <f t="shared" si="0"/>
        <v>40</v>
      </c>
      <c r="B41">
        <v>110.59</v>
      </c>
      <c r="C41">
        <v>133.41</v>
      </c>
      <c r="D41">
        <v>70.25</v>
      </c>
    </row>
    <row r="42" spans="1:4" x14ac:dyDescent="0.45">
      <c r="A42">
        <f t="shared" si="0"/>
        <v>41</v>
      </c>
      <c r="B42">
        <v>109.24</v>
      </c>
      <c r="C42">
        <v>136.24</v>
      </c>
      <c r="D42">
        <v>71.67</v>
      </c>
    </row>
    <row r="43" spans="1:4" x14ac:dyDescent="0.45">
      <c r="A43">
        <f t="shared" si="0"/>
        <v>42</v>
      </c>
      <c r="B43">
        <v>107.52</v>
      </c>
      <c r="C43">
        <v>136.22</v>
      </c>
      <c r="D43">
        <v>73.099999999999994</v>
      </c>
    </row>
    <row r="44" spans="1:4" x14ac:dyDescent="0.45">
      <c r="A44">
        <f t="shared" si="0"/>
        <v>43</v>
      </c>
      <c r="B44">
        <v>107.97</v>
      </c>
      <c r="C44">
        <v>135.69999999999999</v>
      </c>
      <c r="D44">
        <v>74.36</v>
      </c>
    </row>
    <row r="45" spans="1:4" x14ac:dyDescent="0.45">
      <c r="A45">
        <f t="shared" si="0"/>
        <v>44</v>
      </c>
      <c r="B45">
        <v>106.54</v>
      </c>
      <c r="C45">
        <v>134.72</v>
      </c>
      <c r="D45">
        <v>72.81</v>
      </c>
    </row>
    <row r="46" spans="1:4" x14ac:dyDescent="0.45">
      <c r="A46">
        <f t="shared" si="0"/>
        <v>45</v>
      </c>
      <c r="B46">
        <v>105.18</v>
      </c>
      <c r="C46">
        <v>133.13</v>
      </c>
      <c r="D46">
        <v>71.02</v>
      </c>
    </row>
    <row r="47" spans="1:4" x14ac:dyDescent="0.45">
      <c r="A47">
        <f t="shared" si="0"/>
        <v>46</v>
      </c>
      <c r="B47">
        <v>103.97</v>
      </c>
      <c r="C47">
        <v>131.47999999999999</v>
      </c>
      <c r="D47">
        <v>72.37</v>
      </c>
    </row>
    <row r="48" spans="1:4" x14ac:dyDescent="0.45">
      <c r="A48">
        <f t="shared" si="0"/>
        <v>47</v>
      </c>
      <c r="B48">
        <v>105.17</v>
      </c>
      <c r="C48">
        <v>131.35</v>
      </c>
      <c r="D48">
        <v>72.58</v>
      </c>
    </row>
    <row r="49" spans="1:4" x14ac:dyDescent="0.45">
      <c r="A49">
        <f t="shared" si="0"/>
        <v>48</v>
      </c>
      <c r="B49">
        <v>106.1</v>
      </c>
      <c r="C49">
        <v>131.19999999999999</v>
      </c>
      <c r="D49">
        <v>70.73</v>
      </c>
    </row>
    <row r="50" spans="1:4" x14ac:dyDescent="0.45">
      <c r="A50">
        <f t="shared" si="0"/>
        <v>49</v>
      </c>
      <c r="B50">
        <v>107.77</v>
      </c>
      <c r="C50">
        <v>130.01</v>
      </c>
      <c r="D50">
        <v>69.03</v>
      </c>
    </row>
    <row r="51" spans="1:4" x14ac:dyDescent="0.45">
      <c r="A51">
        <f t="shared" si="0"/>
        <v>50</v>
      </c>
      <c r="B51">
        <v>108.02</v>
      </c>
      <c r="C51">
        <v>129.72</v>
      </c>
      <c r="D51">
        <v>70</v>
      </c>
    </row>
    <row r="52" spans="1:4" x14ac:dyDescent="0.45">
      <c r="A52">
        <f t="shared" si="0"/>
        <v>51</v>
      </c>
      <c r="B52">
        <v>108.88</v>
      </c>
      <c r="C52">
        <v>128.44999999999999</v>
      </c>
      <c r="D52">
        <v>68.27</v>
      </c>
    </row>
    <row r="53" spans="1:4" x14ac:dyDescent="0.45">
      <c r="A53">
        <f t="shared" si="0"/>
        <v>52</v>
      </c>
      <c r="B53">
        <v>107.26</v>
      </c>
      <c r="C53">
        <v>128.38999999999999</v>
      </c>
      <c r="D53">
        <v>68.97</v>
      </c>
    </row>
    <row r="54" spans="1:4" x14ac:dyDescent="0.45">
      <c r="A54">
        <f t="shared" si="0"/>
        <v>53</v>
      </c>
      <c r="B54">
        <v>106.11</v>
      </c>
      <c r="C54">
        <v>127.62</v>
      </c>
      <c r="D54">
        <v>67.489999999999995</v>
      </c>
    </row>
    <row r="55" spans="1:4" x14ac:dyDescent="0.45">
      <c r="A55">
        <f t="shared" si="0"/>
        <v>54</v>
      </c>
      <c r="B55">
        <v>104.42</v>
      </c>
      <c r="C55">
        <v>127.12</v>
      </c>
      <c r="D55">
        <v>67.790000000000006</v>
      </c>
    </row>
    <row r="56" spans="1:4" x14ac:dyDescent="0.45">
      <c r="A56">
        <f t="shared" si="0"/>
        <v>55</v>
      </c>
      <c r="B56">
        <v>106.04</v>
      </c>
      <c r="C56">
        <v>129.86000000000001</v>
      </c>
      <c r="D56">
        <v>68.91</v>
      </c>
    </row>
    <row r="57" spans="1:4" x14ac:dyDescent="0.45">
      <c r="A57">
        <f t="shared" si="0"/>
        <v>56</v>
      </c>
      <c r="B57">
        <v>108.4</v>
      </c>
      <c r="C57">
        <v>128.13999999999999</v>
      </c>
      <c r="D57">
        <v>69.81</v>
      </c>
    </row>
    <row r="58" spans="1:4" x14ac:dyDescent="0.45">
      <c r="A58">
        <f t="shared" si="0"/>
        <v>57</v>
      </c>
      <c r="B58">
        <v>108.53</v>
      </c>
      <c r="C58">
        <v>127.11</v>
      </c>
      <c r="D58">
        <v>67.84</v>
      </c>
    </row>
    <row r="59" spans="1:4" x14ac:dyDescent="0.45">
      <c r="A59">
        <f t="shared" si="0"/>
        <v>58</v>
      </c>
      <c r="B59">
        <v>109.46</v>
      </c>
      <c r="C59">
        <v>125.12</v>
      </c>
      <c r="D59">
        <v>69.349999999999994</v>
      </c>
    </row>
    <row r="60" spans="1:4" x14ac:dyDescent="0.45">
      <c r="A60">
        <f t="shared" si="0"/>
        <v>59</v>
      </c>
      <c r="B60">
        <v>108.32</v>
      </c>
      <c r="C60">
        <v>123.31</v>
      </c>
      <c r="D60">
        <v>69.709999999999994</v>
      </c>
    </row>
    <row r="61" spans="1:4" x14ac:dyDescent="0.45">
      <c r="A61">
        <f t="shared" si="0"/>
        <v>60</v>
      </c>
      <c r="B61">
        <v>106.32</v>
      </c>
      <c r="C61">
        <v>123.23</v>
      </c>
      <c r="D61">
        <v>67.77</v>
      </c>
    </row>
    <row r="62" spans="1:4" x14ac:dyDescent="0.45">
      <c r="A62">
        <f t="shared" si="0"/>
        <v>61</v>
      </c>
      <c r="B62">
        <v>111.11</v>
      </c>
      <c r="C62">
        <v>126.02</v>
      </c>
      <c r="D62">
        <v>69.61</v>
      </c>
    </row>
    <row r="63" spans="1:4" x14ac:dyDescent="0.45">
      <c r="A63">
        <f t="shared" si="0"/>
        <v>62</v>
      </c>
      <c r="B63">
        <v>112.07</v>
      </c>
      <c r="C63">
        <v>124.34</v>
      </c>
      <c r="D63">
        <v>71.64</v>
      </c>
    </row>
    <row r="64" spans="1:4" x14ac:dyDescent="0.45">
      <c r="A64">
        <f t="shared" si="0"/>
        <v>63</v>
      </c>
      <c r="B64">
        <v>110.42</v>
      </c>
      <c r="C64">
        <v>122.71</v>
      </c>
      <c r="D64">
        <v>73.260000000000005</v>
      </c>
    </row>
    <row r="65" spans="1:4" x14ac:dyDescent="0.45">
      <c r="A65">
        <f t="shared" si="0"/>
        <v>64</v>
      </c>
      <c r="B65">
        <v>108.52</v>
      </c>
      <c r="C65">
        <v>122.53</v>
      </c>
      <c r="D65">
        <v>73.27</v>
      </c>
    </row>
    <row r="66" spans="1:4" x14ac:dyDescent="0.45">
      <c r="A66">
        <f t="shared" si="0"/>
        <v>65</v>
      </c>
      <c r="B66">
        <v>106.63</v>
      </c>
      <c r="C66">
        <v>122.08</v>
      </c>
      <c r="D66">
        <v>74.290000000000006</v>
      </c>
    </row>
    <row r="67" spans="1:4" x14ac:dyDescent="0.45">
      <c r="A67">
        <f t="shared" si="0"/>
        <v>66</v>
      </c>
      <c r="B67">
        <v>107.24</v>
      </c>
      <c r="C67">
        <v>124.82</v>
      </c>
      <c r="D67">
        <v>75.55</v>
      </c>
    </row>
    <row r="68" spans="1:4" x14ac:dyDescent="0.45">
      <c r="A68">
        <f t="shared" ref="A68:A131" si="1">A67+1</f>
        <v>67</v>
      </c>
      <c r="B68">
        <v>109.24</v>
      </c>
      <c r="C68">
        <v>123.18</v>
      </c>
      <c r="D68">
        <v>76.38</v>
      </c>
    </row>
    <row r="69" spans="1:4" x14ac:dyDescent="0.45">
      <c r="A69">
        <f t="shared" si="1"/>
        <v>68</v>
      </c>
      <c r="B69">
        <v>108.19</v>
      </c>
      <c r="C69">
        <v>121.65</v>
      </c>
      <c r="D69">
        <v>76.709999999999994</v>
      </c>
    </row>
    <row r="70" spans="1:4" x14ac:dyDescent="0.45">
      <c r="A70">
        <f t="shared" si="1"/>
        <v>69</v>
      </c>
      <c r="B70">
        <v>106.77</v>
      </c>
      <c r="C70">
        <v>120.46</v>
      </c>
      <c r="D70">
        <v>78.13</v>
      </c>
    </row>
    <row r="71" spans="1:4" x14ac:dyDescent="0.45">
      <c r="A71">
        <f t="shared" si="1"/>
        <v>70</v>
      </c>
      <c r="B71">
        <v>107.03</v>
      </c>
      <c r="C71">
        <v>118.94</v>
      </c>
      <c r="D71">
        <v>79.709999999999994</v>
      </c>
    </row>
    <row r="72" spans="1:4" x14ac:dyDescent="0.45">
      <c r="A72">
        <f t="shared" si="1"/>
        <v>71</v>
      </c>
      <c r="B72">
        <v>107.42</v>
      </c>
      <c r="C72">
        <v>121.35</v>
      </c>
      <c r="D72">
        <v>81.349999999999994</v>
      </c>
    </row>
    <row r="73" spans="1:4" x14ac:dyDescent="0.45">
      <c r="A73">
        <f t="shared" si="1"/>
        <v>72</v>
      </c>
      <c r="B73">
        <v>106.16</v>
      </c>
      <c r="C73">
        <v>119.53</v>
      </c>
      <c r="D73">
        <v>79.41</v>
      </c>
    </row>
    <row r="74" spans="1:4" x14ac:dyDescent="0.45">
      <c r="A74">
        <f t="shared" si="1"/>
        <v>73</v>
      </c>
      <c r="B74">
        <v>108.3</v>
      </c>
      <c r="C74">
        <v>122.07</v>
      </c>
      <c r="D74">
        <v>77.7</v>
      </c>
    </row>
    <row r="75" spans="1:4" x14ac:dyDescent="0.45">
      <c r="A75">
        <f t="shared" si="1"/>
        <v>74</v>
      </c>
      <c r="B75">
        <v>106.46</v>
      </c>
      <c r="C75">
        <v>121.46</v>
      </c>
      <c r="D75">
        <v>78.58</v>
      </c>
    </row>
    <row r="76" spans="1:4" x14ac:dyDescent="0.45">
      <c r="A76">
        <f t="shared" si="1"/>
        <v>75</v>
      </c>
      <c r="B76">
        <v>108.61</v>
      </c>
      <c r="C76">
        <v>121.05</v>
      </c>
      <c r="D76">
        <v>77.02</v>
      </c>
    </row>
    <row r="77" spans="1:4" x14ac:dyDescent="0.45">
      <c r="A77">
        <f t="shared" si="1"/>
        <v>76</v>
      </c>
      <c r="B77">
        <v>107.56</v>
      </c>
      <c r="C77">
        <v>119.15</v>
      </c>
      <c r="D77">
        <v>75.13</v>
      </c>
    </row>
    <row r="78" spans="1:4" x14ac:dyDescent="0.45">
      <c r="A78">
        <f t="shared" si="1"/>
        <v>77</v>
      </c>
      <c r="B78">
        <v>109.68</v>
      </c>
      <c r="C78">
        <v>117.48</v>
      </c>
      <c r="D78">
        <v>73.45</v>
      </c>
    </row>
    <row r="79" spans="1:4" x14ac:dyDescent="0.45">
      <c r="A79">
        <f t="shared" si="1"/>
        <v>78</v>
      </c>
      <c r="B79">
        <v>107.87</v>
      </c>
      <c r="C79">
        <v>120.35</v>
      </c>
      <c r="D79">
        <v>71.930000000000007</v>
      </c>
    </row>
    <row r="80" spans="1:4" x14ac:dyDescent="0.45">
      <c r="A80">
        <f t="shared" si="1"/>
        <v>79</v>
      </c>
      <c r="B80">
        <v>106.41</v>
      </c>
      <c r="C80">
        <v>119.66</v>
      </c>
      <c r="D80">
        <v>72.959999999999994</v>
      </c>
    </row>
    <row r="81" spans="1:4" x14ac:dyDescent="0.45">
      <c r="A81">
        <f t="shared" si="1"/>
        <v>80</v>
      </c>
      <c r="B81">
        <v>106.92</v>
      </c>
      <c r="C81">
        <v>117.79</v>
      </c>
      <c r="D81">
        <v>74.28</v>
      </c>
    </row>
    <row r="82" spans="1:4" x14ac:dyDescent="0.45">
      <c r="A82">
        <f t="shared" si="1"/>
        <v>81</v>
      </c>
      <c r="B82">
        <v>105.03</v>
      </c>
      <c r="C82">
        <v>116.78</v>
      </c>
      <c r="D82">
        <v>75.78</v>
      </c>
    </row>
    <row r="83" spans="1:4" x14ac:dyDescent="0.45">
      <c r="A83">
        <f t="shared" si="1"/>
        <v>82</v>
      </c>
      <c r="B83">
        <v>103.36</v>
      </c>
      <c r="C83">
        <v>115.69</v>
      </c>
      <c r="D83">
        <v>76.88</v>
      </c>
    </row>
    <row r="84" spans="1:4" x14ac:dyDescent="0.45">
      <c r="A84">
        <f t="shared" si="1"/>
        <v>83</v>
      </c>
      <c r="B84">
        <v>103.78</v>
      </c>
      <c r="C84">
        <v>114.43</v>
      </c>
      <c r="D84">
        <v>77.36</v>
      </c>
    </row>
    <row r="85" spans="1:4" x14ac:dyDescent="0.45">
      <c r="A85">
        <f t="shared" si="1"/>
        <v>84</v>
      </c>
      <c r="B85">
        <v>103.98</v>
      </c>
      <c r="C85">
        <v>116.98</v>
      </c>
      <c r="D85">
        <v>75.790000000000006</v>
      </c>
    </row>
    <row r="86" spans="1:4" x14ac:dyDescent="0.45">
      <c r="A86">
        <f t="shared" si="1"/>
        <v>85</v>
      </c>
      <c r="B86">
        <v>102.21</v>
      </c>
      <c r="C86">
        <v>115.16</v>
      </c>
      <c r="D86">
        <v>77.34</v>
      </c>
    </row>
    <row r="87" spans="1:4" x14ac:dyDescent="0.45">
      <c r="A87">
        <f t="shared" si="1"/>
        <v>86</v>
      </c>
      <c r="B87">
        <v>100.65</v>
      </c>
      <c r="C87">
        <v>117.73</v>
      </c>
      <c r="D87">
        <v>79.17</v>
      </c>
    </row>
    <row r="88" spans="1:4" x14ac:dyDescent="0.45">
      <c r="A88">
        <f t="shared" si="1"/>
        <v>87</v>
      </c>
      <c r="B88">
        <v>99.64</v>
      </c>
      <c r="C88">
        <v>116.14</v>
      </c>
      <c r="D88">
        <v>80.760000000000005</v>
      </c>
    </row>
    <row r="89" spans="1:4" x14ac:dyDescent="0.45">
      <c r="A89">
        <f t="shared" si="1"/>
        <v>88</v>
      </c>
      <c r="B89">
        <v>101.26</v>
      </c>
      <c r="C89">
        <v>114.52</v>
      </c>
      <c r="D89">
        <v>79.02</v>
      </c>
    </row>
    <row r="90" spans="1:4" x14ac:dyDescent="0.45">
      <c r="A90">
        <f t="shared" si="1"/>
        <v>89</v>
      </c>
      <c r="B90">
        <v>102.85</v>
      </c>
      <c r="C90">
        <v>117.04</v>
      </c>
      <c r="D90">
        <v>79.25</v>
      </c>
    </row>
    <row r="91" spans="1:4" x14ac:dyDescent="0.45">
      <c r="A91">
        <f t="shared" si="1"/>
        <v>90</v>
      </c>
      <c r="B91">
        <v>101.59</v>
      </c>
      <c r="C91">
        <v>116.49</v>
      </c>
      <c r="D91">
        <v>80.260000000000005</v>
      </c>
    </row>
    <row r="92" spans="1:4" x14ac:dyDescent="0.45">
      <c r="A92">
        <f t="shared" si="1"/>
        <v>91</v>
      </c>
      <c r="B92">
        <v>102.13</v>
      </c>
      <c r="C92">
        <v>115.06</v>
      </c>
      <c r="D92">
        <v>81.260000000000005</v>
      </c>
    </row>
    <row r="93" spans="1:4" x14ac:dyDescent="0.45">
      <c r="A93">
        <f t="shared" si="1"/>
        <v>92</v>
      </c>
      <c r="B93">
        <v>100.74</v>
      </c>
      <c r="C93">
        <v>117.47</v>
      </c>
      <c r="D93">
        <v>81.64</v>
      </c>
    </row>
    <row r="94" spans="1:4" x14ac:dyDescent="0.45">
      <c r="A94">
        <f t="shared" si="1"/>
        <v>93</v>
      </c>
      <c r="B94">
        <v>99.12</v>
      </c>
      <c r="C94">
        <v>120.19</v>
      </c>
      <c r="D94">
        <v>79.849999999999994</v>
      </c>
    </row>
    <row r="95" spans="1:4" x14ac:dyDescent="0.45">
      <c r="A95">
        <f t="shared" si="1"/>
        <v>94</v>
      </c>
      <c r="B95">
        <v>99.13</v>
      </c>
      <c r="C95">
        <v>122.89</v>
      </c>
      <c r="D95">
        <v>81.540000000000006</v>
      </c>
    </row>
    <row r="96" spans="1:4" x14ac:dyDescent="0.45">
      <c r="A96">
        <f t="shared" si="1"/>
        <v>95</v>
      </c>
      <c r="B96">
        <v>99.6</v>
      </c>
      <c r="C96">
        <v>122.61</v>
      </c>
      <c r="D96">
        <v>79.87</v>
      </c>
    </row>
    <row r="97" spans="1:4" x14ac:dyDescent="0.45">
      <c r="A97">
        <f t="shared" si="1"/>
        <v>96</v>
      </c>
      <c r="B97">
        <v>98.53</v>
      </c>
      <c r="C97">
        <v>122.59</v>
      </c>
      <c r="D97">
        <v>80</v>
      </c>
    </row>
    <row r="98" spans="1:4" x14ac:dyDescent="0.45">
      <c r="A98">
        <f t="shared" si="1"/>
        <v>97</v>
      </c>
      <c r="B98">
        <v>98.74</v>
      </c>
      <c r="C98">
        <v>125.49</v>
      </c>
      <c r="D98">
        <v>81.010000000000005</v>
      </c>
    </row>
    <row r="99" spans="1:4" x14ac:dyDescent="0.45">
      <c r="A99">
        <f t="shared" si="1"/>
        <v>98</v>
      </c>
      <c r="B99">
        <v>98.96</v>
      </c>
      <c r="C99">
        <v>127.95</v>
      </c>
      <c r="D99">
        <v>79.17</v>
      </c>
    </row>
    <row r="100" spans="1:4" x14ac:dyDescent="0.45">
      <c r="A100">
        <f t="shared" si="1"/>
        <v>99</v>
      </c>
      <c r="B100">
        <v>97.74</v>
      </c>
      <c r="C100">
        <v>126.34</v>
      </c>
      <c r="D100">
        <v>80.290000000000006</v>
      </c>
    </row>
    <row r="101" spans="1:4" x14ac:dyDescent="0.45">
      <c r="A101">
        <f t="shared" si="1"/>
        <v>100</v>
      </c>
      <c r="B101">
        <v>95.84</v>
      </c>
      <c r="C101">
        <v>128.94</v>
      </c>
      <c r="D101">
        <v>81.599999999999994</v>
      </c>
    </row>
    <row r="102" spans="1:4" x14ac:dyDescent="0.45">
      <c r="A102">
        <f t="shared" si="1"/>
        <v>101</v>
      </c>
      <c r="B102">
        <v>94.12</v>
      </c>
      <c r="C102">
        <v>131.63999999999999</v>
      </c>
      <c r="D102">
        <v>82.75</v>
      </c>
    </row>
    <row r="103" spans="1:4" x14ac:dyDescent="0.45">
      <c r="A103">
        <f t="shared" si="1"/>
        <v>102</v>
      </c>
      <c r="B103">
        <v>92.92</v>
      </c>
      <c r="C103">
        <v>134.62</v>
      </c>
      <c r="D103">
        <v>83.09</v>
      </c>
    </row>
    <row r="104" spans="1:4" x14ac:dyDescent="0.45">
      <c r="A104">
        <f t="shared" si="1"/>
        <v>103</v>
      </c>
      <c r="B104">
        <v>91.81</v>
      </c>
      <c r="C104">
        <v>134.53</v>
      </c>
      <c r="D104">
        <v>84.09</v>
      </c>
    </row>
    <row r="105" spans="1:4" x14ac:dyDescent="0.45">
      <c r="A105">
        <f t="shared" si="1"/>
        <v>104</v>
      </c>
      <c r="B105">
        <v>90.67</v>
      </c>
      <c r="C105">
        <v>137.36000000000001</v>
      </c>
      <c r="D105">
        <v>85.17</v>
      </c>
    </row>
    <row r="106" spans="1:4" x14ac:dyDescent="0.45">
      <c r="A106">
        <f t="shared" si="1"/>
        <v>105</v>
      </c>
      <c r="B106">
        <v>89</v>
      </c>
      <c r="C106">
        <v>136.86000000000001</v>
      </c>
      <c r="D106">
        <v>86</v>
      </c>
    </row>
    <row r="107" spans="1:4" x14ac:dyDescent="0.45">
      <c r="A107">
        <f t="shared" si="1"/>
        <v>106</v>
      </c>
      <c r="B107">
        <v>91.41</v>
      </c>
      <c r="C107">
        <v>136.07</v>
      </c>
      <c r="D107">
        <v>84.14</v>
      </c>
    </row>
    <row r="108" spans="1:4" x14ac:dyDescent="0.45">
      <c r="A108">
        <f t="shared" si="1"/>
        <v>107</v>
      </c>
      <c r="B108">
        <v>89.57</v>
      </c>
      <c r="C108">
        <v>134.57</v>
      </c>
      <c r="D108">
        <v>86.19</v>
      </c>
    </row>
    <row r="109" spans="1:4" x14ac:dyDescent="0.45">
      <c r="A109">
        <f t="shared" si="1"/>
        <v>108</v>
      </c>
      <c r="B109">
        <v>87.61</v>
      </c>
      <c r="C109">
        <v>134.38</v>
      </c>
      <c r="D109">
        <v>86.34</v>
      </c>
    </row>
    <row r="110" spans="1:4" x14ac:dyDescent="0.45">
      <c r="A110">
        <f t="shared" si="1"/>
        <v>109</v>
      </c>
      <c r="B110">
        <v>86.05</v>
      </c>
      <c r="C110">
        <v>132.80000000000001</v>
      </c>
      <c r="D110">
        <v>87.75</v>
      </c>
    </row>
    <row r="111" spans="1:4" x14ac:dyDescent="0.45">
      <c r="A111">
        <f t="shared" si="1"/>
        <v>110</v>
      </c>
      <c r="B111">
        <v>84.74</v>
      </c>
      <c r="C111">
        <v>131.24</v>
      </c>
      <c r="D111">
        <v>86.13</v>
      </c>
    </row>
    <row r="112" spans="1:4" x14ac:dyDescent="0.45">
      <c r="A112">
        <f t="shared" si="1"/>
        <v>111</v>
      </c>
      <c r="B112">
        <v>82.99</v>
      </c>
      <c r="C112">
        <v>129.4</v>
      </c>
      <c r="D112">
        <v>87.39</v>
      </c>
    </row>
    <row r="113" spans="1:4" x14ac:dyDescent="0.45">
      <c r="A113">
        <f t="shared" si="1"/>
        <v>112</v>
      </c>
      <c r="B113">
        <v>83.24</v>
      </c>
      <c r="C113">
        <v>128.88999999999999</v>
      </c>
      <c r="D113">
        <v>88.8</v>
      </c>
    </row>
    <row r="114" spans="1:4" x14ac:dyDescent="0.45">
      <c r="A114">
        <f t="shared" si="1"/>
        <v>113</v>
      </c>
      <c r="B114">
        <v>82.01</v>
      </c>
      <c r="C114">
        <v>131.63</v>
      </c>
      <c r="D114">
        <v>89.88</v>
      </c>
    </row>
    <row r="115" spans="1:4" x14ac:dyDescent="0.45">
      <c r="A115">
        <f t="shared" si="1"/>
        <v>114</v>
      </c>
      <c r="B115">
        <v>83.78</v>
      </c>
      <c r="C115">
        <v>130.61000000000001</v>
      </c>
      <c r="D115">
        <v>91.83</v>
      </c>
    </row>
    <row r="116" spans="1:4" x14ac:dyDescent="0.45">
      <c r="A116">
        <f t="shared" si="1"/>
        <v>115</v>
      </c>
      <c r="B116">
        <v>84.58</v>
      </c>
      <c r="C116">
        <v>129.29</v>
      </c>
      <c r="D116">
        <v>93.53</v>
      </c>
    </row>
    <row r="117" spans="1:4" x14ac:dyDescent="0.45">
      <c r="A117">
        <f t="shared" si="1"/>
        <v>116</v>
      </c>
      <c r="B117">
        <v>83.54</v>
      </c>
      <c r="C117">
        <v>128.63999999999999</v>
      </c>
      <c r="D117">
        <v>93.72</v>
      </c>
    </row>
    <row r="118" spans="1:4" x14ac:dyDescent="0.45">
      <c r="A118">
        <f t="shared" si="1"/>
        <v>117</v>
      </c>
      <c r="B118">
        <v>81.98</v>
      </c>
      <c r="C118">
        <v>126.95</v>
      </c>
      <c r="D118">
        <v>94.47</v>
      </c>
    </row>
    <row r="119" spans="1:4" x14ac:dyDescent="0.45">
      <c r="A119">
        <f t="shared" si="1"/>
        <v>118</v>
      </c>
      <c r="B119">
        <v>80.83</v>
      </c>
      <c r="C119">
        <v>129.85</v>
      </c>
      <c r="D119">
        <v>94.65</v>
      </c>
    </row>
    <row r="120" spans="1:4" x14ac:dyDescent="0.45">
      <c r="A120">
        <f t="shared" si="1"/>
        <v>119</v>
      </c>
      <c r="B120">
        <v>82.36</v>
      </c>
      <c r="C120">
        <v>132.72</v>
      </c>
      <c r="D120">
        <v>92.86</v>
      </c>
    </row>
    <row r="121" spans="1:4" x14ac:dyDescent="0.45">
      <c r="A121">
        <f t="shared" si="1"/>
        <v>120</v>
      </c>
      <c r="B121">
        <v>84.09</v>
      </c>
      <c r="C121">
        <v>131.19999999999999</v>
      </c>
      <c r="D121">
        <v>94.21</v>
      </c>
    </row>
    <row r="122" spans="1:4" x14ac:dyDescent="0.45">
      <c r="A122">
        <f t="shared" si="1"/>
        <v>121</v>
      </c>
      <c r="B122">
        <v>84.24</v>
      </c>
      <c r="C122">
        <v>130.31</v>
      </c>
      <c r="D122">
        <v>96.18</v>
      </c>
    </row>
    <row r="123" spans="1:4" x14ac:dyDescent="0.45">
      <c r="A123">
        <f t="shared" si="1"/>
        <v>122</v>
      </c>
      <c r="B123">
        <v>82.95</v>
      </c>
      <c r="C123">
        <v>129.08000000000001</v>
      </c>
      <c r="D123">
        <v>96.18</v>
      </c>
    </row>
    <row r="124" spans="1:4" x14ac:dyDescent="0.45">
      <c r="A124">
        <f t="shared" si="1"/>
        <v>123</v>
      </c>
      <c r="B124">
        <v>81.31</v>
      </c>
      <c r="C124">
        <v>131.88</v>
      </c>
      <c r="D124">
        <v>94.72</v>
      </c>
    </row>
    <row r="125" spans="1:4" x14ac:dyDescent="0.45">
      <c r="A125">
        <f t="shared" si="1"/>
        <v>124</v>
      </c>
      <c r="B125">
        <v>79.98</v>
      </c>
      <c r="C125">
        <v>134.6</v>
      </c>
      <c r="D125">
        <v>95.97</v>
      </c>
    </row>
    <row r="126" spans="1:4" x14ac:dyDescent="0.45">
      <c r="A126">
        <f t="shared" si="1"/>
        <v>125</v>
      </c>
      <c r="B126">
        <v>82.43</v>
      </c>
      <c r="C126">
        <v>137.30000000000001</v>
      </c>
      <c r="D126">
        <v>94.21</v>
      </c>
    </row>
    <row r="127" spans="1:4" x14ac:dyDescent="0.45">
      <c r="A127">
        <f t="shared" si="1"/>
        <v>126</v>
      </c>
      <c r="B127">
        <v>82.52</v>
      </c>
      <c r="C127">
        <v>136.16</v>
      </c>
      <c r="D127">
        <v>95.42</v>
      </c>
    </row>
    <row r="128" spans="1:4" x14ac:dyDescent="0.45">
      <c r="A128">
        <f t="shared" si="1"/>
        <v>127</v>
      </c>
      <c r="B128">
        <v>84.65</v>
      </c>
      <c r="C128">
        <v>138.69999999999999</v>
      </c>
      <c r="D128">
        <v>93.76</v>
      </c>
    </row>
    <row r="129" spans="1:4" x14ac:dyDescent="0.45">
      <c r="A129">
        <f t="shared" si="1"/>
        <v>128</v>
      </c>
      <c r="B129">
        <v>86.94</v>
      </c>
      <c r="C129">
        <v>141.12</v>
      </c>
      <c r="D129">
        <v>94.56</v>
      </c>
    </row>
    <row r="130" spans="1:4" x14ac:dyDescent="0.45">
      <c r="A130">
        <f t="shared" si="1"/>
        <v>129</v>
      </c>
      <c r="B130">
        <v>85.55</v>
      </c>
      <c r="C130">
        <v>139.78</v>
      </c>
      <c r="D130">
        <v>92.73</v>
      </c>
    </row>
    <row r="131" spans="1:4" x14ac:dyDescent="0.45">
      <c r="A131">
        <f t="shared" si="1"/>
        <v>130</v>
      </c>
      <c r="B131">
        <v>83.97</v>
      </c>
      <c r="C131">
        <v>139.46</v>
      </c>
      <c r="D131">
        <v>93.24</v>
      </c>
    </row>
    <row r="132" spans="1:4" x14ac:dyDescent="0.45">
      <c r="A132">
        <f t="shared" ref="A132:A195" si="2">A131+1</f>
        <v>131</v>
      </c>
      <c r="B132">
        <v>86.02</v>
      </c>
      <c r="C132">
        <v>137.97</v>
      </c>
      <c r="D132">
        <v>94.61</v>
      </c>
    </row>
    <row r="133" spans="1:4" x14ac:dyDescent="0.45">
      <c r="A133">
        <f t="shared" si="2"/>
        <v>132</v>
      </c>
      <c r="B133">
        <v>86.22</v>
      </c>
      <c r="C133">
        <v>140.63999999999999</v>
      </c>
      <c r="D133">
        <v>95.66</v>
      </c>
    </row>
    <row r="134" spans="1:4" x14ac:dyDescent="0.45">
      <c r="A134">
        <f t="shared" si="2"/>
        <v>133</v>
      </c>
      <c r="B134">
        <v>85.22</v>
      </c>
      <c r="C134">
        <v>140.30000000000001</v>
      </c>
      <c r="D134">
        <v>96.73</v>
      </c>
    </row>
    <row r="135" spans="1:4" x14ac:dyDescent="0.45">
      <c r="A135">
        <f t="shared" si="2"/>
        <v>134</v>
      </c>
      <c r="B135">
        <v>87.49</v>
      </c>
      <c r="C135">
        <v>140.18</v>
      </c>
      <c r="D135">
        <v>98.18</v>
      </c>
    </row>
    <row r="136" spans="1:4" x14ac:dyDescent="0.45">
      <c r="A136">
        <f t="shared" si="2"/>
        <v>135</v>
      </c>
      <c r="B136">
        <v>86.28</v>
      </c>
      <c r="C136">
        <v>138.26</v>
      </c>
      <c r="D136">
        <v>96.62</v>
      </c>
    </row>
    <row r="137" spans="1:4" x14ac:dyDescent="0.45">
      <c r="A137">
        <f t="shared" si="2"/>
        <v>136</v>
      </c>
      <c r="B137">
        <v>85.13</v>
      </c>
      <c r="C137">
        <v>136.72</v>
      </c>
      <c r="D137">
        <v>98.19</v>
      </c>
    </row>
    <row r="138" spans="1:4" x14ac:dyDescent="0.45">
      <c r="A138">
        <f t="shared" si="2"/>
        <v>137</v>
      </c>
      <c r="B138">
        <v>85.52</v>
      </c>
      <c r="C138">
        <v>136.54</v>
      </c>
      <c r="D138">
        <v>99.72</v>
      </c>
    </row>
    <row r="139" spans="1:4" x14ac:dyDescent="0.45">
      <c r="A139">
        <f t="shared" si="2"/>
        <v>138</v>
      </c>
      <c r="B139">
        <v>87.25</v>
      </c>
      <c r="C139">
        <v>135.38999999999999</v>
      </c>
      <c r="D139">
        <v>100.95</v>
      </c>
    </row>
    <row r="140" spans="1:4" x14ac:dyDescent="0.45">
      <c r="A140">
        <f t="shared" si="2"/>
        <v>139</v>
      </c>
      <c r="B140">
        <v>86.24</v>
      </c>
      <c r="C140">
        <v>134.08000000000001</v>
      </c>
      <c r="D140">
        <v>99.54</v>
      </c>
    </row>
    <row r="141" spans="1:4" x14ac:dyDescent="0.45">
      <c r="A141">
        <f t="shared" si="2"/>
        <v>140</v>
      </c>
      <c r="B141">
        <v>84.92</v>
      </c>
      <c r="C141">
        <v>133.26</v>
      </c>
      <c r="D141">
        <v>101.54</v>
      </c>
    </row>
    <row r="142" spans="1:4" x14ac:dyDescent="0.45">
      <c r="A142">
        <f t="shared" si="2"/>
        <v>141</v>
      </c>
      <c r="B142">
        <v>87.16</v>
      </c>
      <c r="C142">
        <v>132.34</v>
      </c>
      <c r="D142">
        <v>101.73</v>
      </c>
    </row>
    <row r="143" spans="1:4" x14ac:dyDescent="0.45">
      <c r="A143">
        <f t="shared" si="2"/>
        <v>142</v>
      </c>
      <c r="B143">
        <v>85.98</v>
      </c>
      <c r="C143">
        <v>135.11000000000001</v>
      </c>
      <c r="D143">
        <v>101.74</v>
      </c>
    </row>
    <row r="144" spans="1:4" x14ac:dyDescent="0.45">
      <c r="A144">
        <f t="shared" si="2"/>
        <v>143</v>
      </c>
      <c r="B144">
        <v>88.4</v>
      </c>
      <c r="C144">
        <v>135</v>
      </c>
      <c r="D144">
        <v>100.01</v>
      </c>
    </row>
    <row r="145" spans="1:4" x14ac:dyDescent="0.45">
      <c r="A145">
        <f t="shared" si="2"/>
        <v>144</v>
      </c>
      <c r="B145">
        <v>86.92</v>
      </c>
      <c r="C145">
        <v>133.35</v>
      </c>
      <c r="D145">
        <v>98.39</v>
      </c>
    </row>
    <row r="146" spans="1:4" x14ac:dyDescent="0.45">
      <c r="A146">
        <f t="shared" si="2"/>
        <v>145</v>
      </c>
      <c r="B146">
        <v>85.46</v>
      </c>
      <c r="C146">
        <v>132.09</v>
      </c>
      <c r="D146">
        <v>96.49</v>
      </c>
    </row>
    <row r="147" spans="1:4" x14ac:dyDescent="0.45">
      <c r="A147">
        <f t="shared" si="2"/>
        <v>146</v>
      </c>
      <c r="B147">
        <v>86.18</v>
      </c>
      <c r="C147">
        <v>131.82</v>
      </c>
      <c r="D147">
        <v>97.95</v>
      </c>
    </row>
    <row r="148" spans="1:4" x14ac:dyDescent="0.45">
      <c r="A148">
        <f t="shared" si="2"/>
        <v>147</v>
      </c>
      <c r="B148">
        <v>85.09</v>
      </c>
      <c r="C148">
        <v>134.54</v>
      </c>
      <c r="D148">
        <v>96.33</v>
      </c>
    </row>
    <row r="149" spans="1:4" x14ac:dyDescent="0.45">
      <c r="A149">
        <f t="shared" si="2"/>
        <v>148</v>
      </c>
      <c r="B149">
        <v>83.71</v>
      </c>
      <c r="C149">
        <v>137.08000000000001</v>
      </c>
      <c r="D149">
        <v>94.86</v>
      </c>
    </row>
    <row r="150" spans="1:4" x14ac:dyDescent="0.45">
      <c r="A150">
        <f t="shared" si="2"/>
        <v>149</v>
      </c>
      <c r="B150">
        <v>85.66</v>
      </c>
      <c r="C150">
        <v>136.36000000000001</v>
      </c>
      <c r="D150">
        <v>96.17</v>
      </c>
    </row>
    <row r="151" spans="1:4" x14ac:dyDescent="0.45">
      <c r="A151">
        <f t="shared" si="2"/>
        <v>150</v>
      </c>
      <c r="B151">
        <v>85.94</v>
      </c>
      <c r="C151">
        <v>134.97999999999999</v>
      </c>
      <c r="D151">
        <v>97.44</v>
      </c>
    </row>
    <row r="152" spans="1:4" x14ac:dyDescent="0.45">
      <c r="A152">
        <f t="shared" si="2"/>
        <v>151</v>
      </c>
      <c r="B152">
        <v>87.4</v>
      </c>
      <c r="C152">
        <v>133.44</v>
      </c>
      <c r="D152">
        <v>98.68</v>
      </c>
    </row>
    <row r="153" spans="1:4" x14ac:dyDescent="0.45">
      <c r="A153">
        <f t="shared" si="2"/>
        <v>152</v>
      </c>
      <c r="B153">
        <v>86.27</v>
      </c>
      <c r="C153">
        <v>132.32</v>
      </c>
      <c r="D153">
        <v>99.99</v>
      </c>
    </row>
    <row r="154" spans="1:4" x14ac:dyDescent="0.45">
      <c r="A154">
        <f t="shared" si="2"/>
        <v>153</v>
      </c>
      <c r="B154">
        <v>88.03</v>
      </c>
      <c r="C154">
        <v>132.25</v>
      </c>
      <c r="D154">
        <v>100.81</v>
      </c>
    </row>
    <row r="155" spans="1:4" x14ac:dyDescent="0.45">
      <c r="A155">
        <f t="shared" si="2"/>
        <v>154</v>
      </c>
      <c r="B155">
        <v>88.79</v>
      </c>
      <c r="C155">
        <v>134.86000000000001</v>
      </c>
      <c r="D155">
        <v>100.92</v>
      </c>
    </row>
    <row r="156" spans="1:4" x14ac:dyDescent="0.45">
      <c r="A156">
        <f t="shared" si="2"/>
        <v>155</v>
      </c>
      <c r="B156">
        <v>89.7</v>
      </c>
      <c r="C156">
        <v>133.21</v>
      </c>
      <c r="D156">
        <v>102.29</v>
      </c>
    </row>
    <row r="157" spans="1:4" x14ac:dyDescent="0.45">
      <c r="A157">
        <f t="shared" si="2"/>
        <v>156</v>
      </c>
      <c r="B157">
        <v>90.26</v>
      </c>
      <c r="C157">
        <v>131.81</v>
      </c>
      <c r="D157">
        <v>100.76</v>
      </c>
    </row>
    <row r="158" spans="1:4" x14ac:dyDescent="0.45">
      <c r="A158">
        <f t="shared" si="2"/>
        <v>157</v>
      </c>
      <c r="B158">
        <v>88.27</v>
      </c>
      <c r="C158">
        <v>131</v>
      </c>
      <c r="D158">
        <v>102.48</v>
      </c>
    </row>
    <row r="159" spans="1:4" x14ac:dyDescent="0.45">
      <c r="A159">
        <f t="shared" si="2"/>
        <v>158</v>
      </c>
      <c r="B159">
        <v>88.73</v>
      </c>
      <c r="C159">
        <v>130.27000000000001</v>
      </c>
      <c r="D159">
        <v>102.72</v>
      </c>
    </row>
    <row r="160" spans="1:4" x14ac:dyDescent="0.45">
      <c r="A160">
        <f t="shared" si="2"/>
        <v>159</v>
      </c>
      <c r="B160">
        <v>87.13</v>
      </c>
      <c r="C160">
        <v>128.56</v>
      </c>
      <c r="D160">
        <v>104.6</v>
      </c>
    </row>
    <row r="161" spans="1:4" x14ac:dyDescent="0.45">
      <c r="A161">
        <f t="shared" si="2"/>
        <v>160</v>
      </c>
      <c r="B161">
        <v>85.68</v>
      </c>
      <c r="C161">
        <v>127.84</v>
      </c>
      <c r="D161">
        <v>106.69</v>
      </c>
    </row>
    <row r="162" spans="1:4" x14ac:dyDescent="0.45">
      <c r="A162">
        <f t="shared" si="2"/>
        <v>161</v>
      </c>
      <c r="B162">
        <v>84.27</v>
      </c>
      <c r="C162">
        <v>127.42</v>
      </c>
      <c r="D162">
        <v>106.85</v>
      </c>
    </row>
    <row r="163" spans="1:4" x14ac:dyDescent="0.45">
      <c r="A163">
        <f t="shared" si="2"/>
        <v>162</v>
      </c>
      <c r="B163">
        <v>82.68</v>
      </c>
      <c r="C163">
        <v>127.09</v>
      </c>
      <c r="D163">
        <v>107.25</v>
      </c>
    </row>
    <row r="164" spans="1:4" x14ac:dyDescent="0.45">
      <c r="A164">
        <f t="shared" si="2"/>
        <v>163</v>
      </c>
      <c r="B164">
        <v>84.44</v>
      </c>
      <c r="C164">
        <v>126.43</v>
      </c>
      <c r="D164">
        <v>108.44</v>
      </c>
    </row>
    <row r="165" spans="1:4" x14ac:dyDescent="0.45">
      <c r="A165">
        <f t="shared" si="2"/>
        <v>164</v>
      </c>
      <c r="B165">
        <v>85.82</v>
      </c>
      <c r="C165">
        <v>126.31</v>
      </c>
      <c r="D165">
        <v>110.27</v>
      </c>
    </row>
    <row r="166" spans="1:4" x14ac:dyDescent="0.45">
      <c r="A166">
        <f t="shared" si="2"/>
        <v>165</v>
      </c>
      <c r="B166">
        <v>84.73</v>
      </c>
      <c r="C166">
        <v>129.22999999999999</v>
      </c>
      <c r="D166">
        <v>110.94</v>
      </c>
    </row>
    <row r="167" spans="1:4" x14ac:dyDescent="0.45">
      <c r="A167">
        <f t="shared" si="2"/>
        <v>166</v>
      </c>
      <c r="B167">
        <v>86.08</v>
      </c>
      <c r="C167">
        <v>128.37</v>
      </c>
      <c r="D167">
        <v>109.26</v>
      </c>
    </row>
    <row r="168" spans="1:4" x14ac:dyDescent="0.45">
      <c r="A168">
        <f t="shared" si="2"/>
        <v>167</v>
      </c>
      <c r="B168">
        <v>87.8</v>
      </c>
      <c r="C168">
        <v>128.21</v>
      </c>
      <c r="D168">
        <v>110.98</v>
      </c>
    </row>
    <row r="169" spans="1:4" x14ac:dyDescent="0.45">
      <c r="A169">
        <f t="shared" si="2"/>
        <v>168</v>
      </c>
      <c r="B169">
        <v>86.31</v>
      </c>
      <c r="C169">
        <v>130.97999999999999</v>
      </c>
      <c r="D169">
        <v>111.8</v>
      </c>
    </row>
    <row r="170" spans="1:4" x14ac:dyDescent="0.45">
      <c r="A170">
        <f t="shared" si="2"/>
        <v>169</v>
      </c>
      <c r="B170">
        <v>84.68</v>
      </c>
      <c r="C170">
        <v>130.07</v>
      </c>
      <c r="D170">
        <v>110.07</v>
      </c>
    </row>
    <row r="171" spans="1:4" x14ac:dyDescent="0.45">
      <c r="A171">
        <f t="shared" si="2"/>
        <v>170</v>
      </c>
      <c r="B171">
        <v>82.77</v>
      </c>
      <c r="C171">
        <v>129.9</v>
      </c>
      <c r="D171">
        <v>110.79</v>
      </c>
    </row>
    <row r="172" spans="1:4" x14ac:dyDescent="0.45">
      <c r="A172">
        <f t="shared" si="2"/>
        <v>171</v>
      </c>
      <c r="B172">
        <v>80.95</v>
      </c>
      <c r="C172">
        <v>129.86000000000001</v>
      </c>
      <c r="D172">
        <v>109.17</v>
      </c>
    </row>
    <row r="173" spans="1:4" x14ac:dyDescent="0.45">
      <c r="A173">
        <f t="shared" si="2"/>
        <v>172</v>
      </c>
      <c r="B173">
        <v>81.61</v>
      </c>
      <c r="C173">
        <v>128.05000000000001</v>
      </c>
      <c r="D173">
        <v>107.31</v>
      </c>
    </row>
    <row r="174" spans="1:4" x14ac:dyDescent="0.45">
      <c r="A174">
        <f t="shared" si="2"/>
        <v>173</v>
      </c>
      <c r="B174">
        <v>82.19</v>
      </c>
      <c r="C174">
        <v>130.53</v>
      </c>
      <c r="D174">
        <v>107.72</v>
      </c>
    </row>
    <row r="175" spans="1:4" x14ac:dyDescent="0.45">
      <c r="A175">
        <f t="shared" si="2"/>
        <v>174</v>
      </c>
      <c r="B175">
        <v>80.69</v>
      </c>
      <c r="C175">
        <v>130.22</v>
      </c>
      <c r="D175">
        <v>105.87</v>
      </c>
    </row>
    <row r="176" spans="1:4" x14ac:dyDescent="0.45">
      <c r="A176">
        <f t="shared" si="2"/>
        <v>175</v>
      </c>
      <c r="B176">
        <v>81.66</v>
      </c>
      <c r="C176">
        <v>129.61000000000001</v>
      </c>
      <c r="D176">
        <v>106.22</v>
      </c>
    </row>
    <row r="177" spans="1:4" x14ac:dyDescent="0.45">
      <c r="A177">
        <f t="shared" si="2"/>
        <v>176</v>
      </c>
      <c r="B177">
        <v>80.06</v>
      </c>
      <c r="C177">
        <v>128.19</v>
      </c>
      <c r="D177">
        <v>107.4</v>
      </c>
    </row>
    <row r="178" spans="1:4" x14ac:dyDescent="0.45">
      <c r="A178">
        <f t="shared" si="2"/>
        <v>177</v>
      </c>
      <c r="B178">
        <v>78.959999999999994</v>
      </c>
      <c r="C178">
        <v>127.64</v>
      </c>
      <c r="D178">
        <v>108.01</v>
      </c>
    </row>
    <row r="179" spans="1:4" x14ac:dyDescent="0.45">
      <c r="A179">
        <f t="shared" si="2"/>
        <v>178</v>
      </c>
      <c r="B179">
        <v>80.52</v>
      </c>
      <c r="C179">
        <v>126.21</v>
      </c>
      <c r="D179">
        <v>106.27</v>
      </c>
    </row>
    <row r="180" spans="1:4" x14ac:dyDescent="0.45">
      <c r="A180">
        <f t="shared" si="2"/>
        <v>179</v>
      </c>
      <c r="B180">
        <v>81.67</v>
      </c>
      <c r="C180">
        <v>124.23</v>
      </c>
      <c r="D180">
        <v>108.33</v>
      </c>
    </row>
    <row r="181" spans="1:4" x14ac:dyDescent="0.45">
      <c r="A181">
        <f t="shared" si="2"/>
        <v>180</v>
      </c>
      <c r="B181">
        <v>82.11</v>
      </c>
      <c r="C181">
        <v>123.24</v>
      </c>
      <c r="D181">
        <v>109.22</v>
      </c>
    </row>
    <row r="182" spans="1:4" x14ac:dyDescent="0.45">
      <c r="A182">
        <f t="shared" si="2"/>
        <v>181</v>
      </c>
      <c r="B182">
        <v>83.32</v>
      </c>
      <c r="C182">
        <v>126.19</v>
      </c>
      <c r="D182">
        <v>107.37</v>
      </c>
    </row>
    <row r="183" spans="1:4" x14ac:dyDescent="0.45">
      <c r="A183">
        <f t="shared" si="2"/>
        <v>182</v>
      </c>
      <c r="B183">
        <v>84.79</v>
      </c>
      <c r="C183">
        <v>129.05000000000001</v>
      </c>
      <c r="D183">
        <v>107.76</v>
      </c>
    </row>
    <row r="184" spans="1:4" x14ac:dyDescent="0.45">
      <c r="A184">
        <f t="shared" si="2"/>
        <v>183</v>
      </c>
      <c r="B184">
        <v>83.25</v>
      </c>
      <c r="C184">
        <v>128.65</v>
      </c>
      <c r="D184">
        <v>108.37</v>
      </c>
    </row>
    <row r="185" spans="1:4" x14ac:dyDescent="0.45">
      <c r="A185">
        <f t="shared" si="2"/>
        <v>184</v>
      </c>
      <c r="B185">
        <v>81.319999999999993</v>
      </c>
      <c r="C185">
        <v>126.93</v>
      </c>
      <c r="D185">
        <v>109.22</v>
      </c>
    </row>
    <row r="186" spans="1:4" x14ac:dyDescent="0.45">
      <c r="A186">
        <f t="shared" si="2"/>
        <v>185</v>
      </c>
      <c r="B186">
        <v>82.7</v>
      </c>
      <c r="C186">
        <v>129.41</v>
      </c>
      <c r="D186">
        <v>107.78</v>
      </c>
    </row>
    <row r="187" spans="1:4" x14ac:dyDescent="0.45">
      <c r="A187">
        <f t="shared" si="2"/>
        <v>186</v>
      </c>
      <c r="B187">
        <v>84.81</v>
      </c>
      <c r="C187">
        <v>129.25</v>
      </c>
      <c r="D187">
        <v>109.71</v>
      </c>
    </row>
    <row r="188" spans="1:4" x14ac:dyDescent="0.45">
      <c r="A188">
        <f t="shared" si="2"/>
        <v>187</v>
      </c>
      <c r="B188">
        <v>86.6</v>
      </c>
      <c r="C188">
        <v>129.16999999999999</v>
      </c>
      <c r="D188">
        <v>107.74</v>
      </c>
    </row>
    <row r="189" spans="1:4" x14ac:dyDescent="0.45">
      <c r="A189">
        <f t="shared" si="2"/>
        <v>188</v>
      </c>
      <c r="B189">
        <v>87.71</v>
      </c>
      <c r="C189">
        <v>127.81</v>
      </c>
      <c r="D189">
        <v>109.77</v>
      </c>
    </row>
    <row r="190" spans="1:4" x14ac:dyDescent="0.45">
      <c r="A190">
        <f t="shared" si="2"/>
        <v>189</v>
      </c>
      <c r="B190">
        <v>86.58</v>
      </c>
      <c r="C190">
        <v>130.62</v>
      </c>
      <c r="D190">
        <v>111.27</v>
      </c>
    </row>
    <row r="191" spans="1:4" x14ac:dyDescent="0.45">
      <c r="A191">
        <f t="shared" si="2"/>
        <v>190</v>
      </c>
      <c r="B191">
        <v>85.23</v>
      </c>
      <c r="C191">
        <v>129.24</v>
      </c>
      <c r="D191">
        <v>109.41</v>
      </c>
    </row>
    <row r="192" spans="1:4" x14ac:dyDescent="0.45">
      <c r="A192">
        <f t="shared" si="2"/>
        <v>191</v>
      </c>
      <c r="B192">
        <v>87.45</v>
      </c>
      <c r="C192">
        <v>128.72</v>
      </c>
      <c r="D192">
        <v>109.72</v>
      </c>
    </row>
    <row r="193" spans="1:4" x14ac:dyDescent="0.45">
      <c r="A193">
        <f t="shared" si="2"/>
        <v>192</v>
      </c>
      <c r="B193">
        <v>86.12</v>
      </c>
      <c r="C193">
        <v>128.01</v>
      </c>
      <c r="D193">
        <v>108.19</v>
      </c>
    </row>
    <row r="194" spans="1:4" x14ac:dyDescent="0.45">
      <c r="A194">
        <f t="shared" si="2"/>
        <v>193</v>
      </c>
      <c r="B194">
        <v>87.45</v>
      </c>
      <c r="C194">
        <v>127.99</v>
      </c>
      <c r="D194">
        <v>109.68</v>
      </c>
    </row>
    <row r="195" spans="1:4" x14ac:dyDescent="0.45">
      <c r="A195">
        <f t="shared" si="2"/>
        <v>194</v>
      </c>
      <c r="B195">
        <v>89.49</v>
      </c>
      <c r="C195">
        <v>126.59</v>
      </c>
      <c r="D195">
        <v>110.39</v>
      </c>
    </row>
    <row r="196" spans="1:4" x14ac:dyDescent="0.45">
      <c r="A196">
        <f t="shared" ref="A196:A259" si="3">A195+1</f>
        <v>195</v>
      </c>
      <c r="B196">
        <v>87.85</v>
      </c>
      <c r="C196">
        <v>125.24</v>
      </c>
      <c r="D196">
        <v>111.28</v>
      </c>
    </row>
    <row r="197" spans="1:4" x14ac:dyDescent="0.45">
      <c r="A197">
        <f t="shared" si="3"/>
        <v>196</v>
      </c>
      <c r="B197">
        <v>89.46</v>
      </c>
      <c r="C197">
        <v>123.39</v>
      </c>
      <c r="D197">
        <v>112.56</v>
      </c>
    </row>
    <row r="198" spans="1:4" x14ac:dyDescent="0.45">
      <c r="A198">
        <f t="shared" si="3"/>
        <v>197</v>
      </c>
      <c r="B198">
        <v>87.6</v>
      </c>
      <c r="C198">
        <v>122.61</v>
      </c>
      <c r="D198">
        <v>113.15</v>
      </c>
    </row>
    <row r="199" spans="1:4" x14ac:dyDescent="0.45">
      <c r="A199">
        <f t="shared" si="3"/>
        <v>198</v>
      </c>
      <c r="B199">
        <v>87.87</v>
      </c>
      <c r="C199">
        <v>122.54</v>
      </c>
      <c r="D199">
        <v>114.21</v>
      </c>
    </row>
    <row r="200" spans="1:4" x14ac:dyDescent="0.45">
      <c r="A200">
        <f t="shared" si="3"/>
        <v>199</v>
      </c>
      <c r="B200">
        <v>88.46</v>
      </c>
      <c r="C200">
        <v>121.81</v>
      </c>
      <c r="D200">
        <v>114.89</v>
      </c>
    </row>
    <row r="201" spans="1:4" x14ac:dyDescent="0.45">
      <c r="A201">
        <f t="shared" si="3"/>
        <v>200</v>
      </c>
      <c r="B201">
        <v>90.4</v>
      </c>
      <c r="C201">
        <v>124.57</v>
      </c>
      <c r="D201">
        <v>114.91</v>
      </c>
    </row>
    <row r="202" spans="1:4" x14ac:dyDescent="0.45">
      <c r="A202">
        <f t="shared" si="3"/>
        <v>201</v>
      </c>
      <c r="B202">
        <v>88.55</v>
      </c>
      <c r="C202">
        <v>123.78</v>
      </c>
      <c r="D202">
        <v>112.97</v>
      </c>
    </row>
    <row r="203" spans="1:4" x14ac:dyDescent="0.45">
      <c r="A203">
        <f t="shared" si="3"/>
        <v>202</v>
      </c>
      <c r="B203">
        <v>86.63</v>
      </c>
      <c r="C203">
        <v>126.62</v>
      </c>
      <c r="D203">
        <v>111.12</v>
      </c>
    </row>
    <row r="204" spans="1:4" x14ac:dyDescent="0.45">
      <c r="A204">
        <f t="shared" si="3"/>
        <v>203</v>
      </c>
      <c r="B204">
        <v>88.98</v>
      </c>
      <c r="C204">
        <v>125.63</v>
      </c>
      <c r="D204">
        <v>111.44</v>
      </c>
    </row>
    <row r="205" spans="1:4" x14ac:dyDescent="0.45">
      <c r="A205">
        <f t="shared" si="3"/>
        <v>204</v>
      </c>
      <c r="B205">
        <v>90.85</v>
      </c>
      <c r="C205">
        <v>124.55</v>
      </c>
      <c r="D205">
        <v>113.24</v>
      </c>
    </row>
    <row r="206" spans="1:4" x14ac:dyDescent="0.45">
      <c r="A206">
        <f t="shared" si="3"/>
        <v>205</v>
      </c>
      <c r="B206">
        <v>89.19</v>
      </c>
      <c r="C206">
        <v>123.8</v>
      </c>
      <c r="D206">
        <v>111.26</v>
      </c>
    </row>
    <row r="207" spans="1:4" x14ac:dyDescent="0.45">
      <c r="A207">
        <f t="shared" si="3"/>
        <v>206</v>
      </c>
      <c r="B207">
        <v>91.15</v>
      </c>
      <c r="C207">
        <v>123.76</v>
      </c>
      <c r="D207">
        <v>109.56</v>
      </c>
    </row>
    <row r="208" spans="1:4" x14ac:dyDescent="0.45">
      <c r="A208">
        <f t="shared" si="3"/>
        <v>207</v>
      </c>
      <c r="B208">
        <v>93.49</v>
      </c>
      <c r="C208">
        <v>122.59</v>
      </c>
      <c r="D208">
        <v>109.82</v>
      </c>
    </row>
    <row r="209" spans="1:4" x14ac:dyDescent="0.45">
      <c r="A209">
        <f t="shared" si="3"/>
        <v>208</v>
      </c>
      <c r="B209">
        <v>92.45</v>
      </c>
      <c r="C209">
        <v>121.07</v>
      </c>
      <c r="D209">
        <v>111.61</v>
      </c>
    </row>
    <row r="210" spans="1:4" x14ac:dyDescent="0.45">
      <c r="A210">
        <f t="shared" si="3"/>
        <v>209</v>
      </c>
      <c r="B210">
        <v>90.51</v>
      </c>
      <c r="C210">
        <v>119.15</v>
      </c>
      <c r="D210">
        <v>110.11</v>
      </c>
    </row>
    <row r="211" spans="1:4" x14ac:dyDescent="0.45">
      <c r="A211">
        <f t="shared" si="3"/>
        <v>210</v>
      </c>
      <c r="B211">
        <v>91.65</v>
      </c>
      <c r="C211">
        <v>122.04</v>
      </c>
      <c r="D211">
        <v>111.72</v>
      </c>
    </row>
    <row r="212" spans="1:4" x14ac:dyDescent="0.45">
      <c r="A212">
        <f t="shared" si="3"/>
        <v>211</v>
      </c>
      <c r="B212">
        <v>92.92</v>
      </c>
      <c r="C212">
        <v>120.35</v>
      </c>
      <c r="D212">
        <v>111.85</v>
      </c>
    </row>
    <row r="213" spans="1:4" x14ac:dyDescent="0.45">
      <c r="A213">
        <f t="shared" si="3"/>
        <v>212</v>
      </c>
      <c r="B213">
        <v>91.21</v>
      </c>
      <c r="C213">
        <v>119.39</v>
      </c>
      <c r="D213">
        <v>113.24</v>
      </c>
    </row>
    <row r="214" spans="1:4" x14ac:dyDescent="0.45">
      <c r="A214">
        <f t="shared" si="3"/>
        <v>213</v>
      </c>
      <c r="B214">
        <v>93.43</v>
      </c>
      <c r="C214">
        <v>118.26</v>
      </c>
      <c r="D214">
        <v>114.79</v>
      </c>
    </row>
    <row r="215" spans="1:4" x14ac:dyDescent="0.45">
      <c r="A215">
        <f t="shared" si="3"/>
        <v>214</v>
      </c>
      <c r="B215">
        <v>91.8</v>
      </c>
      <c r="C215">
        <v>117.65</v>
      </c>
      <c r="D215">
        <v>113.2</v>
      </c>
    </row>
    <row r="216" spans="1:4" x14ac:dyDescent="0.45">
      <c r="A216">
        <f t="shared" si="3"/>
        <v>215</v>
      </c>
      <c r="B216">
        <v>91.8</v>
      </c>
      <c r="C216">
        <v>116.7</v>
      </c>
      <c r="D216">
        <v>113.27</v>
      </c>
    </row>
    <row r="217" spans="1:4" x14ac:dyDescent="0.45">
      <c r="A217">
        <f t="shared" si="3"/>
        <v>216</v>
      </c>
      <c r="B217">
        <v>92</v>
      </c>
      <c r="C217">
        <v>119.54</v>
      </c>
      <c r="D217">
        <v>111.75</v>
      </c>
    </row>
    <row r="218" spans="1:4" x14ac:dyDescent="0.45">
      <c r="A218">
        <f t="shared" si="3"/>
        <v>217</v>
      </c>
      <c r="B218">
        <v>92.36</v>
      </c>
      <c r="C218">
        <v>117.82</v>
      </c>
      <c r="D218">
        <v>112.97</v>
      </c>
    </row>
    <row r="219" spans="1:4" x14ac:dyDescent="0.45">
      <c r="A219">
        <f t="shared" si="3"/>
        <v>218</v>
      </c>
      <c r="B219">
        <v>92.9</v>
      </c>
      <c r="C219">
        <v>116.68</v>
      </c>
      <c r="D219">
        <v>114.74</v>
      </c>
    </row>
    <row r="220" spans="1:4" x14ac:dyDescent="0.45">
      <c r="A220">
        <f t="shared" si="3"/>
        <v>219</v>
      </c>
      <c r="B220">
        <v>93.1</v>
      </c>
      <c r="C220">
        <v>116.12</v>
      </c>
      <c r="D220">
        <v>115.57</v>
      </c>
    </row>
    <row r="221" spans="1:4" x14ac:dyDescent="0.45">
      <c r="A221">
        <f t="shared" si="3"/>
        <v>220</v>
      </c>
      <c r="B221">
        <v>91.21</v>
      </c>
      <c r="C221">
        <v>114.56</v>
      </c>
      <c r="D221">
        <v>116.87</v>
      </c>
    </row>
    <row r="222" spans="1:4" x14ac:dyDescent="0.45">
      <c r="A222">
        <f t="shared" si="3"/>
        <v>221</v>
      </c>
      <c r="B222">
        <v>91.54</v>
      </c>
      <c r="C222">
        <v>114.52</v>
      </c>
      <c r="D222">
        <v>114.98</v>
      </c>
    </row>
    <row r="223" spans="1:4" x14ac:dyDescent="0.45">
      <c r="A223">
        <f t="shared" si="3"/>
        <v>222</v>
      </c>
      <c r="B223">
        <v>90.34</v>
      </c>
      <c r="C223">
        <v>117.21</v>
      </c>
      <c r="D223">
        <v>115.04</v>
      </c>
    </row>
    <row r="224" spans="1:4" x14ac:dyDescent="0.45">
      <c r="A224">
        <f t="shared" si="3"/>
        <v>223</v>
      </c>
      <c r="B224">
        <v>92.62</v>
      </c>
      <c r="C224">
        <v>115.46</v>
      </c>
      <c r="D224">
        <v>113.31</v>
      </c>
    </row>
    <row r="225" spans="1:4" x14ac:dyDescent="0.45">
      <c r="A225">
        <f t="shared" si="3"/>
        <v>224</v>
      </c>
      <c r="B225">
        <v>91.21</v>
      </c>
      <c r="C225">
        <v>118.16</v>
      </c>
      <c r="D225">
        <v>114.96</v>
      </c>
    </row>
    <row r="226" spans="1:4" x14ac:dyDescent="0.45">
      <c r="A226">
        <f t="shared" si="3"/>
        <v>225</v>
      </c>
      <c r="B226">
        <v>89.52</v>
      </c>
      <c r="C226">
        <v>120.88</v>
      </c>
      <c r="D226">
        <v>116.8</v>
      </c>
    </row>
    <row r="227" spans="1:4" x14ac:dyDescent="0.45">
      <c r="A227">
        <f t="shared" si="3"/>
        <v>226</v>
      </c>
      <c r="B227">
        <v>90.34</v>
      </c>
      <c r="C227">
        <v>119.2</v>
      </c>
      <c r="D227">
        <v>115.36</v>
      </c>
    </row>
    <row r="228" spans="1:4" x14ac:dyDescent="0.45">
      <c r="A228">
        <f t="shared" si="3"/>
        <v>227</v>
      </c>
      <c r="B228">
        <v>91.91</v>
      </c>
      <c r="C228">
        <v>121.71</v>
      </c>
      <c r="D228">
        <v>116.53</v>
      </c>
    </row>
    <row r="229" spans="1:4" x14ac:dyDescent="0.45">
      <c r="A229">
        <f t="shared" si="3"/>
        <v>228</v>
      </c>
      <c r="B229">
        <v>90.8</v>
      </c>
      <c r="C229">
        <v>121</v>
      </c>
      <c r="D229">
        <v>117.96</v>
      </c>
    </row>
    <row r="230" spans="1:4" x14ac:dyDescent="0.45">
      <c r="A230">
        <f t="shared" si="3"/>
        <v>229</v>
      </c>
      <c r="B230">
        <v>88.98</v>
      </c>
      <c r="C230">
        <v>119.69</v>
      </c>
      <c r="D230">
        <v>118.03</v>
      </c>
    </row>
    <row r="231" spans="1:4" x14ac:dyDescent="0.45">
      <c r="A231">
        <f t="shared" si="3"/>
        <v>230</v>
      </c>
      <c r="B231">
        <v>89.86</v>
      </c>
      <c r="C231">
        <v>117.74</v>
      </c>
      <c r="D231">
        <v>119.61</v>
      </c>
    </row>
    <row r="232" spans="1:4" x14ac:dyDescent="0.45">
      <c r="A232">
        <f t="shared" si="3"/>
        <v>231</v>
      </c>
      <c r="B232">
        <v>88.45</v>
      </c>
      <c r="C232">
        <v>115.81</v>
      </c>
      <c r="D232">
        <v>120.03</v>
      </c>
    </row>
    <row r="233" spans="1:4" x14ac:dyDescent="0.45">
      <c r="A233">
        <f t="shared" si="3"/>
        <v>232</v>
      </c>
      <c r="B233">
        <v>86.77</v>
      </c>
      <c r="C233">
        <v>115.06</v>
      </c>
      <c r="D233">
        <v>121.42</v>
      </c>
    </row>
    <row r="234" spans="1:4" x14ac:dyDescent="0.45">
      <c r="A234">
        <f t="shared" si="3"/>
        <v>233</v>
      </c>
      <c r="B234">
        <v>85.63</v>
      </c>
      <c r="C234">
        <v>117.64</v>
      </c>
      <c r="D234">
        <v>119.78</v>
      </c>
    </row>
    <row r="235" spans="1:4" x14ac:dyDescent="0.45">
      <c r="A235">
        <f t="shared" si="3"/>
        <v>234</v>
      </c>
      <c r="B235">
        <v>87.73</v>
      </c>
      <c r="C235">
        <v>116.28</v>
      </c>
      <c r="D235">
        <v>117.8</v>
      </c>
    </row>
    <row r="236" spans="1:4" x14ac:dyDescent="0.45">
      <c r="A236">
        <f t="shared" si="3"/>
        <v>235</v>
      </c>
      <c r="B236">
        <v>89.17</v>
      </c>
      <c r="C236">
        <v>116.04</v>
      </c>
      <c r="D236">
        <v>118.56</v>
      </c>
    </row>
    <row r="237" spans="1:4" x14ac:dyDescent="0.45">
      <c r="A237">
        <f t="shared" si="3"/>
        <v>236</v>
      </c>
      <c r="B237">
        <v>88.01</v>
      </c>
      <c r="C237">
        <v>115.24</v>
      </c>
      <c r="D237">
        <v>119.36</v>
      </c>
    </row>
    <row r="238" spans="1:4" x14ac:dyDescent="0.45">
      <c r="A238">
        <f t="shared" si="3"/>
        <v>237</v>
      </c>
      <c r="B238">
        <v>88.31</v>
      </c>
      <c r="C238">
        <v>114.55</v>
      </c>
      <c r="D238">
        <v>121.42</v>
      </c>
    </row>
    <row r="239" spans="1:4" x14ac:dyDescent="0.45">
      <c r="A239">
        <f t="shared" si="3"/>
        <v>238</v>
      </c>
      <c r="B239">
        <v>86.56</v>
      </c>
      <c r="C239">
        <v>114.27</v>
      </c>
      <c r="D239">
        <v>122.84</v>
      </c>
    </row>
    <row r="240" spans="1:4" x14ac:dyDescent="0.45">
      <c r="A240">
        <f t="shared" si="3"/>
        <v>239</v>
      </c>
      <c r="B240">
        <v>87.67</v>
      </c>
      <c r="C240">
        <v>113.44</v>
      </c>
      <c r="D240">
        <v>123.27</v>
      </c>
    </row>
    <row r="241" spans="1:4" x14ac:dyDescent="0.45">
      <c r="A241">
        <f t="shared" si="3"/>
        <v>240</v>
      </c>
      <c r="B241">
        <v>88.52</v>
      </c>
      <c r="C241">
        <v>112.32</v>
      </c>
      <c r="D241">
        <v>124.11</v>
      </c>
    </row>
    <row r="242" spans="1:4" x14ac:dyDescent="0.45">
      <c r="A242">
        <f t="shared" si="3"/>
        <v>241</v>
      </c>
      <c r="B242">
        <v>87.25</v>
      </c>
      <c r="C242">
        <v>111.2</v>
      </c>
      <c r="D242">
        <v>122.69</v>
      </c>
    </row>
    <row r="243" spans="1:4" x14ac:dyDescent="0.45">
      <c r="A243">
        <f t="shared" si="3"/>
        <v>242</v>
      </c>
      <c r="B243">
        <v>85.42</v>
      </c>
      <c r="C243">
        <v>113.85</v>
      </c>
      <c r="D243">
        <v>123.41</v>
      </c>
    </row>
    <row r="244" spans="1:4" x14ac:dyDescent="0.45">
      <c r="A244">
        <f t="shared" si="3"/>
        <v>243</v>
      </c>
      <c r="B244">
        <v>86.62</v>
      </c>
      <c r="C244">
        <v>112.4</v>
      </c>
      <c r="D244">
        <v>124.95</v>
      </c>
    </row>
    <row r="245" spans="1:4" x14ac:dyDescent="0.45">
      <c r="A245">
        <f t="shared" si="3"/>
        <v>244</v>
      </c>
      <c r="B245">
        <v>88.88</v>
      </c>
      <c r="C245">
        <v>110.75</v>
      </c>
      <c r="D245">
        <v>123.43</v>
      </c>
    </row>
    <row r="246" spans="1:4" x14ac:dyDescent="0.45">
      <c r="A246">
        <f t="shared" si="3"/>
        <v>245</v>
      </c>
      <c r="B246">
        <v>91.29</v>
      </c>
      <c r="C246">
        <v>113.66</v>
      </c>
      <c r="D246">
        <v>124.69</v>
      </c>
    </row>
    <row r="247" spans="1:4" x14ac:dyDescent="0.45">
      <c r="A247">
        <f t="shared" si="3"/>
        <v>246</v>
      </c>
      <c r="B247">
        <v>93.1</v>
      </c>
      <c r="C247">
        <v>116.29</v>
      </c>
      <c r="D247">
        <v>126.35</v>
      </c>
    </row>
    <row r="248" spans="1:4" x14ac:dyDescent="0.45">
      <c r="A248">
        <f t="shared" si="3"/>
        <v>247</v>
      </c>
      <c r="B248">
        <v>93.12</v>
      </c>
      <c r="C248">
        <v>115.9</v>
      </c>
      <c r="D248">
        <v>128.30000000000001</v>
      </c>
    </row>
    <row r="249" spans="1:4" x14ac:dyDescent="0.45">
      <c r="A249">
        <f t="shared" si="3"/>
        <v>248</v>
      </c>
      <c r="B249">
        <v>91.63</v>
      </c>
      <c r="C249">
        <v>115.81</v>
      </c>
      <c r="D249">
        <v>130.11000000000001</v>
      </c>
    </row>
    <row r="250" spans="1:4" x14ac:dyDescent="0.45">
      <c r="A250">
        <f t="shared" si="3"/>
        <v>249</v>
      </c>
      <c r="B250">
        <v>92.81</v>
      </c>
      <c r="C250">
        <v>118.4</v>
      </c>
      <c r="D250">
        <v>131.28</v>
      </c>
    </row>
    <row r="251" spans="1:4" x14ac:dyDescent="0.45">
      <c r="A251">
        <f t="shared" si="3"/>
        <v>250</v>
      </c>
      <c r="B251">
        <v>91.5</v>
      </c>
      <c r="C251">
        <v>117.81</v>
      </c>
      <c r="D251">
        <v>129.41</v>
      </c>
    </row>
    <row r="252" spans="1:4" x14ac:dyDescent="0.45">
      <c r="A252">
        <f t="shared" si="3"/>
        <v>251</v>
      </c>
      <c r="B252">
        <v>89.95</v>
      </c>
      <c r="C252">
        <v>116.4</v>
      </c>
      <c r="D252">
        <v>130.46</v>
      </c>
    </row>
    <row r="253" spans="1:4" x14ac:dyDescent="0.45">
      <c r="A253">
        <f t="shared" si="3"/>
        <v>252</v>
      </c>
      <c r="B253">
        <v>88.12</v>
      </c>
      <c r="C253">
        <v>115.83</v>
      </c>
      <c r="D253">
        <v>128.5</v>
      </c>
    </row>
    <row r="254" spans="1:4" x14ac:dyDescent="0.45">
      <c r="A254">
        <f t="shared" si="3"/>
        <v>253</v>
      </c>
      <c r="B254">
        <v>89.9</v>
      </c>
      <c r="C254">
        <v>115.44</v>
      </c>
      <c r="D254">
        <v>130.22</v>
      </c>
    </row>
    <row r="255" spans="1:4" x14ac:dyDescent="0.45">
      <c r="A255">
        <f t="shared" si="3"/>
        <v>254</v>
      </c>
      <c r="B255">
        <v>88.53</v>
      </c>
      <c r="C255">
        <v>114.28</v>
      </c>
      <c r="D255">
        <v>128.71</v>
      </c>
    </row>
    <row r="256" spans="1:4" x14ac:dyDescent="0.45">
      <c r="A256">
        <f t="shared" si="3"/>
        <v>255</v>
      </c>
      <c r="B256">
        <v>89.84</v>
      </c>
      <c r="C256">
        <v>112.41</v>
      </c>
      <c r="D256">
        <v>129.19999999999999</v>
      </c>
    </row>
    <row r="257" spans="1:4" x14ac:dyDescent="0.45">
      <c r="A257">
        <f t="shared" si="3"/>
        <v>256</v>
      </c>
      <c r="B257">
        <v>88.49</v>
      </c>
      <c r="C257">
        <v>111.14</v>
      </c>
      <c r="D257">
        <v>127.53</v>
      </c>
    </row>
    <row r="258" spans="1:4" x14ac:dyDescent="0.45">
      <c r="A258">
        <f t="shared" si="3"/>
        <v>257</v>
      </c>
      <c r="B258">
        <v>89.57</v>
      </c>
      <c r="C258">
        <v>110.14</v>
      </c>
      <c r="D258">
        <v>127.7</v>
      </c>
    </row>
    <row r="259" spans="1:4" x14ac:dyDescent="0.45">
      <c r="A259">
        <f t="shared" si="3"/>
        <v>258</v>
      </c>
      <c r="B259">
        <v>88.41</v>
      </c>
      <c r="C259">
        <v>109.88</v>
      </c>
      <c r="D259">
        <v>126.09</v>
      </c>
    </row>
    <row r="260" spans="1:4" x14ac:dyDescent="0.45">
      <c r="A260">
        <f t="shared" ref="A260:A323" si="4">A259+1</f>
        <v>259</v>
      </c>
      <c r="B260">
        <v>86.51</v>
      </c>
      <c r="C260">
        <v>109.46</v>
      </c>
      <c r="D260">
        <v>126.84</v>
      </c>
    </row>
    <row r="261" spans="1:4" x14ac:dyDescent="0.45">
      <c r="A261">
        <f t="shared" si="4"/>
        <v>260</v>
      </c>
      <c r="B261">
        <v>85.32</v>
      </c>
      <c r="C261">
        <v>109.05</v>
      </c>
      <c r="D261">
        <v>127.17</v>
      </c>
    </row>
    <row r="262" spans="1:4" x14ac:dyDescent="0.45">
      <c r="A262">
        <f t="shared" si="4"/>
        <v>261</v>
      </c>
      <c r="B262">
        <v>84.06</v>
      </c>
      <c r="C262">
        <v>108.22</v>
      </c>
      <c r="D262">
        <v>127.26</v>
      </c>
    </row>
    <row r="263" spans="1:4" x14ac:dyDescent="0.45">
      <c r="A263">
        <f t="shared" si="4"/>
        <v>262</v>
      </c>
      <c r="B263">
        <v>82.3</v>
      </c>
      <c r="C263">
        <v>108.01</v>
      </c>
      <c r="D263">
        <v>127.33</v>
      </c>
    </row>
    <row r="264" spans="1:4" x14ac:dyDescent="0.45">
      <c r="A264">
        <f t="shared" si="4"/>
        <v>263</v>
      </c>
      <c r="B264">
        <v>80.760000000000005</v>
      </c>
      <c r="C264">
        <v>106.11</v>
      </c>
      <c r="D264">
        <v>128.84</v>
      </c>
    </row>
    <row r="265" spans="1:4" x14ac:dyDescent="0.45">
      <c r="A265">
        <f t="shared" si="4"/>
        <v>264</v>
      </c>
      <c r="B265">
        <v>79.739999999999995</v>
      </c>
      <c r="C265">
        <v>109.11</v>
      </c>
      <c r="D265">
        <v>130.11000000000001</v>
      </c>
    </row>
    <row r="266" spans="1:4" x14ac:dyDescent="0.45">
      <c r="A266">
        <f t="shared" si="4"/>
        <v>265</v>
      </c>
      <c r="B266">
        <v>77.97</v>
      </c>
      <c r="C266">
        <v>107.8</v>
      </c>
      <c r="D266">
        <v>130.80000000000001</v>
      </c>
    </row>
    <row r="267" spans="1:4" x14ac:dyDescent="0.45">
      <c r="A267">
        <f t="shared" si="4"/>
        <v>266</v>
      </c>
      <c r="B267">
        <v>76.87</v>
      </c>
      <c r="C267">
        <v>107.08</v>
      </c>
      <c r="D267">
        <v>131.66</v>
      </c>
    </row>
    <row r="268" spans="1:4" x14ac:dyDescent="0.45">
      <c r="A268">
        <f t="shared" si="4"/>
        <v>267</v>
      </c>
      <c r="B268">
        <v>75.680000000000007</v>
      </c>
      <c r="C268">
        <v>106.03</v>
      </c>
      <c r="D268">
        <v>133.33000000000001</v>
      </c>
    </row>
    <row r="269" spans="1:4" x14ac:dyDescent="0.45">
      <c r="A269">
        <f t="shared" si="4"/>
        <v>268</v>
      </c>
      <c r="B269">
        <v>74</v>
      </c>
      <c r="C269">
        <v>108.96</v>
      </c>
      <c r="D269">
        <v>135</v>
      </c>
    </row>
    <row r="270" spans="1:4" x14ac:dyDescent="0.45">
      <c r="A270">
        <f t="shared" si="4"/>
        <v>269</v>
      </c>
      <c r="B270">
        <v>72.63</v>
      </c>
      <c r="C270">
        <v>111.91</v>
      </c>
      <c r="D270">
        <v>133.07</v>
      </c>
    </row>
    <row r="271" spans="1:4" x14ac:dyDescent="0.45">
      <c r="A271">
        <f t="shared" si="4"/>
        <v>270</v>
      </c>
      <c r="B271">
        <v>74.45</v>
      </c>
      <c r="C271">
        <v>110.17</v>
      </c>
      <c r="D271">
        <v>133.78</v>
      </c>
    </row>
    <row r="272" spans="1:4" x14ac:dyDescent="0.45">
      <c r="A272">
        <f t="shared" si="4"/>
        <v>271</v>
      </c>
      <c r="B272">
        <v>76.709999999999994</v>
      </c>
      <c r="C272">
        <v>112.84</v>
      </c>
      <c r="D272">
        <v>132.02000000000001</v>
      </c>
    </row>
    <row r="273" spans="1:4" x14ac:dyDescent="0.45">
      <c r="A273">
        <f t="shared" si="4"/>
        <v>272</v>
      </c>
      <c r="B273">
        <v>75</v>
      </c>
      <c r="C273">
        <v>111.15</v>
      </c>
      <c r="D273">
        <v>130.4</v>
      </c>
    </row>
    <row r="274" spans="1:4" x14ac:dyDescent="0.45">
      <c r="A274">
        <f t="shared" si="4"/>
        <v>273</v>
      </c>
      <c r="B274">
        <v>73.349999999999994</v>
      </c>
      <c r="C274">
        <v>109.91</v>
      </c>
      <c r="D274">
        <v>132.28</v>
      </c>
    </row>
    <row r="275" spans="1:4" x14ac:dyDescent="0.45">
      <c r="A275">
        <f t="shared" si="4"/>
        <v>274</v>
      </c>
      <c r="B275">
        <v>71.900000000000006</v>
      </c>
      <c r="C275">
        <v>109.19</v>
      </c>
      <c r="D275">
        <v>132.38999999999999</v>
      </c>
    </row>
    <row r="276" spans="1:4" x14ac:dyDescent="0.45">
      <c r="A276">
        <f t="shared" si="4"/>
        <v>275</v>
      </c>
      <c r="B276">
        <v>70.31</v>
      </c>
      <c r="C276">
        <v>108.35</v>
      </c>
      <c r="D276">
        <v>130.94</v>
      </c>
    </row>
    <row r="277" spans="1:4" x14ac:dyDescent="0.45">
      <c r="A277">
        <f t="shared" si="4"/>
        <v>276</v>
      </c>
      <c r="B277">
        <v>68.63</v>
      </c>
      <c r="C277">
        <v>107.99</v>
      </c>
      <c r="D277">
        <v>129.53</v>
      </c>
    </row>
    <row r="278" spans="1:4" x14ac:dyDescent="0.45">
      <c r="A278">
        <f t="shared" si="4"/>
        <v>277</v>
      </c>
      <c r="B278">
        <v>71.069999999999993</v>
      </c>
      <c r="C278">
        <v>110.4</v>
      </c>
      <c r="D278">
        <v>129.55000000000001</v>
      </c>
    </row>
    <row r="279" spans="1:4" x14ac:dyDescent="0.45">
      <c r="A279">
        <f t="shared" si="4"/>
        <v>278</v>
      </c>
      <c r="B279">
        <v>72.34</v>
      </c>
      <c r="C279">
        <v>108.92</v>
      </c>
      <c r="D279">
        <v>130.43</v>
      </c>
    </row>
    <row r="280" spans="1:4" x14ac:dyDescent="0.45">
      <c r="A280">
        <f t="shared" si="4"/>
        <v>279</v>
      </c>
      <c r="B280">
        <v>71.27</v>
      </c>
      <c r="C280">
        <v>111.43</v>
      </c>
      <c r="D280">
        <v>130.88999999999999</v>
      </c>
    </row>
    <row r="281" spans="1:4" x14ac:dyDescent="0.45">
      <c r="A281">
        <f t="shared" si="4"/>
        <v>280</v>
      </c>
      <c r="B281">
        <v>71.540000000000006</v>
      </c>
      <c r="C281">
        <v>109.43</v>
      </c>
      <c r="D281">
        <v>129.18</v>
      </c>
    </row>
    <row r="282" spans="1:4" x14ac:dyDescent="0.45">
      <c r="A282">
        <f t="shared" si="4"/>
        <v>281</v>
      </c>
      <c r="B282">
        <v>72.11</v>
      </c>
      <c r="C282">
        <v>108.76</v>
      </c>
      <c r="D282">
        <v>129.96</v>
      </c>
    </row>
    <row r="283" spans="1:4" x14ac:dyDescent="0.45">
      <c r="A283">
        <f t="shared" si="4"/>
        <v>282</v>
      </c>
      <c r="B283">
        <v>73.61</v>
      </c>
      <c r="C283">
        <v>107.21</v>
      </c>
      <c r="D283">
        <v>130.33000000000001</v>
      </c>
    </row>
    <row r="284" spans="1:4" x14ac:dyDescent="0.45">
      <c r="A284">
        <f t="shared" si="4"/>
        <v>283</v>
      </c>
      <c r="B284">
        <v>74.5</v>
      </c>
      <c r="C284">
        <v>107.13</v>
      </c>
      <c r="D284">
        <v>130.63999999999999</v>
      </c>
    </row>
    <row r="285" spans="1:4" x14ac:dyDescent="0.45">
      <c r="A285">
        <f t="shared" si="4"/>
        <v>284</v>
      </c>
      <c r="B285">
        <v>76.239999999999995</v>
      </c>
      <c r="C285">
        <v>109.71</v>
      </c>
      <c r="D285">
        <v>130.78</v>
      </c>
    </row>
    <row r="286" spans="1:4" x14ac:dyDescent="0.45">
      <c r="A286">
        <f t="shared" si="4"/>
        <v>285</v>
      </c>
      <c r="B286">
        <v>76.92</v>
      </c>
      <c r="C286">
        <v>109.26</v>
      </c>
      <c r="D286">
        <v>129.13999999999999</v>
      </c>
    </row>
    <row r="287" spans="1:4" x14ac:dyDescent="0.45">
      <c r="A287">
        <f t="shared" si="4"/>
        <v>286</v>
      </c>
      <c r="B287">
        <v>78.94</v>
      </c>
      <c r="C287">
        <v>108.08</v>
      </c>
      <c r="D287">
        <v>130.85</v>
      </c>
    </row>
    <row r="288" spans="1:4" x14ac:dyDescent="0.45">
      <c r="A288">
        <f t="shared" si="4"/>
        <v>287</v>
      </c>
      <c r="B288">
        <v>77.64</v>
      </c>
      <c r="C288">
        <v>107.52</v>
      </c>
      <c r="D288">
        <v>131.24</v>
      </c>
    </row>
    <row r="289" spans="1:4" x14ac:dyDescent="0.45">
      <c r="A289">
        <f t="shared" si="4"/>
        <v>288</v>
      </c>
      <c r="B289">
        <v>76.14</v>
      </c>
      <c r="C289">
        <v>107.35</v>
      </c>
      <c r="D289">
        <v>131.37</v>
      </c>
    </row>
    <row r="290" spans="1:4" x14ac:dyDescent="0.45">
      <c r="A290">
        <f t="shared" si="4"/>
        <v>289</v>
      </c>
      <c r="B290">
        <v>74.72</v>
      </c>
      <c r="C290">
        <v>105.74</v>
      </c>
      <c r="D290">
        <v>129.88</v>
      </c>
    </row>
    <row r="291" spans="1:4" x14ac:dyDescent="0.45">
      <c r="A291">
        <f t="shared" si="4"/>
        <v>290</v>
      </c>
      <c r="B291">
        <v>73.02</v>
      </c>
      <c r="C291">
        <v>105.32</v>
      </c>
      <c r="D291">
        <v>131.79</v>
      </c>
    </row>
    <row r="292" spans="1:4" x14ac:dyDescent="0.45">
      <c r="A292">
        <f t="shared" si="4"/>
        <v>291</v>
      </c>
      <c r="B292">
        <v>73.42</v>
      </c>
      <c r="C292">
        <v>103.92</v>
      </c>
      <c r="D292">
        <v>129.97999999999999</v>
      </c>
    </row>
    <row r="293" spans="1:4" x14ac:dyDescent="0.45">
      <c r="A293">
        <f t="shared" si="4"/>
        <v>292</v>
      </c>
      <c r="B293">
        <v>71.849999999999994</v>
      </c>
      <c r="C293">
        <v>103.17</v>
      </c>
      <c r="D293">
        <v>130.77000000000001</v>
      </c>
    </row>
    <row r="294" spans="1:4" x14ac:dyDescent="0.45">
      <c r="A294">
        <f t="shared" si="4"/>
        <v>293</v>
      </c>
      <c r="B294">
        <v>70.02</v>
      </c>
      <c r="C294">
        <v>102.14</v>
      </c>
      <c r="D294">
        <v>129.31</v>
      </c>
    </row>
    <row r="295" spans="1:4" x14ac:dyDescent="0.45">
      <c r="A295">
        <f t="shared" si="4"/>
        <v>294</v>
      </c>
      <c r="B295">
        <v>68.36</v>
      </c>
      <c r="C295">
        <v>101.73</v>
      </c>
      <c r="D295">
        <v>130.66999999999999</v>
      </c>
    </row>
    <row r="296" spans="1:4" x14ac:dyDescent="0.45">
      <c r="A296">
        <f t="shared" si="4"/>
        <v>295</v>
      </c>
      <c r="B296">
        <v>66.989999999999995</v>
      </c>
      <c r="C296">
        <v>100.39</v>
      </c>
      <c r="D296">
        <v>128.88</v>
      </c>
    </row>
    <row r="297" spans="1:4" x14ac:dyDescent="0.45">
      <c r="A297">
        <f t="shared" si="4"/>
        <v>296</v>
      </c>
      <c r="B297">
        <v>65.94</v>
      </c>
      <c r="C297">
        <v>98.52</v>
      </c>
      <c r="D297">
        <v>127.1</v>
      </c>
    </row>
    <row r="298" spans="1:4" x14ac:dyDescent="0.45">
      <c r="A298">
        <f t="shared" si="4"/>
        <v>297</v>
      </c>
      <c r="B298">
        <v>64.150000000000006</v>
      </c>
      <c r="C298">
        <v>101.27</v>
      </c>
      <c r="D298">
        <v>128.56</v>
      </c>
    </row>
    <row r="299" spans="1:4" x14ac:dyDescent="0.45">
      <c r="A299">
        <f t="shared" si="4"/>
        <v>298</v>
      </c>
      <c r="B299">
        <v>65.95</v>
      </c>
      <c r="C299">
        <v>101.23</v>
      </c>
      <c r="D299">
        <v>126.64</v>
      </c>
    </row>
    <row r="300" spans="1:4" x14ac:dyDescent="0.45">
      <c r="A300">
        <f t="shared" si="4"/>
        <v>299</v>
      </c>
      <c r="B300">
        <v>67.45</v>
      </c>
      <c r="C300">
        <v>100.8</v>
      </c>
      <c r="D300">
        <v>127.5</v>
      </c>
    </row>
    <row r="301" spans="1:4" x14ac:dyDescent="0.45">
      <c r="A301">
        <f t="shared" si="4"/>
        <v>300</v>
      </c>
      <c r="B301">
        <v>65.540000000000006</v>
      </c>
      <c r="C301">
        <v>103.36</v>
      </c>
      <c r="D301">
        <v>127.51</v>
      </c>
    </row>
    <row r="302" spans="1:4" x14ac:dyDescent="0.45">
      <c r="A302">
        <f t="shared" si="4"/>
        <v>301</v>
      </c>
      <c r="B302">
        <v>67.31</v>
      </c>
      <c r="C302">
        <v>103.09</v>
      </c>
      <c r="D302">
        <v>128.83000000000001</v>
      </c>
    </row>
    <row r="303" spans="1:4" x14ac:dyDescent="0.45">
      <c r="A303">
        <f t="shared" si="4"/>
        <v>302</v>
      </c>
      <c r="B303">
        <v>68.48</v>
      </c>
      <c r="C303">
        <v>101.33</v>
      </c>
      <c r="D303">
        <v>126.93</v>
      </c>
    </row>
    <row r="304" spans="1:4" x14ac:dyDescent="0.45">
      <c r="A304">
        <f t="shared" si="4"/>
        <v>303</v>
      </c>
      <c r="B304">
        <v>70.61</v>
      </c>
      <c r="C304">
        <v>101.33</v>
      </c>
      <c r="D304">
        <v>128.9</v>
      </c>
    </row>
    <row r="305" spans="1:4" x14ac:dyDescent="0.45">
      <c r="A305">
        <f t="shared" si="4"/>
        <v>304</v>
      </c>
      <c r="B305">
        <v>68.95</v>
      </c>
      <c r="C305">
        <v>100.05</v>
      </c>
      <c r="D305">
        <v>129.55000000000001</v>
      </c>
    </row>
    <row r="306" spans="1:4" x14ac:dyDescent="0.45">
      <c r="A306">
        <f t="shared" si="4"/>
        <v>305</v>
      </c>
      <c r="B306">
        <v>70.34</v>
      </c>
      <c r="C306">
        <v>99.1</v>
      </c>
      <c r="D306">
        <v>130</v>
      </c>
    </row>
    <row r="307" spans="1:4" x14ac:dyDescent="0.45">
      <c r="A307">
        <f t="shared" si="4"/>
        <v>306</v>
      </c>
      <c r="B307">
        <v>72.260000000000005</v>
      </c>
      <c r="C307">
        <v>102.08</v>
      </c>
      <c r="D307">
        <v>129.80000000000001</v>
      </c>
    </row>
    <row r="308" spans="1:4" x14ac:dyDescent="0.45">
      <c r="A308">
        <f t="shared" si="4"/>
        <v>307</v>
      </c>
      <c r="B308">
        <v>70.56</v>
      </c>
      <c r="C308">
        <v>101.44</v>
      </c>
      <c r="D308">
        <v>131.47</v>
      </c>
    </row>
    <row r="309" spans="1:4" x14ac:dyDescent="0.45">
      <c r="A309">
        <f t="shared" si="4"/>
        <v>308</v>
      </c>
      <c r="B309">
        <v>72.2</v>
      </c>
      <c r="C309">
        <v>100.09</v>
      </c>
      <c r="D309">
        <v>131.77000000000001</v>
      </c>
    </row>
    <row r="310" spans="1:4" x14ac:dyDescent="0.45">
      <c r="A310">
        <f t="shared" si="4"/>
        <v>309</v>
      </c>
      <c r="B310">
        <v>70.36</v>
      </c>
      <c r="C310">
        <v>98.49</v>
      </c>
      <c r="D310">
        <v>132.02000000000001</v>
      </c>
    </row>
    <row r="311" spans="1:4" x14ac:dyDescent="0.45">
      <c r="A311">
        <f t="shared" si="4"/>
        <v>310</v>
      </c>
      <c r="B311">
        <v>71.61</v>
      </c>
      <c r="C311">
        <v>96.78</v>
      </c>
      <c r="D311">
        <v>133.83000000000001</v>
      </c>
    </row>
    <row r="312" spans="1:4" x14ac:dyDescent="0.45">
      <c r="A312">
        <f t="shared" si="4"/>
        <v>311</v>
      </c>
      <c r="B312">
        <v>70.290000000000006</v>
      </c>
      <c r="C312">
        <v>95.63</v>
      </c>
      <c r="D312">
        <v>135.18</v>
      </c>
    </row>
    <row r="313" spans="1:4" x14ac:dyDescent="0.45">
      <c r="A313">
        <f t="shared" si="4"/>
        <v>312</v>
      </c>
      <c r="B313">
        <v>69.23</v>
      </c>
      <c r="C313">
        <v>93.96</v>
      </c>
      <c r="D313">
        <v>137.03</v>
      </c>
    </row>
    <row r="314" spans="1:4" x14ac:dyDescent="0.45">
      <c r="A314">
        <f t="shared" si="4"/>
        <v>313</v>
      </c>
      <c r="B314">
        <v>67.989999999999995</v>
      </c>
      <c r="C314">
        <v>92.27</v>
      </c>
      <c r="D314">
        <v>138.52000000000001</v>
      </c>
    </row>
    <row r="315" spans="1:4" x14ac:dyDescent="0.45">
      <c r="A315">
        <f t="shared" si="4"/>
        <v>314</v>
      </c>
      <c r="B315">
        <v>69.44</v>
      </c>
      <c r="C315">
        <v>90.35</v>
      </c>
      <c r="D315">
        <v>137.19</v>
      </c>
    </row>
    <row r="316" spans="1:4" x14ac:dyDescent="0.45">
      <c r="A316">
        <f t="shared" si="4"/>
        <v>315</v>
      </c>
      <c r="B316">
        <v>70.47</v>
      </c>
      <c r="C316">
        <v>92.91</v>
      </c>
      <c r="D316">
        <v>135.94999999999999</v>
      </c>
    </row>
    <row r="317" spans="1:4" x14ac:dyDescent="0.45">
      <c r="A317">
        <f t="shared" si="4"/>
        <v>316</v>
      </c>
      <c r="B317">
        <v>71.23</v>
      </c>
      <c r="C317">
        <v>91.71</v>
      </c>
      <c r="D317">
        <v>137</v>
      </c>
    </row>
    <row r="318" spans="1:4" x14ac:dyDescent="0.45">
      <c r="A318">
        <f t="shared" si="4"/>
        <v>317</v>
      </c>
      <c r="B318">
        <v>70.17</v>
      </c>
      <c r="C318">
        <v>91.34</v>
      </c>
      <c r="D318">
        <v>137.66999999999999</v>
      </c>
    </row>
    <row r="319" spans="1:4" x14ac:dyDescent="0.45">
      <c r="A319">
        <f t="shared" si="4"/>
        <v>318</v>
      </c>
      <c r="B319">
        <v>71.95</v>
      </c>
      <c r="C319">
        <v>90.05</v>
      </c>
      <c r="D319">
        <v>136.63</v>
      </c>
    </row>
    <row r="320" spans="1:4" x14ac:dyDescent="0.45">
      <c r="A320">
        <f t="shared" si="4"/>
        <v>319</v>
      </c>
      <c r="B320">
        <v>73.099999999999994</v>
      </c>
      <c r="C320">
        <v>89.87</v>
      </c>
      <c r="D320">
        <v>137.87</v>
      </c>
    </row>
    <row r="321" spans="1:4" x14ac:dyDescent="0.45">
      <c r="A321">
        <f t="shared" si="4"/>
        <v>320</v>
      </c>
      <c r="B321">
        <v>74.34</v>
      </c>
      <c r="C321">
        <v>92.63</v>
      </c>
      <c r="D321">
        <v>139.09</v>
      </c>
    </row>
    <row r="322" spans="1:4" x14ac:dyDescent="0.45">
      <c r="A322">
        <f t="shared" si="4"/>
        <v>321</v>
      </c>
      <c r="B322">
        <v>75.400000000000006</v>
      </c>
      <c r="C322">
        <v>91.36</v>
      </c>
      <c r="D322">
        <v>140.12</v>
      </c>
    </row>
    <row r="323" spans="1:4" x14ac:dyDescent="0.45">
      <c r="A323">
        <f t="shared" si="4"/>
        <v>322</v>
      </c>
      <c r="B323">
        <v>75.91</v>
      </c>
      <c r="C323">
        <v>91.04</v>
      </c>
      <c r="D323">
        <v>138.57</v>
      </c>
    </row>
    <row r="324" spans="1:4" x14ac:dyDescent="0.45">
      <c r="A324">
        <f t="shared" ref="A324:A387" si="5">A323+1</f>
        <v>323</v>
      </c>
      <c r="B324">
        <v>74.760000000000005</v>
      </c>
      <c r="C324">
        <v>90.45</v>
      </c>
      <c r="D324">
        <v>138.84</v>
      </c>
    </row>
    <row r="325" spans="1:4" x14ac:dyDescent="0.45">
      <c r="A325">
        <f t="shared" si="5"/>
        <v>324</v>
      </c>
      <c r="B325">
        <v>75.89</v>
      </c>
      <c r="C325">
        <v>89.75</v>
      </c>
      <c r="D325">
        <v>140.71</v>
      </c>
    </row>
    <row r="326" spans="1:4" x14ac:dyDescent="0.45">
      <c r="A326">
        <f t="shared" si="5"/>
        <v>325</v>
      </c>
      <c r="B326">
        <v>77.86</v>
      </c>
      <c r="C326">
        <v>89.51</v>
      </c>
      <c r="D326">
        <v>140.85</v>
      </c>
    </row>
    <row r="327" spans="1:4" x14ac:dyDescent="0.45">
      <c r="A327">
        <f t="shared" si="5"/>
        <v>326</v>
      </c>
      <c r="B327">
        <v>79.27</v>
      </c>
      <c r="C327">
        <v>88.66</v>
      </c>
      <c r="D327">
        <v>138.94999999999999</v>
      </c>
    </row>
    <row r="328" spans="1:4" x14ac:dyDescent="0.45">
      <c r="A328">
        <f t="shared" si="5"/>
        <v>327</v>
      </c>
      <c r="B328">
        <v>80.73</v>
      </c>
      <c r="C328">
        <v>88.17</v>
      </c>
      <c r="D328">
        <v>140.37</v>
      </c>
    </row>
    <row r="329" spans="1:4" x14ac:dyDescent="0.45">
      <c r="A329">
        <f t="shared" si="5"/>
        <v>328</v>
      </c>
      <c r="B329">
        <v>81.010000000000005</v>
      </c>
      <c r="C329">
        <v>87.02</v>
      </c>
      <c r="D329">
        <v>139.33000000000001</v>
      </c>
    </row>
    <row r="330" spans="1:4" x14ac:dyDescent="0.45">
      <c r="A330">
        <f t="shared" si="5"/>
        <v>329</v>
      </c>
      <c r="B330">
        <v>79.97</v>
      </c>
      <c r="C330">
        <v>86.95</v>
      </c>
      <c r="D330">
        <v>141.26</v>
      </c>
    </row>
    <row r="331" spans="1:4" x14ac:dyDescent="0.45">
      <c r="A331">
        <f t="shared" si="5"/>
        <v>330</v>
      </c>
      <c r="B331">
        <v>77.98</v>
      </c>
      <c r="C331">
        <v>85.86</v>
      </c>
      <c r="D331">
        <v>142.91999999999999</v>
      </c>
    </row>
    <row r="332" spans="1:4" x14ac:dyDescent="0.45">
      <c r="A332">
        <f t="shared" si="5"/>
        <v>331</v>
      </c>
      <c r="B332">
        <v>79.209999999999994</v>
      </c>
      <c r="C332">
        <v>88.48</v>
      </c>
      <c r="D332">
        <v>145.30000000000001</v>
      </c>
    </row>
    <row r="333" spans="1:4" x14ac:dyDescent="0.45">
      <c r="A333">
        <f t="shared" si="5"/>
        <v>332</v>
      </c>
      <c r="B333">
        <v>80.59</v>
      </c>
      <c r="C333">
        <v>86.96</v>
      </c>
      <c r="D333">
        <v>143.49</v>
      </c>
    </row>
    <row r="334" spans="1:4" x14ac:dyDescent="0.45">
      <c r="A334">
        <f t="shared" si="5"/>
        <v>333</v>
      </c>
      <c r="B334">
        <v>83.04</v>
      </c>
      <c r="C334">
        <v>86.49</v>
      </c>
      <c r="D334">
        <v>145.41</v>
      </c>
    </row>
    <row r="335" spans="1:4" x14ac:dyDescent="0.45">
      <c r="A335">
        <f t="shared" si="5"/>
        <v>334</v>
      </c>
      <c r="B335">
        <v>84.26</v>
      </c>
      <c r="C335">
        <v>86.09</v>
      </c>
      <c r="D335">
        <v>147.4</v>
      </c>
    </row>
    <row r="336" spans="1:4" x14ac:dyDescent="0.45">
      <c r="A336">
        <f t="shared" si="5"/>
        <v>335</v>
      </c>
      <c r="B336">
        <v>85.28</v>
      </c>
      <c r="C336">
        <v>84.37</v>
      </c>
      <c r="D336">
        <v>146.27000000000001</v>
      </c>
    </row>
    <row r="337" spans="1:4" x14ac:dyDescent="0.45">
      <c r="A337">
        <f t="shared" si="5"/>
        <v>336</v>
      </c>
      <c r="B337">
        <v>85.74</v>
      </c>
      <c r="C337">
        <v>83.22</v>
      </c>
      <c r="D337">
        <v>148.38</v>
      </c>
    </row>
    <row r="338" spans="1:4" x14ac:dyDescent="0.45">
      <c r="A338">
        <f t="shared" si="5"/>
        <v>337</v>
      </c>
      <c r="B338">
        <v>84.14</v>
      </c>
      <c r="C338">
        <v>85.72</v>
      </c>
      <c r="D338">
        <v>150.66999999999999</v>
      </c>
    </row>
    <row r="339" spans="1:4" x14ac:dyDescent="0.45">
      <c r="A339">
        <f t="shared" si="5"/>
        <v>338</v>
      </c>
      <c r="B339">
        <v>86.12</v>
      </c>
      <c r="C339">
        <v>84.73</v>
      </c>
      <c r="D339">
        <v>150.84</v>
      </c>
    </row>
    <row r="340" spans="1:4" x14ac:dyDescent="0.45">
      <c r="A340">
        <f t="shared" si="5"/>
        <v>339</v>
      </c>
      <c r="B340">
        <v>86.23</v>
      </c>
      <c r="C340">
        <v>84.15</v>
      </c>
      <c r="D340">
        <v>149.72999999999999</v>
      </c>
    </row>
    <row r="341" spans="1:4" x14ac:dyDescent="0.45">
      <c r="A341">
        <f t="shared" si="5"/>
        <v>340</v>
      </c>
      <c r="B341">
        <v>84.78</v>
      </c>
      <c r="C341">
        <v>83.26</v>
      </c>
      <c r="D341">
        <v>148.35</v>
      </c>
    </row>
    <row r="342" spans="1:4" x14ac:dyDescent="0.45">
      <c r="A342">
        <f t="shared" si="5"/>
        <v>341</v>
      </c>
      <c r="B342">
        <v>86.91</v>
      </c>
      <c r="C342">
        <v>82.5</v>
      </c>
      <c r="D342">
        <v>150.61000000000001</v>
      </c>
    </row>
    <row r="343" spans="1:4" x14ac:dyDescent="0.45">
      <c r="A343">
        <f t="shared" si="5"/>
        <v>342</v>
      </c>
      <c r="B343">
        <v>85.3</v>
      </c>
      <c r="C343">
        <v>81.739999999999995</v>
      </c>
      <c r="D343">
        <v>148.94999999999999</v>
      </c>
    </row>
    <row r="344" spans="1:4" x14ac:dyDescent="0.45">
      <c r="A344">
        <f t="shared" si="5"/>
        <v>343</v>
      </c>
      <c r="B344">
        <v>83.64</v>
      </c>
      <c r="C344">
        <v>84.27</v>
      </c>
      <c r="D344">
        <v>147.16999999999999</v>
      </c>
    </row>
    <row r="345" spans="1:4" x14ac:dyDescent="0.45">
      <c r="A345">
        <f t="shared" si="5"/>
        <v>344</v>
      </c>
      <c r="B345">
        <v>82.5</v>
      </c>
      <c r="C345">
        <v>83</v>
      </c>
      <c r="D345">
        <v>147.86000000000001</v>
      </c>
    </row>
    <row r="346" spans="1:4" x14ac:dyDescent="0.45">
      <c r="A346">
        <f t="shared" si="5"/>
        <v>345</v>
      </c>
      <c r="B346">
        <v>83.5</v>
      </c>
      <c r="C346">
        <v>85.99</v>
      </c>
      <c r="D346">
        <v>149.49</v>
      </c>
    </row>
    <row r="347" spans="1:4" x14ac:dyDescent="0.45">
      <c r="A347">
        <f t="shared" si="5"/>
        <v>346</v>
      </c>
      <c r="B347">
        <v>85.49</v>
      </c>
      <c r="C347">
        <v>84.29</v>
      </c>
      <c r="D347">
        <v>147.9</v>
      </c>
    </row>
    <row r="348" spans="1:4" x14ac:dyDescent="0.45">
      <c r="A348">
        <f t="shared" si="5"/>
        <v>347</v>
      </c>
      <c r="B348">
        <v>87.71</v>
      </c>
      <c r="C348">
        <v>83.35</v>
      </c>
      <c r="D348">
        <v>146.46</v>
      </c>
    </row>
    <row r="349" spans="1:4" x14ac:dyDescent="0.45">
      <c r="A349">
        <f t="shared" si="5"/>
        <v>348</v>
      </c>
      <c r="B349">
        <v>85.99</v>
      </c>
      <c r="C349">
        <v>86.22</v>
      </c>
      <c r="D349">
        <v>144.76</v>
      </c>
    </row>
    <row r="350" spans="1:4" x14ac:dyDescent="0.45">
      <c r="A350">
        <f t="shared" si="5"/>
        <v>349</v>
      </c>
      <c r="B350">
        <v>88.15</v>
      </c>
      <c r="C350">
        <v>85.51</v>
      </c>
      <c r="D350">
        <v>146.63999999999999</v>
      </c>
    </row>
    <row r="351" spans="1:4" x14ac:dyDescent="0.45">
      <c r="A351">
        <f t="shared" si="5"/>
        <v>350</v>
      </c>
      <c r="B351">
        <v>88.57</v>
      </c>
      <c r="C351">
        <v>84.25</v>
      </c>
      <c r="D351">
        <v>146.84</v>
      </c>
    </row>
    <row r="352" spans="1:4" x14ac:dyDescent="0.45">
      <c r="A352">
        <f t="shared" si="5"/>
        <v>351</v>
      </c>
      <c r="B352">
        <v>88.75</v>
      </c>
      <c r="C352">
        <v>84.11</v>
      </c>
      <c r="D352">
        <v>145.82</v>
      </c>
    </row>
    <row r="353" spans="1:4" x14ac:dyDescent="0.45">
      <c r="A353">
        <f t="shared" si="5"/>
        <v>352</v>
      </c>
      <c r="B353">
        <v>89.45</v>
      </c>
      <c r="C353">
        <v>86.81</v>
      </c>
      <c r="D353">
        <v>147.19999999999999</v>
      </c>
    </row>
    <row r="354" spans="1:4" x14ac:dyDescent="0.45">
      <c r="A354">
        <f t="shared" si="5"/>
        <v>353</v>
      </c>
      <c r="B354">
        <v>87.7</v>
      </c>
      <c r="C354">
        <v>85.18</v>
      </c>
      <c r="D354">
        <v>149.22999999999999</v>
      </c>
    </row>
    <row r="355" spans="1:4" x14ac:dyDescent="0.45">
      <c r="A355">
        <f t="shared" si="5"/>
        <v>354</v>
      </c>
      <c r="B355">
        <v>85.97</v>
      </c>
      <c r="C355">
        <v>85.17</v>
      </c>
      <c r="D355">
        <v>150.75</v>
      </c>
    </row>
    <row r="356" spans="1:4" x14ac:dyDescent="0.45">
      <c r="A356">
        <f t="shared" si="5"/>
        <v>355</v>
      </c>
      <c r="B356">
        <v>86.77</v>
      </c>
      <c r="C356">
        <v>83.74</v>
      </c>
      <c r="D356">
        <v>151.94999999999999</v>
      </c>
    </row>
    <row r="357" spans="1:4" x14ac:dyDescent="0.45">
      <c r="A357">
        <f t="shared" si="5"/>
        <v>356</v>
      </c>
      <c r="B357">
        <v>85.03</v>
      </c>
      <c r="C357">
        <v>83.16</v>
      </c>
      <c r="D357">
        <v>154.04</v>
      </c>
    </row>
    <row r="358" spans="1:4" x14ac:dyDescent="0.45">
      <c r="A358">
        <f t="shared" si="5"/>
        <v>357</v>
      </c>
      <c r="B358">
        <v>83.62</v>
      </c>
      <c r="C358">
        <v>82.19</v>
      </c>
      <c r="D358">
        <v>155.46</v>
      </c>
    </row>
    <row r="359" spans="1:4" x14ac:dyDescent="0.45">
      <c r="A359">
        <f t="shared" si="5"/>
        <v>358</v>
      </c>
      <c r="B359">
        <v>85.87</v>
      </c>
      <c r="C359">
        <v>80.930000000000007</v>
      </c>
      <c r="D359">
        <v>157.47</v>
      </c>
    </row>
    <row r="360" spans="1:4" x14ac:dyDescent="0.45">
      <c r="A360">
        <f t="shared" si="5"/>
        <v>359</v>
      </c>
      <c r="B360">
        <v>86.95</v>
      </c>
      <c r="C360">
        <v>83.66</v>
      </c>
      <c r="D360">
        <v>155.78</v>
      </c>
    </row>
    <row r="361" spans="1:4" x14ac:dyDescent="0.45">
      <c r="A361">
        <f t="shared" si="5"/>
        <v>360</v>
      </c>
      <c r="B361">
        <v>88.95</v>
      </c>
      <c r="C361">
        <v>82.17</v>
      </c>
      <c r="D361">
        <v>154.38999999999999</v>
      </c>
    </row>
    <row r="362" spans="1:4" x14ac:dyDescent="0.45">
      <c r="A362">
        <f t="shared" si="5"/>
        <v>361</v>
      </c>
      <c r="B362">
        <v>87.68</v>
      </c>
      <c r="C362">
        <v>81.81</v>
      </c>
      <c r="D362">
        <v>155.91999999999999</v>
      </c>
    </row>
    <row r="363" spans="1:4" x14ac:dyDescent="0.45">
      <c r="A363">
        <f t="shared" si="5"/>
        <v>362</v>
      </c>
      <c r="B363">
        <v>86.52</v>
      </c>
      <c r="C363">
        <v>80.97</v>
      </c>
      <c r="D363">
        <v>154.41999999999999</v>
      </c>
    </row>
    <row r="364" spans="1:4" x14ac:dyDescent="0.45">
      <c r="A364">
        <f t="shared" si="5"/>
        <v>363</v>
      </c>
      <c r="B364">
        <v>87.64</v>
      </c>
      <c r="C364">
        <v>80.41</v>
      </c>
      <c r="D364">
        <v>153.37</v>
      </c>
    </row>
    <row r="365" spans="1:4" x14ac:dyDescent="0.45">
      <c r="A365">
        <f t="shared" si="5"/>
        <v>364</v>
      </c>
      <c r="B365">
        <v>86.51</v>
      </c>
      <c r="C365">
        <v>79.86</v>
      </c>
      <c r="D365">
        <v>154.38</v>
      </c>
    </row>
    <row r="366" spans="1:4" x14ac:dyDescent="0.45">
      <c r="A366">
        <f t="shared" si="5"/>
        <v>365</v>
      </c>
      <c r="B366">
        <v>85.1</v>
      </c>
      <c r="C366">
        <v>79.52</v>
      </c>
      <c r="D366">
        <v>152.55000000000001</v>
      </c>
    </row>
    <row r="367" spans="1:4" x14ac:dyDescent="0.45">
      <c r="A367">
        <f t="shared" si="5"/>
        <v>366</v>
      </c>
      <c r="B367">
        <v>86.09</v>
      </c>
      <c r="C367">
        <v>78.86</v>
      </c>
      <c r="D367">
        <v>150.97999999999999</v>
      </c>
    </row>
    <row r="368" spans="1:4" x14ac:dyDescent="0.45">
      <c r="A368">
        <f t="shared" si="5"/>
        <v>367</v>
      </c>
      <c r="B368">
        <v>84.89</v>
      </c>
      <c r="C368">
        <v>77.11</v>
      </c>
      <c r="D368">
        <v>151.24</v>
      </c>
    </row>
    <row r="369" spans="1:4" x14ac:dyDescent="0.45">
      <c r="A369">
        <f t="shared" si="5"/>
        <v>368</v>
      </c>
      <c r="B369">
        <v>83.75</v>
      </c>
      <c r="C369">
        <v>75.290000000000006</v>
      </c>
      <c r="D369">
        <v>153.69</v>
      </c>
    </row>
    <row r="370" spans="1:4" x14ac:dyDescent="0.45">
      <c r="A370">
        <f t="shared" si="5"/>
        <v>369</v>
      </c>
      <c r="B370">
        <v>85.37</v>
      </c>
      <c r="C370">
        <v>78.260000000000005</v>
      </c>
      <c r="D370">
        <v>155.26</v>
      </c>
    </row>
    <row r="371" spans="1:4" x14ac:dyDescent="0.45">
      <c r="A371">
        <f t="shared" si="5"/>
        <v>370</v>
      </c>
      <c r="B371">
        <v>85.9</v>
      </c>
      <c r="C371">
        <v>77.23</v>
      </c>
      <c r="D371">
        <v>153.86000000000001</v>
      </c>
    </row>
    <row r="372" spans="1:4" x14ac:dyDescent="0.45">
      <c r="A372">
        <f t="shared" si="5"/>
        <v>371</v>
      </c>
      <c r="B372">
        <v>84.34</v>
      </c>
      <c r="C372">
        <v>79.95</v>
      </c>
      <c r="D372">
        <v>152.09</v>
      </c>
    </row>
    <row r="373" spans="1:4" x14ac:dyDescent="0.45">
      <c r="A373">
        <f t="shared" si="5"/>
        <v>372</v>
      </c>
      <c r="B373">
        <v>83.32</v>
      </c>
      <c r="C373">
        <v>79.03</v>
      </c>
      <c r="D373">
        <v>150.44</v>
      </c>
    </row>
    <row r="374" spans="1:4" x14ac:dyDescent="0.45">
      <c r="A374">
        <f t="shared" si="5"/>
        <v>373</v>
      </c>
      <c r="B374">
        <v>83.78</v>
      </c>
      <c r="C374">
        <v>78.569999999999993</v>
      </c>
      <c r="D374">
        <v>152.88</v>
      </c>
    </row>
    <row r="375" spans="1:4" x14ac:dyDescent="0.45">
      <c r="A375">
        <f t="shared" si="5"/>
        <v>374</v>
      </c>
      <c r="B375">
        <v>81.97</v>
      </c>
      <c r="C375">
        <v>76.849999999999994</v>
      </c>
      <c r="D375">
        <v>153.57</v>
      </c>
    </row>
    <row r="376" spans="1:4" x14ac:dyDescent="0.45">
      <c r="A376">
        <f t="shared" si="5"/>
        <v>375</v>
      </c>
      <c r="B376">
        <v>83.69</v>
      </c>
      <c r="C376">
        <v>79.53</v>
      </c>
      <c r="D376">
        <v>151.80000000000001</v>
      </c>
    </row>
    <row r="377" spans="1:4" x14ac:dyDescent="0.45">
      <c r="A377">
        <f t="shared" si="5"/>
        <v>376</v>
      </c>
      <c r="B377">
        <v>82.46</v>
      </c>
      <c r="C377">
        <v>82.14</v>
      </c>
      <c r="D377">
        <v>153.21</v>
      </c>
    </row>
    <row r="378" spans="1:4" x14ac:dyDescent="0.45">
      <c r="A378">
        <f t="shared" si="5"/>
        <v>377</v>
      </c>
      <c r="B378">
        <v>84.11</v>
      </c>
      <c r="C378">
        <v>81.95</v>
      </c>
      <c r="D378">
        <v>154.75</v>
      </c>
    </row>
    <row r="379" spans="1:4" x14ac:dyDescent="0.45">
      <c r="A379">
        <f t="shared" si="5"/>
        <v>378</v>
      </c>
      <c r="B379">
        <v>85.63</v>
      </c>
      <c r="C379">
        <v>81.260000000000005</v>
      </c>
      <c r="D379">
        <v>153.43</v>
      </c>
    </row>
    <row r="380" spans="1:4" x14ac:dyDescent="0.45">
      <c r="A380">
        <f t="shared" si="5"/>
        <v>379</v>
      </c>
      <c r="B380">
        <v>85.83</v>
      </c>
      <c r="C380">
        <v>79.760000000000005</v>
      </c>
      <c r="D380">
        <v>152.27000000000001</v>
      </c>
    </row>
    <row r="381" spans="1:4" x14ac:dyDescent="0.45">
      <c r="A381">
        <f t="shared" si="5"/>
        <v>380</v>
      </c>
      <c r="B381">
        <v>86.66</v>
      </c>
      <c r="C381">
        <v>82.5</v>
      </c>
      <c r="D381">
        <v>151</v>
      </c>
    </row>
    <row r="382" spans="1:4" x14ac:dyDescent="0.45">
      <c r="A382">
        <f t="shared" si="5"/>
        <v>381</v>
      </c>
      <c r="B382">
        <v>87.96</v>
      </c>
      <c r="C382">
        <v>80.88</v>
      </c>
      <c r="D382">
        <v>152.36000000000001</v>
      </c>
    </row>
    <row r="383" spans="1:4" x14ac:dyDescent="0.45">
      <c r="A383">
        <f t="shared" si="5"/>
        <v>382</v>
      </c>
      <c r="B383">
        <v>89.71</v>
      </c>
      <c r="C383">
        <v>80.27</v>
      </c>
      <c r="D383">
        <v>150.47999999999999</v>
      </c>
    </row>
    <row r="384" spans="1:4" x14ac:dyDescent="0.45">
      <c r="A384">
        <f t="shared" si="5"/>
        <v>383</v>
      </c>
      <c r="B384">
        <v>91.38</v>
      </c>
      <c r="C384">
        <v>80.06</v>
      </c>
      <c r="D384">
        <v>151.6</v>
      </c>
    </row>
    <row r="385" spans="1:4" x14ac:dyDescent="0.45">
      <c r="A385">
        <f t="shared" si="5"/>
        <v>384</v>
      </c>
      <c r="B385">
        <v>90.08</v>
      </c>
      <c r="C385">
        <v>78.17</v>
      </c>
      <c r="D385">
        <v>149.69999999999999</v>
      </c>
    </row>
    <row r="386" spans="1:4" x14ac:dyDescent="0.45">
      <c r="A386">
        <f t="shared" si="5"/>
        <v>385</v>
      </c>
      <c r="B386">
        <v>88.79</v>
      </c>
      <c r="C386">
        <v>77.03</v>
      </c>
      <c r="D386">
        <v>150.75</v>
      </c>
    </row>
    <row r="387" spans="1:4" x14ac:dyDescent="0.45">
      <c r="A387">
        <f t="shared" si="5"/>
        <v>386</v>
      </c>
      <c r="B387">
        <v>86.79</v>
      </c>
      <c r="C387">
        <v>76.48</v>
      </c>
      <c r="D387">
        <v>149.30000000000001</v>
      </c>
    </row>
    <row r="388" spans="1:4" x14ac:dyDescent="0.45">
      <c r="A388">
        <f t="shared" ref="A388:A451" si="6">A387+1</f>
        <v>387</v>
      </c>
      <c r="B388">
        <v>84.93</v>
      </c>
      <c r="C388">
        <v>76.209999999999994</v>
      </c>
      <c r="D388">
        <v>149.41999999999999</v>
      </c>
    </row>
    <row r="389" spans="1:4" x14ac:dyDescent="0.45">
      <c r="A389">
        <f t="shared" si="6"/>
        <v>388</v>
      </c>
      <c r="B389">
        <v>83.65</v>
      </c>
      <c r="C389">
        <v>76.09</v>
      </c>
      <c r="D389">
        <v>147.55000000000001</v>
      </c>
    </row>
    <row r="390" spans="1:4" x14ac:dyDescent="0.45">
      <c r="A390">
        <f t="shared" si="6"/>
        <v>389</v>
      </c>
      <c r="B390">
        <v>84.46</v>
      </c>
      <c r="C390">
        <v>75.75</v>
      </c>
      <c r="D390">
        <v>148.07</v>
      </c>
    </row>
    <row r="391" spans="1:4" x14ac:dyDescent="0.45">
      <c r="A391">
        <f t="shared" si="6"/>
        <v>390</v>
      </c>
      <c r="B391">
        <v>82.96</v>
      </c>
      <c r="C391">
        <v>74.55</v>
      </c>
      <c r="D391">
        <v>149.9</v>
      </c>
    </row>
    <row r="392" spans="1:4" x14ac:dyDescent="0.45">
      <c r="A392">
        <f t="shared" si="6"/>
        <v>391</v>
      </c>
      <c r="B392">
        <v>81.92</v>
      </c>
      <c r="C392">
        <v>74.290000000000006</v>
      </c>
      <c r="D392">
        <v>151.68</v>
      </c>
    </row>
    <row r="393" spans="1:4" x14ac:dyDescent="0.45">
      <c r="A393">
        <f t="shared" si="6"/>
        <v>392</v>
      </c>
      <c r="B393">
        <v>80.319999999999993</v>
      </c>
      <c r="C393">
        <v>73.209999999999994</v>
      </c>
      <c r="D393">
        <v>153.25</v>
      </c>
    </row>
    <row r="394" spans="1:4" x14ac:dyDescent="0.45">
      <c r="A394">
        <f t="shared" si="6"/>
        <v>393</v>
      </c>
      <c r="B394">
        <v>80.37</v>
      </c>
      <c r="C394">
        <v>72.27</v>
      </c>
      <c r="D394">
        <v>152.22999999999999</v>
      </c>
    </row>
    <row r="395" spans="1:4" x14ac:dyDescent="0.45">
      <c r="A395">
        <f t="shared" si="6"/>
        <v>394</v>
      </c>
      <c r="B395">
        <v>81.260000000000005</v>
      </c>
      <c r="C395">
        <v>70.48</v>
      </c>
      <c r="D395">
        <v>150.25</v>
      </c>
    </row>
    <row r="396" spans="1:4" x14ac:dyDescent="0.45">
      <c r="A396">
        <f t="shared" si="6"/>
        <v>395</v>
      </c>
      <c r="B396">
        <v>83.72</v>
      </c>
      <c r="C396">
        <v>70.05</v>
      </c>
      <c r="D396">
        <v>148.80000000000001</v>
      </c>
    </row>
    <row r="397" spans="1:4" x14ac:dyDescent="0.45">
      <c r="A397">
        <f t="shared" si="6"/>
        <v>396</v>
      </c>
      <c r="B397">
        <v>84.27</v>
      </c>
      <c r="C397">
        <v>68.349999999999994</v>
      </c>
      <c r="D397">
        <v>146.96</v>
      </c>
    </row>
    <row r="398" spans="1:4" x14ac:dyDescent="0.45">
      <c r="A398">
        <f t="shared" si="6"/>
        <v>397</v>
      </c>
      <c r="B398">
        <v>82.97</v>
      </c>
      <c r="C398">
        <v>67.58</v>
      </c>
      <c r="D398">
        <v>145.47999999999999</v>
      </c>
    </row>
    <row r="399" spans="1:4" x14ac:dyDescent="0.45">
      <c r="A399">
        <f t="shared" si="6"/>
        <v>398</v>
      </c>
      <c r="B399">
        <v>83.17</v>
      </c>
      <c r="C399">
        <v>66.3</v>
      </c>
      <c r="D399">
        <v>147.35</v>
      </c>
    </row>
    <row r="400" spans="1:4" x14ac:dyDescent="0.45">
      <c r="A400">
        <f t="shared" si="6"/>
        <v>399</v>
      </c>
      <c r="B400">
        <v>81.819999999999993</v>
      </c>
      <c r="C400">
        <v>65.040000000000006</v>
      </c>
      <c r="D400">
        <v>145.4</v>
      </c>
    </row>
    <row r="401" spans="1:4" x14ac:dyDescent="0.45">
      <c r="A401">
        <f t="shared" si="6"/>
        <v>400</v>
      </c>
      <c r="B401">
        <v>84.04</v>
      </c>
      <c r="C401">
        <v>63.88</v>
      </c>
      <c r="D401">
        <v>145.47</v>
      </c>
    </row>
    <row r="402" spans="1:4" x14ac:dyDescent="0.45">
      <c r="A402">
        <f t="shared" si="6"/>
        <v>401</v>
      </c>
      <c r="B402">
        <v>82.65</v>
      </c>
      <c r="C402">
        <v>63.09</v>
      </c>
      <c r="D402">
        <v>146.12</v>
      </c>
    </row>
    <row r="403" spans="1:4" x14ac:dyDescent="0.45">
      <c r="A403">
        <f t="shared" si="6"/>
        <v>402</v>
      </c>
      <c r="B403">
        <v>83.94</v>
      </c>
      <c r="C403">
        <v>61.68</v>
      </c>
      <c r="D403">
        <v>147.22</v>
      </c>
    </row>
    <row r="404" spans="1:4" x14ac:dyDescent="0.45">
      <c r="A404">
        <f t="shared" si="6"/>
        <v>403</v>
      </c>
      <c r="B404">
        <v>82.19</v>
      </c>
      <c r="C404">
        <v>60.11</v>
      </c>
      <c r="D404">
        <v>148.13</v>
      </c>
    </row>
    <row r="405" spans="1:4" x14ac:dyDescent="0.45">
      <c r="A405">
        <f t="shared" si="6"/>
        <v>404</v>
      </c>
      <c r="B405">
        <v>84.44</v>
      </c>
      <c r="C405">
        <v>63.04</v>
      </c>
      <c r="D405">
        <v>149.9</v>
      </c>
    </row>
    <row r="406" spans="1:4" x14ac:dyDescent="0.45">
      <c r="A406">
        <f t="shared" si="6"/>
        <v>405</v>
      </c>
      <c r="B406">
        <v>82.85</v>
      </c>
      <c r="C406">
        <v>65.81</v>
      </c>
      <c r="D406">
        <v>147.96</v>
      </c>
    </row>
    <row r="407" spans="1:4" x14ac:dyDescent="0.45">
      <c r="A407">
        <f t="shared" si="6"/>
        <v>406</v>
      </c>
      <c r="B407">
        <v>84.73</v>
      </c>
      <c r="C407">
        <v>64.260000000000005</v>
      </c>
      <c r="D407">
        <v>146.51</v>
      </c>
    </row>
    <row r="408" spans="1:4" x14ac:dyDescent="0.45">
      <c r="A408">
        <f t="shared" si="6"/>
        <v>407</v>
      </c>
      <c r="B408">
        <v>84.93</v>
      </c>
      <c r="C408">
        <v>63.08</v>
      </c>
      <c r="D408">
        <v>147.87</v>
      </c>
    </row>
    <row r="409" spans="1:4" x14ac:dyDescent="0.45">
      <c r="A409">
        <f t="shared" si="6"/>
        <v>408</v>
      </c>
      <c r="B409">
        <v>83.87</v>
      </c>
      <c r="C409">
        <v>62.49</v>
      </c>
      <c r="D409">
        <v>149.41</v>
      </c>
    </row>
    <row r="410" spans="1:4" x14ac:dyDescent="0.45">
      <c r="A410">
        <f t="shared" si="6"/>
        <v>409</v>
      </c>
      <c r="B410">
        <v>82.71</v>
      </c>
      <c r="C410">
        <v>61.45</v>
      </c>
      <c r="D410">
        <v>150.38999999999999</v>
      </c>
    </row>
    <row r="411" spans="1:4" x14ac:dyDescent="0.45">
      <c r="A411">
        <f t="shared" si="6"/>
        <v>410</v>
      </c>
      <c r="B411">
        <v>81.37</v>
      </c>
      <c r="C411">
        <v>60.3</v>
      </c>
      <c r="D411">
        <v>149.35</v>
      </c>
    </row>
    <row r="412" spans="1:4" x14ac:dyDescent="0.45">
      <c r="A412">
        <f t="shared" si="6"/>
        <v>411</v>
      </c>
      <c r="B412">
        <v>80.040000000000006</v>
      </c>
      <c r="C412">
        <v>62.81</v>
      </c>
      <c r="D412">
        <v>147.81</v>
      </c>
    </row>
    <row r="413" spans="1:4" x14ac:dyDescent="0.45">
      <c r="A413">
        <f t="shared" si="6"/>
        <v>412</v>
      </c>
      <c r="B413">
        <v>81.96</v>
      </c>
      <c r="C413">
        <v>62.35</v>
      </c>
      <c r="D413">
        <v>145.85</v>
      </c>
    </row>
    <row r="414" spans="1:4" x14ac:dyDescent="0.45">
      <c r="A414">
        <f t="shared" si="6"/>
        <v>413</v>
      </c>
      <c r="B414">
        <v>82.73</v>
      </c>
      <c r="C414">
        <v>61.53</v>
      </c>
      <c r="D414">
        <v>147.65</v>
      </c>
    </row>
    <row r="415" spans="1:4" x14ac:dyDescent="0.45">
      <c r="A415">
        <f t="shared" si="6"/>
        <v>414</v>
      </c>
      <c r="B415">
        <v>81.599999999999994</v>
      </c>
      <c r="C415">
        <v>61.16</v>
      </c>
      <c r="D415">
        <v>148</v>
      </c>
    </row>
    <row r="416" spans="1:4" x14ac:dyDescent="0.45">
      <c r="A416">
        <f t="shared" si="6"/>
        <v>415</v>
      </c>
      <c r="B416">
        <v>80.37</v>
      </c>
      <c r="C416">
        <v>60.65</v>
      </c>
      <c r="D416">
        <v>149.16</v>
      </c>
    </row>
    <row r="417" spans="1:4" x14ac:dyDescent="0.45">
      <c r="A417">
        <f t="shared" si="6"/>
        <v>416</v>
      </c>
      <c r="B417">
        <v>82.29</v>
      </c>
      <c r="C417">
        <v>59.06</v>
      </c>
      <c r="D417">
        <v>148.12</v>
      </c>
    </row>
    <row r="418" spans="1:4" x14ac:dyDescent="0.45">
      <c r="A418">
        <f t="shared" si="6"/>
        <v>417</v>
      </c>
      <c r="B418">
        <v>83.24</v>
      </c>
      <c r="C418">
        <v>61.49</v>
      </c>
      <c r="D418">
        <v>146.75</v>
      </c>
    </row>
    <row r="419" spans="1:4" x14ac:dyDescent="0.45">
      <c r="A419">
        <f t="shared" si="6"/>
        <v>418</v>
      </c>
      <c r="B419">
        <v>85.09</v>
      </c>
      <c r="C419">
        <v>64.209999999999994</v>
      </c>
      <c r="D419">
        <v>148.88</v>
      </c>
    </row>
    <row r="420" spans="1:4" x14ac:dyDescent="0.45">
      <c r="A420">
        <f t="shared" si="6"/>
        <v>419</v>
      </c>
      <c r="B420">
        <v>85.26</v>
      </c>
      <c r="C420">
        <v>64.11</v>
      </c>
      <c r="D420">
        <v>150.13999999999999</v>
      </c>
    </row>
    <row r="421" spans="1:4" x14ac:dyDescent="0.45">
      <c r="A421">
        <f t="shared" si="6"/>
        <v>420</v>
      </c>
      <c r="B421">
        <v>87.45</v>
      </c>
      <c r="C421">
        <v>63.4</v>
      </c>
      <c r="D421">
        <v>149.12</v>
      </c>
    </row>
    <row r="422" spans="1:4" x14ac:dyDescent="0.45">
      <c r="A422">
        <f t="shared" si="6"/>
        <v>421</v>
      </c>
      <c r="B422">
        <v>89.82</v>
      </c>
      <c r="C422">
        <v>61.83</v>
      </c>
      <c r="D422">
        <v>147.93</v>
      </c>
    </row>
    <row r="423" spans="1:4" x14ac:dyDescent="0.45">
      <c r="A423">
        <f t="shared" si="6"/>
        <v>422</v>
      </c>
      <c r="B423">
        <v>91.95</v>
      </c>
      <c r="C423">
        <v>59.96</v>
      </c>
      <c r="D423">
        <v>145.99</v>
      </c>
    </row>
    <row r="424" spans="1:4" x14ac:dyDescent="0.45">
      <c r="A424">
        <f t="shared" si="6"/>
        <v>423</v>
      </c>
      <c r="B424">
        <v>94.23</v>
      </c>
      <c r="C424">
        <v>59.02</v>
      </c>
      <c r="D424">
        <v>144.71</v>
      </c>
    </row>
    <row r="425" spans="1:4" x14ac:dyDescent="0.45">
      <c r="A425">
        <f t="shared" si="6"/>
        <v>424</v>
      </c>
      <c r="B425">
        <v>93.11</v>
      </c>
      <c r="C425">
        <v>57.84</v>
      </c>
      <c r="D425">
        <v>145.03</v>
      </c>
    </row>
    <row r="426" spans="1:4" x14ac:dyDescent="0.45">
      <c r="A426">
        <f t="shared" si="6"/>
        <v>425</v>
      </c>
      <c r="B426">
        <v>93.73</v>
      </c>
      <c r="C426">
        <v>60.76</v>
      </c>
      <c r="D426">
        <v>146.52000000000001</v>
      </c>
    </row>
    <row r="427" spans="1:4" x14ac:dyDescent="0.45">
      <c r="A427">
        <f t="shared" si="6"/>
        <v>426</v>
      </c>
      <c r="B427">
        <v>95.75</v>
      </c>
      <c r="C427">
        <v>60.53</v>
      </c>
      <c r="D427">
        <v>146.65</v>
      </c>
    </row>
    <row r="428" spans="1:4" x14ac:dyDescent="0.45">
      <c r="A428">
        <f t="shared" si="6"/>
        <v>427</v>
      </c>
      <c r="B428">
        <v>97.38</v>
      </c>
      <c r="C428">
        <v>62.95</v>
      </c>
      <c r="D428">
        <v>148.26</v>
      </c>
    </row>
    <row r="429" spans="1:4" x14ac:dyDescent="0.45">
      <c r="A429">
        <f t="shared" si="6"/>
        <v>428</v>
      </c>
      <c r="B429">
        <v>99.66</v>
      </c>
      <c r="C429">
        <v>62.42</v>
      </c>
      <c r="D429">
        <v>146.6</v>
      </c>
    </row>
    <row r="430" spans="1:4" x14ac:dyDescent="0.45">
      <c r="A430">
        <f t="shared" si="6"/>
        <v>429</v>
      </c>
      <c r="B430">
        <v>98.06</v>
      </c>
      <c r="C430">
        <v>64.86</v>
      </c>
      <c r="D430">
        <v>147.83000000000001</v>
      </c>
    </row>
    <row r="431" spans="1:4" x14ac:dyDescent="0.45">
      <c r="A431">
        <f t="shared" si="6"/>
        <v>430</v>
      </c>
      <c r="B431">
        <v>99.61</v>
      </c>
      <c r="C431">
        <v>63.25</v>
      </c>
      <c r="D431">
        <v>150.03</v>
      </c>
    </row>
    <row r="432" spans="1:4" x14ac:dyDescent="0.45">
      <c r="A432">
        <f t="shared" si="6"/>
        <v>431</v>
      </c>
      <c r="B432">
        <v>97.68</v>
      </c>
      <c r="C432">
        <v>62.83</v>
      </c>
      <c r="D432">
        <v>151.15</v>
      </c>
    </row>
    <row r="433" spans="1:4" x14ac:dyDescent="0.45">
      <c r="A433">
        <f t="shared" si="6"/>
        <v>432</v>
      </c>
      <c r="B433">
        <v>96.12</v>
      </c>
      <c r="C433">
        <v>61.62</v>
      </c>
      <c r="D433">
        <v>149.94999999999999</v>
      </c>
    </row>
    <row r="434" spans="1:4" x14ac:dyDescent="0.45">
      <c r="A434">
        <f t="shared" si="6"/>
        <v>433</v>
      </c>
      <c r="B434">
        <v>94.84</v>
      </c>
      <c r="C434">
        <v>60.02</v>
      </c>
      <c r="D434">
        <v>150.97999999999999</v>
      </c>
    </row>
    <row r="435" spans="1:4" x14ac:dyDescent="0.45">
      <c r="A435">
        <f t="shared" si="6"/>
        <v>434</v>
      </c>
      <c r="B435">
        <v>95.23</v>
      </c>
      <c r="C435">
        <v>59.25</v>
      </c>
      <c r="D435">
        <v>149.25</v>
      </c>
    </row>
    <row r="436" spans="1:4" x14ac:dyDescent="0.45">
      <c r="A436">
        <f t="shared" si="6"/>
        <v>435</v>
      </c>
      <c r="B436">
        <v>96.12</v>
      </c>
      <c r="C436">
        <v>62.11</v>
      </c>
      <c r="D436">
        <v>151.06</v>
      </c>
    </row>
    <row r="437" spans="1:4" x14ac:dyDescent="0.45">
      <c r="A437">
        <f t="shared" si="6"/>
        <v>436</v>
      </c>
      <c r="B437">
        <v>94.84</v>
      </c>
      <c r="C437">
        <v>60.56</v>
      </c>
      <c r="D437">
        <v>149.65</v>
      </c>
    </row>
    <row r="438" spans="1:4" x14ac:dyDescent="0.45">
      <c r="A438">
        <f t="shared" si="6"/>
        <v>437</v>
      </c>
      <c r="B438">
        <v>93.28</v>
      </c>
      <c r="C438">
        <v>60.46</v>
      </c>
      <c r="D438">
        <v>148.22</v>
      </c>
    </row>
    <row r="439" spans="1:4" x14ac:dyDescent="0.45">
      <c r="A439">
        <f t="shared" si="6"/>
        <v>438</v>
      </c>
      <c r="B439">
        <v>91.44</v>
      </c>
      <c r="C439">
        <v>63.27</v>
      </c>
      <c r="D439">
        <v>146.25</v>
      </c>
    </row>
    <row r="440" spans="1:4" x14ac:dyDescent="0.45">
      <c r="A440">
        <f t="shared" si="6"/>
        <v>439</v>
      </c>
      <c r="B440">
        <v>93.22</v>
      </c>
      <c r="C440">
        <v>62.21</v>
      </c>
      <c r="D440">
        <v>146.91</v>
      </c>
    </row>
    <row r="441" spans="1:4" x14ac:dyDescent="0.45">
      <c r="A441">
        <f t="shared" si="6"/>
        <v>440</v>
      </c>
      <c r="B441">
        <v>95.34</v>
      </c>
      <c r="C441">
        <v>65.209999999999994</v>
      </c>
      <c r="D441">
        <v>145.85</v>
      </c>
    </row>
    <row r="442" spans="1:4" x14ac:dyDescent="0.45">
      <c r="A442">
        <f t="shared" si="6"/>
        <v>441</v>
      </c>
      <c r="B442">
        <v>97.18</v>
      </c>
      <c r="C442">
        <v>64.72</v>
      </c>
      <c r="D442">
        <v>146.31</v>
      </c>
    </row>
    <row r="443" spans="1:4" x14ac:dyDescent="0.45">
      <c r="A443">
        <f t="shared" si="6"/>
        <v>442</v>
      </c>
      <c r="B443">
        <v>95.89</v>
      </c>
      <c r="C443">
        <v>64.510000000000005</v>
      </c>
      <c r="D443">
        <v>144.6</v>
      </c>
    </row>
    <row r="444" spans="1:4" x14ac:dyDescent="0.45">
      <c r="A444">
        <f t="shared" si="6"/>
        <v>443</v>
      </c>
      <c r="B444">
        <v>94.4</v>
      </c>
      <c r="C444">
        <v>63.15</v>
      </c>
      <c r="D444">
        <v>143.56</v>
      </c>
    </row>
    <row r="445" spans="1:4" x14ac:dyDescent="0.45">
      <c r="A445">
        <f t="shared" si="6"/>
        <v>444</v>
      </c>
      <c r="B445">
        <v>93.07</v>
      </c>
      <c r="C445">
        <v>65.959999999999994</v>
      </c>
      <c r="D445">
        <v>143.61000000000001</v>
      </c>
    </row>
    <row r="446" spans="1:4" x14ac:dyDescent="0.45">
      <c r="A446">
        <f t="shared" si="6"/>
        <v>445</v>
      </c>
      <c r="B446">
        <v>93.84</v>
      </c>
      <c r="C446">
        <v>64.819999999999993</v>
      </c>
      <c r="D446">
        <v>143.97999999999999</v>
      </c>
    </row>
    <row r="447" spans="1:4" x14ac:dyDescent="0.45">
      <c r="A447">
        <f t="shared" si="6"/>
        <v>446</v>
      </c>
      <c r="B447">
        <v>92.78</v>
      </c>
      <c r="C447">
        <v>63.49</v>
      </c>
      <c r="D447">
        <v>142.51</v>
      </c>
    </row>
    <row r="448" spans="1:4" x14ac:dyDescent="0.45">
      <c r="A448">
        <f t="shared" si="6"/>
        <v>447</v>
      </c>
      <c r="B448">
        <v>94.02</v>
      </c>
      <c r="C448">
        <v>62.41</v>
      </c>
      <c r="D448">
        <v>144.03</v>
      </c>
    </row>
    <row r="449" spans="1:4" x14ac:dyDescent="0.45">
      <c r="A449">
        <f t="shared" si="6"/>
        <v>448</v>
      </c>
      <c r="B449">
        <v>95.27</v>
      </c>
      <c r="C449">
        <v>65.36</v>
      </c>
      <c r="D449">
        <v>142.49</v>
      </c>
    </row>
    <row r="450" spans="1:4" x14ac:dyDescent="0.45">
      <c r="A450">
        <f t="shared" si="6"/>
        <v>449</v>
      </c>
      <c r="B450">
        <v>93.67</v>
      </c>
      <c r="C450">
        <v>64.400000000000006</v>
      </c>
      <c r="D450">
        <v>140.54</v>
      </c>
    </row>
    <row r="451" spans="1:4" x14ac:dyDescent="0.45">
      <c r="A451">
        <f t="shared" si="6"/>
        <v>450</v>
      </c>
      <c r="B451">
        <v>95.35</v>
      </c>
      <c r="C451">
        <v>63.79</v>
      </c>
      <c r="D451">
        <v>138.88999999999999</v>
      </c>
    </row>
    <row r="452" spans="1:4" x14ac:dyDescent="0.45">
      <c r="A452">
        <f t="shared" ref="A452:A501" si="7">A451+1</f>
        <v>451</v>
      </c>
      <c r="B452">
        <v>96.14</v>
      </c>
      <c r="C452">
        <v>62.37</v>
      </c>
      <c r="D452">
        <v>137.61000000000001</v>
      </c>
    </row>
    <row r="453" spans="1:4" x14ac:dyDescent="0.45">
      <c r="A453">
        <f t="shared" si="7"/>
        <v>452</v>
      </c>
      <c r="B453">
        <v>94.99</v>
      </c>
      <c r="C453">
        <v>65.239999999999995</v>
      </c>
      <c r="D453">
        <v>138.30000000000001</v>
      </c>
    </row>
    <row r="454" spans="1:4" x14ac:dyDescent="0.45">
      <c r="A454">
        <f t="shared" si="7"/>
        <v>453</v>
      </c>
      <c r="B454">
        <v>95.7</v>
      </c>
      <c r="C454">
        <v>64.81</v>
      </c>
      <c r="D454">
        <v>136.81</v>
      </c>
    </row>
    <row r="455" spans="1:4" x14ac:dyDescent="0.45">
      <c r="A455">
        <f t="shared" si="7"/>
        <v>454</v>
      </c>
      <c r="B455">
        <v>95.72</v>
      </c>
      <c r="C455">
        <v>63.89</v>
      </c>
      <c r="D455">
        <v>135.43</v>
      </c>
    </row>
    <row r="456" spans="1:4" x14ac:dyDescent="0.45">
      <c r="A456">
        <f t="shared" si="7"/>
        <v>455</v>
      </c>
      <c r="B456">
        <v>96.62</v>
      </c>
      <c r="C456">
        <v>66.790000000000006</v>
      </c>
      <c r="D456">
        <v>134</v>
      </c>
    </row>
    <row r="457" spans="1:4" x14ac:dyDescent="0.45">
      <c r="A457">
        <f t="shared" si="7"/>
        <v>456</v>
      </c>
      <c r="B457">
        <v>98.19</v>
      </c>
      <c r="C457">
        <v>65.16</v>
      </c>
      <c r="D457">
        <v>134.07</v>
      </c>
    </row>
    <row r="458" spans="1:4" x14ac:dyDescent="0.45">
      <c r="A458">
        <f t="shared" si="7"/>
        <v>457</v>
      </c>
      <c r="B458">
        <v>97.19</v>
      </c>
      <c r="C458">
        <v>67.81</v>
      </c>
      <c r="D458">
        <v>135.07</v>
      </c>
    </row>
    <row r="459" spans="1:4" x14ac:dyDescent="0.45">
      <c r="A459">
        <f t="shared" si="7"/>
        <v>458</v>
      </c>
      <c r="B459">
        <v>97.88</v>
      </c>
      <c r="C459">
        <v>70.23</v>
      </c>
      <c r="D459">
        <v>133.69999999999999</v>
      </c>
    </row>
    <row r="460" spans="1:4" x14ac:dyDescent="0.45">
      <c r="A460">
        <f t="shared" si="7"/>
        <v>459</v>
      </c>
      <c r="B460">
        <v>96.5</v>
      </c>
      <c r="C460">
        <v>69.88</v>
      </c>
      <c r="D460">
        <v>132.12</v>
      </c>
    </row>
    <row r="461" spans="1:4" x14ac:dyDescent="0.45">
      <c r="A461">
        <f t="shared" si="7"/>
        <v>460</v>
      </c>
      <c r="B461">
        <v>98.32</v>
      </c>
      <c r="C461">
        <v>69.650000000000006</v>
      </c>
      <c r="D461">
        <v>132.19999999999999</v>
      </c>
    </row>
    <row r="462" spans="1:4" x14ac:dyDescent="0.45">
      <c r="A462">
        <f t="shared" si="7"/>
        <v>461</v>
      </c>
      <c r="B462">
        <v>100.41</v>
      </c>
      <c r="C462">
        <v>67.95</v>
      </c>
      <c r="D462">
        <v>134.63</v>
      </c>
    </row>
    <row r="463" spans="1:4" x14ac:dyDescent="0.45">
      <c r="A463">
        <f t="shared" si="7"/>
        <v>462</v>
      </c>
      <c r="B463">
        <v>98.63</v>
      </c>
      <c r="C463">
        <v>66.98</v>
      </c>
      <c r="D463">
        <v>136.87</v>
      </c>
    </row>
    <row r="464" spans="1:4" x14ac:dyDescent="0.45">
      <c r="A464">
        <f t="shared" si="7"/>
        <v>463</v>
      </c>
      <c r="B464">
        <v>96.81</v>
      </c>
      <c r="C464">
        <v>65.760000000000005</v>
      </c>
      <c r="D464">
        <v>138.55000000000001</v>
      </c>
    </row>
    <row r="465" spans="1:4" x14ac:dyDescent="0.45">
      <c r="A465">
        <f t="shared" si="7"/>
        <v>464</v>
      </c>
      <c r="B465">
        <v>98.88</v>
      </c>
      <c r="C465">
        <v>65.53</v>
      </c>
      <c r="D465">
        <v>137.22999999999999</v>
      </c>
    </row>
    <row r="466" spans="1:4" x14ac:dyDescent="0.45">
      <c r="A466">
        <f t="shared" si="7"/>
        <v>465</v>
      </c>
      <c r="B466">
        <v>100.54</v>
      </c>
      <c r="C466">
        <v>68.27</v>
      </c>
      <c r="D466">
        <v>135.35</v>
      </c>
    </row>
    <row r="467" spans="1:4" x14ac:dyDescent="0.45">
      <c r="A467">
        <f t="shared" si="7"/>
        <v>466</v>
      </c>
      <c r="B467">
        <v>102.5</v>
      </c>
      <c r="C467">
        <v>66.36</v>
      </c>
      <c r="D467">
        <v>133.85</v>
      </c>
    </row>
    <row r="468" spans="1:4" x14ac:dyDescent="0.45">
      <c r="A468">
        <f t="shared" si="7"/>
        <v>467</v>
      </c>
      <c r="B468">
        <v>103.73</v>
      </c>
      <c r="C468">
        <v>65</v>
      </c>
      <c r="D468">
        <v>134.44999999999999</v>
      </c>
    </row>
    <row r="469" spans="1:4" x14ac:dyDescent="0.45">
      <c r="A469">
        <f t="shared" si="7"/>
        <v>468</v>
      </c>
      <c r="B469">
        <v>101.95</v>
      </c>
      <c r="C469">
        <v>67.900000000000006</v>
      </c>
      <c r="D469">
        <v>136.01</v>
      </c>
    </row>
    <row r="470" spans="1:4" x14ac:dyDescent="0.45">
      <c r="A470">
        <f t="shared" si="7"/>
        <v>469</v>
      </c>
      <c r="B470">
        <v>100.28</v>
      </c>
      <c r="C470">
        <v>67.61</v>
      </c>
      <c r="D470">
        <v>134.69</v>
      </c>
    </row>
    <row r="471" spans="1:4" x14ac:dyDescent="0.45">
      <c r="A471">
        <f t="shared" si="7"/>
        <v>470</v>
      </c>
      <c r="B471">
        <v>101.15</v>
      </c>
      <c r="C471">
        <v>66.87</v>
      </c>
      <c r="D471">
        <v>136.71</v>
      </c>
    </row>
    <row r="472" spans="1:4" x14ac:dyDescent="0.45">
      <c r="A472">
        <f t="shared" si="7"/>
        <v>471</v>
      </c>
      <c r="B472">
        <v>101.53</v>
      </c>
      <c r="C472">
        <v>69.790000000000006</v>
      </c>
      <c r="D472">
        <v>135.55000000000001</v>
      </c>
    </row>
    <row r="473" spans="1:4" x14ac:dyDescent="0.45">
      <c r="A473">
        <f t="shared" si="7"/>
        <v>472</v>
      </c>
      <c r="B473">
        <v>103.27</v>
      </c>
      <c r="C473">
        <v>72.55</v>
      </c>
      <c r="D473">
        <v>138.04</v>
      </c>
    </row>
    <row r="474" spans="1:4" x14ac:dyDescent="0.45">
      <c r="A474">
        <f t="shared" si="7"/>
        <v>473</v>
      </c>
      <c r="B474">
        <v>102.2</v>
      </c>
      <c r="C474">
        <v>70.64</v>
      </c>
      <c r="D474">
        <v>136.30000000000001</v>
      </c>
    </row>
    <row r="475" spans="1:4" x14ac:dyDescent="0.45">
      <c r="A475">
        <f t="shared" si="7"/>
        <v>474</v>
      </c>
      <c r="B475">
        <v>100.83</v>
      </c>
      <c r="C475">
        <v>69.989999999999995</v>
      </c>
      <c r="D475">
        <v>136.91</v>
      </c>
    </row>
    <row r="476" spans="1:4" x14ac:dyDescent="0.45">
      <c r="A476">
        <f t="shared" si="7"/>
        <v>475</v>
      </c>
      <c r="B476">
        <v>101.6</v>
      </c>
      <c r="C476">
        <v>68.069999999999993</v>
      </c>
      <c r="D476">
        <v>137.52000000000001</v>
      </c>
    </row>
    <row r="477" spans="1:4" x14ac:dyDescent="0.45">
      <c r="A477">
        <f t="shared" si="7"/>
        <v>476</v>
      </c>
      <c r="B477">
        <v>99.94</v>
      </c>
      <c r="C477">
        <v>66.72</v>
      </c>
      <c r="D477">
        <v>136.02000000000001</v>
      </c>
    </row>
    <row r="478" spans="1:4" x14ac:dyDescent="0.45">
      <c r="A478">
        <f t="shared" si="7"/>
        <v>477</v>
      </c>
      <c r="B478">
        <v>98.46</v>
      </c>
      <c r="C478">
        <v>69.349999999999994</v>
      </c>
      <c r="D478">
        <v>134.65</v>
      </c>
    </row>
    <row r="479" spans="1:4" x14ac:dyDescent="0.45">
      <c r="A479">
        <f t="shared" si="7"/>
        <v>478</v>
      </c>
      <c r="B479">
        <v>97.24</v>
      </c>
      <c r="C479">
        <v>68.8</v>
      </c>
      <c r="D479">
        <v>133.62</v>
      </c>
    </row>
    <row r="480" spans="1:4" x14ac:dyDescent="0.45">
      <c r="A480">
        <f t="shared" si="7"/>
        <v>479</v>
      </c>
      <c r="B480">
        <v>97.6</v>
      </c>
      <c r="C480">
        <v>66.97</v>
      </c>
      <c r="D480">
        <v>134.27000000000001</v>
      </c>
    </row>
    <row r="481" spans="1:4" x14ac:dyDescent="0.45">
      <c r="A481">
        <f t="shared" si="7"/>
        <v>480</v>
      </c>
      <c r="B481">
        <v>98.91</v>
      </c>
      <c r="C481">
        <v>66.28</v>
      </c>
      <c r="D481">
        <v>134.35</v>
      </c>
    </row>
    <row r="482" spans="1:4" x14ac:dyDescent="0.45">
      <c r="A482">
        <f t="shared" si="7"/>
        <v>481</v>
      </c>
      <c r="B482">
        <v>101.11</v>
      </c>
      <c r="C482">
        <v>64.41</v>
      </c>
      <c r="D482">
        <v>133.19</v>
      </c>
    </row>
    <row r="483" spans="1:4" x14ac:dyDescent="0.45">
      <c r="A483">
        <f t="shared" si="7"/>
        <v>482</v>
      </c>
      <c r="B483">
        <v>102.79</v>
      </c>
      <c r="C483">
        <v>66.86</v>
      </c>
      <c r="D483">
        <v>132.1</v>
      </c>
    </row>
    <row r="484" spans="1:4" x14ac:dyDescent="0.45">
      <c r="A484">
        <f t="shared" si="7"/>
        <v>483</v>
      </c>
      <c r="B484">
        <v>103.54</v>
      </c>
      <c r="C484">
        <v>66.22</v>
      </c>
      <c r="D484">
        <v>132.30000000000001</v>
      </c>
    </row>
    <row r="485" spans="1:4" x14ac:dyDescent="0.45">
      <c r="A485">
        <f t="shared" si="7"/>
        <v>484</v>
      </c>
      <c r="B485">
        <v>102.54</v>
      </c>
      <c r="C485">
        <v>64.239999999999995</v>
      </c>
      <c r="D485">
        <v>131.22999999999999</v>
      </c>
    </row>
    <row r="486" spans="1:4" x14ac:dyDescent="0.45">
      <c r="A486">
        <f t="shared" si="7"/>
        <v>485</v>
      </c>
      <c r="B486">
        <v>100.72</v>
      </c>
      <c r="C486">
        <v>62.97</v>
      </c>
      <c r="D486">
        <v>130.09</v>
      </c>
    </row>
    <row r="487" spans="1:4" x14ac:dyDescent="0.45">
      <c r="A487">
        <f t="shared" si="7"/>
        <v>486</v>
      </c>
      <c r="B487">
        <v>99.66</v>
      </c>
      <c r="C487">
        <v>61.28</v>
      </c>
      <c r="D487">
        <v>131.72999999999999</v>
      </c>
    </row>
    <row r="488" spans="1:4" x14ac:dyDescent="0.45">
      <c r="A488">
        <f t="shared" si="7"/>
        <v>487</v>
      </c>
      <c r="B488">
        <v>101.44</v>
      </c>
      <c r="C488">
        <v>63.76</v>
      </c>
      <c r="D488">
        <v>130.03</v>
      </c>
    </row>
    <row r="489" spans="1:4" x14ac:dyDescent="0.45">
      <c r="A489">
        <f t="shared" si="7"/>
        <v>488</v>
      </c>
      <c r="B489">
        <v>99.81</v>
      </c>
      <c r="C489">
        <v>63.15</v>
      </c>
      <c r="D489">
        <v>128.21</v>
      </c>
    </row>
    <row r="490" spans="1:4" x14ac:dyDescent="0.45">
      <c r="A490">
        <f t="shared" si="7"/>
        <v>489</v>
      </c>
      <c r="B490">
        <v>101.7</v>
      </c>
      <c r="C490">
        <v>62.62</v>
      </c>
      <c r="D490">
        <v>128.51</v>
      </c>
    </row>
    <row r="491" spans="1:4" x14ac:dyDescent="0.45">
      <c r="A491">
        <f t="shared" si="7"/>
        <v>490</v>
      </c>
      <c r="B491">
        <v>99.88</v>
      </c>
      <c r="C491">
        <v>65.52</v>
      </c>
      <c r="D491">
        <v>127.47</v>
      </c>
    </row>
    <row r="492" spans="1:4" x14ac:dyDescent="0.45">
      <c r="A492">
        <f t="shared" si="7"/>
        <v>491</v>
      </c>
      <c r="B492">
        <v>102.11</v>
      </c>
      <c r="C492">
        <v>65.180000000000007</v>
      </c>
      <c r="D492">
        <v>126.24</v>
      </c>
    </row>
    <row r="493" spans="1:4" x14ac:dyDescent="0.45">
      <c r="A493">
        <f t="shared" si="7"/>
        <v>492</v>
      </c>
      <c r="B493">
        <v>104.42</v>
      </c>
      <c r="C493">
        <v>64.34</v>
      </c>
      <c r="D493">
        <v>128.41</v>
      </c>
    </row>
    <row r="494" spans="1:4" x14ac:dyDescent="0.45">
      <c r="A494">
        <f t="shared" si="7"/>
        <v>493</v>
      </c>
      <c r="B494">
        <v>105.45</v>
      </c>
      <c r="C494">
        <v>64.28</v>
      </c>
      <c r="D494">
        <v>128.56</v>
      </c>
    </row>
    <row r="495" spans="1:4" x14ac:dyDescent="0.45">
      <c r="A495">
        <f t="shared" si="7"/>
        <v>494</v>
      </c>
      <c r="B495">
        <v>104.12</v>
      </c>
      <c r="C495">
        <v>67.06</v>
      </c>
      <c r="D495">
        <v>128.58000000000001</v>
      </c>
    </row>
    <row r="496" spans="1:4" x14ac:dyDescent="0.45">
      <c r="A496">
        <f t="shared" si="7"/>
        <v>495</v>
      </c>
      <c r="B496">
        <v>102.55</v>
      </c>
      <c r="C496">
        <v>66.61</v>
      </c>
      <c r="D496">
        <v>127.41</v>
      </c>
    </row>
    <row r="497" spans="1:4" x14ac:dyDescent="0.45">
      <c r="A497">
        <f t="shared" si="7"/>
        <v>496</v>
      </c>
      <c r="B497">
        <v>100.83</v>
      </c>
      <c r="C497">
        <v>65.150000000000006</v>
      </c>
      <c r="D497">
        <v>129.69</v>
      </c>
    </row>
    <row r="498" spans="1:4" x14ac:dyDescent="0.45">
      <c r="A498">
        <f t="shared" si="7"/>
        <v>497</v>
      </c>
      <c r="B498">
        <v>102.59</v>
      </c>
      <c r="C498">
        <v>63.19</v>
      </c>
      <c r="D498">
        <v>128.27000000000001</v>
      </c>
    </row>
    <row r="499" spans="1:4" x14ac:dyDescent="0.45">
      <c r="A499">
        <f t="shared" si="7"/>
        <v>498</v>
      </c>
      <c r="B499">
        <v>101.01</v>
      </c>
      <c r="C499">
        <v>62.21</v>
      </c>
      <c r="D499">
        <v>126.99</v>
      </c>
    </row>
    <row r="500" spans="1:4" x14ac:dyDescent="0.45">
      <c r="A500">
        <f t="shared" si="7"/>
        <v>499</v>
      </c>
      <c r="B500">
        <v>102.11</v>
      </c>
      <c r="C500">
        <v>61.89</v>
      </c>
      <c r="D500">
        <v>127.03</v>
      </c>
    </row>
    <row r="501" spans="1:4" x14ac:dyDescent="0.45">
      <c r="A501">
        <f t="shared" si="7"/>
        <v>500</v>
      </c>
      <c r="B501">
        <v>100.38</v>
      </c>
      <c r="C501">
        <v>59.94</v>
      </c>
      <c r="D501">
        <v>127.11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v T h 4 W i A + v W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Q M z E w 1 T O w 0 Y c J 2 v h m 5 i E U G A E d D J J F E r R x L s 0 p K S 1 K t U v N 0 3 V 3 s t G H c W 3 0 o X 6 w A w B Q S w M E F A A C A A g A v T h 4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L 0 4 e F p Y x i 8 z M w I A A L o Y A A A T A B w A R m 9 y b X V s Y X M v U 2 V j d G l v b j E u b S C i G A A o o B Q A A A A A A A A A A A A A A A A A A A A A A A A A A A D t 1 0 F v 2 j A U A O D z k P g P l r m A F B i k F E 2 b c u h g 0 3 p Y 1 Q 2 m S T R T 9 Z o 8 q E V i I 9 t Z m q B e + p d 6 m r R b x f + a I T C 2 d d M q p i G N m Q M k 7 w X H 7 / m 7 P I W B Z o K T f v H b e l Y q q U u Q G B K l Q e O E e C R C X S 4 R 8 5 l / k n e 3 4 f x G m G B X f W z 0 R J D E y H X 1 J Y u w 0 R V c m x t V p d 2 n / j u F U v k j C T z w e y L l k Y B Q + Y y P h I x B Z x O o u 0 2 3 W Q 9 y l C n D o G 6 C i Y S 6 F L k y o V x w q O c Q Q Z B z N m F + D z i e n 7 5 1 / W J P D X 2 l a c 0 5 6 2 H E Y q Z R e v Q R d U h X R E n M l d d x y A s e i J D x s d d y D 1 2 H v E m E x r 7 O I v Q 2 l 4 0 T w f F D z S l q q 9 A T G M 9 v 7 m 7 T C S O C T E W Y Z v P P y u w k i 8 1 d z k T M k J r C B 3 B h / n s q R W w W e o U Q m k K r X z v j k L N V 6 i i K + o E p Q S p P y + T b F w 3 N S t z 0 W h C d T T d L D k y z 1 K I / R R 2 D b I q q + r B t O b M Z D U G D a Y J Z E o m 5 x m u H z O h U S L 0 O a r z S y 6 A W K c h 7 0 e H j 9 / d i 5 l i J F t z E j 7 n u t B u L P S 0 T A X I g O S y S S F K i F 3 V C c P n 9 g 9 e 1 c o n x n 1 e 9 Y V a h K 2 h V t 0 a t N q t t R 9 o O r D a r b W f a 2 l a b 1 b Y z b Y d W m 9 W 2 M 2 0 d q 8 1 q + z v a y q X y 2 t u Y Y R T C l t C K c / Z f F 3 6 O N 8 B W o c W w a 7 7 d Z u u J P 4 Q Q O E P S 9 o t X / s b R w X / p a M R M A 8 + P 1 h Z 4 E l + g X B 5 6 k X n + y 0 z 3 h 8 x D z 7 9 C V w L + Y E 6 0 D P a I w f Y D n G W w R w y 2 n 6 w s g z 1 i s P 3 I Y x n 8 m w y + A F B L A Q I t A B Q A A g A I A L 0 4 e F o g P r 1 q p w A A A P c A A A A S A A A A A A A A A A A A A A A A A A A A A A B D b 2 5 m a W c v U G F j a 2 F n Z S 5 4 b W x Q S w E C L Q A U A A I A C A C 9 O H h a U 3 I 4 L J s A A A D h A A A A E w A A A A A A A A A A A A A A A A D z A A A A W 0 N v b n R l b n R f V H l w Z X N d L n h t b F B L A Q I t A B Q A A g A I A L 0 4 e F p Y x i 8 z M w I A A L o Y A A A T A A A A A A A A A A A A A A A A A N s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N o A A A A A A A A o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2 F j O D E y Y i 1 h M j k y L T Q 3 M D U t Y m F k N y 1 i M T Z l Z W Y z Z G M 3 M T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l m N T V h O W M t M j A 3 Y y 0 0 N D c w L T g 5 N m I t Y j d k M T M 2 N j E x N j k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D d l O T I 1 M C 0 0 O D R i L T Q 3 M D U t O D h h N S 0 w M D V i Z j J h N z c 4 M m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m Y z M w Z G V j L T E x Y T c t N G I 4 N y 1 i O W Q 1 L W Y x M T Y y N D F h M D I y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M 5 Y 2 Q 4 N m E t N j g y O C 0 0 Z G F j L T l j Y 2 Q t N z R k N D k 0 N D Z m O D E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W V h N m Y z Z S 0 y O G Z j L T Q 5 O D c t O D k 1 M S 1 m Y z R k N T J j N m U 1 M 2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l l b G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Q 1 Y W J j O G U t N G E 5 O S 0 0 Y W R i L T g y M T Q t M z I y N D I 3 N T M w Z W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d p Z W x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R U M D U 6 N T c 6 M D k u M D Q 0 O D M 3 N l o i I C 8 + P E V u d H J 5 I F R 5 c G U 9 I k Z p b G x D b 2 x 1 b W 5 U e X B l c y I g V m F s d W U 9 I n N C U V V G I i A v P j x F b n R y e S B U e X B l P S J G a W x s Q 2 9 s d W 1 u T m F t Z X M i I F Z h b H V l P S J z W y Z x d W 9 0 O 2 Z p c m 1 h X 0 E m c X V v d D s s J n F 1 b 3 Q 7 Z m l y b W F f Q i Z x d W 9 0 O y w m c X V v d D t m a X J t Y V 9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l l b G R h L 0 F 1 d G 9 S Z W 1 v d m V k Q 2 9 s d W 1 u c z E u e 2 Z p c m 1 h X 0 E s M H 0 m c X V v d D s s J n F 1 b 3 Q 7 U 2 V j d G l v b j E v Z 2 l l b G R h L 0 F 1 d G 9 S Z W 1 v d m V k Q 2 9 s d W 1 u c z E u e 2 Z p c m 1 h X 0 I s M X 0 m c X V v d D s s J n F 1 b 3 Q 7 U 2 V j d G l v b j E v Z 2 l l b G R h L 0 F 1 d G 9 S Z W 1 v d m V k Q 2 9 s d W 1 u c z E u e 2 Z p c m 1 h X 0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l l b G R h L 0 F 1 d G 9 S Z W 1 v d m V k Q 2 9 s d W 1 u c z E u e 2 Z p c m 1 h X 0 E s M H 0 m c X V v d D s s J n F 1 b 3 Q 7 U 2 V j d G l v b j E v Z 2 l l b G R h L 0 F 1 d G 9 S Z W 1 v d m V k Q 2 9 s d W 1 u c z E u e 2 Z p c m 1 h X 0 I s M X 0 m c X V v d D s s J n F 1 b 3 Q 7 U 2 V j d G l v b j E v Z 2 l l b G R h L 0 F 1 d G 9 S Z W 1 v d m V k Q 2 9 s d W 1 u c z E u e 2 Z p c m 1 h X 0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p Z W x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V s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V s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l b G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h h Y T g w Z m I t N m E x M C 0 0 Y T J j L W E w M T c t Y j U z Z W M 0 N j U 2 N T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p Z W x k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R U M D Y 6 M D A 6 M D E u M D I 2 M z g w M V o i I C 8 + P E V u d H J 5 I F R 5 c G U 9 I k Z p b G x D b 2 x 1 b W 5 U e X B l c y I g V m F s d W U 9 I n N C U V V G I i A v P j x F b n R y e S B U e X B l P S J G a W x s Q 2 9 s d W 1 u T m F t Z X M i I F Z h b H V l P S J z W y Z x d W 9 0 O 2 Z p c m 1 h X 0 E m c X V v d D s s J n F 1 b 3 Q 7 Z m l y b W F f Q i Z x d W 9 0 O y w m c X V v d D t m a X J t Y V 9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l l b G R h I C g y K S 9 B d X R v U m V t b 3 Z l Z E N v b H V t b n M x L n t m a X J t Y V 9 B L D B 9 J n F 1 b 3 Q 7 L C Z x d W 9 0 O 1 N l Y 3 R p b 2 4 x L 2 d p Z W x k Y S A o M i k v Q X V 0 b 1 J l b W 9 2 Z W R D b 2 x 1 b W 5 z M S 5 7 Z m l y b W F f Q i w x f S Z x d W 9 0 O y w m c X V v d D t T Z W N 0 a W 9 u M S 9 n a W V s Z G E g K D I p L 0 F 1 d G 9 S Z W 1 v d m V k Q 2 9 s d W 1 u c z E u e 2 Z p c m 1 h X 0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l l b G R h I C g y K S 9 B d X R v U m V t b 3 Z l Z E N v b H V t b n M x L n t m a X J t Y V 9 B L D B 9 J n F 1 b 3 Q 7 L C Z x d W 9 0 O 1 N l Y 3 R p b 2 4 x L 2 d p Z W x k Y S A o M i k v Q X V 0 b 1 J l b W 9 2 Z W R D b 2 x 1 b W 5 z M S 5 7 Z m l y b W F f Q i w x f S Z x d W 9 0 O y w m c X V v d D t T Z W N 0 a W 9 u M S 9 n a W V s Z G E g K D I p L 0 F 1 d G 9 S Z W 1 v d m V k Q 2 9 s d W 1 u c z E u e 2 Z p c m 1 h X 0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p Z W x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V s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V s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l b G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A 5 Y z I 3 N j Y t O D g 4 N C 0 0 Z T g 5 L T g 4 Z D Y t N m Y w Z G R k Z T M y M j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p Z W x k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R U M D Y 6 M D E 6 M j c u M T M 2 M j A z M 1 o i I C 8 + P E V u d H J 5 I F R 5 c G U 9 I k Z p b G x D b 2 x 1 b W 5 U e X B l c y I g V m F s d W U 9 I n N C U V V G I i A v P j x F b n R y e S B U e X B l P S J G a W x s Q 2 9 s d W 1 u T m F t Z X M i I F Z h b H V l P S J z W y Z x d W 9 0 O 2 Z p c m 1 h X 0 E m c X V v d D s s J n F 1 b 3 Q 7 Z m l y b W F f Q i Z x d W 9 0 O y w m c X V v d D t m a X J t Y V 9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l l b G R h I C g z K S 9 B d X R v U m V t b 3 Z l Z E N v b H V t b n M x L n t m a X J t Y V 9 B L D B 9 J n F 1 b 3 Q 7 L C Z x d W 9 0 O 1 N l Y 3 R p b 2 4 x L 2 d p Z W x k Y S A o M y k v Q X V 0 b 1 J l b W 9 2 Z W R D b 2 x 1 b W 5 z M S 5 7 Z m l y b W F f Q i w x f S Z x d W 9 0 O y w m c X V v d D t T Z W N 0 a W 9 u M S 9 n a W V s Z G E g K D M p L 0 F 1 d G 9 S Z W 1 v d m V k Q 2 9 s d W 1 u c z E u e 2 Z p c m 1 h X 0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l l b G R h I C g z K S 9 B d X R v U m V t b 3 Z l Z E N v b H V t b n M x L n t m a X J t Y V 9 B L D B 9 J n F 1 b 3 Q 7 L C Z x d W 9 0 O 1 N l Y 3 R p b 2 4 x L 2 d p Z W x k Y S A o M y k v Q X V 0 b 1 J l b W 9 2 Z W R D b 2 x 1 b W 5 z M S 5 7 Z m l y b W F f Q i w x f S Z x d W 9 0 O y w m c X V v d D t T Z W N 0 a W 9 u M S 9 n a W V s Z G E g K D M p L 0 F 1 d G 9 S Z W 1 v d m V k Q 2 9 s d W 1 u c z E u e 2 Z p c m 1 h X 0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p Z W x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V s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V s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l b G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Y 0 M D M 1 N z U t Y m F j O C 0 0 Y j g 3 L T k 1 Y W I t O W Q 2 N D V i M T Q 4 M m E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d p Z W x k Y V 9 f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0 V D A 2 O j A x O j I 3 L j E z N j I w M z N a I i A v P j x F b n R y e S B U e X B l P S J G a W x s Q 2 9 s d W 1 u V H l w Z X M i I F Z h b H V l P S J z Q l F V R i I g L z 4 8 R W 5 0 c n k g V H l w Z T 0 i R m l s b E N v b H V t b k 5 h b W V z I i B W Y W x 1 Z T 0 i c 1 s m c X V v d D t m a X J t Y V 9 B J n F 1 b 3 Q 7 L C Z x d W 9 0 O 2 Z p c m 1 h X 0 I m c X V v d D s s J n F 1 b 3 Q 7 Z m l y b W F f Q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p Z W x k Y S A o M y k v Q X V 0 b 1 J l b W 9 2 Z W R D b 2 x 1 b W 5 z M S 5 7 Z m l y b W F f Q S w w f S Z x d W 9 0 O y w m c X V v d D t T Z W N 0 a W 9 u M S 9 n a W V s Z G E g K D M p L 0 F 1 d G 9 S Z W 1 v d m V k Q 2 9 s d W 1 u c z E u e 2 Z p c m 1 h X 0 I s M X 0 m c X V v d D s s J n F 1 b 3 Q 7 U 2 V j d G l v b j E v Z 2 l l b G R h I C g z K S 9 B d X R v U m V t b 3 Z l Z E N v b H V t b n M x L n t m a X J t Y V 9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p Z W x k Y S A o M y k v Q X V 0 b 1 J l b W 9 2 Z W R D b 2 x 1 b W 5 z M S 5 7 Z m l y b W F f Q S w w f S Z x d W 9 0 O y w m c X V v d D t T Z W N 0 a W 9 u M S 9 n a W V s Z G E g K D M p L 0 F 1 d G 9 S Z W 1 v d m V k Q 2 9 s d W 1 u c z E u e 2 Z p c m 1 h X 0 I s M X 0 m c X V v d D s s J n F 1 b 3 Q 7 U 2 V j d G l v b j E v Z 2 l l b G R h I C g z K S 9 B d X R v U m V t b 3 Z l Z E N v b H V t b n M x L n t m a X J t Y V 9 D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l l b G R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Z W x k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Z W x k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V s Z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j Q 3 M j Z k Y y 1 i Y 2 Y 0 L T Q w M W Q t Y W Z i O C 0 x Z W F k N m Y z Y m U 4 N T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2 l l b G R h X 1 8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R U M D Y 6 M D E 6 M j c u M T M 2 M j A z M 1 o i I C 8 + P E V u d H J 5 I F R 5 c G U 9 I k Z p b G x D b 2 x 1 b W 5 U e X B l c y I g V m F s d W U 9 I n N C U V V G I i A v P j x F b n R y e S B U e X B l P S J G a W x s Q 2 9 s d W 1 u T m F t Z X M i I F Z h b H V l P S J z W y Z x d W 9 0 O 2 Z p c m 1 h X 0 E m c X V v d D s s J n F 1 b 3 Q 7 Z m l y b W F f Q i Z x d W 9 0 O y w m c X V v d D t m a X J t Y V 9 D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l l b G R h I C g z K S 9 B d X R v U m V t b 3 Z l Z E N v b H V t b n M x L n t m a X J t Y V 9 B L D B 9 J n F 1 b 3 Q 7 L C Z x d W 9 0 O 1 N l Y 3 R p b 2 4 x L 2 d p Z W x k Y S A o M y k v Q X V 0 b 1 J l b W 9 2 Z W R D b 2 x 1 b W 5 z M S 5 7 Z m l y b W F f Q i w x f S Z x d W 9 0 O y w m c X V v d D t T Z W N 0 a W 9 u M S 9 n a W V s Z G E g K D M p L 0 F 1 d G 9 S Z W 1 v d m V k Q 2 9 s d W 1 u c z E u e 2 Z p c m 1 h X 0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l l b G R h I C g z K S 9 B d X R v U m V t b 3 Z l Z E N v b H V t b n M x L n t m a X J t Y V 9 B L D B 9 J n F 1 b 3 Q 7 L C Z x d W 9 0 O 1 N l Y 3 R p b 2 4 x L 2 d p Z W x k Y S A o M y k v Q X V 0 b 1 J l b W 9 2 Z W R D b 2 x 1 b W 5 z M S 5 7 Z m l y b W F f Q i w x f S Z x d W 9 0 O y w m c X V v d D t T Z W N 0 a W 9 u M S 9 n a W V s Z G E g K D M p L 0 F 1 d G 9 S Z W 1 v d m V k Q 2 9 s d W 1 u c z E u e 2 Z p c m 1 h X 0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a W V s Z G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l b G R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l b G R h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N + t S w v h 7 Q o u B l U i h N Q g x A A A A A A I A A A A A A B B m A A A A A Q A A I A A A A K b v O L K P e Y Z e k m Q V D 1 H Z s b e + 4 w 9 f Z z b O Y 3 f v 9 j D 6 J W z 4 A A A A A A 6 A A A A A A g A A I A A A A H Z o r k O D / u e W n y 4 W O p 7 I M j f t z U x C / B 2 V S u 2 N 0 m v E o Z Q Y U A A A A J u 1 5 k R / 8 + c 4 C w q M Q X 2 C F u p 8 H j Y g s b j s N n x q x g v 0 Q W n u b m I h O M p D L 5 V l I E U 4 L u k e b V o 2 u V r l q i v o b w U w 6 V 2 L R w t j b I X 3 v i 8 a 7 x 7 y m Z u c J U S f Q A A A A B H M D 0 1 s X 1 w Q 8 9 u M z T J C r B j r S i 1 m D 8 n K y Z J 4 Z 1 r b A F F n I M 9 s U z v 1 5 r I s m e A k r p 0 Y w W F Q 8 T 8 k a + v V m F t B M 0 F 9 v d g =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gielda (3)</vt:lpstr>
      <vt:lpstr>Zadanie 3</vt:lpstr>
      <vt:lpstr>Zadanie 4</vt:lpstr>
      <vt:lpstr>Zadanie 2</vt:lpstr>
      <vt:lpstr>Zadanie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2025-03-24T06:58:22Z</dcterms:modified>
</cp:coreProperties>
</file>