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ing\Matura-Informatyka\formuła 2015\2022\zadanie 5\"/>
    </mc:Choice>
  </mc:AlternateContent>
  <xr:revisionPtr revIDLastSave="0" documentId="13_ncr:1_{A774C37B-E8EA-48B7-9825-917758931B95}" xr6:coauthVersionLast="47" xr6:coauthVersionMax="47" xr10:uidLastSave="{00000000-0000-0000-0000-000000000000}"/>
  <bookViews>
    <workbookView xWindow="-98" yWindow="-98" windowWidth="21795" windowHeight="12975" firstSheet="1" activeTab="5" xr2:uid="{6EDEA457-1161-47F0-B67D-C7C3310E0A5C}"/>
  </bookViews>
  <sheets>
    <sheet name="soki" sheetId="2" r:id="rId1"/>
    <sheet name="Zadanie 1" sheetId="1" r:id="rId2"/>
    <sheet name="Zadanie 2" sheetId="3" r:id="rId3"/>
    <sheet name="Zadanie 5.3" sheetId="4" r:id="rId4"/>
    <sheet name="Zadanie 5.4" sheetId="5" r:id="rId5"/>
    <sheet name="Arkusz4" sheetId="6" r:id="rId6"/>
  </sheets>
  <definedNames>
    <definedName name="ExternalData_1" localSheetId="5" hidden="1">Arkusz4!$A$1:$D$756</definedName>
    <definedName name="ExternalData_1" localSheetId="0" hidden="1">soki!$A$1:$D$756</definedName>
    <definedName name="ExternalData_1" localSheetId="1" hidden="1">'Zadanie 1'!$A$1:$D$756</definedName>
    <definedName name="ExternalData_1" localSheetId="2" hidden="1">'Zadanie 2'!$A$1:$D$223</definedName>
    <definedName name="ExternalData_1" localSheetId="3" hidden="1">'Zadanie 5.3'!$A$1:$D$756</definedName>
    <definedName name="ExternalData_1" localSheetId="4" hidden="1">'Zadanie 5.4'!$A$1:$D$756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G2" i="6"/>
  <c r="F2" i="6"/>
  <c r="E3" i="6" s="1"/>
  <c r="G2" i="5"/>
  <c r="F2" i="5"/>
  <c r="E3" i="5" s="1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14" i="4"/>
  <c r="H13" i="4"/>
  <c r="H12" i="4"/>
  <c r="H11" i="4"/>
  <c r="H8" i="4"/>
  <c r="H6" i="4"/>
  <c r="H5" i="4"/>
  <c r="H4" i="4"/>
  <c r="H3" i="4"/>
  <c r="E3" i="3"/>
  <c r="F3" i="3" s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H6" i="1"/>
  <c r="H5" i="1"/>
  <c r="H4" i="1"/>
  <c r="H3" i="1"/>
  <c r="G3" i="6" l="1"/>
  <c r="F3" i="6"/>
  <c r="E4" i="6" s="1"/>
  <c r="G3" i="5"/>
  <c r="F3" i="5"/>
  <c r="E4" i="5" s="1"/>
  <c r="F4" i="5" s="1"/>
  <c r="F4" i="3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G4" i="6" l="1"/>
  <c r="F4" i="6"/>
  <c r="E5" i="6" s="1"/>
  <c r="G4" i="5"/>
  <c r="E5" i="5"/>
  <c r="G5" i="6" l="1"/>
  <c r="F5" i="6"/>
  <c r="E6" i="6" s="1"/>
  <c r="F5" i="5"/>
  <c r="G5" i="5"/>
  <c r="E6" i="5"/>
  <c r="G6" i="6" l="1"/>
  <c r="F6" i="6"/>
  <c r="E7" i="6" s="1"/>
  <c r="F6" i="5"/>
  <c r="G6" i="5"/>
  <c r="E7" i="5"/>
  <c r="G7" i="6" l="1"/>
  <c r="F7" i="6"/>
  <c r="E8" i="6" s="1"/>
  <c r="F7" i="5"/>
  <c r="G7" i="5"/>
  <c r="E8" i="5"/>
  <c r="G8" i="6" l="1"/>
  <c r="F8" i="6"/>
  <c r="E9" i="6" s="1"/>
  <c r="F8" i="5"/>
  <c r="G8" i="5"/>
  <c r="E9" i="5"/>
  <c r="G9" i="6" l="1"/>
  <c r="F9" i="6"/>
  <c r="E10" i="6" s="1"/>
  <c r="F9" i="5"/>
  <c r="G9" i="5"/>
  <c r="E10" i="5"/>
  <c r="G10" i="6" l="1"/>
  <c r="F10" i="6"/>
  <c r="E11" i="6" s="1"/>
  <c r="F10" i="5"/>
  <c r="E11" i="5" s="1"/>
  <c r="G10" i="5"/>
  <c r="G11" i="6" l="1"/>
  <c r="F11" i="6"/>
  <c r="E12" i="6" s="1"/>
  <c r="F11" i="5"/>
  <c r="G11" i="5"/>
  <c r="E12" i="5"/>
  <c r="G12" i="6" l="1"/>
  <c r="F12" i="6"/>
  <c r="E13" i="6" s="1"/>
  <c r="F12" i="5"/>
  <c r="G12" i="5"/>
  <c r="E13" i="5"/>
  <c r="G13" i="6" l="1"/>
  <c r="F13" i="6"/>
  <c r="E14" i="6" s="1"/>
  <c r="F13" i="5"/>
  <c r="G13" i="5"/>
  <c r="E14" i="5"/>
  <c r="G14" i="6" l="1"/>
  <c r="F14" i="6"/>
  <c r="E15" i="6" s="1"/>
  <c r="F14" i="5"/>
  <c r="E15" i="5" s="1"/>
  <c r="G14" i="5"/>
  <c r="G15" i="6" l="1"/>
  <c r="F15" i="6"/>
  <c r="E16" i="6" s="1"/>
  <c r="F15" i="5"/>
  <c r="G15" i="5"/>
  <c r="E16" i="5"/>
  <c r="G16" i="6" l="1"/>
  <c r="F16" i="6"/>
  <c r="E17" i="6" s="1"/>
  <c r="F16" i="5"/>
  <c r="E17" i="5" s="1"/>
  <c r="G16" i="5"/>
  <c r="G17" i="6" l="1"/>
  <c r="F17" i="6"/>
  <c r="E18" i="6" s="1"/>
  <c r="F17" i="5"/>
  <c r="G17" i="5"/>
  <c r="E18" i="5"/>
  <c r="G18" i="6" l="1"/>
  <c r="F18" i="6"/>
  <c r="E19" i="6" s="1"/>
  <c r="F18" i="5"/>
  <c r="E19" i="5" s="1"/>
  <c r="G18" i="5"/>
  <c r="G19" i="6" l="1"/>
  <c r="F19" i="6"/>
  <c r="E20" i="6" s="1"/>
  <c r="F19" i="5"/>
  <c r="G19" i="5"/>
  <c r="E20" i="5"/>
  <c r="G20" i="6" l="1"/>
  <c r="F20" i="6"/>
  <c r="E21" i="6" s="1"/>
  <c r="F20" i="5"/>
  <c r="G20" i="5"/>
  <c r="E21" i="5"/>
  <c r="G21" i="6" l="1"/>
  <c r="F21" i="6"/>
  <c r="E22" i="6" s="1"/>
  <c r="F21" i="5"/>
  <c r="E22" i="5" s="1"/>
  <c r="G21" i="5"/>
  <c r="G22" i="6" l="1"/>
  <c r="F22" i="6"/>
  <c r="E23" i="6" s="1"/>
  <c r="F22" i="5"/>
  <c r="G22" i="5"/>
  <c r="E23" i="5"/>
  <c r="G23" i="6" l="1"/>
  <c r="F23" i="6"/>
  <c r="E24" i="6" s="1"/>
  <c r="F23" i="5"/>
  <c r="G23" i="5"/>
  <c r="E24" i="5"/>
  <c r="G24" i="6" l="1"/>
  <c r="F24" i="6"/>
  <c r="E25" i="6" s="1"/>
  <c r="F24" i="5"/>
  <c r="G24" i="5"/>
  <c r="E25" i="5"/>
  <c r="G25" i="6" l="1"/>
  <c r="F25" i="6"/>
  <c r="E26" i="6" s="1"/>
  <c r="F25" i="5"/>
  <c r="E26" i="5" s="1"/>
  <c r="G25" i="5"/>
  <c r="G26" i="6" l="1"/>
  <c r="F26" i="6"/>
  <c r="E27" i="6" s="1"/>
  <c r="F26" i="5"/>
  <c r="E27" i="5" s="1"/>
  <c r="G26" i="5"/>
  <c r="G27" i="6" l="1"/>
  <c r="F27" i="6"/>
  <c r="E28" i="6" s="1"/>
  <c r="F27" i="5"/>
  <c r="G27" i="5"/>
  <c r="E28" i="5"/>
  <c r="G28" i="6" l="1"/>
  <c r="F28" i="6"/>
  <c r="E29" i="6" s="1"/>
  <c r="F28" i="5"/>
  <c r="G28" i="5"/>
  <c r="E29" i="5"/>
  <c r="G29" i="6" l="1"/>
  <c r="F29" i="6"/>
  <c r="E30" i="6" s="1"/>
  <c r="F29" i="5"/>
  <c r="G29" i="5"/>
  <c r="E30" i="5"/>
  <c r="G30" i="6" l="1"/>
  <c r="F30" i="6"/>
  <c r="E31" i="6" s="1"/>
  <c r="F30" i="5"/>
  <c r="E31" i="5" s="1"/>
  <c r="G30" i="5"/>
  <c r="G31" i="6" l="1"/>
  <c r="F31" i="6"/>
  <c r="E32" i="6" s="1"/>
  <c r="F31" i="5"/>
  <c r="E32" i="5" s="1"/>
  <c r="G31" i="5"/>
  <c r="G32" i="6" l="1"/>
  <c r="F32" i="6"/>
  <c r="E33" i="6" s="1"/>
  <c r="F32" i="5"/>
  <c r="G32" i="5"/>
  <c r="E33" i="5"/>
  <c r="G33" i="6" l="1"/>
  <c r="F33" i="6"/>
  <c r="E34" i="6" s="1"/>
  <c r="F33" i="5"/>
  <c r="G33" i="5"/>
  <c r="E34" i="5"/>
  <c r="G34" i="6" l="1"/>
  <c r="F34" i="6"/>
  <c r="E35" i="6" s="1"/>
  <c r="F34" i="5"/>
  <c r="G34" i="5"/>
  <c r="E35" i="5"/>
  <c r="G35" i="6" l="1"/>
  <c r="F35" i="6"/>
  <c r="E36" i="6" s="1"/>
  <c r="F35" i="5"/>
  <c r="G35" i="5"/>
  <c r="E36" i="5"/>
  <c r="G36" i="6" l="1"/>
  <c r="F36" i="6"/>
  <c r="E37" i="6" s="1"/>
  <c r="F36" i="5"/>
  <c r="G36" i="5"/>
  <c r="E37" i="5"/>
  <c r="G37" i="6" l="1"/>
  <c r="F37" i="6"/>
  <c r="E38" i="6" s="1"/>
  <c r="F37" i="5"/>
  <c r="G37" i="5"/>
  <c r="E38" i="5"/>
  <c r="G38" i="6" l="1"/>
  <c r="F38" i="6"/>
  <c r="E39" i="6" s="1"/>
  <c r="F38" i="5"/>
  <c r="G38" i="5"/>
  <c r="E39" i="5"/>
  <c r="G39" i="6" l="1"/>
  <c r="F39" i="6"/>
  <c r="E40" i="6" s="1"/>
  <c r="F39" i="5"/>
  <c r="G39" i="5"/>
  <c r="E40" i="5"/>
  <c r="G40" i="6" l="1"/>
  <c r="F40" i="6"/>
  <c r="E41" i="6" s="1"/>
  <c r="F40" i="5"/>
  <c r="G40" i="5"/>
  <c r="E41" i="5"/>
  <c r="G41" i="6" l="1"/>
  <c r="F41" i="6"/>
  <c r="E42" i="6" s="1"/>
  <c r="F41" i="5"/>
  <c r="G41" i="5"/>
  <c r="E42" i="5"/>
  <c r="G42" i="6" l="1"/>
  <c r="F42" i="6"/>
  <c r="E43" i="6" s="1"/>
  <c r="F42" i="5"/>
  <c r="G42" i="5"/>
  <c r="E43" i="5"/>
  <c r="G43" i="6" l="1"/>
  <c r="F43" i="6"/>
  <c r="E44" i="6" s="1"/>
  <c r="F43" i="5"/>
  <c r="G43" i="5"/>
  <c r="E44" i="5"/>
  <c r="G44" i="6" l="1"/>
  <c r="F44" i="6"/>
  <c r="E45" i="6" s="1"/>
  <c r="F44" i="5"/>
  <c r="G44" i="5"/>
  <c r="E45" i="5"/>
  <c r="G45" i="6" l="1"/>
  <c r="F45" i="6"/>
  <c r="E46" i="6" s="1"/>
  <c r="F45" i="5"/>
  <c r="G45" i="5"/>
  <c r="E46" i="5"/>
  <c r="G46" i="6" l="1"/>
  <c r="F46" i="6"/>
  <c r="E47" i="6" s="1"/>
  <c r="F46" i="5"/>
  <c r="G46" i="5"/>
  <c r="E47" i="5"/>
  <c r="G47" i="6" l="1"/>
  <c r="F47" i="6"/>
  <c r="E48" i="6" s="1"/>
  <c r="F47" i="5"/>
  <c r="G47" i="5"/>
  <c r="E48" i="5"/>
  <c r="G48" i="6" l="1"/>
  <c r="F48" i="6"/>
  <c r="E49" i="6" s="1"/>
  <c r="F48" i="5"/>
  <c r="G48" i="5"/>
  <c r="E49" i="5"/>
  <c r="G49" i="6" l="1"/>
  <c r="F49" i="6"/>
  <c r="E50" i="6" s="1"/>
  <c r="F49" i="5"/>
  <c r="G49" i="5"/>
  <c r="E50" i="5"/>
  <c r="G50" i="6" l="1"/>
  <c r="F50" i="6"/>
  <c r="E51" i="6" s="1"/>
  <c r="F50" i="5"/>
  <c r="G50" i="5"/>
  <c r="E51" i="5"/>
  <c r="G51" i="6" l="1"/>
  <c r="F51" i="6"/>
  <c r="E52" i="6" s="1"/>
  <c r="F51" i="5"/>
  <c r="G51" i="5"/>
  <c r="E52" i="5"/>
  <c r="G52" i="6" l="1"/>
  <c r="F52" i="6"/>
  <c r="E53" i="6" s="1"/>
  <c r="F52" i="5"/>
  <c r="E53" i="5" s="1"/>
  <c r="G52" i="5"/>
  <c r="G53" i="6" l="1"/>
  <c r="F53" i="6"/>
  <c r="E54" i="6" s="1"/>
  <c r="F53" i="5"/>
  <c r="G53" i="5"/>
  <c r="E54" i="5"/>
  <c r="G54" i="6" l="1"/>
  <c r="F54" i="6"/>
  <c r="E55" i="6" s="1"/>
  <c r="F54" i="5"/>
  <c r="G54" i="5"/>
  <c r="E55" i="5"/>
  <c r="G55" i="6" l="1"/>
  <c r="F55" i="6"/>
  <c r="E56" i="6" s="1"/>
  <c r="F55" i="5"/>
  <c r="G55" i="5"/>
  <c r="E56" i="5"/>
  <c r="G56" i="6" l="1"/>
  <c r="F56" i="6"/>
  <c r="E57" i="6" s="1"/>
  <c r="F56" i="5"/>
  <c r="G56" i="5"/>
  <c r="E57" i="5"/>
  <c r="G57" i="6" l="1"/>
  <c r="F57" i="6"/>
  <c r="E58" i="6" s="1"/>
  <c r="F57" i="5"/>
  <c r="G57" i="5"/>
  <c r="E58" i="5"/>
  <c r="G58" i="6" l="1"/>
  <c r="F58" i="6"/>
  <c r="E59" i="6" s="1"/>
  <c r="F58" i="5"/>
  <c r="G58" i="5"/>
  <c r="E59" i="5"/>
  <c r="G59" i="6" l="1"/>
  <c r="F59" i="6"/>
  <c r="E60" i="6" s="1"/>
  <c r="F59" i="5"/>
  <c r="G59" i="5"/>
  <c r="E60" i="5"/>
  <c r="G60" i="6" l="1"/>
  <c r="F60" i="6"/>
  <c r="E61" i="6" s="1"/>
  <c r="F60" i="5"/>
  <c r="G60" i="5"/>
  <c r="E61" i="5"/>
  <c r="G61" i="6" l="1"/>
  <c r="F61" i="6"/>
  <c r="E62" i="6" s="1"/>
  <c r="F61" i="5"/>
  <c r="G61" i="5"/>
  <c r="E62" i="5"/>
  <c r="G62" i="6" l="1"/>
  <c r="F62" i="6"/>
  <c r="E63" i="6" s="1"/>
  <c r="F62" i="5"/>
  <c r="G62" i="5"/>
  <c r="E63" i="5"/>
  <c r="G63" i="6" l="1"/>
  <c r="F63" i="6"/>
  <c r="E64" i="6" s="1"/>
  <c r="F63" i="5"/>
  <c r="G63" i="5"/>
  <c r="E64" i="5"/>
  <c r="G64" i="6" l="1"/>
  <c r="F64" i="6"/>
  <c r="E65" i="6" s="1"/>
  <c r="F64" i="5"/>
  <c r="G64" i="5"/>
  <c r="E65" i="5"/>
  <c r="G65" i="6" l="1"/>
  <c r="F65" i="6"/>
  <c r="E66" i="6" s="1"/>
  <c r="F65" i="5"/>
  <c r="G65" i="5"/>
  <c r="E66" i="5"/>
  <c r="G66" i="6" l="1"/>
  <c r="F66" i="6"/>
  <c r="E67" i="6" s="1"/>
  <c r="F66" i="5"/>
  <c r="G66" i="5"/>
  <c r="E67" i="5"/>
  <c r="G67" i="6" l="1"/>
  <c r="F67" i="6"/>
  <c r="E68" i="6" s="1"/>
  <c r="F67" i="5"/>
  <c r="G67" i="5"/>
  <c r="E68" i="5"/>
  <c r="G68" i="6" l="1"/>
  <c r="F68" i="6"/>
  <c r="E69" i="6" s="1"/>
  <c r="F68" i="5"/>
  <c r="G68" i="5"/>
  <c r="E69" i="5"/>
  <c r="G69" i="6" l="1"/>
  <c r="F69" i="6"/>
  <c r="E70" i="6" s="1"/>
  <c r="F69" i="5"/>
  <c r="G69" i="5"/>
  <c r="E70" i="5"/>
  <c r="G70" i="6" l="1"/>
  <c r="F70" i="6"/>
  <c r="E71" i="6" s="1"/>
  <c r="F70" i="5"/>
  <c r="G70" i="5"/>
  <c r="E71" i="5"/>
  <c r="G71" i="6" l="1"/>
  <c r="F71" i="6"/>
  <c r="E72" i="6" s="1"/>
  <c r="F71" i="5"/>
  <c r="G71" i="5"/>
  <c r="E72" i="5"/>
  <c r="G72" i="6" l="1"/>
  <c r="F72" i="6"/>
  <c r="E73" i="6" s="1"/>
  <c r="F72" i="5"/>
  <c r="E73" i="5" s="1"/>
  <c r="G72" i="5"/>
  <c r="G73" i="6" l="1"/>
  <c r="F73" i="6"/>
  <c r="E74" i="6" s="1"/>
  <c r="F73" i="5"/>
  <c r="G73" i="5"/>
  <c r="E74" i="5"/>
  <c r="G74" i="6" l="1"/>
  <c r="F74" i="6"/>
  <c r="E75" i="6" s="1"/>
  <c r="F74" i="5"/>
  <c r="G74" i="5"/>
  <c r="E75" i="5"/>
  <c r="G75" i="6" l="1"/>
  <c r="F75" i="6"/>
  <c r="E76" i="6" s="1"/>
  <c r="F75" i="5"/>
  <c r="G75" i="5"/>
  <c r="E76" i="5"/>
  <c r="G76" i="6" l="1"/>
  <c r="F76" i="6"/>
  <c r="E77" i="6" s="1"/>
  <c r="F76" i="5"/>
  <c r="G76" i="5"/>
  <c r="E77" i="5"/>
  <c r="G77" i="6" l="1"/>
  <c r="F77" i="6"/>
  <c r="E78" i="6" s="1"/>
  <c r="F77" i="5"/>
  <c r="G77" i="5"/>
  <c r="E78" i="5"/>
  <c r="G78" i="6" l="1"/>
  <c r="F78" i="6"/>
  <c r="E79" i="6" s="1"/>
  <c r="F78" i="5"/>
  <c r="G78" i="5"/>
  <c r="E79" i="5"/>
  <c r="G79" i="6" l="1"/>
  <c r="F79" i="6"/>
  <c r="E80" i="6" s="1"/>
  <c r="F79" i="5"/>
  <c r="G79" i="5"/>
  <c r="E80" i="5"/>
  <c r="G80" i="6" l="1"/>
  <c r="F80" i="6"/>
  <c r="E81" i="6" s="1"/>
  <c r="F80" i="5"/>
  <c r="G80" i="5"/>
  <c r="E81" i="5"/>
  <c r="G81" i="6" l="1"/>
  <c r="F81" i="6"/>
  <c r="E82" i="6" s="1"/>
  <c r="F81" i="5"/>
  <c r="G81" i="5"/>
  <c r="E82" i="5"/>
  <c r="G82" i="6" l="1"/>
  <c r="F82" i="6"/>
  <c r="E83" i="6" s="1"/>
  <c r="F82" i="5"/>
  <c r="G82" i="5"/>
  <c r="E83" i="5"/>
  <c r="G83" i="6" l="1"/>
  <c r="F83" i="6"/>
  <c r="E84" i="6" s="1"/>
  <c r="F83" i="5"/>
  <c r="E84" i="5" s="1"/>
  <c r="G83" i="5"/>
  <c r="G84" i="6" l="1"/>
  <c r="F84" i="6"/>
  <c r="E85" i="6" s="1"/>
  <c r="F84" i="5"/>
  <c r="E85" i="5" s="1"/>
  <c r="G84" i="5"/>
  <c r="G85" i="6" l="1"/>
  <c r="F85" i="6"/>
  <c r="E86" i="6" s="1"/>
  <c r="F85" i="5"/>
  <c r="G85" i="5"/>
  <c r="E86" i="5"/>
  <c r="G86" i="6" l="1"/>
  <c r="F86" i="6"/>
  <c r="E87" i="6" s="1"/>
  <c r="F86" i="5"/>
  <c r="G86" i="5"/>
  <c r="E87" i="5"/>
  <c r="G87" i="6" l="1"/>
  <c r="F87" i="6"/>
  <c r="E88" i="6" s="1"/>
  <c r="F87" i="5"/>
  <c r="G87" i="5"/>
  <c r="E88" i="5"/>
  <c r="G88" i="6" l="1"/>
  <c r="F88" i="6"/>
  <c r="E89" i="6" s="1"/>
  <c r="F88" i="5"/>
  <c r="E89" i="5" s="1"/>
  <c r="G88" i="5"/>
  <c r="G89" i="6" l="1"/>
  <c r="F89" i="6"/>
  <c r="E90" i="6" s="1"/>
  <c r="F89" i="5"/>
  <c r="G89" i="5"/>
  <c r="E90" i="5"/>
  <c r="G90" i="6" l="1"/>
  <c r="F90" i="6"/>
  <c r="E91" i="6" s="1"/>
  <c r="F90" i="5"/>
  <c r="G90" i="5"/>
  <c r="E91" i="5"/>
  <c r="G91" i="6" l="1"/>
  <c r="F91" i="6"/>
  <c r="E92" i="6" s="1"/>
  <c r="F91" i="5"/>
  <c r="E92" i="5" s="1"/>
  <c r="G91" i="5"/>
  <c r="G92" i="6" l="1"/>
  <c r="F92" i="6"/>
  <c r="E93" i="6" s="1"/>
  <c r="F92" i="5"/>
  <c r="G92" i="5"/>
  <c r="E93" i="5"/>
  <c r="G93" i="6" l="1"/>
  <c r="F93" i="6"/>
  <c r="E94" i="6" s="1"/>
  <c r="F93" i="5"/>
  <c r="G93" i="5"/>
  <c r="E94" i="5"/>
  <c r="G94" i="6" l="1"/>
  <c r="F94" i="6"/>
  <c r="E95" i="6" s="1"/>
  <c r="F94" i="5"/>
  <c r="G94" i="5"/>
  <c r="E95" i="5"/>
  <c r="G95" i="6" l="1"/>
  <c r="F95" i="6"/>
  <c r="E96" i="6" s="1"/>
  <c r="F95" i="5"/>
  <c r="G95" i="5"/>
  <c r="E96" i="5"/>
  <c r="G96" i="6" l="1"/>
  <c r="F96" i="6"/>
  <c r="E97" i="6" s="1"/>
  <c r="F96" i="5"/>
  <c r="G96" i="5"/>
  <c r="E97" i="5"/>
  <c r="G97" i="6" l="1"/>
  <c r="F97" i="6"/>
  <c r="E98" i="6" s="1"/>
  <c r="F97" i="5"/>
  <c r="G97" i="5"/>
  <c r="E98" i="5"/>
  <c r="G98" i="6" l="1"/>
  <c r="F98" i="6"/>
  <c r="E99" i="6" s="1"/>
  <c r="F98" i="5"/>
  <c r="G98" i="5"/>
  <c r="E99" i="5"/>
  <c r="G99" i="6" l="1"/>
  <c r="F99" i="6"/>
  <c r="E100" i="6" s="1"/>
  <c r="F99" i="5"/>
  <c r="G99" i="5"/>
  <c r="E100" i="5"/>
  <c r="G100" i="6" l="1"/>
  <c r="F100" i="6"/>
  <c r="E101" i="6" s="1"/>
  <c r="F100" i="5"/>
  <c r="G100" i="5"/>
  <c r="E101" i="5"/>
  <c r="G101" i="6" l="1"/>
  <c r="F101" i="6"/>
  <c r="E102" i="6" s="1"/>
  <c r="F101" i="5"/>
  <c r="G101" i="5"/>
  <c r="E102" i="5"/>
  <c r="G102" i="6" l="1"/>
  <c r="F102" i="6"/>
  <c r="E103" i="6" s="1"/>
  <c r="F102" i="5"/>
  <c r="E103" i="5" s="1"/>
  <c r="G102" i="5"/>
  <c r="G103" i="6" l="1"/>
  <c r="F103" i="6"/>
  <c r="E104" i="6" s="1"/>
  <c r="F103" i="5"/>
  <c r="G103" i="5"/>
  <c r="E104" i="5"/>
  <c r="G104" i="6" l="1"/>
  <c r="F104" i="6"/>
  <c r="E105" i="6" s="1"/>
  <c r="F104" i="5"/>
  <c r="G104" i="5"/>
  <c r="E105" i="5"/>
  <c r="G105" i="6" l="1"/>
  <c r="F105" i="6"/>
  <c r="E106" i="6" s="1"/>
  <c r="F105" i="5"/>
  <c r="G105" i="5"/>
  <c r="E106" i="5"/>
  <c r="G106" i="6" l="1"/>
  <c r="F106" i="6"/>
  <c r="E107" i="6" s="1"/>
  <c r="F106" i="5"/>
  <c r="E107" i="5" s="1"/>
  <c r="G106" i="5"/>
  <c r="G107" i="6" l="1"/>
  <c r="F107" i="6"/>
  <c r="E108" i="6" s="1"/>
  <c r="F107" i="5"/>
  <c r="G107" i="5"/>
  <c r="E108" i="5"/>
  <c r="G108" i="6" l="1"/>
  <c r="F108" i="6"/>
  <c r="E109" i="6" s="1"/>
  <c r="F108" i="5"/>
  <c r="G108" i="5"/>
  <c r="E109" i="5"/>
  <c r="G109" i="6" l="1"/>
  <c r="F109" i="6"/>
  <c r="E110" i="6" s="1"/>
  <c r="F109" i="5"/>
  <c r="E110" i="5" s="1"/>
  <c r="G109" i="5"/>
  <c r="G110" i="6" l="1"/>
  <c r="F110" i="6"/>
  <c r="E111" i="6" s="1"/>
  <c r="F110" i="5"/>
  <c r="G110" i="5"/>
  <c r="E111" i="5"/>
  <c r="G111" i="6" l="1"/>
  <c r="F111" i="6"/>
  <c r="E112" i="6" s="1"/>
  <c r="F111" i="5"/>
  <c r="E112" i="5" s="1"/>
  <c r="G111" i="5"/>
  <c r="G112" i="6" l="1"/>
  <c r="F112" i="6"/>
  <c r="E113" i="6" s="1"/>
  <c r="F112" i="5"/>
  <c r="E113" i="5" s="1"/>
  <c r="G112" i="5"/>
  <c r="G113" i="6" l="1"/>
  <c r="F113" i="6"/>
  <c r="E114" i="6" s="1"/>
  <c r="F113" i="5"/>
  <c r="E114" i="5" s="1"/>
  <c r="G113" i="5"/>
  <c r="G114" i="6" l="1"/>
  <c r="F114" i="6"/>
  <c r="E115" i="6" s="1"/>
  <c r="F114" i="5"/>
  <c r="G114" i="5"/>
  <c r="E115" i="5"/>
  <c r="G115" i="6" l="1"/>
  <c r="F115" i="6"/>
  <c r="E116" i="6" s="1"/>
  <c r="F115" i="5"/>
  <c r="G115" i="5"/>
  <c r="E116" i="5"/>
  <c r="G116" i="6" l="1"/>
  <c r="F116" i="6"/>
  <c r="E117" i="6" s="1"/>
  <c r="F116" i="5"/>
  <c r="G116" i="5"/>
  <c r="E117" i="5"/>
  <c r="G117" i="6" l="1"/>
  <c r="F117" i="6"/>
  <c r="E118" i="6" s="1"/>
  <c r="F117" i="5"/>
  <c r="G117" i="5"/>
  <c r="E118" i="5"/>
  <c r="G118" i="6" l="1"/>
  <c r="F118" i="6"/>
  <c r="E119" i="6" s="1"/>
  <c r="F118" i="5"/>
  <c r="E119" i="5" s="1"/>
  <c r="G118" i="5"/>
  <c r="G119" i="6" l="1"/>
  <c r="F119" i="6"/>
  <c r="E120" i="6" s="1"/>
  <c r="F119" i="5"/>
  <c r="G119" i="5"/>
  <c r="E120" i="5"/>
  <c r="G120" i="6" l="1"/>
  <c r="F120" i="6"/>
  <c r="E121" i="6" s="1"/>
  <c r="F120" i="5"/>
  <c r="G120" i="5"/>
  <c r="E121" i="5"/>
  <c r="G121" i="6" l="1"/>
  <c r="F121" i="6"/>
  <c r="E122" i="6" s="1"/>
  <c r="F121" i="5"/>
  <c r="G121" i="5"/>
  <c r="E122" i="5"/>
  <c r="G122" i="6" l="1"/>
  <c r="F122" i="6"/>
  <c r="E123" i="6" s="1"/>
  <c r="F122" i="5"/>
  <c r="G122" i="5"/>
  <c r="E123" i="5"/>
  <c r="G123" i="6" l="1"/>
  <c r="F123" i="6"/>
  <c r="E124" i="6" s="1"/>
  <c r="F123" i="5"/>
  <c r="G123" i="5"/>
  <c r="E124" i="5"/>
  <c r="G124" i="6" l="1"/>
  <c r="F124" i="6"/>
  <c r="E125" i="6" s="1"/>
  <c r="F124" i="5"/>
  <c r="G124" i="5"/>
  <c r="E125" i="5"/>
  <c r="G125" i="6" l="1"/>
  <c r="F125" i="6"/>
  <c r="E126" i="6" s="1"/>
  <c r="F125" i="5"/>
  <c r="E126" i="5" s="1"/>
  <c r="G125" i="5"/>
  <c r="G126" i="6" l="1"/>
  <c r="F126" i="6"/>
  <c r="E127" i="6" s="1"/>
  <c r="F126" i="5"/>
  <c r="G126" i="5"/>
  <c r="E127" i="5"/>
  <c r="G127" i="6" l="1"/>
  <c r="F127" i="6"/>
  <c r="E128" i="6" s="1"/>
  <c r="F127" i="5"/>
  <c r="G127" i="5"/>
  <c r="E128" i="5"/>
  <c r="G128" i="6" l="1"/>
  <c r="F128" i="6"/>
  <c r="E129" i="6" s="1"/>
  <c r="F128" i="5"/>
  <c r="G128" i="5"/>
  <c r="E129" i="5"/>
  <c r="G129" i="6" l="1"/>
  <c r="F129" i="6"/>
  <c r="E130" i="6" s="1"/>
  <c r="F129" i="5"/>
  <c r="G129" i="5"/>
  <c r="E130" i="5"/>
  <c r="G130" i="6" l="1"/>
  <c r="F130" i="6"/>
  <c r="E131" i="6" s="1"/>
  <c r="F130" i="5"/>
  <c r="G130" i="5"/>
  <c r="E131" i="5"/>
  <c r="G131" i="6" l="1"/>
  <c r="F131" i="6"/>
  <c r="E132" i="6" s="1"/>
  <c r="F131" i="5"/>
  <c r="G131" i="5"/>
  <c r="E132" i="5"/>
  <c r="G132" i="6" l="1"/>
  <c r="F132" i="6"/>
  <c r="E133" i="6" s="1"/>
  <c r="F132" i="5"/>
  <c r="G132" i="5"/>
  <c r="E133" i="5"/>
  <c r="G133" i="6" l="1"/>
  <c r="F133" i="6"/>
  <c r="E134" i="6" s="1"/>
  <c r="F133" i="5"/>
  <c r="G133" i="5"/>
  <c r="E134" i="5"/>
  <c r="G134" i="6" l="1"/>
  <c r="F134" i="6"/>
  <c r="E135" i="6" s="1"/>
  <c r="F134" i="5"/>
  <c r="G134" i="5"/>
  <c r="E135" i="5"/>
  <c r="G135" i="6" l="1"/>
  <c r="F135" i="6"/>
  <c r="E136" i="6" s="1"/>
  <c r="F135" i="5"/>
  <c r="G135" i="5"/>
  <c r="E136" i="5"/>
  <c r="G136" i="6" l="1"/>
  <c r="F136" i="6"/>
  <c r="E137" i="6" s="1"/>
  <c r="F136" i="5"/>
  <c r="G136" i="5"/>
  <c r="E137" i="5"/>
  <c r="G137" i="6" l="1"/>
  <c r="F137" i="6"/>
  <c r="E138" i="6" s="1"/>
  <c r="F137" i="5"/>
  <c r="G137" i="5"/>
  <c r="E138" i="5"/>
  <c r="G138" i="6" l="1"/>
  <c r="F138" i="6"/>
  <c r="E139" i="6" s="1"/>
  <c r="F138" i="5"/>
  <c r="E139" i="5" s="1"/>
  <c r="G138" i="5"/>
  <c r="G139" i="6" l="1"/>
  <c r="F139" i="6"/>
  <c r="E140" i="6" s="1"/>
  <c r="F139" i="5"/>
  <c r="G139" i="5"/>
  <c r="E140" i="5"/>
  <c r="G140" i="6" l="1"/>
  <c r="F140" i="6"/>
  <c r="E141" i="6" s="1"/>
  <c r="F140" i="5"/>
  <c r="G140" i="5"/>
  <c r="E141" i="5"/>
  <c r="G141" i="6" l="1"/>
  <c r="F141" i="6"/>
  <c r="E142" i="6" s="1"/>
  <c r="F141" i="5"/>
  <c r="E142" i="5" s="1"/>
  <c r="G141" i="5"/>
  <c r="G142" i="6" l="1"/>
  <c r="F142" i="6"/>
  <c r="E143" i="6" s="1"/>
  <c r="F142" i="5"/>
  <c r="G142" i="5"/>
  <c r="E143" i="5"/>
  <c r="G143" i="6" l="1"/>
  <c r="F143" i="6"/>
  <c r="E144" i="6" s="1"/>
  <c r="F143" i="5"/>
  <c r="G143" i="5"/>
  <c r="E144" i="5"/>
  <c r="G144" i="6" l="1"/>
  <c r="F144" i="6"/>
  <c r="E145" i="6" s="1"/>
  <c r="F144" i="5"/>
  <c r="G144" i="5"/>
  <c r="E145" i="5"/>
  <c r="G145" i="6" l="1"/>
  <c r="F145" i="6"/>
  <c r="E146" i="6" s="1"/>
  <c r="F145" i="5"/>
  <c r="G145" i="5"/>
  <c r="E146" i="5"/>
  <c r="F146" i="6" l="1"/>
  <c r="E147" i="6" s="1"/>
  <c r="G146" i="6"/>
  <c r="F146" i="5"/>
  <c r="G146" i="5"/>
  <c r="E147" i="5"/>
  <c r="G147" i="6" l="1"/>
  <c r="F147" i="6"/>
  <c r="E148" i="6" s="1"/>
  <c r="F147" i="5"/>
  <c r="G147" i="5"/>
  <c r="E148" i="5"/>
  <c r="G148" i="6" l="1"/>
  <c r="F148" i="6"/>
  <c r="E149" i="6" s="1"/>
  <c r="F148" i="5"/>
  <c r="G148" i="5"/>
  <c r="E149" i="5"/>
  <c r="G149" i="6" l="1"/>
  <c r="F149" i="6"/>
  <c r="E150" i="6" s="1"/>
  <c r="F149" i="5"/>
  <c r="G149" i="5"/>
  <c r="E150" i="5"/>
  <c r="F150" i="6" l="1"/>
  <c r="E151" i="6" s="1"/>
  <c r="G150" i="6"/>
  <c r="F150" i="5"/>
  <c r="G150" i="5"/>
  <c r="E151" i="5"/>
  <c r="F151" i="6" l="1"/>
  <c r="E152" i="6" s="1"/>
  <c r="G151" i="6"/>
  <c r="F151" i="5"/>
  <c r="G151" i="5"/>
  <c r="E152" i="5"/>
  <c r="F152" i="6" l="1"/>
  <c r="E153" i="6" s="1"/>
  <c r="G152" i="6"/>
  <c r="F152" i="5"/>
  <c r="G152" i="5"/>
  <c r="E153" i="5"/>
  <c r="G153" i="6" l="1"/>
  <c r="F153" i="6"/>
  <c r="E154" i="6" s="1"/>
  <c r="F153" i="5"/>
  <c r="G153" i="5"/>
  <c r="E154" i="5"/>
  <c r="F154" i="6" l="1"/>
  <c r="G154" i="6"/>
  <c r="F154" i="5"/>
  <c r="E155" i="5" s="1"/>
  <c r="G154" i="5"/>
  <c r="F155" i="5" l="1"/>
  <c r="E156" i="5" s="1"/>
  <c r="G155" i="5"/>
  <c r="F156" i="5" l="1"/>
  <c r="E157" i="5" s="1"/>
  <c r="G156" i="5"/>
  <c r="F157" i="5" l="1"/>
  <c r="G157" i="5"/>
  <c r="E158" i="5"/>
  <c r="F158" i="5" l="1"/>
  <c r="G158" i="5"/>
  <c r="E159" i="5"/>
  <c r="F159" i="5" l="1"/>
  <c r="G159" i="5"/>
  <c r="E160" i="5"/>
  <c r="F160" i="5" l="1"/>
  <c r="G160" i="5"/>
  <c r="E161" i="5"/>
  <c r="F161" i="5" l="1"/>
  <c r="E162" i="5" s="1"/>
  <c r="G161" i="5"/>
  <c r="F162" i="5" l="1"/>
  <c r="G162" i="5"/>
  <c r="E163" i="5"/>
  <c r="F163" i="5" l="1"/>
  <c r="G163" i="5"/>
  <c r="E164" i="5"/>
  <c r="F164" i="5" l="1"/>
  <c r="G164" i="5"/>
  <c r="E165" i="5"/>
  <c r="F165" i="5" l="1"/>
  <c r="G165" i="5"/>
  <c r="E166" i="5"/>
  <c r="F166" i="5" l="1"/>
  <c r="G166" i="5"/>
  <c r="E167" i="5"/>
  <c r="F167" i="5" l="1"/>
  <c r="E168" i="5" s="1"/>
  <c r="G167" i="5"/>
  <c r="F168" i="5" l="1"/>
  <c r="G168" i="5"/>
  <c r="E169" i="5"/>
  <c r="F169" i="5" l="1"/>
  <c r="G169" i="5"/>
  <c r="E170" i="5"/>
  <c r="F170" i="5" l="1"/>
  <c r="G170" i="5"/>
  <c r="E171" i="5"/>
  <c r="F171" i="5" l="1"/>
  <c r="G171" i="5"/>
  <c r="E172" i="5"/>
  <c r="F172" i="5" l="1"/>
  <c r="G172" i="5"/>
  <c r="E173" i="5"/>
  <c r="F173" i="5" l="1"/>
  <c r="G173" i="5"/>
  <c r="E174" i="5"/>
  <c r="F174" i="5" l="1"/>
  <c r="G174" i="5"/>
  <c r="E175" i="5"/>
  <c r="F175" i="5" l="1"/>
  <c r="G175" i="5"/>
  <c r="E176" i="5"/>
  <c r="F176" i="5" l="1"/>
  <c r="G176" i="5"/>
  <c r="E177" i="5"/>
  <c r="F177" i="5" l="1"/>
  <c r="G177" i="5"/>
  <c r="E178" i="5"/>
  <c r="F178" i="5" l="1"/>
  <c r="G178" i="5"/>
  <c r="E179" i="5"/>
  <c r="F179" i="5" l="1"/>
  <c r="G179" i="5"/>
  <c r="E180" i="5"/>
  <c r="F180" i="5" l="1"/>
  <c r="G180" i="5"/>
  <c r="E181" i="5"/>
  <c r="F181" i="5" l="1"/>
  <c r="E182" i="5" s="1"/>
  <c r="G181" i="5"/>
  <c r="F182" i="5" l="1"/>
  <c r="G182" i="5"/>
  <c r="E183" i="5"/>
  <c r="F183" i="5" l="1"/>
  <c r="E184" i="5" s="1"/>
  <c r="G183" i="5"/>
  <c r="F184" i="5" l="1"/>
  <c r="G184" i="5"/>
  <c r="E185" i="5"/>
  <c r="F185" i="5" l="1"/>
  <c r="G185" i="5"/>
  <c r="E186" i="5"/>
  <c r="F186" i="5" l="1"/>
  <c r="G186" i="5"/>
  <c r="E187" i="5"/>
  <c r="F187" i="5" l="1"/>
  <c r="G187" i="5"/>
  <c r="E188" i="5"/>
  <c r="F188" i="5" l="1"/>
  <c r="G188" i="5"/>
  <c r="E189" i="5"/>
  <c r="F189" i="5" l="1"/>
  <c r="G189" i="5"/>
  <c r="E190" i="5"/>
  <c r="F190" i="5" l="1"/>
  <c r="G190" i="5"/>
  <c r="E191" i="5"/>
  <c r="F191" i="5" l="1"/>
  <c r="G191" i="5"/>
  <c r="E192" i="5"/>
  <c r="F192" i="5" l="1"/>
  <c r="G192" i="5"/>
  <c r="E193" i="5"/>
  <c r="F193" i="5" l="1"/>
  <c r="G193" i="5"/>
  <c r="E194" i="5"/>
  <c r="F194" i="5" l="1"/>
  <c r="G194" i="5"/>
  <c r="E195" i="5"/>
  <c r="F195" i="5" l="1"/>
  <c r="E196" i="5" s="1"/>
  <c r="G195" i="5"/>
  <c r="F196" i="5" l="1"/>
  <c r="G196" i="5"/>
  <c r="E197" i="5"/>
  <c r="F197" i="5" l="1"/>
  <c r="G197" i="5"/>
  <c r="E198" i="5"/>
  <c r="F198" i="5" l="1"/>
  <c r="G198" i="5"/>
  <c r="E199" i="5"/>
  <c r="F199" i="5" l="1"/>
  <c r="G199" i="5"/>
  <c r="E200" i="5"/>
  <c r="F200" i="5" l="1"/>
  <c r="G200" i="5"/>
  <c r="E201" i="5"/>
  <c r="F201" i="5" l="1"/>
  <c r="G201" i="5"/>
  <c r="E202" i="5"/>
  <c r="F202" i="5" l="1"/>
  <c r="G202" i="5"/>
  <c r="E203" i="5"/>
  <c r="F203" i="5" l="1"/>
  <c r="G203" i="5"/>
  <c r="E204" i="5"/>
  <c r="F204" i="5" l="1"/>
  <c r="G204" i="5"/>
  <c r="E205" i="5"/>
  <c r="F205" i="5" l="1"/>
  <c r="G205" i="5"/>
  <c r="E206" i="5"/>
  <c r="F206" i="5" l="1"/>
  <c r="G206" i="5"/>
  <c r="E207" i="5"/>
  <c r="F207" i="5" l="1"/>
  <c r="G207" i="5"/>
  <c r="E208" i="5"/>
  <c r="F208" i="5" l="1"/>
  <c r="G208" i="5"/>
  <c r="E209" i="5"/>
  <c r="F209" i="5" l="1"/>
  <c r="G209" i="5"/>
  <c r="E210" i="5"/>
  <c r="F210" i="5" l="1"/>
  <c r="G210" i="5"/>
  <c r="E211" i="5"/>
  <c r="F211" i="5" l="1"/>
  <c r="G211" i="5"/>
  <c r="E212" i="5"/>
  <c r="F212" i="5" l="1"/>
  <c r="G212" i="5"/>
  <c r="E213" i="5"/>
  <c r="F213" i="5" l="1"/>
  <c r="G213" i="5"/>
  <c r="E214" i="5"/>
  <c r="F214" i="5" l="1"/>
  <c r="G214" i="5"/>
  <c r="E215" i="5"/>
  <c r="F215" i="5" l="1"/>
  <c r="G215" i="5"/>
  <c r="E216" i="5"/>
  <c r="F216" i="5" l="1"/>
  <c r="G216" i="5"/>
  <c r="E217" i="5"/>
  <c r="F217" i="5" l="1"/>
  <c r="G217" i="5"/>
  <c r="E218" i="5"/>
  <c r="F218" i="5" l="1"/>
  <c r="E219" i="5" s="1"/>
  <c r="G218" i="5"/>
  <c r="F219" i="5" l="1"/>
  <c r="G219" i="5"/>
  <c r="E220" i="5"/>
  <c r="F220" i="5" l="1"/>
  <c r="G220" i="5"/>
  <c r="E221" i="5"/>
  <c r="F221" i="5" l="1"/>
  <c r="G221" i="5"/>
  <c r="E222" i="5"/>
  <c r="F222" i="5" l="1"/>
  <c r="E223" i="5" s="1"/>
  <c r="G222" i="5"/>
  <c r="F223" i="5" l="1"/>
  <c r="E224" i="5" s="1"/>
  <c r="G223" i="5"/>
  <c r="F224" i="5" l="1"/>
  <c r="E225" i="5" s="1"/>
  <c r="G224" i="5"/>
  <c r="F225" i="5" l="1"/>
  <c r="E226" i="5" s="1"/>
  <c r="G225" i="5"/>
  <c r="F226" i="5" l="1"/>
  <c r="E227" i="5" s="1"/>
  <c r="G226" i="5"/>
  <c r="F227" i="5" l="1"/>
  <c r="G227" i="5"/>
  <c r="E228" i="5"/>
  <c r="F228" i="5" l="1"/>
  <c r="E229" i="5" s="1"/>
  <c r="G228" i="5"/>
  <c r="F229" i="5" l="1"/>
  <c r="E230" i="5" s="1"/>
  <c r="G229" i="5"/>
  <c r="F230" i="5" l="1"/>
  <c r="G230" i="5"/>
  <c r="E231" i="5"/>
  <c r="F231" i="5" l="1"/>
  <c r="E232" i="5" s="1"/>
  <c r="G231" i="5"/>
  <c r="F232" i="5" l="1"/>
  <c r="E233" i="5" s="1"/>
  <c r="G232" i="5"/>
  <c r="F233" i="5" l="1"/>
  <c r="E234" i="5" s="1"/>
  <c r="G233" i="5"/>
  <c r="F234" i="5" l="1"/>
  <c r="G234" i="5"/>
  <c r="E235" i="5"/>
  <c r="F235" i="5" l="1"/>
  <c r="E236" i="5" s="1"/>
  <c r="G235" i="5"/>
  <c r="F236" i="5" l="1"/>
  <c r="G236" i="5"/>
  <c r="E237" i="5"/>
  <c r="F237" i="5" l="1"/>
  <c r="G237" i="5"/>
  <c r="E238" i="5"/>
  <c r="F238" i="5" l="1"/>
  <c r="G238" i="5"/>
  <c r="E239" i="5"/>
  <c r="F239" i="5" l="1"/>
  <c r="E240" i="5" s="1"/>
  <c r="G239" i="5"/>
  <c r="F240" i="5" l="1"/>
  <c r="E241" i="5" s="1"/>
  <c r="G240" i="5"/>
  <c r="F241" i="5" l="1"/>
  <c r="G241" i="5"/>
  <c r="E242" i="5"/>
  <c r="F242" i="5" l="1"/>
  <c r="E243" i="5" s="1"/>
  <c r="G242" i="5"/>
  <c r="F243" i="5" l="1"/>
  <c r="E244" i="5" s="1"/>
  <c r="G243" i="5"/>
  <c r="F244" i="5" l="1"/>
  <c r="G244" i="5"/>
  <c r="E245" i="5"/>
  <c r="F245" i="5" l="1"/>
  <c r="G245" i="5"/>
  <c r="E246" i="5"/>
  <c r="F246" i="5" l="1"/>
  <c r="G246" i="5"/>
  <c r="E247" i="5"/>
  <c r="F247" i="5" l="1"/>
  <c r="G247" i="5"/>
  <c r="E248" i="5"/>
  <c r="F248" i="5" l="1"/>
  <c r="G248" i="5"/>
  <c r="E249" i="5"/>
  <c r="F249" i="5" l="1"/>
  <c r="E250" i="5" s="1"/>
  <c r="G249" i="5"/>
  <c r="F250" i="5" l="1"/>
  <c r="E251" i="5" s="1"/>
  <c r="G250" i="5"/>
  <c r="F251" i="5" l="1"/>
  <c r="E252" i="5" s="1"/>
  <c r="G251" i="5"/>
  <c r="F252" i="5" l="1"/>
  <c r="G252" i="5"/>
  <c r="E253" i="5"/>
  <c r="F253" i="5" l="1"/>
  <c r="E254" i="5" s="1"/>
  <c r="G253" i="5"/>
  <c r="F254" i="5" l="1"/>
  <c r="G254" i="5"/>
  <c r="E255" i="5"/>
  <c r="F255" i="5" l="1"/>
  <c r="G255" i="5"/>
  <c r="E256" i="5"/>
  <c r="F256" i="5" l="1"/>
  <c r="G256" i="5"/>
  <c r="E257" i="5"/>
  <c r="F257" i="5" l="1"/>
  <c r="E258" i="5" s="1"/>
  <c r="G257" i="5"/>
  <c r="F258" i="5" l="1"/>
  <c r="E259" i="5" s="1"/>
  <c r="G258" i="5"/>
  <c r="F259" i="5" l="1"/>
  <c r="E260" i="5" s="1"/>
  <c r="G259" i="5"/>
  <c r="F260" i="5" l="1"/>
  <c r="E261" i="5" s="1"/>
  <c r="G260" i="5"/>
  <c r="F261" i="5" l="1"/>
  <c r="E262" i="5" s="1"/>
  <c r="G261" i="5"/>
  <c r="F262" i="5" l="1"/>
  <c r="G262" i="5"/>
  <c r="E263" i="5"/>
  <c r="F263" i="5" l="1"/>
  <c r="G263" i="5"/>
  <c r="E264" i="5"/>
  <c r="F264" i="5" l="1"/>
  <c r="G264" i="5"/>
  <c r="E265" i="5"/>
  <c r="F265" i="5" l="1"/>
  <c r="E266" i="5" s="1"/>
  <c r="G265" i="5"/>
  <c r="F266" i="5" l="1"/>
  <c r="G266" i="5"/>
  <c r="E267" i="5"/>
  <c r="F267" i="5" l="1"/>
  <c r="G267" i="5"/>
  <c r="E268" i="5"/>
  <c r="F268" i="5" l="1"/>
  <c r="E269" i="5" s="1"/>
  <c r="G268" i="5"/>
  <c r="F269" i="5" l="1"/>
  <c r="G269" i="5"/>
  <c r="E270" i="5"/>
  <c r="F270" i="5" l="1"/>
  <c r="E271" i="5" s="1"/>
  <c r="G270" i="5"/>
  <c r="F271" i="5" l="1"/>
  <c r="G271" i="5"/>
  <c r="E272" i="5"/>
  <c r="F272" i="5" l="1"/>
  <c r="E273" i="5" s="1"/>
  <c r="G272" i="5"/>
  <c r="F273" i="5" l="1"/>
  <c r="E274" i="5" s="1"/>
  <c r="G273" i="5"/>
  <c r="F274" i="5" l="1"/>
  <c r="E275" i="5" s="1"/>
  <c r="G274" i="5"/>
  <c r="F275" i="5" l="1"/>
  <c r="G275" i="5"/>
  <c r="E276" i="5"/>
  <c r="F276" i="5" l="1"/>
  <c r="G276" i="5"/>
  <c r="E277" i="5"/>
  <c r="F277" i="5" l="1"/>
  <c r="G277" i="5"/>
  <c r="E278" i="5"/>
  <c r="F278" i="5" l="1"/>
  <c r="G278" i="5"/>
  <c r="E279" i="5"/>
  <c r="F279" i="5" l="1"/>
  <c r="E280" i="5" s="1"/>
  <c r="G279" i="5"/>
  <c r="F280" i="5" l="1"/>
  <c r="E281" i="5" s="1"/>
  <c r="G280" i="5"/>
  <c r="F281" i="5" l="1"/>
  <c r="G281" i="5"/>
  <c r="E282" i="5"/>
  <c r="F282" i="5" l="1"/>
  <c r="E283" i="5" s="1"/>
  <c r="G282" i="5"/>
  <c r="F283" i="5" l="1"/>
  <c r="G283" i="5"/>
  <c r="E284" i="5"/>
  <c r="F284" i="5" l="1"/>
  <c r="E285" i="5" s="1"/>
  <c r="G284" i="5"/>
  <c r="F285" i="5" l="1"/>
  <c r="E286" i="5" s="1"/>
  <c r="G285" i="5"/>
  <c r="F286" i="5" l="1"/>
  <c r="E287" i="5" s="1"/>
  <c r="G286" i="5"/>
  <c r="F287" i="5" l="1"/>
  <c r="E288" i="5" s="1"/>
  <c r="G287" i="5"/>
  <c r="F288" i="5" l="1"/>
  <c r="E289" i="5" s="1"/>
  <c r="G288" i="5"/>
  <c r="F289" i="5" l="1"/>
  <c r="E290" i="5" s="1"/>
  <c r="G289" i="5"/>
  <c r="F290" i="5" l="1"/>
  <c r="G290" i="5"/>
  <c r="E291" i="5"/>
  <c r="F291" i="5" l="1"/>
  <c r="E292" i="5" s="1"/>
  <c r="G291" i="5"/>
  <c r="F292" i="5" l="1"/>
  <c r="E293" i="5" s="1"/>
  <c r="G292" i="5"/>
  <c r="F293" i="5" l="1"/>
  <c r="E294" i="5" s="1"/>
  <c r="G293" i="5"/>
  <c r="F294" i="5" l="1"/>
  <c r="E295" i="5" s="1"/>
  <c r="G294" i="5"/>
  <c r="F295" i="5" l="1"/>
  <c r="E296" i="5" s="1"/>
  <c r="G295" i="5"/>
  <c r="F296" i="5" l="1"/>
  <c r="G296" i="5"/>
  <c r="E297" i="5"/>
  <c r="F297" i="5" l="1"/>
  <c r="E298" i="5" s="1"/>
  <c r="G297" i="5"/>
  <c r="F298" i="5" l="1"/>
  <c r="G298" i="5"/>
  <c r="E299" i="5"/>
  <c r="F299" i="5" l="1"/>
  <c r="E300" i="5" s="1"/>
  <c r="G299" i="5"/>
  <c r="F300" i="5" l="1"/>
  <c r="E301" i="5" s="1"/>
  <c r="G300" i="5"/>
  <c r="F301" i="5" l="1"/>
  <c r="G301" i="5"/>
  <c r="E302" i="5"/>
  <c r="F302" i="5" l="1"/>
  <c r="E303" i="5" s="1"/>
  <c r="G302" i="5"/>
  <c r="F303" i="5" l="1"/>
  <c r="G303" i="5"/>
  <c r="E304" i="5"/>
  <c r="F304" i="5" l="1"/>
  <c r="G304" i="5"/>
  <c r="E305" i="5"/>
  <c r="F305" i="5" l="1"/>
  <c r="E306" i="5" s="1"/>
  <c r="G305" i="5"/>
  <c r="F306" i="5" l="1"/>
  <c r="G306" i="5"/>
  <c r="E307" i="5"/>
  <c r="F307" i="5" l="1"/>
  <c r="G307" i="5"/>
  <c r="E308" i="5"/>
  <c r="F308" i="5" l="1"/>
  <c r="E309" i="5" s="1"/>
  <c r="G308" i="5"/>
  <c r="F309" i="5" l="1"/>
  <c r="G309" i="5"/>
  <c r="E310" i="5"/>
  <c r="F310" i="5" l="1"/>
  <c r="G310" i="5"/>
  <c r="E311" i="5"/>
  <c r="F311" i="5" l="1"/>
  <c r="G311" i="5"/>
  <c r="E312" i="5"/>
  <c r="F312" i="5" l="1"/>
  <c r="G312" i="5"/>
  <c r="E313" i="5"/>
  <c r="F313" i="5" l="1"/>
  <c r="G313" i="5"/>
  <c r="E314" i="5"/>
  <c r="F314" i="5" l="1"/>
  <c r="G314" i="5"/>
  <c r="E315" i="5"/>
  <c r="F315" i="5" l="1"/>
  <c r="E316" i="5" s="1"/>
  <c r="G315" i="5"/>
  <c r="F316" i="5" l="1"/>
  <c r="G316" i="5"/>
  <c r="E317" i="5"/>
  <c r="F317" i="5" l="1"/>
  <c r="E318" i="5" s="1"/>
  <c r="G317" i="5"/>
  <c r="F318" i="5" l="1"/>
  <c r="E319" i="5" s="1"/>
  <c r="G318" i="5"/>
  <c r="F319" i="5" l="1"/>
  <c r="E320" i="5" s="1"/>
  <c r="G319" i="5"/>
  <c r="F320" i="5" l="1"/>
  <c r="G320" i="5"/>
  <c r="E321" i="5"/>
  <c r="F321" i="5" l="1"/>
  <c r="G321" i="5"/>
  <c r="E322" i="5"/>
  <c r="F322" i="5" l="1"/>
  <c r="G322" i="5"/>
  <c r="E323" i="5"/>
  <c r="F323" i="5" l="1"/>
  <c r="E324" i="5" s="1"/>
  <c r="G323" i="5"/>
  <c r="F324" i="5" l="1"/>
  <c r="E325" i="5" s="1"/>
  <c r="G324" i="5"/>
  <c r="F325" i="5" l="1"/>
  <c r="G325" i="5"/>
  <c r="E326" i="5"/>
  <c r="F326" i="5" l="1"/>
  <c r="G326" i="5"/>
  <c r="E327" i="5"/>
  <c r="F327" i="5" l="1"/>
  <c r="E328" i="5" s="1"/>
  <c r="G327" i="5"/>
  <c r="F328" i="5" l="1"/>
  <c r="E329" i="5" s="1"/>
  <c r="G328" i="5"/>
  <c r="F329" i="5" l="1"/>
  <c r="G329" i="5"/>
  <c r="E330" i="5"/>
  <c r="F330" i="5" l="1"/>
  <c r="E331" i="5" s="1"/>
  <c r="G330" i="5"/>
  <c r="F331" i="5" l="1"/>
  <c r="G331" i="5"/>
  <c r="E332" i="5"/>
  <c r="F332" i="5" l="1"/>
  <c r="G332" i="5"/>
  <c r="E333" i="5"/>
  <c r="F333" i="5" l="1"/>
  <c r="E334" i="5" s="1"/>
  <c r="G333" i="5"/>
  <c r="F334" i="5" l="1"/>
  <c r="G334" i="5"/>
  <c r="E335" i="5"/>
  <c r="F335" i="5" l="1"/>
  <c r="G335" i="5"/>
  <c r="E336" i="5"/>
  <c r="F336" i="5" l="1"/>
  <c r="E337" i="5" s="1"/>
  <c r="G336" i="5"/>
  <c r="F337" i="5" l="1"/>
  <c r="G337" i="5"/>
  <c r="E338" i="5"/>
  <c r="F338" i="5" l="1"/>
  <c r="E339" i="5" s="1"/>
  <c r="G338" i="5"/>
  <c r="F339" i="5" l="1"/>
  <c r="E340" i="5" s="1"/>
  <c r="G339" i="5"/>
  <c r="F340" i="5" l="1"/>
  <c r="G340" i="5"/>
  <c r="E341" i="5"/>
  <c r="F341" i="5" l="1"/>
  <c r="G341" i="5"/>
  <c r="E342" i="5"/>
  <c r="F342" i="5" l="1"/>
  <c r="E343" i="5" s="1"/>
  <c r="G342" i="5"/>
  <c r="F343" i="5" l="1"/>
  <c r="G343" i="5"/>
  <c r="E344" i="5"/>
  <c r="F344" i="5" l="1"/>
  <c r="E345" i="5" s="1"/>
  <c r="G344" i="5"/>
  <c r="F345" i="5" l="1"/>
  <c r="E346" i="5" s="1"/>
  <c r="G345" i="5"/>
  <c r="F346" i="5" l="1"/>
  <c r="E347" i="5" s="1"/>
  <c r="G346" i="5"/>
  <c r="F347" i="5" l="1"/>
  <c r="E348" i="5" s="1"/>
  <c r="G347" i="5"/>
  <c r="F348" i="5" l="1"/>
  <c r="E349" i="5" s="1"/>
  <c r="G348" i="5"/>
  <c r="F349" i="5" l="1"/>
  <c r="E350" i="5" s="1"/>
  <c r="G349" i="5"/>
  <c r="F350" i="5" l="1"/>
  <c r="E351" i="5" s="1"/>
  <c r="G350" i="5"/>
  <c r="F351" i="5" l="1"/>
  <c r="E352" i="5" s="1"/>
  <c r="G351" i="5"/>
  <c r="F352" i="5" l="1"/>
  <c r="G352" i="5"/>
  <c r="E353" i="5"/>
  <c r="F353" i="5" l="1"/>
  <c r="G353" i="5"/>
  <c r="E354" i="5"/>
  <c r="F354" i="5" l="1"/>
  <c r="E355" i="5" s="1"/>
  <c r="G354" i="5"/>
  <c r="F355" i="5" l="1"/>
  <c r="G355" i="5"/>
  <c r="E356" i="5"/>
  <c r="F356" i="5" l="1"/>
  <c r="E357" i="5" s="1"/>
  <c r="G356" i="5"/>
  <c r="F357" i="5" l="1"/>
  <c r="E358" i="5" s="1"/>
  <c r="G357" i="5"/>
  <c r="F358" i="5" l="1"/>
  <c r="G358" i="5"/>
  <c r="E359" i="5"/>
  <c r="F359" i="5" l="1"/>
  <c r="G359" i="5"/>
  <c r="E360" i="5"/>
  <c r="F360" i="5" l="1"/>
  <c r="E361" i="5" s="1"/>
  <c r="G360" i="5"/>
  <c r="F361" i="5" l="1"/>
  <c r="G361" i="5"/>
  <c r="E362" i="5"/>
  <c r="F362" i="5" l="1"/>
  <c r="E363" i="5" s="1"/>
  <c r="G362" i="5"/>
  <c r="F363" i="5" l="1"/>
  <c r="E364" i="5" s="1"/>
  <c r="G363" i="5"/>
  <c r="F364" i="5" l="1"/>
  <c r="G364" i="5"/>
  <c r="E365" i="5"/>
  <c r="F365" i="5" l="1"/>
  <c r="G365" i="5"/>
  <c r="E366" i="5"/>
  <c r="F366" i="5" l="1"/>
  <c r="E367" i="5" s="1"/>
  <c r="G366" i="5"/>
  <c r="F367" i="5" l="1"/>
  <c r="G367" i="5"/>
  <c r="E368" i="5"/>
  <c r="F368" i="5" l="1"/>
  <c r="G368" i="5"/>
  <c r="E369" i="5"/>
  <c r="F369" i="5" l="1"/>
  <c r="G369" i="5"/>
  <c r="E370" i="5"/>
  <c r="F370" i="5" l="1"/>
  <c r="G370" i="5"/>
  <c r="E371" i="5"/>
  <c r="F371" i="5" l="1"/>
  <c r="G371" i="5"/>
  <c r="E372" i="5"/>
  <c r="F372" i="5" l="1"/>
  <c r="G372" i="5"/>
  <c r="E373" i="5"/>
  <c r="F373" i="5" l="1"/>
  <c r="G373" i="5"/>
  <c r="E374" i="5"/>
  <c r="F374" i="5" l="1"/>
  <c r="G374" i="5"/>
  <c r="E375" i="5"/>
  <c r="F375" i="5" l="1"/>
  <c r="G375" i="5"/>
  <c r="E376" i="5"/>
  <c r="F376" i="5" l="1"/>
  <c r="G376" i="5"/>
  <c r="E377" i="5"/>
  <c r="F377" i="5" l="1"/>
  <c r="G377" i="5"/>
  <c r="E378" i="5"/>
  <c r="F378" i="5" l="1"/>
  <c r="G378" i="5"/>
  <c r="E379" i="5"/>
  <c r="F379" i="5" l="1"/>
  <c r="G379" i="5"/>
  <c r="E380" i="5"/>
  <c r="F380" i="5" l="1"/>
  <c r="G380" i="5"/>
  <c r="E381" i="5"/>
  <c r="F381" i="5" l="1"/>
  <c r="G381" i="5"/>
  <c r="E382" i="5"/>
  <c r="F382" i="5" l="1"/>
  <c r="G382" i="5"/>
  <c r="E383" i="5"/>
  <c r="F383" i="5" l="1"/>
  <c r="G383" i="5"/>
  <c r="E384" i="5"/>
  <c r="F384" i="5" l="1"/>
  <c r="G384" i="5"/>
  <c r="E385" i="5"/>
  <c r="F385" i="5" l="1"/>
  <c r="G385" i="5"/>
  <c r="E386" i="5"/>
  <c r="F386" i="5" l="1"/>
  <c r="G386" i="5"/>
  <c r="E387" i="5"/>
  <c r="F387" i="5" l="1"/>
  <c r="G387" i="5"/>
  <c r="E388" i="5"/>
  <c r="F388" i="5" l="1"/>
  <c r="G388" i="5"/>
  <c r="E389" i="5"/>
  <c r="F389" i="5" l="1"/>
  <c r="G389" i="5"/>
  <c r="E390" i="5"/>
  <c r="F390" i="5" l="1"/>
  <c r="G390" i="5"/>
  <c r="E391" i="5"/>
  <c r="F391" i="5" l="1"/>
  <c r="G391" i="5"/>
  <c r="E392" i="5"/>
  <c r="F392" i="5" l="1"/>
  <c r="G392" i="5"/>
  <c r="E393" i="5"/>
  <c r="F393" i="5" l="1"/>
  <c r="G393" i="5"/>
  <c r="E394" i="5"/>
  <c r="F394" i="5" l="1"/>
  <c r="G394" i="5"/>
  <c r="E395" i="5"/>
  <c r="F395" i="5" l="1"/>
  <c r="G395" i="5"/>
  <c r="E396" i="5"/>
  <c r="F396" i="5" l="1"/>
  <c r="G396" i="5"/>
  <c r="E397" i="5"/>
  <c r="F397" i="5" l="1"/>
  <c r="G397" i="5"/>
  <c r="E398" i="5"/>
  <c r="F398" i="5" l="1"/>
  <c r="G398" i="5"/>
  <c r="E399" i="5"/>
  <c r="F399" i="5" l="1"/>
  <c r="G399" i="5"/>
  <c r="E400" i="5"/>
  <c r="F400" i="5" l="1"/>
  <c r="G400" i="5"/>
  <c r="E401" i="5"/>
  <c r="F401" i="5" l="1"/>
  <c r="G401" i="5"/>
  <c r="E402" i="5"/>
  <c r="F402" i="5" l="1"/>
  <c r="G402" i="5"/>
  <c r="E403" i="5"/>
  <c r="F403" i="5" l="1"/>
  <c r="G403" i="5"/>
  <c r="E404" i="5"/>
  <c r="F404" i="5" l="1"/>
  <c r="G404" i="5"/>
  <c r="E405" i="5"/>
  <c r="F405" i="5" l="1"/>
  <c r="G405" i="5"/>
  <c r="E406" i="5"/>
  <c r="F406" i="5" l="1"/>
  <c r="G406" i="5"/>
  <c r="E407" i="5"/>
  <c r="F407" i="5" l="1"/>
  <c r="G407" i="5"/>
  <c r="E408" i="5"/>
  <c r="F408" i="5" l="1"/>
  <c r="G408" i="5"/>
  <c r="E409" i="5"/>
  <c r="F409" i="5" l="1"/>
  <c r="G409" i="5"/>
  <c r="E410" i="5"/>
  <c r="F410" i="5" l="1"/>
  <c r="G410" i="5"/>
  <c r="E411" i="5"/>
  <c r="F411" i="5" l="1"/>
  <c r="G411" i="5"/>
  <c r="E412" i="5"/>
  <c r="F412" i="5" l="1"/>
  <c r="G412" i="5"/>
  <c r="E413" i="5"/>
  <c r="F413" i="5" l="1"/>
  <c r="G413" i="5"/>
  <c r="E414" i="5"/>
  <c r="F414" i="5" l="1"/>
  <c r="G414" i="5"/>
  <c r="E415" i="5"/>
  <c r="F415" i="5" l="1"/>
  <c r="G415" i="5"/>
  <c r="E416" i="5"/>
  <c r="F416" i="5" l="1"/>
  <c r="G416" i="5"/>
  <c r="E417" i="5"/>
  <c r="F417" i="5" l="1"/>
  <c r="G417" i="5"/>
  <c r="E418" i="5"/>
  <c r="F418" i="5" l="1"/>
  <c r="G418" i="5"/>
  <c r="E419" i="5"/>
  <c r="F419" i="5" l="1"/>
  <c r="G419" i="5"/>
  <c r="E420" i="5"/>
  <c r="F420" i="5" l="1"/>
  <c r="G420" i="5"/>
  <c r="E421" i="5"/>
  <c r="F421" i="5" l="1"/>
  <c r="G421" i="5"/>
  <c r="E422" i="5"/>
  <c r="F422" i="5" l="1"/>
  <c r="G422" i="5"/>
  <c r="E423" i="5"/>
  <c r="F423" i="5" l="1"/>
  <c r="G423" i="5"/>
  <c r="E424" i="5"/>
  <c r="F424" i="5" l="1"/>
  <c r="G424" i="5"/>
  <c r="E425" i="5"/>
  <c r="F425" i="5" l="1"/>
  <c r="G425" i="5"/>
  <c r="E426" i="5"/>
  <c r="F426" i="5" l="1"/>
  <c r="G426" i="5"/>
  <c r="E427" i="5"/>
  <c r="F427" i="5" l="1"/>
  <c r="G427" i="5"/>
  <c r="E428" i="5"/>
  <c r="F428" i="5" l="1"/>
  <c r="G428" i="5"/>
  <c r="E429" i="5"/>
  <c r="F429" i="5" l="1"/>
  <c r="G429" i="5"/>
  <c r="E430" i="5"/>
  <c r="F430" i="5" l="1"/>
  <c r="G430" i="5"/>
  <c r="E431" i="5"/>
  <c r="F431" i="5" l="1"/>
  <c r="G431" i="5"/>
  <c r="E432" i="5"/>
  <c r="F432" i="5" l="1"/>
  <c r="G432" i="5"/>
  <c r="E433" i="5"/>
  <c r="F433" i="5" l="1"/>
  <c r="G433" i="5"/>
  <c r="E434" i="5"/>
  <c r="F434" i="5" l="1"/>
  <c r="G434" i="5"/>
  <c r="E435" i="5"/>
  <c r="F435" i="5" l="1"/>
  <c r="G435" i="5"/>
  <c r="E436" i="5"/>
  <c r="F436" i="5" l="1"/>
  <c r="G436" i="5"/>
  <c r="E437" i="5"/>
  <c r="F437" i="5" l="1"/>
  <c r="G437" i="5"/>
  <c r="E438" i="5"/>
  <c r="F438" i="5" l="1"/>
  <c r="G438" i="5"/>
  <c r="E439" i="5"/>
  <c r="F439" i="5" l="1"/>
  <c r="G439" i="5"/>
  <c r="E440" i="5"/>
  <c r="F440" i="5" l="1"/>
  <c r="G440" i="5"/>
  <c r="E441" i="5"/>
  <c r="F441" i="5" l="1"/>
  <c r="G441" i="5"/>
  <c r="E442" i="5"/>
  <c r="F442" i="5" l="1"/>
  <c r="G442" i="5"/>
  <c r="E443" i="5"/>
  <c r="F443" i="5" l="1"/>
  <c r="G443" i="5"/>
  <c r="E444" i="5"/>
  <c r="F444" i="5" l="1"/>
  <c r="G444" i="5"/>
  <c r="E445" i="5"/>
  <c r="F445" i="5" l="1"/>
  <c r="G445" i="5"/>
  <c r="E446" i="5"/>
  <c r="F446" i="5" l="1"/>
  <c r="G446" i="5"/>
  <c r="E447" i="5"/>
  <c r="F447" i="5" l="1"/>
  <c r="G447" i="5"/>
  <c r="E448" i="5"/>
  <c r="F448" i="5" l="1"/>
  <c r="G448" i="5"/>
  <c r="E449" i="5"/>
  <c r="F449" i="5" l="1"/>
  <c r="G449" i="5"/>
  <c r="E450" i="5"/>
  <c r="F450" i="5" l="1"/>
  <c r="G450" i="5"/>
  <c r="E451" i="5"/>
  <c r="F451" i="5" l="1"/>
  <c r="G451" i="5"/>
  <c r="E452" i="5"/>
  <c r="F452" i="5" l="1"/>
  <c r="G452" i="5"/>
  <c r="E453" i="5"/>
  <c r="F453" i="5" l="1"/>
  <c r="G453" i="5"/>
  <c r="E454" i="5"/>
  <c r="F454" i="5" l="1"/>
  <c r="G454" i="5"/>
  <c r="E455" i="5"/>
  <c r="F455" i="5" l="1"/>
  <c r="G455" i="5"/>
  <c r="E456" i="5"/>
  <c r="F456" i="5" l="1"/>
  <c r="G456" i="5"/>
  <c r="E457" i="5"/>
  <c r="F457" i="5" l="1"/>
  <c r="G457" i="5"/>
  <c r="E458" i="5"/>
  <c r="F458" i="5" l="1"/>
  <c r="G458" i="5"/>
  <c r="E459" i="5"/>
  <c r="F459" i="5" l="1"/>
  <c r="G459" i="5"/>
  <c r="E460" i="5"/>
  <c r="F460" i="5" l="1"/>
  <c r="E461" i="5" s="1"/>
  <c r="G460" i="5"/>
  <c r="F461" i="5" l="1"/>
  <c r="G461" i="5"/>
  <c r="E462" i="5"/>
  <c r="F462" i="5" l="1"/>
  <c r="E463" i="5" s="1"/>
  <c r="G462" i="5"/>
  <c r="F463" i="5" l="1"/>
  <c r="E464" i="5" s="1"/>
  <c r="G463" i="5"/>
  <c r="F464" i="5" l="1"/>
  <c r="E465" i="5" s="1"/>
  <c r="G464" i="5"/>
  <c r="F465" i="5" l="1"/>
  <c r="E466" i="5" s="1"/>
  <c r="G465" i="5"/>
  <c r="F466" i="5" l="1"/>
  <c r="G466" i="5"/>
  <c r="E467" i="5"/>
  <c r="F467" i="5" l="1"/>
  <c r="G467" i="5"/>
  <c r="E468" i="5"/>
  <c r="F468" i="5" l="1"/>
  <c r="G468" i="5"/>
  <c r="E469" i="5"/>
  <c r="F469" i="5" l="1"/>
  <c r="G469" i="5"/>
  <c r="E470" i="5"/>
  <c r="F470" i="5" l="1"/>
  <c r="G470" i="5"/>
  <c r="E471" i="5"/>
  <c r="F471" i="5" l="1"/>
  <c r="G471" i="5"/>
  <c r="E472" i="5"/>
  <c r="F472" i="5" l="1"/>
  <c r="E473" i="5" s="1"/>
  <c r="G472" i="5"/>
  <c r="F473" i="5" l="1"/>
  <c r="E474" i="5" s="1"/>
  <c r="G473" i="5"/>
  <c r="F474" i="5" l="1"/>
  <c r="G474" i="5"/>
  <c r="E475" i="5"/>
  <c r="F475" i="5" l="1"/>
  <c r="G475" i="5"/>
  <c r="E476" i="5"/>
  <c r="F476" i="5" l="1"/>
  <c r="G476" i="5"/>
  <c r="E477" i="5"/>
  <c r="F477" i="5" l="1"/>
  <c r="E478" i="5" s="1"/>
  <c r="G477" i="5"/>
  <c r="F478" i="5" l="1"/>
  <c r="E479" i="5" s="1"/>
  <c r="G478" i="5"/>
  <c r="F479" i="5" l="1"/>
  <c r="G479" i="5"/>
  <c r="E480" i="5"/>
  <c r="F480" i="5" l="1"/>
  <c r="G480" i="5"/>
  <c r="E481" i="5"/>
  <c r="F481" i="5" l="1"/>
  <c r="G481" i="5"/>
  <c r="E482" i="5"/>
  <c r="F482" i="5" l="1"/>
  <c r="G482" i="5"/>
  <c r="E483" i="5"/>
  <c r="F483" i="5" l="1"/>
  <c r="G483" i="5"/>
  <c r="E484" i="5"/>
  <c r="F484" i="5" l="1"/>
  <c r="E485" i="5" s="1"/>
  <c r="G484" i="5"/>
  <c r="F485" i="5" l="1"/>
  <c r="G485" i="5"/>
  <c r="E486" i="5"/>
  <c r="F486" i="5" l="1"/>
  <c r="G486" i="5"/>
  <c r="E487" i="5"/>
  <c r="F487" i="5" l="1"/>
  <c r="G487" i="5"/>
  <c r="E488" i="5"/>
  <c r="F488" i="5" l="1"/>
  <c r="G488" i="5"/>
  <c r="E489" i="5"/>
  <c r="F489" i="5" l="1"/>
  <c r="G489" i="5"/>
  <c r="E490" i="5"/>
  <c r="F490" i="5" l="1"/>
  <c r="G490" i="5"/>
  <c r="E491" i="5"/>
  <c r="F491" i="5" l="1"/>
  <c r="G491" i="5"/>
  <c r="E492" i="5"/>
  <c r="F492" i="5" l="1"/>
  <c r="E493" i="5" s="1"/>
  <c r="G492" i="5"/>
  <c r="F493" i="5" l="1"/>
  <c r="G493" i="5"/>
  <c r="E494" i="5"/>
  <c r="F494" i="5" l="1"/>
  <c r="G494" i="5"/>
  <c r="E495" i="5"/>
  <c r="F495" i="5" l="1"/>
  <c r="G495" i="5"/>
  <c r="E496" i="5"/>
  <c r="F496" i="5" l="1"/>
  <c r="G496" i="5"/>
  <c r="E497" i="5"/>
  <c r="F497" i="5" l="1"/>
  <c r="G497" i="5"/>
  <c r="E498" i="5"/>
  <c r="F498" i="5" l="1"/>
  <c r="G498" i="5"/>
  <c r="E499" i="5"/>
  <c r="F499" i="5" l="1"/>
  <c r="G499" i="5"/>
  <c r="E500" i="5"/>
  <c r="F500" i="5" l="1"/>
  <c r="G500" i="5"/>
  <c r="E501" i="5"/>
  <c r="F501" i="5" l="1"/>
  <c r="E502" i="5" s="1"/>
  <c r="G501" i="5"/>
  <c r="F502" i="5" l="1"/>
  <c r="G502" i="5"/>
  <c r="E503" i="5"/>
  <c r="F503" i="5" l="1"/>
  <c r="G503" i="5"/>
  <c r="E504" i="5"/>
  <c r="F504" i="5" l="1"/>
  <c r="G504" i="5"/>
  <c r="E505" i="5"/>
  <c r="F505" i="5" l="1"/>
  <c r="G505" i="5"/>
  <c r="E506" i="5"/>
  <c r="F506" i="5" l="1"/>
  <c r="G506" i="5"/>
  <c r="E507" i="5"/>
  <c r="F507" i="5" l="1"/>
  <c r="G507" i="5"/>
  <c r="E508" i="5"/>
  <c r="F508" i="5" l="1"/>
  <c r="G508" i="5"/>
  <c r="E509" i="5"/>
  <c r="F509" i="5" l="1"/>
  <c r="G509" i="5"/>
  <c r="E510" i="5"/>
  <c r="F510" i="5" l="1"/>
  <c r="G510" i="5"/>
  <c r="E511" i="5"/>
  <c r="F511" i="5" l="1"/>
  <c r="G511" i="5"/>
  <c r="E512" i="5"/>
  <c r="F512" i="5" l="1"/>
  <c r="G512" i="5"/>
  <c r="E513" i="5"/>
  <c r="F513" i="5" l="1"/>
  <c r="G513" i="5"/>
  <c r="E514" i="5"/>
  <c r="F514" i="5" l="1"/>
  <c r="G514" i="5"/>
  <c r="E515" i="5"/>
  <c r="F515" i="5" l="1"/>
  <c r="G515" i="5"/>
  <c r="E516" i="5"/>
  <c r="F516" i="5" l="1"/>
  <c r="G516" i="5"/>
  <c r="E517" i="5"/>
  <c r="F517" i="5" l="1"/>
  <c r="G517" i="5"/>
  <c r="E518" i="5"/>
  <c r="F518" i="5" l="1"/>
  <c r="G518" i="5"/>
  <c r="E519" i="5"/>
  <c r="F519" i="5" l="1"/>
  <c r="G519" i="5"/>
  <c r="E520" i="5"/>
  <c r="F520" i="5" l="1"/>
  <c r="G520" i="5"/>
  <c r="E521" i="5"/>
  <c r="F521" i="5" l="1"/>
  <c r="G521" i="5"/>
  <c r="E522" i="5"/>
  <c r="F522" i="5" l="1"/>
  <c r="G522" i="5"/>
  <c r="E523" i="5"/>
  <c r="F523" i="5" l="1"/>
  <c r="E524" i="5" s="1"/>
  <c r="G523" i="5"/>
  <c r="F524" i="5" l="1"/>
  <c r="G524" i="5"/>
  <c r="E525" i="5"/>
  <c r="F525" i="5" l="1"/>
  <c r="G525" i="5"/>
  <c r="E526" i="5"/>
  <c r="F526" i="5" l="1"/>
  <c r="G526" i="5"/>
  <c r="E527" i="5"/>
  <c r="F527" i="5" l="1"/>
  <c r="G527" i="5"/>
  <c r="E528" i="5"/>
  <c r="F528" i="5" l="1"/>
  <c r="G528" i="5"/>
  <c r="E529" i="5"/>
  <c r="F529" i="5" l="1"/>
  <c r="G529" i="5"/>
  <c r="E530" i="5"/>
  <c r="F530" i="5" l="1"/>
  <c r="G530" i="5"/>
  <c r="E531" i="5"/>
  <c r="F531" i="5" l="1"/>
  <c r="G531" i="5"/>
  <c r="E532" i="5"/>
  <c r="F532" i="5" l="1"/>
  <c r="G532" i="5"/>
  <c r="E533" i="5"/>
  <c r="F533" i="5" l="1"/>
  <c r="G533" i="5"/>
  <c r="E534" i="5"/>
  <c r="F534" i="5" l="1"/>
  <c r="G534" i="5"/>
  <c r="E535" i="5"/>
  <c r="F535" i="5" l="1"/>
  <c r="G535" i="5"/>
  <c r="E536" i="5"/>
  <c r="F536" i="5" l="1"/>
  <c r="G536" i="5"/>
  <c r="E537" i="5"/>
  <c r="F537" i="5" l="1"/>
  <c r="G537" i="5"/>
  <c r="E538" i="5"/>
  <c r="F538" i="5" l="1"/>
  <c r="G538" i="5"/>
  <c r="E539" i="5"/>
  <c r="F539" i="5" l="1"/>
  <c r="G539" i="5"/>
  <c r="E540" i="5"/>
  <c r="F540" i="5" l="1"/>
  <c r="E541" i="5" s="1"/>
  <c r="G540" i="5"/>
  <c r="F541" i="5" l="1"/>
  <c r="G541" i="5"/>
  <c r="E542" i="5"/>
  <c r="F542" i="5" l="1"/>
  <c r="G542" i="5"/>
  <c r="E543" i="5"/>
  <c r="F543" i="5" l="1"/>
  <c r="G543" i="5"/>
  <c r="E544" i="5"/>
  <c r="F544" i="5" l="1"/>
  <c r="G544" i="5"/>
  <c r="E545" i="5"/>
  <c r="F545" i="5" l="1"/>
  <c r="G545" i="5"/>
  <c r="E546" i="5"/>
  <c r="F546" i="5" l="1"/>
  <c r="G546" i="5"/>
  <c r="E547" i="5"/>
  <c r="F547" i="5" l="1"/>
  <c r="G547" i="5"/>
  <c r="E548" i="5"/>
  <c r="F548" i="5" l="1"/>
  <c r="G548" i="5"/>
  <c r="E549" i="5"/>
  <c r="F549" i="5" l="1"/>
  <c r="G549" i="5"/>
  <c r="E550" i="5"/>
  <c r="F550" i="5" l="1"/>
  <c r="G550" i="5"/>
  <c r="E551" i="5"/>
  <c r="F551" i="5" l="1"/>
  <c r="G551" i="5"/>
  <c r="E552" i="5"/>
  <c r="F552" i="5" l="1"/>
  <c r="G552" i="5"/>
  <c r="E553" i="5"/>
  <c r="F553" i="5" l="1"/>
  <c r="G553" i="5"/>
  <c r="E554" i="5"/>
  <c r="F554" i="5" l="1"/>
  <c r="G554" i="5"/>
  <c r="E555" i="5"/>
  <c r="F555" i="5" l="1"/>
  <c r="G555" i="5"/>
  <c r="E556" i="5"/>
  <c r="F556" i="5" l="1"/>
  <c r="G556" i="5"/>
  <c r="E557" i="5"/>
  <c r="F557" i="5" l="1"/>
  <c r="G557" i="5"/>
  <c r="E558" i="5"/>
  <c r="F558" i="5" l="1"/>
  <c r="E559" i="5" s="1"/>
  <c r="G558" i="5"/>
  <c r="F559" i="5" l="1"/>
  <c r="G559" i="5"/>
  <c r="E560" i="5"/>
  <c r="F560" i="5" l="1"/>
  <c r="G560" i="5"/>
  <c r="E561" i="5"/>
  <c r="F561" i="5" l="1"/>
  <c r="G561" i="5"/>
  <c r="E562" i="5"/>
  <c r="F562" i="5" l="1"/>
  <c r="E563" i="5" s="1"/>
  <c r="G562" i="5"/>
  <c r="F563" i="5" l="1"/>
  <c r="G563" i="5"/>
  <c r="E564" i="5"/>
  <c r="F564" i="5" l="1"/>
  <c r="G564" i="5"/>
  <c r="E565" i="5"/>
  <c r="F565" i="5" l="1"/>
  <c r="G565" i="5"/>
  <c r="E566" i="5"/>
  <c r="F566" i="5" l="1"/>
  <c r="G566" i="5"/>
  <c r="E567" i="5"/>
  <c r="F567" i="5" l="1"/>
  <c r="G567" i="5"/>
  <c r="E568" i="5"/>
  <c r="F568" i="5" l="1"/>
  <c r="G568" i="5"/>
  <c r="E569" i="5"/>
  <c r="F569" i="5" l="1"/>
  <c r="G569" i="5"/>
  <c r="E570" i="5"/>
  <c r="F570" i="5" l="1"/>
  <c r="G570" i="5"/>
  <c r="E571" i="5"/>
  <c r="F571" i="5" l="1"/>
  <c r="G571" i="5"/>
  <c r="E572" i="5"/>
  <c r="F572" i="5" l="1"/>
  <c r="G572" i="5"/>
  <c r="E573" i="5"/>
  <c r="F573" i="5" l="1"/>
  <c r="G573" i="5"/>
  <c r="E574" i="5"/>
  <c r="F574" i="5" l="1"/>
  <c r="G574" i="5"/>
  <c r="E575" i="5"/>
  <c r="F575" i="5" l="1"/>
  <c r="G575" i="5"/>
  <c r="E576" i="5"/>
  <c r="F576" i="5" l="1"/>
  <c r="G576" i="5"/>
  <c r="E577" i="5"/>
  <c r="F577" i="5" l="1"/>
  <c r="E578" i="5" s="1"/>
  <c r="G577" i="5"/>
  <c r="F578" i="5" l="1"/>
  <c r="G578" i="5"/>
  <c r="E579" i="5"/>
  <c r="F579" i="5" l="1"/>
  <c r="G579" i="5"/>
  <c r="E580" i="5"/>
  <c r="F580" i="5" l="1"/>
  <c r="G580" i="5"/>
  <c r="E581" i="5"/>
  <c r="F581" i="5" l="1"/>
  <c r="G581" i="5"/>
  <c r="E582" i="5"/>
  <c r="F582" i="5" l="1"/>
  <c r="G582" i="5"/>
  <c r="E583" i="5"/>
  <c r="F583" i="5" l="1"/>
  <c r="E584" i="5" s="1"/>
  <c r="G583" i="5"/>
  <c r="F584" i="5" l="1"/>
  <c r="G584" i="5"/>
  <c r="E585" i="5"/>
  <c r="F585" i="5" l="1"/>
  <c r="G585" i="5"/>
  <c r="E586" i="5"/>
  <c r="F586" i="5" l="1"/>
  <c r="G586" i="5"/>
  <c r="E587" i="5"/>
  <c r="F587" i="5" l="1"/>
  <c r="G587" i="5"/>
  <c r="E588" i="5"/>
  <c r="F588" i="5" l="1"/>
  <c r="G588" i="5"/>
  <c r="E589" i="5"/>
  <c r="F589" i="5" l="1"/>
  <c r="E590" i="5" s="1"/>
  <c r="G589" i="5"/>
  <c r="F590" i="5" l="1"/>
  <c r="E591" i="5" s="1"/>
  <c r="G590" i="5"/>
  <c r="F591" i="5" l="1"/>
  <c r="G591" i="5"/>
  <c r="E592" i="5"/>
  <c r="F592" i="5" l="1"/>
  <c r="G592" i="5"/>
  <c r="E593" i="5"/>
  <c r="F593" i="5" l="1"/>
  <c r="G593" i="5"/>
  <c r="E594" i="5"/>
  <c r="F594" i="5" l="1"/>
  <c r="G594" i="5"/>
  <c r="E595" i="5"/>
  <c r="F595" i="5" l="1"/>
  <c r="G595" i="5"/>
  <c r="E596" i="5"/>
  <c r="F596" i="5" l="1"/>
  <c r="E597" i="5" s="1"/>
  <c r="G596" i="5"/>
  <c r="F597" i="5" l="1"/>
  <c r="G597" i="5"/>
  <c r="E598" i="5"/>
  <c r="F598" i="5" l="1"/>
  <c r="G598" i="5"/>
  <c r="E599" i="5"/>
  <c r="F599" i="5" l="1"/>
  <c r="E600" i="5" s="1"/>
  <c r="G599" i="5"/>
  <c r="F600" i="5" l="1"/>
  <c r="G600" i="5"/>
  <c r="E601" i="5"/>
  <c r="F601" i="5" l="1"/>
  <c r="G601" i="5"/>
  <c r="E602" i="5"/>
  <c r="F602" i="5" l="1"/>
  <c r="G602" i="5"/>
  <c r="E603" i="5"/>
  <c r="F603" i="5" l="1"/>
  <c r="G603" i="5"/>
  <c r="E604" i="5"/>
  <c r="F604" i="5" l="1"/>
  <c r="G604" i="5"/>
  <c r="E605" i="5"/>
  <c r="F605" i="5" l="1"/>
  <c r="G605" i="5"/>
  <c r="E606" i="5"/>
  <c r="F606" i="5" l="1"/>
  <c r="G606" i="5"/>
  <c r="E607" i="5"/>
  <c r="F607" i="5" l="1"/>
  <c r="G607" i="5"/>
  <c r="E608" i="5"/>
  <c r="F608" i="5" l="1"/>
  <c r="G608" i="5"/>
  <c r="E609" i="5"/>
  <c r="F609" i="5" l="1"/>
  <c r="G609" i="5"/>
  <c r="E610" i="5"/>
  <c r="F610" i="5" l="1"/>
  <c r="G610" i="5"/>
  <c r="E611" i="5"/>
  <c r="F611" i="5" l="1"/>
  <c r="E612" i="5" s="1"/>
  <c r="G611" i="5"/>
  <c r="F612" i="5" l="1"/>
  <c r="G612" i="5"/>
  <c r="E613" i="5"/>
  <c r="F613" i="5" l="1"/>
  <c r="E614" i="5" s="1"/>
  <c r="G613" i="5"/>
  <c r="F614" i="5" l="1"/>
  <c r="G614" i="5"/>
  <c r="E615" i="5"/>
  <c r="F615" i="5" l="1"/>
  <c r="G615" i="5"/>
  <c r="E616" i="5"/>
  <c r="F616" i="5" l="1"/>
  <c r="G616" i="5"/>
  <c r="E617" i="5"/>
  <c r="F617" i="5" l="1"/>
  <c r="G617" i="5"/>
  <c r="E618" i="5"/>
  <c r="F618" i="5" l="1"/>
  <c r="G618" i="5"/>
  <c r="E619" i="5"/>
  <c r="F619" i="5" l="1"/>
  <c r="G619" i="5"/>
  <c r="E620" i="5"/>
  <c r="F620" i="5" l="1"/>
  <c r="G620" i="5"/>
  <c r="E621" i="5"/>
  <c r="F621" i="5" l="1"/>
  <c r="G621" i="5"/>
  <c r="E622" i="5"/>
  <c r="F622" i="5" l="1"/>
  <c r="G622" i="5"/>
  <c r="E623" i="5"/>
  <c r="F623" i="5" l="1"/>
  <c r="G623" i="5"/>
  <c r="E624" i="5"/>
  <c r="F624" i="5" l="1"/>
  <c r="G624" i="5"/>
  <c r="E625" i="5"/>
  <c r="F625" i="5" l="1"/>
  <c r="G625" i="5"/>
  <c r="E626" i="5"/>
  <c r="F626" i="5" l="1"/>
  <c r="G626" i="5"/>
  <c r="E627" i="5"/>
  <c r="F627" i="5" l="1"/>
  <c r="G627" i="5"/>
  <c r="E628" i="5"/>
  <c r="F628" i="5" l="1"/>
  <c r="G628" i="5"/>
  <c r="E629" i="5"/>
  <c r="F629" i="5" l="1"/>
  <c r="G629" i="5"/>
  <c r="E630" i="5"/>
  <c r="F630" i="5" l="1"/>
  <c r="G630" i="5"/>
  <c r="E631" i="5"/>
  <c r="F631" i="5" l="1"/>
  <c r="G631" i="5"/>
  <c r="E632" i="5"/>
  <c r="F632" i="5" l="1"/>
  <c r="G632" i="5"/>
  <c r="E633" i="5"/>
  <c r="F633" i="5" l="1"/>
  <c r="G633" i="5"/>
  <c r="E634" i="5"/>
  <c r="F634" i="5" l="1"/>
  <c r="G634" i="5"/>
  <c r="E635" i="5"/>
  <c r="F635" i="5" l="1"/>
  <c r="G635" i="5"/>
  <c r="E636" i="5"/>
  <c r="F636" i="5" l="1"/>
  <c r="G636" i="5"/>
  <c r="E637" i="5"/>
  <c r="F637" i="5" l="1"/>
  <c r="G637" i="5"/>
  <c r="E638" i="5"/>
  <c r="F638" i="5" l="1"/>
  <c r="G638" i="5"/>
  <c r="E639" i="5"/>
  <c r="F639" i="5" l="1"/>
  <c r="G639" i="5"/>
  <c r="E640" i="5"/>
  <c r="F640" i="5" l="1"/>
  <c r="G640" i="5"/>
  <c r="E641" i="5"/>
  <c r="F641" i="5" l="1"/>
  <c r="G641" i="5"/>
  <c r="E642" i="5"/>
  <c r="F642" i="5" l="1"/>
  <c r="G642" i="5"/>
  <c r="E643" i="5"/>
  <c r="F643" i="5" l="1"/>
  <c r="G643" i="5"/>
  <c r="E644" i="5"/>
  <c r="F644" i="5" l="1"/>
  <c r="G644" i="5"/>
  <c r="E645" i="5"/>
  <c r="F645" i="5" l="1"/>
  <c r="G645" i="5"/>
  <c r="E646" i="5"/>
  <c r="F646" i="5" l="1"/>
  <c r="G646" i="5"/>
  <c r="E647" i="5"/>
  <c r="F647" i="5" l="1"/>
  <c r="G647" i="5"/>
  <c r="E648" i="5"/>
  <c r="F648" i="5" l="1"/>
  <c r="G648" i="5"/>
  <c r="E649" i="5"/>
  <c r="F649" i="5" l="1"/>
  <c r="G649" i="5"/>
  <c r="E650" i="5"/>
  <c r="F650" i="5" l="1"/>
  <c r="G650" i="5"/>
  <c r="E651" i="5"/>
  <c r="F651" i="5" l="1"/>
  <c r="G651" i="5"/>
  <c r="E652" i="5"/>
  <c r="F652" i="5" l="1"/>
  <c r="G652" i="5"/>
  <c r="E653" i="5"/>
  <c r="F653" i="5" l="1"/>
  <c r="G653" i="5"/>
  <c r="E654" i="5"/>
  <c r="F654" i="5" l="1"/>
  <c r="G654" i="5"/>
  <c r="E655" i="5"/>
  <c r="F655" i="5" l="1"/>
  <c r="G655" i="5"/>
  <c r="E656" i="5"/>
  <c r="F656" i="5" l="1"/>
  <c r="G656" i="5"/>
  <c r="E657" i="5"/>
  <c r="F657" i="5" l="1"/>
  <c r="E658" i="5" s="1"/>
  <c r="G657" i="5"/>
  <c r="F658" i="5" l="1"/>
  <c r="E659" i="5" s="1"/>
  <c r="G658" i="5"/>
  <c r="F659" i="5" l="1"/>
  <c r="G659" i="5"/>
  <c r="E660" i="5"/>
  <c r="F660" i="5" l="1"/>
  <c r="G660" i="5"/>
  <c r="E661" i="5"/>
  <c r="F661" i="5" l="1"/>
  <c r="G661" i="5"/>
  <c r="E662" i="5"/>
  <c r="F662" i="5" l="1"/>
  <c r="E663" i="5" s="1"/>
  <c r="G662" i="5"/>
  <c r="F663" i="5" l="1"/>
  <c r="G663" i="5"/>
  <c r="E664" i="5"/>
  <c r="F664" i="5" l="1"/>
  <c r="G664" i="5"/>
  <c r="E665" i="5"/>
  <c r="F665" i="5" l="1"/>
  <c r="G665" i="5"/>
  <c r="E666" i="5"/>
  <c r="F666" i="5" l="1"/>
  <c r="G666" i="5"/>
  <c r="E667" i="5"/>
  <c r="F667" i="5" l="1"/>
  <c r="G667" i="5"/>
  <c r="E668" i="5"/>
  <c r="F668" i="5" l="1"/>
  <c r="E669" i="5" s="1"/>
  <c r="G668" i="5"/>
  <c r="F669" i="5" l="1"/>
  <c r="G669" i="5"/>
  <c r="E670" i="5"/>
  <c r="F670" i="5" l="1"/>
  <c r="G670" i="5"/>
  <c r="E671" i="5"/>
  <c r="F671" i="5" l="1"/>
  <c r="G671" i="5"/>
  <c r="E672" i="5"/>
  <c r="F672" i="5" l="1"/>
  <c r="G672" i="5"/>
  <c r="E673" i="5"/>
  <c r="F673" i="5" l="1"/>
  <c r="G673" i="5"/>
  <c r="E674" i="5"/>
  <c r="F674" i="5" l="1"/>
  <c r="G674" i="5"/>
  <c r="E675" i="5"/>
  <c r="F675" i="5" l="1"/>
  <c r="G675" i="5"/>
  <c r="E676" i="5"/>
  <c r="F676" i="5" l="1"/>
  <c r="E677" i="5" s="1"/>
  <c r="G676" i="5"/>
  <c r="F677" i="5" l="1"/>
  <c r="G677" i="5"/>
  <c r="E678" i="5"/>
  <c r="F678" i="5" l="1"/>
  <c r="G678" i="5"/>
  <c r="E679" i="5"/>
  <c r="F679" i="5" l="1"/>
  <c r="G679" i="5"/>
  <c r="E680" i="5"/>
  <c r="F680" i="5" l="1"/>
  <c r="G680" i="5"/>
  <c r="E681" i="5"/>
  <c r="F681" i="5" l="1"/>
  <c r="E682" i="5" s="1"/>
  <c r="G681" i="5"/>
  <c r="F682" i="5" l="1"/>
  <c r="E683" i="5" s="1"/>
  <c r="G682" i="5"/>
  <c r="F683" i="5" l="1"/>
  <c r="E684" i="5" s="1"/>
  <c r="G683" i="5"/>
  <c r="F684" i="5" l="1"/>
  <c r="G684" i="5"/>
  <c r="E685" i="5"/>
  <c r="F685" i="5" l="1"/>
  <c r="E686" i="5" s="1"/>
  <c r="G685" i="5"/>
  <c r="F686" i="5" l="1"/>
  <c r="G686" i="5"/>
  <c r="E687" i="5"/>
  <c r="F687" i="5" l="1"/>
  <c r="G687" i="5"/>
  <c r="E688" i="5"/>
  <c r="F688" i="5" l="1"/>
  <c r="G688" i="5"/>
  <c r="E689" i="5"/>
  <c r="F689" i="5" l="1"/>
  <c r="G689" i="5"/>
  <c r="E690" i="5"/>
  <c r="F690" i="5" l="1"/>
  <c r="G690" i="5"/>
  <c r="E691" i="5"/>
  <c r="F691" i="5" l="1"/>
  <c r="G691" i="5"/>
  <c r="E692" i="5"/>
  <c r="F692" i="5" l="1"/>
  <c r="G692" i="5"/>
  <c r="E693" i="5"/>
  <c r="F693" i="5" l="1"/>
  <c r="G693" i="5"/>
  <c r="E694" i="5"/>
  <c r="F694" i="5" l="1"/>
  <c r="G694" i="5"/>
  <c r="E695" i="5"/>
  <c r="F695" i="5" l="1"/>
  <c r="G695" i="5"/>
  <c r="E696" i="5"/>
  <c r="F696" i="5" l="1"/>
  <c r="G696" i="5"/>
  <c r="E697" i="5"/>
  <c r="F697" i="5" l="1"/>
  <c r="E698" i="5" s="1"/>
  <c r="G697" i="5"/>
  <c r="F698" i="5" l="1"/>
  <c r="G698" i="5"/>
  <c r="E699" i="5"/>
  <c r="F699" i="5" l="1"/>
  <c r="G699" i="5"/>
  <c r="E700" i="5"/>
  <c r="F700" i="5" l="1"/>
  <c r="G700" i="5"/>
  <c r="E701" i="5"/>
  <c r="F701" i="5" l="1"/>
  <c r="G701" i="5"/>
  <c r="E702" i="5"/>
  <c r="F702" i="5" l="1"/>
  <c r="G702" i="5"/>
  <c r="E703" i="5"/>
  <c r="F703" i="5" l="1"/>
  <c r="G703" i="5"/>
  <c r="E704" i="5"/>
  <c r="F704" i="5" l="1"/>
  <c r="G704" i="5"/>
  <c r="E705" i="5"/>
  <c r="F705" i="5" l="1"/>
  <c r="G705" i="5"/>
  <c r="E706" i="5"/>
  <c r="F706" i="5" l="1"/>
  <c r="G706" i="5"/>
  <c r="E707" i="5"/>
  <c r="F707" i="5" l="1"/>
  <c r="E708" i="5" s="1"/>
  <c r="G707" i="5"/>
  <c r="F708" i="5" l="1"/>
  <c r="G708" i="5"/>
  <c r="E709" i="5"/>
  <c r="F709" i="5" l="1"/>
  <c r="G709" i="5"/>
  <c r="E710" i="5"/>
  <c r="F710" i="5" l="1"/>
  <c r="G710" i="5"/>
  <c r="E711" i="5"/>
  <c r="F711" i="5" l="1"/>
  <c r="G711" i="5"/>
  <c r="E712" i="5"/>
  <c r="F712" i="5" l="1"/>
  <c r="G712" i="5"/>
  <c r="E713" i="5"/>
  <c r="F713" i="5" l="1"/>
  <c r="G713" i="5"/>
  <c r="E714" i="5"/>
  <c r="F714" i="5" l="1"/>
  <c r="G714" i="5"/>
  <c r="E715" i="5"/>
  <c r="F715" i="5" l="1"/>
  <c r="G715" i="5"/>
  <c r="E716" i="5"/>
  <c r="F716" i="5" l="1"/>
  <c r="G716" i="5"/>
  <c r="E717" i="5"/>
  <c r="F717" i="5" l="1"/>
  <c r="G717" i="5"/>
  <c r="E718" i="5"/>
  <c r="F718" i="5" l="1"/>
  <c r="G718" i="5"/>
  <c r="E719" i="5"/>
  <c r="F719" i="5" l="1"/>
  <c r="G719" i="5"/>
  <c r="E720" i="5"/>
  <c r="F720" i="5" l="1"/>
  <c r="G720" i="5"/>
  <c r="E721" i="5"/>
  <c r="F721" i="5" l="1"/>
  <c r="G721" i="5"/>
  <c r="E722" i="5"/>
  <c r="F722" i="5" l="1"/>
  <c r="G722" i="5"/>
  <c r="E723" i="5"/>
  <c r="F723" i="5" l="1"/>
  <c r="G723" i="5"/>
  <c r="E724" i="5"/>
  <c r="F724" i="5" l="1"/>
  <c r="G724" i="5"/>
  <c r="E725" i="5"/>
  <c r="F725" i="5" l="1"/>
  <c r="G725" i="5"/>
  <c r="E726" i="5"/>
  <c r="F726" i="5" l="1"/>
  <c r="G726" i="5"/>
  <c r="E727" i="5"/>
  <c r="F727" i="5" l="1"/>
  <c r="G727" i="5"/>
  <c r="E728" i="5"/>
  <c r="F728" i="5" l="1"/>
  <c r="G728" i="5"/>
  <c r="E729" i="5"/>
  <c r="F729" i="5" l="1"/>
  <c r="G729" i="5"/>
  <c r="E730" i="5"/>
  <c r="F730" i="5" l="1"/>
  <c r="G730" i="5"/>
  <c r="E731" i="5"/>
  <c r="F731" i="5" l="1"/>
  <c r="G731" i="5"/>
  <c r="E732" i="5"/>
  <c r="F732" i="5" l="1"/>
  <c r="G732" i="5"/>
  <c r="E733" i="5"/>
  <c r="F733" i="5" l="1"/>
  <c r="G733" i="5"/>
  <c r="E734" i="5"/>
  <c r="F734" i="5" l="1"/>
  <c r="G734" i="5"/>
  <c r="E735" i="5"/>
  <c r="F735" i="5" l="1"/>
  <c r="G735" i="5"/>
  <c r="E736" i="5"/>
  <c r="F736" i="5" l="1"/>
  <c r="G736" i="5"/>
  <c r="E737" i="5"/>
  <c r="F737" i="5" l="1"/>
  <c r="G737" i="5"/>
  <c r="E738" i="5"/>
  <c r="F738" i="5" l="1"/>
  <c r="G738" i="5"/>
  <c r="E739" i="5"/>
  <c r="F739" i="5" l="1"/>
  <c r="G739" i="5"/>
  <c r="E740" i="5"/>
  <c r="F740" i="5" l="1"/>
  <c r="G740" i="5"/>
  <c r="E741" i="5"/>
  <c r="F741" i="5" l="1"/>
  <c r="G741" i="5"/>
  <c r="E742" i="5"/>
  <c r="F742" i="5" l="1"/>
  <c r="G742" i="5"/>
  <c r="E743" i="5"/>
  <c r="F743" i="5" l="1"/>
  <c r="G743" i="5"/>
  <c r="E744" i="5"/>
  <c r="F744" i="5" l="1"/>
  <c r="G744" i="5"/>
  <c r="E745" i="5"/>
  <c r="F745" i="5" l="1"/>
  <c r="G745" i="5"/>
  <c r="E746" i="5"/>
  <c r="F746" i="5" l="1"/>
  <c r="G746" i="5"/>
  <c r="E747" i="5"/>
  <c r="F747" i="5" l="1"/>
  <c r="G747" i="5"/>
  <c r="E748" i="5"/>
  <c r="F748" i="5" l="1"/>
  <c r="G748" i="5"/>
  <c r="E749" i="5"/>
  <c r="F749" i="5" l="1"/>
  <c r="G749" i="5"/>
  <c r="E750" i="5"/>
  <c r="F750" i="5" l="1"/>
  <c r="G750" i="5"/>
  <c r="E751" i="5"/>
  <c r="F751" i="5" l="1"/>
  <c r="G751" i="5"/>
  <c r="E752" i="5"/>
  <c r="F752" i="5" l="1"/>
  <c r="G752" i="5"/>
  <c r="E753" i="5"/>
  <c r="F753" i="5" l="1"/>
  <c r="G753" i="5"/>
  <c r="E754" i="5"/>
  <c r="F754" i="5" l="1"/>
  <c r="G754" i="5"/>
  <c r="E755" i="5"/>
  <c r="F755" i="5" l="1"/>
  <c r="G755" i="5"/>
  <c r="E756" i="5"/>
  <c r="F756" i="5" l="1"/>
  <c r="G756" i="5"/>
  <c r="K2" i="5" l="1"/>
  <c r="J2" i="5"/>
  <c r="E155" i="6"/>
  <c r="F155" i="6" s="1"/>
  <c r="E156" i="6" s="1"/>
  <c r="F156" i="6" s="1"/>
  <c r="E157" i="6" s="1"/>
  <c r="F157" i="6" s="1"/>
  <c r="E158" i="6" s="1"/>
  <c r="F158" i="6" s="1"/>
  <c r="E159" i="6" s="1"/>
  <c r="G155" i="6" l="1"/>
  <c r="F159" i="6"/>
  <c r="E160" i="6" s="1"/>
  <c r="G159" i="6"/>
  <c r="G158" i="6"/>
  <c r="G157" i="6"/>
  <c r="G156" i="6"/>
  <c r="F160" i="6" l="1"/>
  <c r="E161" i="6" s="1"/>
  <c r="G160" i="6"/>
  <c r="F161" i="6" l="1"/>
  <c r="E162" i="6" s="1"/>
  <c r="G161" i="6"/>
  <c r="F162" i="6" l="1"/>
  <c r="E163" i="6" s="1"/>
  <c r="G162" i="6"/>
  <c r="F163" i="6" l="1"/>
  <c r="E164" i="6" s="1"/>
  <c r="G163" i="6"/>
  <c r="F164" i="6" l="1"/>
  <c r="E165" i="6" s="1"/>
  <c r="G164" i="6"/>
  <c r="F165" i="6" l="1"/>
  <c r="E166" i="6" s="1"/>
  <c r="G165" i="6"/>
  <c r="F166" i="6" l="1"/>
  <c r="E167" i="6" s="1"/>
  <c r="G166" i="6"/>
  <c r="F167" i="6" l="1"/>
  <c r="E168" i="6" s="1"/>
  <c r="G167" i="6"/>
  <c r="F168" i="6" l="1"/>
  <c r="E169" i="6" s="1"/>
  <c r="G168" i="6"/>
  <c r="F169" i="6" l="1"/>
  <c r="E170" i="6" s="1"/>
  <c r="G169" i="6"/>
  <c r="F170" i="6" l="1"/>
  <c r="E171" i="6" s="1"/>
  <c r="G170" i="6"/>
  <c r="F171" i="6" l="1"/>
  <c r="E172" i="6" s="1"/>
  <c r="G171" i="6"/>
  <c r="F172" i="6" l="1"/>
  <c r="E173" i="6" s="1"/>
  <c r="G172" i="6"/>
  <c r="F173" i="6" l="1"/>
  <c r="E174" i="6" s="1"/>
  <c r="G173" i="6"/>
  <c r="F174" i="6" l="1"/>
  <c r="E175" i="6" s="1"/>
  <c r="G174" i="6"/>
  <c r="F175" i="6" l="1"/>
  <c r="E176" i="6" s="1"/>
  <c r="G175" i="6"/>
  <c r="F176" i="6" l="1"/>
  <c r="E177" i="6" s="1"/>
  <c r="G176" i="6"/>
  <c r="F177" i="6" l="1"/>
  <c r="E178" i="6" s="1"/>
  <c r="G177" i="6"/>
  <c r="F178" i="6" l="1"/>
  <c r="E179" i="6" s="1"/>
  <c r="G178" i="6"/>
  <c r="F179" i="6" l="1"/>
  <c r="E180" i="6" s="1"/>
  <c r="G179" i="6"/>
  <c r="F180" i="6" l="1"/>
  <c r="E181" i="6" s="1"/>
  <c r="G180" i="6"/>
  <c r="F181" i="6" l="1"/>
  <c r="E182" i="6" s="1"/>
  <c r="G181" i="6"/>
  <c r="F182" i="6" l="1"/>
  <c r="E183" i="6" s="1"/>
  <c r="G182" i="6"/>
  <c r="F183" i="6" l="1"/>
  <c r="E184" i="6" s="1"/>
  <c r="G183" i="6"/>
  <c r="F184" i="6" l="1"/>
  <c r="E185" i="6" s="1"/>
  <c r="G184" i="6"/>
  <c r="F185" i="6" l="1"/>
  <c r="E186" i="6" s="1"/>
  <c r="G185" i="6"/>
  <c r="F186" i="6" l="1"/>
  <c r="E187" i="6" s="1"/>
  <c r="G186" i="6"/>
  <c r="F187" i="6" l="1"/>
  <c r="E188" i="6" s="1"/>
  <c r="G187" i="6"/>
  <c r="F188" i="6" l="1"/>
  <c r="E189" i="6" s="1"/>
  <c r="G188" i="6"/>
  <c r="F189" i="6" l="1"/>
  <c r="E190" i="6" s="1"/>
  <c r="G189" i="6"/>
  <c r="F190" i="6" l="1"/>
  <c r="E191" i="6" s="1"/>
  <c r="G190" i="6"/>
  <c r="F191" i="6" l="1"/>
  <c r="E192" i="6" s="1"/>
  <c r="G191" i="6"/>
  <c r="F192" i="6" l="1"/>
  <c r="E193" i="6" s="1"/>
  <c r="G192" i="6"/>
  <c r="F193" i="6" l="1"/>
  <c r="E194" i="6" s="1"/>
  <c r="G193" i="6"/>
  <c r="F194" i="6" l="1"/>
  <c r="E195" i="6" s="1"/>
  <c r="G194" i="6"/>
  <c r="F195" i="6" l="1"/>
  <c r="E196" i="6" s="1"/>
  <c r="G195" i="6"/>
  <c r="F196" i="6" l="1"/>
  <c r="E197" i="6" s="1"/>
  <c r="G196" i="6"/>
  <c r="F197" i="6" l="1"/>
  <c r="E198" i="6" s="1"/>
  <c r="G197" i="6"/>
  <c r="F198" i="6" l="1"/>
  <c r="E199" i="6" s="1"/>
  <c r="G198" i="6"/>
  <c r="F199" i="6" l="1"/>
  <c r="E200" i="6" s="1"/>
  <c r="G199" i="6"/>
  <c r="F200" i="6" l="1"/>
  <c r="E201" i="6" s="1"/>
  <c r="G200" i="6"/>
  <c r="F201" i="6" l="1"/>
  <c r="E202" i="6" s="1"/>
  <c r="G201" i="6"/>
  <c r="F202" i="6" l="1"/>
  <c r="E203" i="6" s="1"/>
  <c r="G202" i="6"/>
  <c r="F203" i="6" l="1"/>
  <c r="E204" i="6" s="1"/>
  <c r="G203" i="6"/>
  <c r="F204" i="6" l="1"/>
  <c r="E205" i="6" s="1"/>
  <c r="G204" i="6"/>
  <c r="F205" i="6" l="1"/>
  <c r="E206" i="6" s="1"/>
  <c r="G205" i="6"/>
  <c r="F206" i="6" l="1"/>
  <c r="E207" i="6" s="1"/>
  <c r="G206" i="6"/>
  <c r="F207" i="6" l="1"/>
  <c r="E208" i="6" s="1"/>
  <c r="G207" i="6"/>
  <c r="F208" i="6" l="1"/>
  <c r="E209" i="6" s="1"/>
  <c r="G208" i="6"/>
  <c r="F209" i="6" l="1"/>
  <c r="E210" i="6" s="1"/>
  <c r="G209" i="6"/>
  <c r="F210" i="6" l="1"/>
  <c r="E211" i="6" s="1"/>
  <c r="G210" i="6"/>
  <c r="F211" i="6" l="1"/>
  <c r="E212" i="6" s="1"/>
  <c r="G211" i="6"/>
  <c r="F212" i="6" l="1"/>
  <c r="E213" i="6" s="1"/>
  <c r="G212" i="6"/>
  <c r="F213" i="6" l="1"/>
  <c r="E214" i="6" s="1"/>
  <c r="G213" i="6"/>
  <c r="F214" i="6" l="1"/>
  <c r="E215" i="6" s="1"/>
  <c r="G214" i="6"/>
  <c r="F215" i="6" l="1"/>
  <c r="E216" i="6" s="1"/>
  <c r="G215" i="6"/>
  <c r="G216" i="6" l="1"/>
  <c r="F216" i="6"/>
  <c r="E217" i="6" s="1"/>
  <c r="F217" i="6" l="1"/>
  <c r="E218" i="6" s="1"/>
  <c r="G217" i="6"/>
  <c r="G218" i="6" l="1"/>
  <c r="F218" i="6"/>
  <c r="E219" i="6" s="1"/>
  <c r="F219" i="6" l="1"/>
  <c r="E220" i="6" s="1"/>
  <c r="G219" i="6"/>
  <c r="F220" i="6" l="1"/>
  <c r="E221" i="6" s="1"/>
  <c r="G220" i="6"/>
  <c r="F221" i="6" l="1"/>
  <c r="E222" i="6" s="1"/>
  <c r="G221" i="6"/>
  <c r="F222" i="6" l="1"/>
  <c r="E223" i="6" s="1"/>
  <c r="G222" i="6"/>
  <c r="G223" i="6" l="1"/>
  <c r="F223" i="6"/>
  <c r="E224" i="6" s="1"/>
  <c r="F224" i="6" l="1"/>
  <c r="E225" i="6" s="1"/>
  <c r="G224" i="6"/>
  <c r="G225" i="6" l="1"/>
  <c r="F225" i="6"/>
  <c r="E226" i="6" s="1"/>
  <c r="F226" i="6" l="1"/>
  <c r="E227" i="6" s="1"/>
  <c r="G226" i="6"/>
  <c r="F227" i="6" l="1"/>
  <c r="E228" i="6" s="1"/>
  <c r="G227" i="6"/>
  <c r="G228" i="6" l="1"/>
  <c r="F228" i="6"/>
  <c r="E229" i="6" s="1"/>
  <c r="F229" i="6" l="1"/>
  <c r="E230" i="6" s="1"/>
  <c r="G229" i="6"/>
  <c r="G230" i="6" l="1"/>
  <c r="F230" i="6"/>
  <c r="E231" i="6" s="1"/>
  <c r="G231" i="6" l="1"/>
  <c r="F231" i="6"/>
  <c r="E232" i="6" s="1"/>
  <c r="F232" i="6" l="1"/>
  <c r="E233" i="6" s="1"/>
  <c r="G232" i="6"/>
  <c r="F233" i="6" l="1"/>
  <c r="E234" i="6" s="1"/>
  <c r="G233" i="6"/>
  <c r="F234" i="6" l="1"/>
  <c r="E235" i="6" s="1"/>
  <c r="G234" i="6"/>
  <c r="F235" i="6" l="1"/>
  <c r="E236" i="6" s="1"/>
  <c r="G235" i="6"/>
  <c r="F236" i="6" l="1"/>
  <c r="E237" i="6" s="1"/>
  <c r="G236" i="6"/>
  <c r="F237" i="6" l="1"/>
  <c r="E238" i="6" s="1"/>
  <c r="G237" i="6"/>
  <c r="F238" i="6" l="1"/>
  <c r="E239" i="6" s="1"/>
  <c r="G238" i="6"/>
  <c r="F239" i="6" l="1"/>
  <c r="E240" i="6" s="1"/>
  <c r="G239" i="6"/>
  <c r="F240" i="6" l="1"/>
  <c r="E241" i="6" s="1"/>
  <c r="G240" i="6"/>
  <c r="F241" i="6" l="1"/>
  <c r="E242" i="6" s="1"/>
  <c r="G241" i="6"/>
  <c r="F242" i="6" l="1"/>
  <c r="E243" i="6" s="1"/>
  <c r="G242" i="6"/>
  <c r="F243" i="6" l="1"/>
  <c r="E244" i="6" s="1"/>
  <c r="G243" i="6"/>
  <c r="G244" i="6" l="1"/>
  <c r="F244" i="6"/>
  <c r="E245" i="6" s="1"/>
  <c r="F245" i="6" l="1"/>
  <c r="E246" i="6" s="1"/>
  <c r="G245" i="6"/>
  <c r="F246" i="6" l="1"/>
  <c r="E247" i="6" s="1"/>
  <c r="G246" i="6"/>
  <c r="F247" i="6" l="1"/>
  <c r="E248" i="6" s="1"/>
  <c r="G247" i="6"/>
  <c r="F248" i="6" l="1"/>
  <c r="E249" i="6" s="1"/>
  <c r="G248" i="6"/>
  <c r="G249" i="6" l="1"/>
  <c r="F249" i="6"/>
  <c r="E250" i="6" s="1"/>
  <c r="G250" i="6" l="1"/>
  <c r="F250" i="6"/>
  <c r="E251" i="6" s="1"/>
  <c r="F251" i="6" l="1"/>
  <c r="E252" i="6" s="1"/>
  <c r="G251" i="6"/>
  <c r="G252" i="6" l="1"/>
  <c r="F252" i="6"/>
  <c r="E253" i="6" s="1"/>
  <c r="G253" i="6" l="1"/>
  <c r="F253" i="6"/>
  <c r="E254" i="6" s="1"/>
  <c r="F254" i="6" l="1"/>
  <c r="E255" i="6" s="1"/>
  <c r="G254" i="6"/>
  <c r="F255" i="6" l="1"/>
  <c r="E256" i="6" s="1"/>
  <c r="G255" i="6"/>
  <c r="F256" i="6" l="1"/>
  <c r="E257" i="6" s="1"/>
  <c r="G256" i="6"/>
  <c r="F257" i="6" l="1"/>
  <c r="E258" i="6" s="1"/>
  <c r="G257" i="6"/>
  <c r="F258" i="6" l="1"/>
  <c r="E259" i="6" s="1"/>
  <c r="G258" i="6"/>
  <c r="F259" i="6" l="1"/>
  <c r="E260" i="6" s="1"/>
  <c r="G259" i="6"/>
  <c r="G260" i="6" l="1"/>
  <c r="F260" i="6"/>
  <c r="E261" i="6" s="1"/>
  <c r="F261" i="6" l="1"/>
  <c r="E262" i="6" s="1"/>
  <c r="G261" i="6"/>
  <c r="G262" i="6" l="1"/>
  <c r="F262" i="6"/>
  <c r="E263" i="6" s="1"/>
  <c r="G263" i="6" l="1"/>
  <c r="F263" i="6"/>
  <c r="E264" i="6" s="1"/>
  <c r="F264" i="6" l="1"/>
  <c r="E265" i="6" s="1"/>
  <c r="G264" i="6"/>
  <c r="F265" i="6" l="1"/>
  <c r="E266" i="6" s="1"/>
  <c r="G265" i="6"/>
  <c r="G266" i="6" l="1"/>
  <c r="F266" i="6"/>
  <c r="E267" i="6" s="1"/>
  <c r="G267" i="6" l="1"/>
  <c r="F267" i="6"/>
  <c r="E268" i="6" s="1"/>
  <c r="G268" i="6" l="1"/>
  <c r="F268" i="6"/>
  <c r="E269" i="6" s="1"/>
  <c r="F269" i="6" l="1"/>
  <c r="E270" i="6" s="1"/>
  <c r="G269" i="6"/>
  <c r="F270" i="6" l="1"/>
  <c r="E271" i="6" s="1"/>
  <c r="G270" i="6"/>
  <c r="G271" i="6" l="1"/>
  <c r="F271" i="6"/>
  <c r="E272" i="6" s="1"/>
  <c r="F272" i="6" l="1"/>
  <c r="E273" i="6" s="1"/>
  <c r="G272" i="6"/>
  <c r="G273" i="6" l="1"/>
  <c r="F273" i="6"/>
  <c r="E274" i="6" s="1"/>
  <c r="F274" i="6" l="1"/>
  <c r="E275" i="6" s="1"/>
  <c r="G274" i="6"/>
  <c r="G275" i="6" l="1"/>
  <c r="F275" i="6"/>
  <c r="E276" i="6" s="1"/>
  <c r="F276" i="6" l="1"/>
  <c r="E277" i="6" s="1"/>
  <c r="G276" i="6"/>
  <c r="G277" i="6" l="1"/>
  <c r="F277" i="6"/>
  <c r="E278" i="6" s="1"/>
  <c r="F278" i="6" l="1"/>
  <c r="E279" i="6" s="1"/>
  <c r="G278" i="6"/>
  <c r="F279" i="6" l="1"/>
  <c r="E280" i="6" s="1"/>
  <c r="G279" i="6"/>
  <c r="F280" i="6" l="1"/>
  <c r="E281" i="6" s="1"/>
  <c r="G280" i="6"/>
  <c r="F281" i="6" l="1"/>
  <c r="E282" i="6" s="1"/>
  <c r="G281" i="6"/>
  <c r="G282" i="6" l="1"/>
  <c r="F282" i="6"/>
  <c r="E283" i="6" s="1"/>
  <c r="F283" i="6" l="1"/>
  <c r="E284" i="6" s="1"/>
  <c r="G283" i="6"/>
  <c r="F284" i="6" l="1"/>
  <c r="E285" i="6" s="1"/>
  <c r="G284" i="6"/>
  <c r="F285" i="6" l="1"/>
  <c r="E286" i="6" s="1"/>
  <c r="G285" i="6"/>
  <c r="F286" i="6" l="1"/>
  <c r="E287" i="6" s="1"/>
  <c r="G286" i="6"/>
  <c r="F287" i="6" l="1"/>
  <c r="E288" i="6" s="1"/>
  <c r="G287" i="6"/>
  <c r="F288" i="6" l="1"/>
  <c r="E289" i="6" s="1"/>
  <c r="G288" i="6"/>
  <c r="G289" i="6" l="1"/>
  <c r="F289" i="6"/>
  <c r="E290" i="6" s="1"/>
  <c r="F290" i="6" l="1"/>
  <c r="E291" i="6" s="1"/>
  <c r="G290" i="6"/>
  <c r="F291" i="6" l="1"/>
  <c r="E292" i="6" s="1"/>
  <c r="G291" i="6"/>
  <c r="F292" i="6" l="1"/>
  <c r="E293" i="6" s="1"/>
  <c r="G292" i="6"/>
  <c r="F293" i="6" l="1"/>
  <c r="E294" i="6" s="1"/>
  <c r="G293" i="6"/>
  <c r="F294" i="6" l="1"/>
  <c r="E295" i="6" s="1"/>
  <c r="G294" i="6"/>
  <c r="F295" i="6" l="1"/>
  <c r="E296" i="6" s="1"/>
  <c r="G295" i="6"/>
  <c r="F296" i="6" l="1"/>
  <c r="E297" i="6" s="1"/>
  <c r="G296" i="6"/>
  <c r="F297" i="6" l="1"/>
  <c r="E298" i="6" s="1"/>
  <c r="G297" i="6"/>
  <c r="G298" i="6" l="1"/>
  <c r="F298" i="6"/>
  <c r="E299" i="6" s="1"/>
  <c r="F299" i="6" l="1"/>
  <c r="E300" i="6" s="1"/>
  <c r="G299" i="6"/>
  <c r="F300" i="6" l="1"/>
  <c r="E301" i="6" s="1"/>
  <c r="G300" i="6"/>
  <c r="G301" i="6" l="1"/>
  <c r="F301" i="6"/>
  <c r="E302" i="6" s="1"/>
  <c r="F302" i="6" l="1"/>
  <c r="E303" i="6" s="1"/>
  <c r="G302" i="6"/>
  <c r="F303" i="6" l="1"/>
  <c r="E304" i="6" s="1"/>
  <c r="G303" i="6"/>
  <c r="F304" i="6" l="1"/>
  <c r="E305" i="6" s="1"/>
  <c r="F305" i="6" s="1"/>
  <c r="G304" i="6"/>
  <c r="G305" i="6" l="1"/>
  <c r="E306" i="6"/>
  <c r="F306" i="6" l="1"/>
  <c r="E307" i="6" s="1"/>
  <c r="G306" i="6"/>
  <c r="F307" i="6" l="1"/>
  <c r="E308" i="6" s="1"/>
  <c r="G307" i="6"/>
  <c r="F308" i="6" l="1"/>
  <c r="E309" i="6" s="1"/>
  <c r="G308" i="6"/>
  <c r="F309" i="6" l="1"/>
  <c r="E310" i="6" s="1"/>
  <c r="G309" i="6"/>
  <c r="F310" i="6" l="1"/>
  <c r="E311" i="6" s="1"/>
  <c r="G310" i="6"/>
  <c r="F311" i="6" l="1"/>
  <c r="E312" i="6" s="1"/>
  <c r="G311" i="6"/>
  <c r="F312" i="6" l="1"/>
  <c r="E313" i="6" s="1"/>
  <c r="G312" i="6"/>
  <c r="F313" i="6" l="1"/>
  <c r="E314" i="6" s="1"/>
  <c r="G313" i="6"/>
  <c r="F314" i="6" l="1"/>
  <c r="E315" i="6" s="1"/>
  <c r="G314" i="6"/>
  <c r="F315" i="6" l="1"/>
  <c r="E316" i="6" s="1"/>
  <c r="G315" i="6"/>
  <c r="G316" i="6" l="1"/>
  <c r="F316" i="6"/>
  <c r="E317" i="6" s="1"/>
  <c r="F317" i="6" l="1"/>
  <c r="E318" i="6" s="1"/>
  <c r="G317" i="6"/>
  <c r="F318" i="6" l="1"/>
  <c r="E319" i="6" s="1"/>
  <c r="G318" i="6"/>
  <c r="F319" i="6" l="1"/>
  <c r="E320" i="6" s="1"/>
  <c r="G319" i="6"/>
  <c r="F320" i="6" l="1"/>
  <c r="E321" i="6" s="1"/>
  <c r="G320" i="6"/>
  <c r="F321" i="6" l="1"/>
  <c r="E322" i="6" s="1"/>
  <c r="G321" i="6"/>
  <c r="F322" i="6" l="1"/>
  <c r="E323" i="6" s="1"/>
  <c r="G322" i="6"/>
  <c r="F323" i="6" l="1"/>
  <c r="E324" i="6" s="1"/>
  <c r="G323" i="6"/>
  <c r="G324" i="6" l="1"/>
  <c r="F324" i="6"/>
  <c r="E325" i="6" s="1"/>
  <c r="F325" i="6" l="1"/>
  <c r="E326" i="6" s="1"/>
  <c r="G325" i="6"/>
  <c r="F326" i="6" l="1"/>
  <c r="E327" i="6" s="1"/>
  <c r="G326" i="6"/>
  <c r="F327" i="6" l="1"/>
  <c r="E328" i="6" s="1"/>
  <c r="G327" i="6"/>
  <c r="F328" i="6" l="1"/>
  <c r="E329" i="6" s="1"/>
  <c r="G328" i="6"/>
  <c r="F329" i="6" l="1"/>
  <c r="E330" i="6" s="1"/>
  <c r="G329" i="6"/>
  <c r="F330" i="6" l="1"/>
  <c r="E331" i="6" s="1"/>
  <c r="G330" i="6"/>
  <c r="F331" i="6" l="1"/>
  <c r="E332" i="6" s="1"/>
  <c r="G331" i="6"/>
  <c r="F332" i="6" l="1"/>
  <c r="E333" i="6" s="1"/>
  <c r="G332" i="6"/>
  <c r="F333" i="6" l="1"/>
  <c r="E334" i="6" s="1"/>
  <c r="G333" i="6"/>
  <c r="G334" i="6" l="1"/>
  <c r="F334" i="6"/>
  <c r="E335" i="6" s="1"/>
  <c r="F335" i="6" l="1"/>
  <c r="E336" i="6" s="1"/>
  <c r="G335" i="6"/>
  <c r="F336" i="6" l="1"/>
  <c r="E337" i="6" s="1"/>
  <c r="G336" i="6"/>
  <c r="F337" i="6" l="1"/>
  <c r="E338" i="6" s="1"/>
  <c r="G337" i="6"/>
  <c r="F338" i="6" l="1"/>
  <c r="E339" i="6" s="1"/>
  <c r="G338" i="6"/>
  <c r="F339" i="6" l="1"/>
  <c r="E340" i="6" s="1"/>
  <c r="G339" i="6"/>
  <c r="F340" i="6" l="1"/>
  <c r="E341" i="6" s="1"/>
  <c r="G340" i="6"/>
  <c r="F341" i="6" l="1"/>
  <c r="E342" i="6" s="1"/>
  <c r="G341" i="6"/>
  <c r="F342" i="6" l="1"/>
  <c r="E343" i="6" s="1"/>
  <c r="G342" i="6"/>
  <c r="F343" i="6" l="1"/>
  <c r="E344" i="6" s="1"/>
  <c r="G343" i="6"/>
  <c r="F344" i="6" l="1"/>
  <c r="E345" i="6" s="1"/>
  <c r="G344" i="6"/>
  <c r="G345" i="6" l="1"/>
  <c r="F345" i="6"/>
  <c r="E346" i="6" s="1"/>
  <c r="F346" i="6" l="1"/>
  <c r="E347" i="6" s="1"/>
  <c r="G346" i="6"/>
  <c r="F347" i="6" l="1"/>
  <c r="E348" i="6" s="1"/>
  <c r="G347" i="6"/>
  <c r="F348" i="6" l="1"/>
  <c r="E349" i="6" s="1"/>
  <c r="G348" i="6"/>
  <c r="F349" i="6" l="1"/>
  <c r="E350" i="6" s="1"/>
  <c r="G349" i="6"/>
  <c r="F350" i="6" l="1"/>
  <c r="E351" i="6" s="1"/>
  <c r="G350" i="6"/>
  <c r="G351" i="6" l="1"/>
  <c r="F351" i="6"/>
  <c r="E352" i="6" s="1"/>
  <c r="F352" i="6" l="1"/>
  <c r="E353" i="6" s="1"/>
  <c r="G352" i="6"/>
  <c r="F353" i="6" l="1"/>
  <c r="E354" i="6" s="1"/>
  <c r="G353" i="6"/>
  <c r="F354" i="6" l="1"/>
  <c r="E355" i="6" s="1"/>
  <c r="G354" i="6"/>
  <c r="F355" i="6" l="1"/>
  <c r="E356" i="6" s="1"/>
  <c r="G355" i="6"/>
  <c r="G356" i="6" l="1"/>
  <c r="F356" i="6"/>
  <c r="E357" i="6" s="1"/>
  <c r="F357" i="6" l="1"/>
  <c r="E358" i="6" s="1"/>
  <c r="G357" i="6"/>
  <c r="F358" i="6" l="1"/>
  <c r="E359" i="6" s="1"/>
  <c r="G358" i="6"/>
  <c r="G359" i="6" l="1"/>
  <c r="F359" i="6"/>
  <c r="E360" i="6" s="1"/>
  <c r="G360" i="6" l="1"/>
  <c r="F360" i="6"/>
  <c r="E361" i="6" s="1"/>
  <c r="F361" i="6" l="1"/>
  <c r="E362" i="6" s="1"/>
  <c r="G361" i="6"/>
  <c r="G362" i="6" l="1"/>
  <c r="F362" i="6"/>
  <c r="E363" i="6" s="1"/>
  <c r="F363" i="6" l="1"/>
  <c r="E364" i="6" s="1"/>
  <c r="G363" i="6"/>
  <c r="F364" i="6" l="1"/>
  <c r="E365" i="6" s="1"/>
  <c r="G364" i="6"/>
  <c r="F365" i="6" l="1"/>
  <c r="E366" i="6" s="1"/>
  <c r="G365" i="6"/>
  <c r="F366" i="6" l="1"/>
  <c r="E367" i="6" s="1"/>
  <c r="G366" i="6"/>
  <c r="F367" i="6" l="1"/>
  <c r="E368" i="6" s="1"/>
  <c r="G367" i="6"/>
  <c r="F368" i="6" l="1"/>
  <c r="E369" i="6" s="1"/>
  <c r="G368" i="6"/>
  <c r="F369" i="6" l="1"/>
  <c r="E370" i="6" s="1"/>
  <c r="G369" i="6"/>
  <c r="F370" i="6" l="1"/>
  <c r="E371" i="6" s="1"/>
  <c r="G370" i="6"/>
  <c r="F371" i="6" l="1"/>
  <c r="E372" i="6" s="1"/>
  <c r="G371" i="6"/>
  <c r="F372" i="6" l="1"/>
  <c r="E373" i="6" s="1"/>
  <c r="G372" i="6"/>
  <c r="G373" i="6" l="1"/>
  <c r="F373" i="6"/>
  <c r="E374" i="6" s="1"/>
  <c r="F374" i="6" l="1"/>
  <c r="E375" i="6" s="1"/>
  <c r="G374" i="6"/>
  <c r="F375" i="6" l="1"/>
  <c r="E376" i="6" s="1"/>
  <c r="G375" i="6"/>
  <c r="F376" i="6" l="1"/>
  <c r="E377" i="6" s="1"/>
  <c r="G376" i="6"/>
  <c r="G377" i="6" l="1"/>
  <c r="F377" i="6"/>
  <c r="E378" i="6" s="1"/>
  <c r="F378" i="6" l="1"/>
  <c r="E379" i="6" s="1"/>
  <c r="G378" i="6"/>
  <c r="F379" i="6" l="1"/>
  <c r="E380" i="6" s="1"/>
  <c r="G379" i="6"/>
  <c r="G380" i="6" l="1"/>
  <c r="F380" i="6"/>
  <c r="E381" i="6" s="1"/>
  <c r="F381" i="6" l="1"/>
  <c r="E382" i="6" s="1"/>
  <c r="G381" i="6"/>
  <c r="G382" i="6" l="1"/>
  <c r="F382" i="6"/>
  <c r="E383" i="6" s="1"/>
  <c r="F383" i="6" l="1"/>
  <c r="E384" i="6" s="1"/>
  <c r="G383" i="6"/>
  <c r="F384" i="6" l="1"/>
  <c r="E385" i="6" s="1"/>
  <c r="G384" i="6"/>
  <c r="F385" i="6" l="1"/>
  <c r="E386" i="6" s="1"/>
  <c r="G385" i="6"/>
  <c r="F386" i="6" l="1"/>
  <c r="E387" i="6" s="1"/>
  <c r="G386" i="6"/>
  <c r="G387" i="6" l="1"/>
  <c r="F387" i="6"/>
  <c r="E388" i="6" s="1"/>
  <c r="G388" i="6" l="1"/>
  <c r="F388" i="6"/>
  <c r="E389" i="6" s="1"/>
  <c r="G389" i="6" l="1"/>
  <c r="F389" i="6"/>
  <c r="E390" i="6" s="1"/>
  <c r="G390" i="6" l="1"/>
  <c r="F390" i="6"/>
  <c r="E391" i="6" s="1"/>
  <c r="F391" i="6" l="1"/>
  <c r="E392" i="6" s="1"/>
  <c r="G391" i="6"/>
  <c r="G392" i="6" l="1"/>
  <c r="F392" i="6"/>
  <c r="E393" i="6" s="1"/>
  <c r="F393" i="6" l="1"/>
  <c r="E394" i="6" s="1"/>
  <c r="G393" i="6"/>
  <c r="G394" i="6" l="1"/>
  <c r="F394" i="6"/>
  <c r="E395" i="6" s="1"/>
  <c r="F395" i="6" l="1"/>
  <c r="E396" i="6" s="1"/>
  <c r="G395" i="6"/>
  <c r="G396" i="6" l="1"/>
  <c r="F396" i="6"/>
  <c r="E397" i="6" s="1"/>
  <c r="F397" i="6" l="1"/>
  <c r="E398" i="6" s="1"/>
  <c r="G397" i="6"/>
  <c r="F398" i="6" l="1"/>
  <c r="E399" i="6" s="1"/>
  <c r="G398" i="6"/>
  <c r="G399" i="6" l="1"/>
  <c r="F399" i="6"/>
  <c r="E400" i="6" s="1"/>
  <c r="G400" i="6" l="1"/>
  <c r="F400" i="6"/>
  <c r="E401" i="6" s="1"/>
  <c r="F401" i="6" l="1"/>
  <c r="E402" i="6" s="1"/>
  <c r="G401" i="6"/>
  <c r="F402" i="6" l="1"/>
  <c r="E403" i="6" s="1"/>
  <c r="G402" i="6"/>
  <c r="G403" i="6" l="1"/>
  <c r="F403" i="6"/>
  <c r="E404" i="6" s="1"/>
  <c r="F404" i="6" l="1"/>
  <c r="E405" i="6" s="1"/>
  <c r="G404" i="6"/>
  <c r="F405" i="6" l="1"/>
  <c r="E406" i="6" s="1"/>
  <c r="G405" i="6"/>
  <c r="F406" i="6" l="1"/>
  <c r="E407" i="6" s="1"/>
  <c r="G406" i="6"/>
  <c r="G407" i="6" l="1"/>
  <c r="F407" i="6"/>
  <c r="E408" i="6" s="1"/>
  <c r="F408" i="6" l="1"/>
  <c r="E409" i="6" s="1"/>
  <c r="G408" i="6"/>
  <c r="F409" i="6" l="1"/>
  <c r="E410" i="6" s="1"/>
  <c r="G409" i="6"/>
  <c r="F410" i="6" l="1"/>
  <c r="E411" i="6" s="1"/>
  <c r="G410" i="6"/>
  <c r="F411" i="6" l="1"/>
  <c r="E412" i="6" s="1"/>
  <c r="G411" i="6"/>
  <c r="F412" i="6" l="1"/>
  <c r="E413" i="6" s="1"/>
  <c r="G412" i="6"/>
  <c r="G413" i="6" l="1"/>
  <c r="F413" i="6"/>
  <c r="E414" i="6" s="1"/>
  <c r="F414" i="6" l="1"/>
  <c r="E415" i="6" s="1"/>
  <c r="G414" i="6"/>
  <c r="G415" i="6" l="1"/>
  <c r="F415" i="6"/>
  <c r="E416" i="6" s="1"/>
  <c r="G416" i="6" l="1"/>
  <c r="F416" i="6"/>
  <c r="E417" i="6" s="1"/>
  <c r="F417" i="6" l="1"/>
  <c r="E418" i="6" s="1"/>
  <c r="G417" i="6"/>
  <c r="G418" i="6" l="1"/>
  <c r="F418" i="6"/>
  <c r="E419" i="6" s="1"/>
  <c r="F419" i="6" l="1"/>
  <c r="E420" i="6" s="1"/>
  <c r="G419" i="6"/>
  <c r="F420" i="6" l="1"/>
  <c r="E421" i="6" s="1"/>
  <c r="G420" i="6"/>
  <c r="F421" i="6" l="1"/>
  <c r="E422" i="6" s="1"/>
  <c r="G421" i="6"/>
  <c r="G422" i="6" l="1"/>
  <c r="F422" i="6"/>
  <c r="E423" i="6" s="1"/>
  <c r="F423" i="6" l="1"/>
  <c r="E424" i="6" s="1"/>
  <c r="G423" i="6"/>
  <c r="F424" i="6" l="1"/>
  <c r="E425" i="6" s="1"/>
  <c r="G424" i="6"/>
  <c r="G425" i="6" l="1"/>
  <c r="F425" i="6"/>
  <c r="E426" i="6" s="1"/>
  <c r="F426" i="6" l="1"/>
  <c r="E427" i="6" s="1"/>
  <c r="G426" i="6"/>
  <c r="F427" i="6" l="1"/>
  <c r="E428" i="6" s="1"/>
  <c r="G427" i="6"/>
  <c r="F428" i="6" l="1"/>
  <c r="E429" i="6" s="1"/>
  <c r="G428" i="6"/>
  <c r="F429" i="6" l="1"/>
  <c r="E430" i="6" s="1"/>
  <c r="G429" i="6"/>
  <c r="F430" i="6" l="1"/>
  <c r="E431" i="6" s="1"/>
  <c r="G430" i="6"/>
  <c r="F431" i="6" l="1"/>
  <c r="E432" i="6" s="1"/>
  <c r="G431" i="6"/>
  <c r="G432" i="6" l="1"/>
  <c r="F432" i="6"/>
  <c r="E433" i="6" s="1"/>
  <c r="F433" i="6" l="1"/>
  <c r="E434" i="6" s="1"/>
  <c r="G433" i="6"/>
  <c r="F434" i="6" l="1"/>
  <c r="E435" i="6" s="1"/>
  <c r="G434" i="6"/>
  <c r="G435" i="6" l="1"/>
  <c r="F435" i="6"/>
  <c r="E436" i="6" s="1"/>
  <c r="F436" i="6" l="1"/>
  <c r="E437" i="6" s="1"/>
  <c r="G436" i="6"/>
  <c r="G437" i="6" l="1"/>
  <c r="F437" i="6"/>
  <c r="E438" i="6" s="1"/>
  <c r="F438" i="6" l="1"/>
  <c r="E439" i="6" s="1"/>
  <c r="G438" i="6"/>
  <c r="F439" i="6" l="1"/>
  <c r="E440" i="6" s="1"/>
  <c r="G439" i="6"/>
  <c r="F440" i="6" l="1"/>
  <c r="E441" i="6" s="1"/>
  <c r="G440" i="6"/>
  <c r="F441" i="6" l="1"/>
  <c r="E442" i="6" s="1"/>
  <c r="G441" i="6"/>
  <c r="F442" i="6" l="1"/>
  <c r="E443" i="6" s="1"/>
  <c r="G442" i="6"/>
  <c r="F443" i="6" l="1"/>
  <c r="E444" i="6" s="1"/>
  <c r="G443" i="6"/>
  <c r="F444" i="6" l="1"/>
  <c r="E445" i="6" s="1"/>
  <c r="G444" i="6"/>
  <c r="F445" i="6" l="1"/>
  <c r="E446" i="6" s="1"/>
  <c r="G445" i="6"/>
  <c r="F446" i="6" l="1"/>
  <c r="E447" i="6" s="1"/>
  <c r="G446" i="6"/>
  <c r="F447" i="6" l="1"/>
  <c r="E448" i="6" s="1"/>
  <c r="G447" i="6"/>
  <c r="F448" i="6" l="1"/>
  <c r="E449" i="6" s="1"/>
  <c r="G448" i="6"/>
  <c r="G449" i="6" l="1"/>
  <c r="F449" i="6"/>
  <c r="E450" i="6" s="1"/>
  <c r="G450" i="6" l="1"/>
  <c r="F450" i="6"/>
  <c r="E451" i="6" s="1"/>
  <c r="F451" i="6" l="1"/>
  <c r="E452" i="6" s="1"/>
  <c r="G451" i="6"/>
  <c r="F452" i="6" l="1"/>
  <c r="E453" i="6" s="1"/>
  <c r="G452" i="6"/>
  <c r="F453" i="6" l="1"/>
  <c r="E454" i="6" s="1"/>
  <c r="G453" i="6"/>
  <c r="G454" i="6" l="1"/>
  <c r="F454" i="6"/>
  <c r="E455" i="6" s="1"/>
  <c r="F455" i="6" l="1"/>
  <c r="E456" i="6" s="1"/>
  <c r="G455" i="6"/>
  <c r="F456" i="6" l="1"/>
  <c r="E457" i="6" s="1"/>
  <c r="G456" i="6"/>
  <c r="F457" i="6" l="1"/>
  <c r="E458" i="6" s="1"/>
  <c r="G457" i="6"/>
  <c r="F458" i="6" l="1"/>
  <c r="E459" i="6" s="1"/>
  <c r="G458" i="6"/>
  <c r="F459" i="6" l="1"/>
  <c r="E460" i="6" s="1"/>
  <c r="G459" i="6"/>
  <c r="F460" i="6" l="1"/>
  <c r="E461" i="6" s="1"/>
  <c r="G460" i="6"/>
  <c r="G461" i="6" l="1"/>
  <c r="F461" i="6"/>
  <c r="E462" i="6" s="1"/>
  <c r="F462" i="6" l="1"/>
  <c r="E463" i="6" s="1"/>
  <c r="G462" i="6"/>
  <c r="F463" i="6" l="1"/>
  <c r="E464" i="6" s="1"/>
  <c r="G463" i="6"/>
  <c r="G464" i="6" l="1"/>
  <c r="F464" i="6"/>
  <c r="E465" i="6" s="1"/>
  <c r="F465" i="6" l="1"/>
  <c r="E466" i="6" s="1"/>
  <c r="G465" i="6"/>
  <c r="F466" i="6" l="1"/>
  <c r="E467" i="6" s="1"/>
  <c r="G466" i="6"/>
  <c r="F467" i="6" l="1"/>
  <c r="E468" i="6" s="1"/>
  <c r="G467" i="6"/>
  <c r="F468" i="6" l="1"/>
  <c r="E469" i="6" s="1"/>
  <c r="G468" i="6"/>
  <c r="F469" i="6" l="1"/>
  <c r="E470" i="6" s="1"/>
  <c r="G469" i="6"/>
  <c r="F470" i="6" l="1"/>
  <c r="E471" i="6" s="1"/>
  <c r="G470" i="6"/>
  <c r="G471" i="6" l="1"/>
  <c r="F471" i="6"/>
  <c r="E472" i="6" s="1"/>
  <c r="F472" i="6" l="1"/>
  <c r="E473" i="6" s="1"/>
  <c r="G472" i="6"/>
  <c r="F473" i="6" l="1"/>
  <c r="E474" i="6" s="1"/>
  <c r="G473" i="6"/>
  <c r="G474" i="6" l="1"/>
  <c r="F474" i="6"/>
  <c r="E475" i="6" s="1"/>
  <c r="G475" i="6" l="1"/>
  <c r="F475" i="6"/>
  <c r="E476" i="6" s="1"/>
  <c r="G476" i="6" l="1"/>
  <c r="F476" i="6"/>
  <c r="E477" i="6" s="1"/>
  <c r="F477" i="6" l="1"/>
  <c r="E478" i="6" s="1"/>
  <c r="G477" i="6"/>
  <c r="F478" i="6" l="1"/>
  <c r="E479" i="6" s="1"/>
  <c r="G478" i="6"/>
  <c r="G479" i="6" l="1"/>
  <c r="F479" i="6"/>
  <c r="E480" i="6" s="1"/>
  <c r="F480" i="6" l="1"/>
  <c r="E481" i="6" s="1"/>
  <c r="G480" i="6"/>
  <c r="F481" i="6" l="1"/>
  <c r="E482" i="6" s="1"/>
  <c r="G481" i="6"/>
  <c r="F482" i="6" l="1"/>
  <c r="E483" i="6" s="1"/>
  <c r="G482" i="6"/>
  <c r="F483" i="6" l="1"/>
  <c r="E484" i="6" s="1"/>
  <c r="G483" i="6"/>
  <c r="F484" i="6" l="1"/>
  <c r="E485" i="6" s="1"/>
  <c r="G484" i="6"/>
  <c r="G485" i="6" l="1"/>
  <c r="F485" i="6"/>
  <c r="E486" i="6" s="1"/>
  <c r="F486" i="6" l="1"/>
  <c r="E487" i="6" s="1"/>
  <c r="G486" i="6"/>
  <c r="F487" i="6" l="1"/>
  <c r="E488" i="6" s="1"/>
  <c r="G487" i="6"/>
  <c r="G488" i="6" l="1"/>
  <c r="F488" i="6"/>
  <c r="E489" i="6" s="1"/>
  <c r="F489" i="6" l="1"/>
  <c r="E490" i="6" s="1"/>
  <c r="G489" i="6"/>
  <c r="F490" i="6" l="1"/>
  <c r="E491" i="6" s="1"/>
  <c r="G490" i="6"/>
  <c r="F491" i="6" l="1"/>
  <c r="E492" i="6" s="1"/>
  <c r="G491" i="6"/>
  <c r="F492" i="6" l="1"/>
  <c r="E493" i="6" s="1"/>
  <c r="G492" i="6"/>
  <c r="F493" i="6" l="1"/>
  <c r="E494" i="6" s="1"/>
  <c r="G493" i="6"/>
  <c r="G494" i="6" l="1"/>
  <c r="F494" i="6"/>
  <c r="E495" i="6" s="1"/>
  <c r="F495" i="6" l="1"/>
  <c r="E496" i="6" s="1"/>
  <c r="G495" i="6"/>
  <c r="G496" i="6" l="1"/>
  <c r="F496" i="6"/>
  <c r="E497" i="6" s="1"/>
  <c r="G497" i="6" l="1"/>
  <c r="F497" i="6"/>
  <c r="E498" i="6" s="1"/>
  <c r="F498" i="6" l="1"/>
  <c r="E499" i="6" s="1"/>
  <c r="G498" i="6"/>
  <c r="G499" i="6" l="1"/>
  <c r="F499" i="6"/>
  <c r="E500" i="6" s="1"/>
  <c r="F500" i="6" l="1"/>
  <c r="E501" i="6" s="1"/>
  <c r="G500" i="6"/>
  <c r="F501" i="6" l="1"/>
  <c r="E502" i="6" s="1"/>
  <c r="G501" i="6"/>
  <c r="G502" i="6" l="1"/>
  <c r="F502" i="6"/>
  <c r="E503" i="6" s="1"/>
  <c r="F503" i="6" l="1"/>
  <c r="E504" i="6" s="1"/>
  <c r="G503" i="6"/>
  <c r="F504" i="6" l="1"/>
  <c r="E505" i="6" s="1"/>
  <c r="G504" i="6"/>
  <c r="F505" i="6" l="1"/>
  <c r="E506" i="6" s="1"/>
  <c r="G505" i="6"/>
  <c r="G506" i="6" l="1"/>
  <c r="F506" i="6"/>
  <c r="E507" i="6" s="1"/>
  <c r="F507" i="6" l="1"/>
  <c r="E508" i="6" s="1"/>
  <c r="G507" i="6"/>
  <c r="F508" i="6" l="1"/>
  <c r="E509" i="6" s="1"/>
  <c r="G508" i="6"/>
  <c r="F509" i="6" l="1"/>
  <c r="E510" i="6" s="1"/>
  <c r="G509" i="6"/>
  <c r="G510" i="6" l="1"/>
  <c r="F510" i="6"/>
  <c r="E511" i="6" s="1"/>
  <c r="G511" i="6" l="1"/>
  <c r="F511" i="6"/>
  <c r="E512" i="6" s="1"/>
  <c r="F512" i="6" l="1"/>
  <c r="E513" i="6" s="1"/>
  <c r="G512" i="6"/>
  <c r="F513" i="6" l="1"/>
  <c r="E514" i="6" s="1"/>
  <c r="G513" i="6"/>
  <c r="G514" i="6" l="1"/>
  <c r="F514" i="6"/>
  <c r="E515" i="6" s="1"/>
  <c r="F515" i="6" l="1"/>
  <c r="E516" i="6" s="1"/>
  <c r="G515" i="6"/>
  <c r="F516" i="6" l="1"/>
  <c r="E517" i="6" s="1"/>
  <c r="G516" i="6"/>
  <c r="F517" i="6" l="1"/>
  <c r="E518" i="6" s="1"/>
  <c r="G517" i="6"/>
  <c r="G518" i="6" l="1"/>
  <c r="F518" i="6"/>
  <c r="E519" i="6" s="1"/>
  <c r="G519" i="6" l="1"/>
  <c r="F519" i="6"/>
  <c r="E520" i="6" s="1"/>
  <c r="F520" i="6" l="1"/>
  <c r="E521" i="6" s="1"/>
  <c r="G520" i="6"/>
  <c r="G521" i="6" l="1"/>
  <c r="F521" i="6"/>
  <c r="E522" i="6" s="1"/>
  <c r="G522" i="6" l="1"/>
  <c r="F522" i="6"/>
  <c r="E523" i="6" s="1"/>
  <c r="G523" i="6" l="1"/>
  <c r="F523" i="6"/>
  <c r="E524" i="6" s="1"/>
  <c r="F524" i="6" l="1"/>
  <c r="E525" i="6" s="1"/>
  <c r="G524" i="6"/>
  <c r="G525" i="6" l="1"/>
  <c r="F525" i="6"/>
  <c r="E526" i="6" s="1"/>
  <c r="F526" i="6" l="1"/>
  <c r="E527" i="6" s="1"/>
  <c r="G526" i="6"/>
  <c r="F527" i="6" l="1"/>
  <c r="E528" i="6" s="1"/>
  <c r="G527" i="6"/>
  <c r="F528" i="6" l="1"/>
  <c r="E529" i="6" s="1"/>
  <c r="G528" i="6"/>
  <c r="F529" i="6" l="1"/>
  <c r="E530" i="6" s="1"/>
  <c r="G529" i="6"/>
  <c r="F530" i="6" l="1"/>
  <c r="E531" i="6" s="1"/>
  <c r="G530" i="6"/>
  <c r="F531" i="6" l="1"/>
  <c r="E532" i="6" s="1"/>
  <c r="G531" i="6"/>
  <c r="G532" i="6" l="1"/>
  <c r="F532" i="6"/>
  <c r="E533" i="6" s="1"/>
  <c r="F533" i="6" l="1"/>
  <c r="E534" i="6" s="1"/>
  <c r="G533" i="6"/>
  <c r="G534" i="6" l="1"/>
  <c r="F534" i="6"/>
  <c r="E535" i="6" s="1"/>
  <c r="G535" i="6" l="1"/>
  <c r="F535" i="6"/>
  <c r="E536" i="6" s="1"/>
  <c r="G536" i="6" l="1"/>
  <c r="F536" i="6"/>
  <c r="E537" i="6" s="1"/>
  <c r="F537" i="6" l="1"/>
  <c r="E538" i="6" s="1"/>
  <c r="G537" i="6"/>
  <c r="F538" i="6" l="1"/>
  <c r="E539" i="6" s="1"/>
  <c r="G538" i="6"/>
  <c r="F539" i="6" l="1"/>
  <c r="E540" i="6" s="1"/>
  <c r="G539" i="6"/>
  <c r="G540" i="6" l="1"/>
  <c r="F540" i="6"/>
  <c r="E541" i="6" s="1"/>
  <c r="F541" i="6" l="1"/>
  <c r="E542" i="6" s="1"/>
  <c r="G541" i="6"/>
  <c r="G542" i="6" l="1"/>
  <c r="F542" i="6"/>
  <c r="E543" i="6" s="1"/>
  <c r="G543" i="6" l="1"/>
  <c r="F543" i="6"/>
  <c r="E544" i="6" s="1"/>
  <c r="G544" i="6" l="1"/>
  <c r="F544" i="6"/>
  <c r="E545" i="6" s="1"/>
  <c r="F545" i="6" l="1"/>
  <c r="E546" i="6" s="1"/>
  <c r="G545" i="6"/>
  <c r="F546" i="6" l="1"/>
  <c r="E547" i="6" s="1"/>
  <c r="G546" i="6"/>
  <c r="F547" i="6" l="1"/>
  <c r="E548" i="6" s="1"/>
  <c r="G547" i="6"/>
  <c r="F548" i="6" l="1"/>
  <c r="E549" i="6" s="1"/>
  <c r="G548" i="6"/>
  <c r="F549" i="6" l="1"/>
  <c r="E550" i="6" s="1"/>
  <c r="G549" i="6"/>
  <c r="F550" i="6" l="1"/>
  <c r="E551" i="6" s="1"/>
  <c r="G550" i="6"/>
  <c r="F551" i="6" l="1"/>
  <c r="E552" i="6" s="1"/>
  <c r="G551" i="6"/>
  <c r="G552" i="6" l="1"/>
  <c r="F552" i="6"/>
  <c r="E553" i="6" s="1"/>
  <c r="G553" i="6" l="1"/>
  <c r="F553" i="6"/>
  <c r="E554" i="6" s="1"/>
  <c r="G554" i="6" l="1"/>
  <c r="F554" i="6"/>
  <c r="E555" i="6" s="1"/>
  <c r="F555" i="6" l="1"/>
  <c r="E556" i="6" s="1"/>
  <c r="G555" i="6"/>
  <c r="F556" i="6" l="1"/>
  <c r="E557" i="6" s="1"/>
  <c r="G556" i="6"/>
  <c r="F557" i="6" l="1"/>
  <c r="E558" i="6" s="1"/>
  <c r="G557" i="6"/>
  <c r="F558" i="6" l="1"/>
  <c r="E559" i="6" s="1"/>
  <c r="G558" i="6"/>
  <c r="F559" i="6" l="1"/>
  <c r="E560" i="6" s="1"/>
  <c r="G559" i="6"/>
  <c r="F560" i="6" l="1"/>
  <c r="E561" i="6" s="1"/>
  <c r="G560" i="6"/>
  <c r="F561" i="6" l="1"/>
  <c r="E562" i="6" s="1"/>
  <c r="G561" i="6"/>
  <c r="F562" i="6" l="1"/>
  <c r="E563" i="6" s="1"/>
  <c r="G562" i="6"/>
  <c r="G563" i="6" l="1"/>
  <c r="F563" i="6"/>
  <c r="E564" i="6" s="1"/>
  <c r="G564" i="6" l="1"/>
  <c r="F564" i="6"/>
  <c r="E565" i="6" s="1"/>
  <c r="F565" i="6" l="1"/>
  <c r="E566" i="6" s="1"/>
  <c r="G565" i="6"/>
  <c r="F566" i="6" l="1"/>
  <c r="E567" i="6" s="1"/>
  <c r="G566" i="6"/>
  <c r="F567" i="6" l="1"/>
  <c r="E568" i="6" s="1"/>
  <c r="G567" i="6"/>
  <c r="F568" i="6" l="1"/>
  <c r="E569" i="6" s="1"/>
  <c r="G568" i="6"/>
  <c r="F569" i="6" l="1"/>
  <c r="E570" i="6" s="1"/>
  <c r="G569" i="6"/>
  <c r="G570" i="6" l="1"/>
  <c r="F570" i="6"/>
  <c r="E571" i="6" s="1"/>
  <c r="G571" i="6" l="1"/>
  <c r="F571" i="6"/>
  <c r="E572" i="6" s="1"/>
  <c r="F572" i="6" l="1"/>
  <c r="E573" i="6" s="1"/>
  <c r="G572" i="6"/>
  <c r="F573" i="6" l="1"/>
  <c r="E574" i="6" s="1"/>
  <c r="G573" i="6"/>
  <c r="F574" i="6" l="1"/>
  <c r="E575" i="6" s="1"/>
  <c r="G574" i="6"/>
  <c r="F575" i="6" l="1"/>
  <c r="E576" i="6" s="1"/>
  <c r="G575" i="6"/>
  <c r="F576" i="6" l="1"/>
  <c r="E577" i="6" s="1"/>
  <c r="G576" i="6"/>
  <c r="F577" i="6" l="1"/>
  <c r="E578" i="6" s="1"/>
  <c r="G577" i="6"/>
  <c r="F578" i="6" l="1"/>
  <c r="E579" i="6" s="1"/>
  <c r="G578" i="6"/>
  <c r="F579" i="6" l="1"/>
  <c r="E580" i="6" s="1"/>
  <c r="G579" i="6"/>
  <c r="F580" i="6" l="1"/>
  <c r="E581" i="6" s="1"/>
  <c r="G580" i="6"/>
  <c r="F581" i="6" l="1"/>
  <c r="E582" i="6" s="1"/>
  <c r="G581" i="6"/>
  <c r="F582" i="6" l="1"/>
  <c r="E583" i="6" s="1"/>
  <c r="G582" i="6"/>
  <c r="F583" i="6" l="1"/>
  <c r="E584" i="6" s="1"/>
  <c r="G583" i="6"/>
  <c r="G584" i="6" l="1"/>
  <c r="F584" i="6"/>
  <c r="E585" i="6" s="1"/>
  <c r="F585" i="6" l="1"/>
  <c r="E586" i="6" s="1"/>
  <c r="G585" i="6"/>
  <c r="G586" i="6" l="1"/>
  <c r="F586" i="6"/>
  <c r="E587" i="6" s="1"/>
  <c r="F587" i="6" l="1"/>
  <c r="E588" i="6" s="1"/>
  <c r="G587" i="6"/>
  <c r="F588" i="6" l="1"/>
  <c r="E589" i="6" s="1"/>
  <c r="G588" i="6"/>
  <c r="F589" i="6" l="1"/>
  <c r="E590" i="6" s="1"/>
  <c r="G589" i="6"/>
  <c r="F590" i="6" l="1"/>
  <c r="E591" i="6" s="1"/>
  <c r="G590" i="6"/>
  <c r="F591" i="6" l="1"/>
  <c r="E592" i="6" s="1"/>
  <c r="G591" i="6"/>
  <c r="F592" i="6" l="1"/>
  <c r="E593" i="6" s="1"/>
  <c r="G592" i="6"/>
  <c r="G593" i="6" l="1"/>
  <c r="F593" i="6"/>
  <c r="E594" i="6" s="1"/>
  <c r="G594" i="6" l="1"/>
  <c r="F594" i="6"/>
  <c r="E595" i="6" s="1"/>
  <c r="F595" i="6" l="1"/>
  <c r="E596" i="6" s="1"/>
  <c r="G595" i="6"/>
  <c r="G596" i="6" l="1"/>
  <c r="F596" i="6"/>
  <c r="E597" i="6" s="1"/>
  <c r="F597" i="6" l="1"/>
  <c r="E598" i="6" s="1"/>
  <c r="G597" i="6"/>
  <c r="G598" i="6" l="1"/>
  <c r="F598" i="6"/>
  <c r="E599" i="6" s="1"/>
  <c r="F599" i="6" l="1"/>
  <c r="E600" i="6" s="1"/>
  <c r="G599" i="6"/>
  <c r="G600" i="6" l="1"/>
  <c r="F600" i="6"/>
  <c r="E601" i="6" s="1"/>
  <c r="F601" i="6" l="1"/>
  <c r="E602" i="6" s="1"/>
  <c r="G601" i="6"/>
  <c r="G602" i="6" l="1"/>
  <c r="F602" i="6"/>
  <c r="E603" i="6" s="1"/>
  <c r="F603" i="6" l="1"/>
  <c r="E604" i="6" s="1"/>
  <c r="G603" i="6"/>
  <c r="G604" i="6" l="1"/>
  <c r="F604" i="6"/>
  <c r="E605" i="6" s="1"/>
  <c r="F605" i="6" l="1"/>
  <c r="E606" i="6" s="1"/>
  <c r="G605" i="6"/>
  <c r="F606" i="6" l="1"/>
  <c r="E607" i="6" s="1"/>
  <c r="G606" i="6"/>
  <c r="G607" i="6" l="1"/>
  <c r="F607" i="6"/>
  <c r="E608" i="6" s="1"/>
  <c r="F608" i="6" l="1"/>
  <c r="E609" i="6" s="1"/>
  <c r="G608" i="6"/>
  <c r="F609" i="6" l="1"/>
  <c r="E610" i="6" s="1"/>
  <c r="G609" i="6"/>
  <c r="F610" i="6" l="1"/>
  <c r="E611" i="6" s="1"/>
  <c r="G610" i="6"/>
  <c r="G611" i="6" l="1"/>
  <c r="F611" i="6"/>
  <c r="E612" i="6" s="1"/>
  <c r="F612" i="6" l="1"/>
  <c r="E613" i="6" s="1"/>
  <c r="G612" i="6"/>
  <c r="G613" i="6" l="1"/>
  <c r="F613" i="6"/>
  <c r="E614" i="6" s="1"/>
  <c r="F614" i="6" l="1"/>
  <c r="E615" i="6" s="1"/>
  <c r="G614" i="6"/>
  <c r="F615" i="6" l="1"/>
  <c r="E616" i="6" s="1"/>
  <c r="G615" i="6"/>
  <c r="G616" i="6" l="1"/>
  <c r="F616" i="6"/>
  <c r="E617" i="6" s="1"/>
  <c r="G617" i="6" l="1"/>
  <c r="F617" i="6"/>
  <c r="E618" i="6" s="1"/>
  <c r="G618" i="6" l="1"/>
  <c r="F618" i="6"/>
  <c r="E619" i="6" s="1"/>
  <c r="F619" i="6" l="1"/>
  <c r="E620" i="6" s="1"/>
  <c r="G619" i="6"/>
  <c r="F620" i="6" l="1"/>
  <c r="E621" i="6" s="1"/>
  <c r="G620" i="6"/>
  <c r="F621" i="6" l="1"/>
  <c r="E622" i="6" s="1"/>
  <c r="G621" i="6"/>
  <c r="F622" i="6" l="1"/>
  <c r="E623" i="6" s="1"/>
  <c r="G622" i="6"/>
  <c r="F623" i="6" l="1"/>
  <c r="E624" i="6" s="1"/>
  <c r="G623" i="6"/>
  <c r="G624" i="6" l="1"/>
  <c r="F624" i="6"/>
  <c r="E625" i="6" s="1"/>
  <c r="F625" i="6" l="1"/>
  <c r="E626" i="6" s="1"/>
  <c r="G625" i="6"/>
  <c r="F626" i="6" l="1"/>
  <c r="E627" i="6" s="1"/>
  <c r="G626" i="6"/>
  <c r="F627" i="6" l="1"/>
  <c r="E628" i="6" s="1"/>
  <c r="G627" i="6"/>
  <c r="G628" i="6" l="1"/>
  <c r="F628" i="6"/>
  <c r="E629" i="6" s="1"/>
  <c r="F629" i="6" l="1"/>
  <c r="E630" i="6" s="1"/>
  <c r="G629" i="6"/>
  <c r="G630" i="6" l="1"/>
  <c r="F630" i="6"/>
  <c r="E631" i="6" s="1"/>
  <c r="G631" i="6" l="1"/>
  <c r="F631" i="6"/>
  <c r="E632" i="6" s="1"/>
  <c r="F632" i="6" l="1"/>
  <c r="E633" i="6" s="1"/>
  <c r="G632" i="6"/>
  <c r="G633" i="6" l="1"/>
  <c r="F633" i="6"/>
  <c r="E634" i="6" s="1"/>
  <c r="F634" i="6" l="1"/>
  <c r="E635" i="6" s="1"/>
  <c r="G634" i="6"/>
  <c r="F635" i="6" l="1"/>
  <c r="E636" i="6" s="1"/>
  <c r="G635" i="6"/>
  <c r="F636" i="6" l="1"/>
  <c r="E637" i="6" s="1"/>
  <c r="G636" i="6"/>
  <c r="F637" i="6" l="1"/>
  <c r="E638" i="6" s="1"/>
  <c r="G637" i="6"/>
  <c r="G638" i="6" l="1"/>
  <c r="F638" i="6"/>
  <c r="E639" i="6" s="1"/>
  <c r="F639" i="6" l="1"/>
  <c r="E640" i="6" s="1"/>
  <c r="G639" i="6"/>
  <c r="G640" i="6" l="1"/>
  <c r="F640" i="6"/>
  <c r="E641" i="6" s="1"/>
  <c r="F641" i="6" l="1"/>
  <c r="E642" i="6" s="1"/>
  <c r="G641" i="6"/>
  <c r="F642" i="6" l="1"/>
  <c r="E643" i="6" s="1"/>
  <c r="G642" i="6"/>
  <c r="F643" i="6" l="1"/>
  <c r="E644" i="6" s="1"/>
  <c r="G643" i="6"/>
  <c r="G644" i="6" l="1"/>
  <c r="F644" i="6"/>
  <c r="E645" i="6" s="1"/>
  <c r="F645" i="6" l="1"/>
  <c r="E646" i="6" s="1"/>
  <c r="G645" i="6"/>
  <c r="F646" i="6" l="1"/>
  <c r="E647" i="6" s="1"/>
  <c r="G646" i="6"/>
  <c r="G647" i="6" l="1"/>
  <c r="F647" i="6"/>
  <c r="E648" i="6" s="1"/>
  <c r="G648" i="6" l="1"/>
  <c r="F648" i="6"/>
  <c r="E649" i="6" s="1"/>
  <c r="G649" i="6" l="1"/>
  <c r="F649" i="6"/>
  <c r="E650" i="6" s="1"/>
  <c r="G650" i="6" l="1"/>
  <c r="F650" i="6"/>
  <c r="E651" i="6" s="1"/>
  <c r="F651" i="6" l="1"/>
  <c r="E652" i="6" s="1"/>
  <c r="G651" i="6"/>
  <c r="F652" i="6" l="1"/>
  <c r="E653" i="6" s="1"/>
  <c r="G652" i="6"/>
  <c r="F653" i="6" l="1"/>
  <c r="E654" i="6" s="1"/>
  <c r="G653" i="6"/>
  <c r="F654" i="6" l="1"/>
  <c r="E655" i="6" s="1"/>
  <c r="G654" i="6"/>
  <c r="F655" i="6" l="1"/>
  <c r="E656" i="6" s="1"/>
  <c r="G655" i="6"/>
  <c r="F656" i="6" l="1"/>
  <c r="E657" i="6" s="1"/>
  <c r="G656" i="6"/>
  <c r="F657" i="6" l="1"/>
  <c r="E658" i="6" s="1"/>
  <c r="G657" i="6"/>
  <c r="F658" i="6" l="1"/>
  <c r="E659" i="6" s="1"/>
  <c r="G658" i="6"/>
  <c r="F659" i="6" l="1"/>
  <c r="E660" i="6" s="1"/>
  <c r="G659" i="6"/>
  <c r="G660" i="6" l="1"/>
  <c r="F660" i="6"/>
  <c r="E661" i="6" s="1"/>
  <c r="F661" i="6" l="1"/>
  <c r="E662" i="6" s="1"/>
  <c r="G661" i="6"/>
  <c r="G662" i="6" l="1"/>
  <c r="F662" i="6"/>
  <c r="E663" i="6" s="1"/>
  <c r="G663" i="6" l="1"/>
  <c r="F663" i="6"/>
  <c r="E664" i="6" s="1"/>
  <c r="F664" i="6" l="1"/>
  <c r="E665" i="6" s="1"/>
  <c r="G664" i="6"/>
  <c r="F665" i="6" l="1"/>
  <c r="E666" i="6" s="1"/>
  <c r="G665" i="6"/>
  <c r="G666" i="6" l="1"/>
  <c r="F666" i="6"/>
  <c r="E667" i="6" s="1"/>
  <c r="F667" i="6" l="1"/>
  <c r="E668" i="6" s="1"/>
  <c r="G667" i="6"/>
  <c r="F668" i="6" l="1"/>
  <c r="E669" i="6" s="1"/>
  <c r="G668" i="6"/>
  <c r="F669" i="6" l="1"/>
  <c r="E670" i="6" s="1"/>
  <c r="G669" i="6"/>
  <c r="G670" i="6" l="1"/>
  <c r="F670" i="6"/>
  <c r="E671" i="6" s="1"/>
  <c r="G671" i="6" l="1"/>
  <c r="F671" i="6"/>
  <c r="E672" i="6" s="1"/>
  <c r="F672" i="6" l="1"/>
  <c r="E673" i="6" s="1"/>
  <c r="G672" i="6"/>
  <c r="G673" i="6" l="1"/>
  <c r="F673" i="6"/>
  <c r="E674" i="6" s="1"/>
  <c r="G674" i="6" l="1"/>
  <c r="F674" i="6"/>
  <c r="E675" i="6" s="1"/>
  <c r="G675" i="6" l="1"/>
  <c r="F675" i="6"/>
  <c r="E676" i="6" s="1"/>
  <c r="F676" i="6" l="1"/>
  <c r="E677" i="6" s="1"/>
  <c r="G676" i="6"/>
  <c r="F677" i="6" l="1"/>
  <c r="E678" i="6" s="1"/>
  <c r="G677" i="6"/>
  <c r="F678" i="6" l="1"/>
  <c r="E679" i="6" s="1"/>
  <c r="G678" i="6"/>
  <c r="F679" i="6" l="1"/>
  <c r="E680" i="6" s="1"/>
  <c r="G679" i="6"/>
  <c r="F680" i="6" l="1"/>
  <c r="E681" i="6" s="1"/>
  <c r="G680" i="6"/>
  <c r="F681" i="6" l="1"/>
  <c r="E682" i="6" s="1"/>
  <c r="G681" i="6"/>
  <c r="G682" i="6" l="1"/>
  <c r="F682" i="6"/>
  <c r="E683" i="6" s="1"/>
  <c r="F683" i="6" l="1"/>
  <c r="E684" i="6" s="1"/>
  <c r="G683" i="6"/>
  <c r="F684" i="6" l="1"/>
  <c r="E685" i="6" s="1"/>
  <c r="G684" i="6"/>
  <c r="G685" i="6" l="1"/>
  <c r="F685" i="6"/>
  <c r="E686" i="6" s="1"/>
  <c r="F686" i="6" l="1"/>
  <c r="E687" i="6" s="1"/>
  <c r="G686" i="6"/>
  <c r="F687" i="6" l="1"/>
  <c r="E688" i="6" s="1"/>
  <c r="G687" i="6"/>
  <c r="F688" i="6" l="1"/>
  <c r="E689" i="6" s="1"/>
  <c r="G688" i="6"/>
  <c r="F689" i="6" l="1"/>
  <c r="E690" i="6" s="1"/>
  <c r="G689" i="6"/>
  <c r="G690" i="6" l="1"/>
  <c r="F690" i="6"/>
  <c r="E691" i="6" s="1"/>
  <c r="F691" i="6" l="1"/>
  <c r="E692" i="6" s="1"/>
  <c r="G691" i="6"/>
  <c r="F692" i="6" l="1"/>
  <c r="E693" i="6" s="1"/>
  <c r="G692" i="6"/>
  <c r="G693" i="6" l="1"/>
  <c r="F693" i="6"/>
  <c r="E694" i="6" s="1"/>
  <c r="G694" i="6" l="1"/>
  <c r="F694" i="6"/>
  <c r="E695" i="6" s="1"/>
  <c r="F695" i="6" l="1"/>
  <c r="E696" i="6" s="1"/>
  <c r="G695" i="6"/>
  <c r="F696" i="6" l="1"/>
  <c r="E697" i="6" s="1"/>
  <c r="G696" i="6"/>
  <c r="F697" i="6" l="1"/>
  <c r="E698" i="6" s="1"/>
  <c r="G697" i="6"/>
  <c r="F698" i="6" l="1"/>
  <c r="E699" i="6" s="1"/>
  <c r="G698" i="6"/>
  <c r="F699" i="6" l="1"/>
  <c r="E700" i="6" s="1"/>
  <c r="G699" i="6"/>
  <c r="G700" i="6" l="1"/>
  <c r="F700" i="6"/>
  <c r="E701" i="6" s="1"/>
  <c r="G701" i="6" l="1"/>
  <c r="F701" i="6"/>
  <c r="E702" i="6" s="1"/>
  <c r="G702" i="6" l="1"/>
  <c r="F702" i="6"/>
  <c r="E703" i="6" s="1"/>
  <c r="F703" i="6" l="1"/>
  <c r="E704" i="6" s="1"/>
  <c r="G703" i="6"/>
  <c r="G704" i="6" l="1"/>
  <c r="F704" i="6"/>
  <c r="E705" i="6" s="1"/>
  <c r="G705" i="6" l="1"/>
  <c r="F705" i="6"/>
  <c r="E706" i="6" s="1"/>
  <c r="F706" i="6" l="1"/>
  <c r="E707" i="6" s="1"/>
  <c r="G706" i="6"/>
  <c r="F707" i="6" l="1"/>
  <c r="E708" i="6" s="1"/>
  <c r="G707" i="6"/>
  <c r="F708" i="6" l="1"/>
  <c r="E709" i="6" s="1"/>
  <c r="G708" i="6"/>
  <c r="G709" i="6" l="1"/>
  <c r="F709" i="6"/>
  <c r="E710" i="6" s="1"/>
  <c r="G710" i="6" l="1"/>
  <c r="F710" i="6"/>
  <c r="E711" i="6" s="1"/>
  <c r="F711" i="6" l="1"/>
  <c r="E712" i="6" s="1"/>
  <c r="G711" i="6"/>
  <c r="F712" i="6" l="1"/>
  <c r="E713" i="6" s="1"/>
  <c r="G712" i="6"/>
  <c r="F713" i="6" l="1"/>
  <c r="E714" i="6" s="1"/>
  <c r="G713" i="6"/>
  <c r="G714" i="6" l="1"/>
  <c r="F714" i="6"/>
  <c r="E715" i="6" s="1"/>
  <c r="G715" i="6" l="1"/>
  <c r="F715" i="6"/>
  <c r="E716" i="6" s="1"/>
  <c r="G716" i="6" l="1"/>
  <c r="F716" i="6"/>
  <c r="E717" i="6" s="1"/>
  <c r="G717" i="6" l="1"/>
  <c r="F717" i="6"/>
  <c r="E718" i="6" s="1"/>
  <c r="G718" i="6" l="1"/>
  <c r="F718" i="6"/>
  <c r="E719" i="6" s="1"/>
  <c r="F719" i="6" l="1"/>
  <c r="E720" i="6" s="1"/>
  <c r="G719" i="6"/>
  <c r="F720" i="6" l="1"/>
  <c r="E721" i="6" s="1"/>
  <c r="G720" i="6"/>
  <c r="F721" i="6" l="1"/>
  <c r="E722" i="6" s="1"/>
  <c r="G721" i="6"/>
  <c r="F722" i="6" l="1"/>
  <c r="E723" i="6" s="1"/>
  <c r="G722" i="6"/>
  <c r="F723" i="6" l="1"/>
  <c r="E724" i="6" s="1"/>
  <c r="G723" i="6"/>
  <c r="F724" i="6" l="1"/>
  <c r="E725" i="6" s="1"/>
  <c r="G724" i="6"/>
  <c r="G725" i="6" l="1"/>
  <c r="F725" i="6"/>
  <c r="E726" i="6" s="1"/>
  <c r="G726" i="6" l="1"/>
  <c r="F726" i="6"/>
  <c r="E727" i="6" s="1"/>
  <c r="F727" i="6" l="1"/>
  <c r="E728" i="6" s="1"/>
  <c r="G727" i="6"/>
  <c r="F728" i="6" l="1"/>
  <c r="E729" i="6" s="1"/>
  <c r="G728" i="6"/>
  <c r="G729" i="6" l="1"/>
  <c r="F729" i="6"/>
  <c r="E730" i="6" s="1"/>
  <c r="G730" i="6" l="1"/>
  <c r="F730" i="6"/>
  <c r="E731" i="6" s="1"/>
  <c r="F731" i="6" l="1"/>
  <c r="E732" i="6" s="1"/>
  <c r="G731" i="6"/>
  <c r="F732" i="6" l="1"/>
  <c r="E733" i="6" s="1"/>
  <c r="G732" i="6"/>
  <c r="F733" i="6" l="1"/>
  <c r="E734" i="6" s="1"/>
  <c r="G733" i="6"/>
  <c r="G734" i="6" l="1"/>
  <c r="F734" i="6"/>
  <c r="E735" i="6" s="1"/>
  <c r="F735" i="6" l="1"/>
  <c r="E736" i="6" s="1"/>
  <c r="G735" i="6"/>
  <c r="F736" i="6" l="1"/>
  <c r="E737" i="6" s="1"/>
  <c r="G736" i="6"/>
  <c r="F737" i="6" l="1"/>
  <c r="E738" i="6" s="1"/>
  <c r="G737" i="6"/>
  <c r="F738" i="6" l="1"/>
  <c r="E739" i="6" s="1"/>
  <c r="G738" i="6"/>
  <c r="F739" i="6" l="1"/>
  <c r="E740" i="6" s="1"/>
  <c r="G739" i="6"/>
  <c r="F740" i="6" l="1"/>
  <c r="E741" i="6" s="1"/>
  <c r="G740" i="6"/>
  <c r="G741" i="6" l="1"/>
  <c r="F741" i="6"/>
  <c r="E742" i="6" s="1"/>
  <c r="G742" i="6" l="1"/>
  <c r="F742" i="6"/>
  <c r="E743" i="6" s="1"/>
  <c r="F743" i="6" l="1"/>
  <c r="E744" i="6" s="1"/>
  <c r="G743" i="6"/>
  <c r="F744" i="6" l="1"/>
  <c r="E745" i="6" s="1"/>
  <c r="G744" i="6"/>
  <c r="F745" i="6" l="1"/>
  <c r="E746" i="6" s="1"/>
  <c r="G745" i="6"/>
  <c r="G746" i="6" l="1"/>
  <c r="F746" i="6"/>
  <c r="E747" i="6" s="1"/>
  <c r="G747" i="6" l="1"/>
  <c r="F747" i="6"/>
  <c r="E748" i="6" s="1"/>
  <c r="G748" i="6" l="1"/>
  <c r="F748" i="6"/>
  <c r="E749" i="6" s="1"/>
  <c r="G749" i="6" l="1"/>
  <c r="F749" i="6"/>
  <c r="E750" i="6" s="1"/>
  <c r="G750" i="6" l="1"/>
  <c r="F750" i="6"/>
  <c r="E751" i="6" s="1"/>
  <c r="F751" i="6" l="1"/>
  <c r="E752" i="6" s="1"/>
  <c r="G751" i="6"/>
  <c r="F752" i="6" l="1"/>
  <c r="E753" i="6" s="1"/>
  <c r="G752" i="6"/>
  <c r="G753" i="6" l="1"/>
  <c r="F753" i="6"/>
  <c r="E754" i="6" s="1"/>
  <c r="F754" i="6" l="1"/>
  <c r="E755" i="6" s="1"/>
  <c r="G754" i="6"/>
  <c r="F755" i="6" l="1"/>
  <c r="E756" i="6" s="1"/>
  <c r="G755" i="6"/>
  <c r="F756" i="6" l="1"/>
  <c r="G756" i="6"/>
  <c r="K1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77DBFD-5AA3-402E-9970-3E39FBCAA2F6}" keepAlive="1" name="Zapytanie — soki" description="Połączenie z zapytaniem „soki” w skoroszycie." type="5" refreshedVersion="8" background="1" saveData="1">
    <dbPr connection="Provider=Microsoft.Mashup.OleDb.1;Data Source=$Workbook$;Location=soki;Extended Properties=&quot;&quot;" command="SELECT * FROM [soki]"/>
  </connection>
  <connection id="2" xr16:uid="{C34DB6B4-030A-4221-8454-04A19D9CEA04}" keepAlive="1" name="Zapytanie — soki (2)" description="Połączenie z zapytaniem „soki (2)” w skoroszycie." type="5" refreshedVersion="8" background="1" saveData="1">
    <dbPr connection="Provider=Microsoft.Mashup.OleDb.1;Data Source=$Workbook$;Location=&quot;soki (2)&quot;;Extended Properties=&quot;&quot;" command="SELECT * FROM [soki (2)]"/>
  </connection>
  <connection id="3" xr16:uid="{CEB92378-4423-47BD-9392-D5E451C15485}" keepAlive="1" name="Zapytanie — soki (3)" description="Połączenie z zapytaniem „soki (3)” w skoroszycie." type="5" refreshedVersion="8" background="1" saveData="1">
    <dbPr connection="Provider=Microsoft.Mashup.OleDb.1;Data Source=$Workbook$;Location=&quot;soki (3)&quot;;Extended Properties=&quot;&quot;" command="SELECT * FROM [soki (3)]"/>
  </connection>
  <connection id="4" xr16:uid="{0D83C438-A4F4-41E2-8C58-3A45D9C9D313}" keepAlive="1" name="Zapytanie — soki (4)" description="Połączenie z zapytaniem „soki (4)” w skoroszycie." type="5" refreshedVersion="8" background="1" saveData="1">
    <dbPr connection="Provider=Microsoft.Mashup.OleDb.1;Data Source=$Workbook$;Location=&quot;soki (4)&quot;;Extended Properties=&quot;&quot;" command="SELECT * FROM [soki (4)]"/>
  </connection>
  <connection id="5" xr16:uid="{946C887A-9771-4926-8A9F-D6E7026EE98F}" keepAlive="1" name="Zapytanie — soki (5)" description="Połączenie z zapytaniem „soki (5)” w skoroszycie." type="5" refreshedVersion="8" background="1" saveData="1">
    <dbPr connection="Provider=Microsoft.Mashup.OleDb.1;Data Source=$Workbook$;Location=&quot;soki (5)&quot;;Extended Properties=&quot;&quot;" command="SELECT * FROM [soki (5)]"/>
  </connection>
  <connection id="6" xr16:uid="{FAEFF536-344E-45D0-ADB8-0EDB5EEAFA28}" keepAlive="1" name="Zapytanie — soki (6)" description="Połączenie z zapytaniem „soki (6)” w skoroszycie." type="5" refreshedVersion="8" background="1" saveData="1">
    <dbPr connection="Provider=Microsoft.Mashup.OleDb.1;Data Source=$Workbook$;Location=&quot;soki (6)&quot;;Extended Properties=&quot;&quot;" command="SELECT * FROM [soki (6)]"/>
  </connection>
</connections>
</file>

<file path=xl/sharedStrings.xml><?xml version="1.0" encoding="utf-8"?>
<sst xmlns="http://schemas.openxmlformats.org/spreadsheetml/2006/main" count="4055" uniqueCount="23">
  <si>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</si>
  <si>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</si>
  <si>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</si>
  <si>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</si>
  <si>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</si>
  <si>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</si>
  <si>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</si>
  <si>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</si>
  <si>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Magazyn</t>
  </si>
  <si>
    <t>Kolumna1</t>
  </si>
  <si>
    <t>Kolumna 2</t>
  </si>
  <si>
    <t>=JEŻELI([@Kolumna1] &lt;= 1, F2+[@Kolumna1], 0)</t>
  </si>
  <si>
    <t>=[@data]-B2</t>
  </si>
  <si>
    <t>Liczba zamówienia</t>
  </si>
  <si>
    <t>Stan butelek przed</t>
  </si>
  <si>
    <t>Stan butelek po</t>
  </si>
  <si>
    <t>Dane do filli</t>
  </si>
  <si>
    <t>Zmiana butelkowa</t>
  </si>
  <si>
    <t>Liczba zamówień</t>
  </si>
  <si>
    <t>Liczba butelek</t>
  </si>
  <si>
    <t>nr. Zamówienia</t>
  </si>
  <si>
    <t>Data</t>
  </si>
  <si>
    <t>Prudukcja robocza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</si>
</sst>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1" xfId="0" applyFont="1" applyBorder="1"/>
    <xf numFmtId="0" fontId="0" fillId="0" borderId="2" xfId="0" applyNumberFormat="1" applyFont="1" applyBorder="1"/>
    <xf numFmtId="14" fontId="0" fillId="2" borderId="2" xfId="0" applyNumberFormat="1" applyFont="1" applyFill="1" applyBorder="1"/>
    <xf numFmtId="0" fontId="0" fillId="2" borderId="2" xfId="0" applyFont="1" applyFill="1" applyBorder="1"/>
    <xf numFmtId="2" fontId="0" fillId="0" borderId="0" xfId="0" applyNumberFormat="1"/>
    <xf numFmtId="10" fontId="0" fillId="0" borderId="0" xfId="0" applyNumberFormat="1"/>
    <xf numFmtId="14" fontId="0" fillId="0" borderId="2" xfId="0" applyNumberFormat="1" applyFont="1" applyBorder="1"/>
  </cellXfs>
  <cellStyles count="1">
    <cellStyle name="Normalny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2" formatCode="0.00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'Zadanie 5.3'!$H$10</c:f>
              <c:strCache>
                <c:ptCount val="1"/>
                <c:pt idx="0">
                  <c:v>Liczba zamówienia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'Zadanie 5.3'!$G$11:$G$14</c:f>
              <c:strCache>
                <c:ptCount val="4"/>
                <c:pt idx="0">
                  <c:v>Gniezno</c:v>
                </c:pt>
                <c:pt idx="1">
                  <c:v>Malbork</c:v>
                </c:pt>
                <c:pt idx="2">
                  <c:v>Ogrodzieniec</c:v>
                </c:pt>
                <c:pt idx="3">
                  <c:v>Przemysl</c:v>
                </c:pt>
              </c:strCache>
            </c:strRef>
          </c:cat>
          <c:val>
            <c:numRef>
              <c:f>'Zadanie 5.3'!$H$11:$H$14</c:f>
              <c:numCache>
                <c:formatCode>0.00%</c:formatCode>
                <c:ptCount val="4"/>
                <c:pt idx="0">
                  <c:v>0.20777731548664036</c:v>
                </c:pt>
                <c:pt idx="1">
                  <c:v>0.23955024710025066</c:v>
                </c:pt>
                <c:pt idx="2">
                  <c:v>0.2830135067939884</c:v>
                </c:pt>
                <c:pt idx="3">
                  <c:v>0.26965893061912061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3-4EF4-A118-FF3BDF6CAC4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197643</xdr:colOff>
      <xdr:row>15</xdr:row>
      <xdr:rowOff>100012</xdr:rowOff>
    </xdr:from>
    <xdr:to>
      <xdr:col>11</xdr:col>
      <xdr:colOff>7143</xdr:colOff>
      <xdr:row>30</xdr:row>
      <xdr:rowOff>128587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8FC0E45-1EF5-9EB2-81FC-C73471CF3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F856DC9-7515-4FF5-AB4F-E36DE6B27D17}" autoFormatId="16" applyNumberFormats="0" applyBorderFormats="0" applyFontFormats="0" applyPatternFormats="0" applyAlignmentFormats="0" applyWidthHeightFormats="0">
  <queryTableRefresh nextId="5">
    <queryTableFields count="4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3E193F5-0AF8-4CA8-903D-6A2EC865C11B}" autoFormatId="16" applyNumberFormats="0" applyBorderFormats="0" applyFontFormats="0" applyPatternFormats="0" applyAlignmentFormats="0" applyWidthHeightFormats="0">
  <queryTableRefresh nextId="5">
    <queryTableFields count="4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83741D0-8EF0-45F5-B19B-11D93F11CC2E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  <queryTableField id="5" dataBound="0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F8A6CB8-FF4A-4338-B792-9A9D3003AE8E}" autoFormatId="16" applyNumberFormats="0" applyBorderFormats="0" applyFontFormats="0" applyPatternFormats="0" applyAlignmentFormats="0" applyWidthHeightFormats="0">
  <queryTableRefresh nextId="5">
    <queryTableFields count="4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FCFA786-E29D-4054-8333-10B0ABB17F63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8B9597B4-1E62-4613-92E7-78A242C261AB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6169AF-3598-4922-A648-E257C2DA1CF3}" name="soki" displayName="soki" ref="A1:D756" tableType="queryTable" totalsRowShown="0">
  <autoFilter ref="A1:D756" xr:uid="{A56169AF-3598-4922-A648-E257C2DA1CF3}"/>
  <tableColumns count="4">
    <tableColumn id="1" xr3:uid="{1D40D8D9-3194-462C-A912-5AAE55A4F886}" uniqueName="1" name="nr_zamowienia" queryTableFieldId="1"/>
    <tableColumn id="2" xr3:uid="{7D7CECC1-B7C8-4FFE-B235-A5B59F95B25B}" uniqueName="2" name="data" queryTableFieldId="2" dataDxfId="18"/>
    <tableColumn id="3" xr3:uid="{2851FFE2-3E1C-4EEE-9E22-6A11BBE4B9D8}" uniqueName="3" name="magazyn" queryTableFieldId="3" dataDxfId="17"/>
    <tableColumn id="4" xr3:uid="{EF9DF0FC-BA41-4BF3-86A1-D500D8007107}" uniqueName="4" name="wielkosc_zamowienia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51707A-B611-44EE-9150-26BB07647C08}" name="soki3" displayName="soki3" ref="A1:D756" tableType="queryTable" totalsRowShown="0">
  <autoFilter ref="A1:D756" xr:uid="{3851707A-B611-44EE-9150-26BB07647C08}"/>
  <tableColumns count="4">
    <tableColumn id="1" xr3:uid="{8F96C021-111E-4652-B435-69AF6B8AB809}" uniqueName="1" name="nr_zamowienia" queryTableFieldId="1"/>
    <tableColumn id="2" xr3:uid="{8C180490-0FAA-4370-9F01-BF4BC688F18A}" uniqueName="2" name="data" queryTableFieldId="2" dataDxfId="16"/>
    <tableColumn id="3" xr3:uid="{0D34B762-0BD1-4A51-BCDD-B341944CD44D}" uniqueName="3" name="magazyn" queryTableFieldId="3" dataDxfId="15"/>
    <tableColumn id="4" xr3:uid="{919AAABE-FB2C-4A84-AC45-0BA857420731}" uniqueName="4" name="wielkosc_zamowienia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8A05D7-589C-4155-8942-F106B5ED8E14}" name="soki4" displayName="soki4" ref="A1:F223" tableType="queryTable" totalsRowShown="0">
  <autoFilter ref="A1:F223" xr:uid="{FE8A05D7-589C-4155-8942-F106B5ED8E14}">
    <filterColumn colId="5">
      <filters>
        <filter val="7"/>
      </filters>
    </filterColumn>
  </autoFilter>
  <tableColumns count="6">
    <tableColumn id="1" xr3:uid="{4D5E94F4-5B68-41A8-AA4D-2A02CECC793E}" uniqueName="1" name="nr_zamowienia" queryTableFieldId="1"/>
    <tableColumn id="2" xr3:uid="{CD8C7210-C0BD-4D97-962D-DB577D9FF7E9}" uniqueName="2" name="data" queryTableFieldId="2" dataDxfId="14"/>
    <tableColumn id="3" xr3:uid="{73BD62CD-DE67-4CFB-9E41-B7B137EB0E64}" uniqueName="3" name="magazyn" queryTableFieldId="3" dataDxfId="13"/>
    <tableColumn id="4" xr3:uid="{5970A69F-64DA-4533-B814-57FAA409C8A3}" uniqueName="4" name="wielkosc_zamowienia" queryTableFieldId="4"/>
    <tableColumn id="5" xr3:uid="{543C4FF1-E4D0-45A5-92F7-BE86E610C43C}" uniqueName="5" name="Kolumna1" queryTableFieldId="5" dataDxfId="12"/>
    <tableColumn id="6" xr3:uid="{396F4530-87D6-41BC-B090-1C8786A5CAC5}" uniqueName="6" name="Kolumna 2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5D4AF9-59D3-48E5-8D57-FCCB2B5D8A65}" name="soki35" displayName="soki35" ref="A1:D756" tableType="queryTable" totalsRowShown="0">
  <autoFilter ref="A1:D756" xr:uid="{A85D4AF9-59D3-48E5-8D57-FCCB2B5D8A65}"/>
  <tableColumns count="4">
    <tableColumn id="1" xr3:uid="{2361020E-CD4D-472E-A644-61AFE28C4046}" uniqueName="1" name="nr_zamowienia" queryTableFieldId="1"/>
    <tableColumn id="2" xr3:uid="{787B295A-427B-452F-AE75-B044DB3593D3}" uniqueName="2" name="data" queryTableFieldId="2" dataDxfId="11"/>
    <tableColumn id="3" xr3:uid="{01E872FB-FAFD-4E1E-8A62-C15046A07AB1}" uniqueName="3" name="magazyn" queryTableFieldId="3" dataDxfId="10"/>
    <tableColumn id="4" xr3:uid="{4D0144C3-2E1F-4187-A85A-479A6FDE5DCE}" uniqueName="4" name="wielkosc_zamowienia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84AB9F0-82F6-446F-9C3D-354139236C91}" name="soki6" displayName="soki6" ref="A1:H756" tableType="queryTable" totalsRowShown="0">
  <autoFilter ref="A1:H756" xr:uid="{384AB9F0-82F6-446F-9C3D-354139236C91}"/>
  <tableColumns count="8">
    <tableColumn id="1" xr3:uid="{F0C94B25-159E-4D15-8D84-4368C752CD4A}" uniqueName="1" name="nr_zamowienia" queryTableFieldId="1"/>
    <tableColumn id="2" xr3:uid="{2E12DA4F-A703-46A7-AF08-DC0C27E20772}" uniqueName="2" name="data" queryTableFieldId="2" dataDxfId="9"/>
    <tableColumn id="3" xr3:uid="{6E64ADBB-FF49-473F-ABB0-AF43437E21FB}" uniqueName="3" name="magazyn" queryTableFieldId="3" dataDxfId="8"/>
    <tableColumn id="4" xr3:uid="{822EF3D0-12FB-4D25-8B5C-BFACDE180735}" uniqueName="4" name="wielkosc_zamowienia" queryTableFieldId="4"/>
    <tableColumn id="5" xr3:uid="{84DE0793-8B94-473A-B72F-25E05EB90563}" uniqueName="5" name="Stan butelek przed" queryTableFieldId="5"/>
    <tableColumn id="6" xr3:uid="{74BA390B-AF56-44B0-A7E1-E003128A057A}" uniqueName="6" name="Stan butelek po" queryTableFieldId="6" dataDxfId="6">
      <calculatedColumnFormula>IF(soki6[[#This Row],[Stan butelek przed]]-soki6[[#This Row],[wielkosc_zamowienia]] &gt;=0, soki6[[#This Row],[Stan butelek przed]]-soki6[[#This Row],[wielkosc_zamowienia]], soki6[[#This Row],[Stan butelek przed]])</calculatedColumnFormula>
    </tableColumn>
    <tableColumn id="7" xr3:uid="{04859E9C-C859-44A4-AAC4-E15EAFE2BFEE}" uniqueName="7" name="Dane do filli" queryTableFieldId="7" dataDxfId="5">
      <calculatedColumnFormula>IF(soki6[[#This Row],[Stan butelek przed]]-soki6[[#This Row],[wielkosc_zamowienia]] &lt; 0, soki6[[#This Row],[wielkosc_zamowienia]], 0)</calculatedColumnFormula>
    </tableColumn>
    <tableColumn id="8" xr3:uid="{70F84FF5-8B7C-4264-AA61-06F340373F42}" uniqueName="8" name="Zmiana butelkowa" queryTableFieldId="8" dataDxfId="7">
      <calculatedColumnFormula>IF(WEEKDAY(soki6[[#This Row],[data]], 2) &lt;= 5, 12000, 5000)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B34805-F6DE-4A08-A5C4-CB9548679E53}" name="soki67" displayName="soki67" ref="A1:H756" tableType="queryTable" totalsRowShown="0">
  <autoFilter ref="A1:H756" xr:uid="{34B34805-F6DE-4A08-A5C4-CB9548679E53}"/>
  <tableColumns count="8">
    <tableColumn id="1" xr3:uid="{B83C677F-F61C-4A17-94D8-12C70FCB9152}" uniqueName="1" name="nr_zamowienia" queryTableFieldId="1"/>
    <tableColumn id="2" xr3:uid="{FBF8EFDD-6C0F-433A-8619-5EA0608C38C1}" uniqueName="2" name="data" queryTableFieldId="2" dataDxfId="4"/>
    <tableColumn id="3" xr3:uid="{5054CF2B-8215-47B5-B3AA-921A8AEBDC62}" uniqueName="3" name="magazyn" queryTableFieldId="3" dataDxfId="3"/>
    <tableColumn id="4" xr3:uid="{E6794539-489D-4A39-B1BD-8B35F17E4F4B}" uniqueName="4" name="wielkosc_zamowienia" queryTableFieldId="4"/>
    <tableColumn id="5" xr3:uid="{EE14A8E1-C5D2-4EC5-B336-6F9811A028E7}" uniqueName="5" name="Stan butelek przed" queryTableFieldId="5"/>
    <tableColumn id="6" xr3:uid="{5D36B7C8-7EB4-4CE0-B38A-E6575D34A1CB}" uniqueName="6" name="Stan butelek po" queryTableFieldId="6" dataDxfId="2">
      <calculatedColumnFormula>IF(soki67[[#This Row],[Stan butelek przed]]-soki67[[#This Row],[wielkosc_zamowienia]] &gt;=0, soki67[[#This Row],[Stan butelek przed]]-soki67[[#This Row],[wielkosc_zamowienia]], soki67[[#This Row],[Stan butelek przed]])</calculatedColumnFormula>
    </tableColumn>
    <tableColumn id="7" xr3:uid="{59E15A92-4808-44A6-9066-225D457DDC67}" uniqueName="7" name="Dane do filli" queryTableFieldId="7" dataDxfId="1">
      <calculatedColumnFormula>IF(soki67[[#This Row],[Stan butelek przed]]-soki67[[#This Row],[wielkosc_zamowienia]] &lt; 0, soki67[[#This Row],[wielkosc_zamowienia]], 0)</calculatedColumnFormula>
    </tableColumn>
    <tableColumn id="8" xr3:uid="{DC48502B-81D8-4897-9285-BAB2BA2F9F0C}" uniqueName="8" name="Zmiana butelkowa" queryTableFieldId="8" dataDxfId="0">
      <calculatedColumnFormula>IF(WEEKDAY(soki67[[#This Row],[data]], 2) &lt;= 5, $J$2, 5000)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55144-D618-4EAE-8645-C309B0E119DF}">
  <dimension ref="A1:D756"/>
  <sheetViews>
    <sheetView workbookViewId="0">
      <selection sqref="A1:XFD1048576"/>
    </sheetView>
  </sheetViews>
  <sheetFormatPr defaultRowHeight="14.25" x14ac:dyDescent="0.45"/>
  <cols>
    <col min="1" max="1" width="14.86328125" bestFit="1" customWidth="1"/>
    <col min="2" max="2" width="9.9296875" bestFit="1" customWidth="1"/>
    <col min="3" max="3" width="11" bestFit="1" customWidth="1"/>
    <col min="4" max="4" width="20.398437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1</v>
      </c>
      <c r="B2" s="1">
        <v>44198</v>
      </c>
      <c r="C2" s="2" t="s">
        <v>4</v>
      </c>
      <c r="D2">
        <v>1290</v>
      </c>
    </row>
    <row r="3" spans="1:4" x14ac:dyDescent="0.45">
      <c r="A3">
        <v>2</v>
      </c>
      <c r="B3" s="1">
        <v>44198</v>
      </c>
      <c r="C3" s="2" t="s">
        <v>5</v>
      </c>
      <c r="D3">
        <v>4420</v>
      </c>
    </row>
    <row r="4" spans="1:4" x14ac:dyDescent="0.45">
      <c r="A4">
        <v>3</v>
      </c>
      <c r="B4" s="1">
        <v>44198</v>
      </c>
      <c r="C4" s="2" t="s">
        <v>6</v>
      </c>
      <c r="D4">
        <v>5190</v>
      </c>
    </row>
    <row r="5" spans="1:4" x14ac:dyDescent="0.45">
      <c r="A5">
        <v>4</v>
      </c>
      <c r="B5" s="1">
        <v>44199</v>
      </c>
      <c r="C5" s="2" t="s">
        <v>7</v>
      </c>
      <c r="D5">
        <v>950</v>
      </c>
    </row>
    <row r="6" spans="1:4" x14ac:dyDescent="0.45">
      <c r="A6">
        <v>5</v>
      </c>
      <c r="B6" s="1">
        <v>44199</v>
      </c>
      <c r="C6" s="2" t="s">
        <v>6</v>
      </c>
      <c r="D6">
        <v>6000</v>
      </c>
    </row>
    <row r="7" spans="1:4" x14ac:dyDescent="0.45">
      <c r="A7">
        <v>6</v>
      </c>
      <c r="B7" s="1">
        <v>44199</v>
      </c>
      <c r="C7" s="2" t="s">
        <v>5</v>
      </c>
      <c r="D7">
        <v>8530</v>
      </c>
    </row>
    <row r="8" spans="1:4" x14ac:dyDescent="0.45">
      <c r="A8">
        <v>7</v>
      </c>
      <c r="B8" s="1">
        <v>44200</v>
      </c>
      <c r="C8" s="2" t="s">
        <v>7</v>
      </c>
      <c r="D8">
        <v>1140</v>
      </c>
    </row>
    <row r="9" spans="1:4" x14ac:dyDescent="0.45">
      <c r="A9">
        <v>8</v>
      </c>
      <c r="B9" s="1">
        <v>44200</v>
      </c>
      <c r="C9" s="2" t="s">
        <v>5</v>
      </c>
      <c r="D9">
        <v>2460</v>
      </c>
    </row>
    <row r="10" spans="1:4" x14ac:dyDescent="0.45">
      <c r="A10">
        <v>9</v>
      </c>
      <c r="B10" s="1">
        <v>44201</v>
      </c>
      <c r="C10" s="2" t="s">
        <v>6</v>
      </c>
      <c r="D10">
        <v>7520</v>
      </c>
    </row>
    <row r="11" spans="1:4" x14ac:dyDescent="0.45">
      <c r="A11">
        <v>10</v>
      </c>
      <c r="B11" s="1">
        <v>44201</v>
      </c>
      <c r="C11" s="2" t="s">
        <v>5</v>
      </c>
      <c r="D11">
        <v>7920</v>
      </c>
    </row>
    <row r="12" spans="1:4" x14ac:dyDescent="0.45">
      <c r="A12">
        <v>11</v>
      </c>
      <c r="B12" s="1">
        <v>44201</v>
      </c>
      <c r="C12" s="2" t="s">
        <v>4</v>
      </c>
      <c r="D12">
        <v>1430</v>
      </c>
    </row>
    <row r="13" spans="1:4" x14ac:dyDescent="0.45">
      <c r="A13">
        <v>12</v>
      </c>
      <c r="B13" s="1">
        <v>44202</v>
      </c>
      <c r="C13" s="2" t="s">
        <v>7</v>
      </c>
      <c r="D13">
        <v>1500</v>
      </c>
    </row>
    <row r="14" spans="1:4" x14ac:dyDescent="0.45">
      <c r="A14">
        <v>13</v>
      </c>
      <c r="B14" s="1">
        <v>44202</v>
      </c>
      <c r="C14" s="2" t="s">
        <v>4</v>
      </c>
      <c r="D14">
        <v>5540</v>
      </c>
    </row>
    <row r="15" spans="1:4" x14ac:dyDescent="0.45">
      <c r="A15">
        <v>14</v>
      </c>
      <c r="B15" s="1">
        <v>44202</v>
      </c>
      <c r="C15" s="2" t="s">
        <v>6</v>
      </c>
      <c r="D15">
        <v>7340</v>
      </c>
    </row>
    <row r="16" spans="1:4" x14ac:dyDescent="0.45">
      <c r="A16">
        <v>15</v>
      </c>
      <c r="B16" s="1">
        <v>44203</v>
      </c>
      <c r="C16" s="2" t="s">
        <v>5</v>
      </c>
      <c r="D16">
        <v>8170</v>
      </c>
    </row>
    <row r="17" spans="1:4" x14ac:dyDescent="0.45">
      <c r="A17">
        <v>16</v>
      </c>
      <c r="B17" s="1">
        <v>44204</v>
      </c>
      <c r="C17" s="2" t="s">
        <v>4</v>
      </c>
      <c r="D17">
        <v>9410</v>
      </c>
    </row>
    <row r="18" spans="1:4" x14ac:dyDescent="0.45">
      <c r="A18">
        <v>17</v>
      </c>
      <c r="B18" s="1">
        <v>44204</v>
      </c>
      <c r="C18" s="2" t="s">
        <v>7</v>
      </c>
      <c r="D18">
        <v>4660</v>
      </c>
    </row>
    <row r="19" spans="1:4" x14ac:dyDescent="0.45">
      <c r="A19">
        <v>18</v>
      </c>
      <c r="B19" s="1">
        <v>44205</v>
      </c>
      <c r="C19" s="2" t="s">
        <v>4</v>
      </c>
      <c r="D19">
        <v>2240</v>
      </c>
    </row>
    <row r="20" spans="1:4" x14ac:dyDescent="0.45">
      <c r="A20">
        <v>19</v>
      </c>
      <c r="B20" s="1">
        <v>44205</v>
      </c>
      <c r="C20" s="2" t="s">
        <v>5</v>
      </c>
      <c r="D20">
        <v>6760</v>
      </c>
    </row>
    <row r="21" spans="1:4" x14ac:dyDescent="0.45">
      <c r="A21">
        <v>20</v>
      </c>
      <c r="B21" s="1">
        <v>44206</v>
      </c>
      <c r="C21" s="2" t="s">
        <v>6</v>
      </c>
      <c r="D21">
        <v>7850</v>
      </c>
    </row>
    <row r="22" spans="1:4" x14ac:dyDescent="0.45">
      <c r="A22">
        <v>21</v>
      </c>
      <c r="B22" s="1">
        <v>44207</v>
      </c>
      <c r="C22" s="2" t="s">
        <v>5</v>
      </c>
      <c r="D22">
        <v>5440</v>
      </c>
    </row>
    <row r="23" spans="1:4" x14ac:dyDescent="0.45">
      <c r="A23">
        <v>22</v>
      </c>
      <c r="B23" s="1">
        <v>44207</v>
      </c>
      <c r="C23" s="2" t="s">
        <v>7</v>
      </c>
      <c r="D23">
        <v>5230</v>
      </c>
    </row>
    <row r="24" spans="1:4" x14ac:dyDescent="0.45">
      <c r="A24">
        <v>23</v>
      </c>
      <c r="B24" s="1">
        <v>44207</v>
      </c>
      <c r="C24" s="2" t="s">
        <v>4</v>
      </c>
      <c r="D24">
        <v>9750</v>
      </c>
    </row>
    <row r="25" spans="1:4" x14ac:dyDescent="0.45">
      <c r="A25">
        <v>24</v>
      </c>
      <c r="B25" s="1">
        <v>44208</v>
      </c>
      <c r="C25" s="2" t="s">
        <v>6</v>
      </c>
      <c r="D25">
        <v>4800</v>
      </c>
    </row>
    <row r="26" spans="1:4" x14ac:dyDescent="0.45">
      <c r="A26">
        <v>25</v>
      </c>
      <c r="B26" s="1">
        <v>44209</v>
      </c>
      <c r="C26" s="2" t="s">
        <v>7</v>
      </c>
      <c r="D26">
        <v>8650</v>
      </c>
    </row>
    <row r="27" spans="1:4" x14ac:dyDescent="0.45">
      <c r="A27">
        <v>26</v>
      </c>
      <c r="B27" s="1">
        <v>44210</v>
      </c>
      <c r="C27" s="2" t="s">
        <v>4</v>
      </c>
      <c r="D27">
        <v>2260</v>
      </c>
    </row>
    <row r="28" spans="1:4" x14ac:dyDescent="0.45">
      <c r="A28">
        <v>27</v>
      </c>
      <c r="B28" s="1">
        <v>44210</v>
      </c>
      <c r="C28" s="2" t="s">
        <v>5</v>
      </c>
      <c r="D28">
        <v>5000</v>
      </c>
    </row>
    <row r="29" spans="1:4" x14ac:dyDescent="0.45">
      <c r="A29">
        <v>28</v>
      </c>
      <c r="B29" s="1">
        <v>44210</v>
      </c>
      <c r="C29" s="2" t="s">
        <v>7</v>
      </c>
      <c r="D29">
        <v>1650</v>
      </c>
    </row>
    <row r="30" spans="1:4" x14ac:dyDescent="0.45">
      <c r="A30">
        <v>29</v>
      </c>
      <c r="B30" s="1">
        <v>44211</v>
      </c>
      <c r="C30" s="2" t="s">
        <v>7</v>
      </c>
      <c r="D30">
        <v>7060</v>
      </c>
    </row>
    <row r="31" spans="1:4" x14ac:dyDescent="0.45">
      <c r="A31">
        <v>30</v>
      </c>
      <c r="B31" s="1">
        <v>44211</v>
      </c>
      <c r="C31" s="2" t="s">
        <v>4</v>
      </c>
      <c r="D31">
        <v>3260</v>
      </c>
    </row>
    <row r="32" spans="1:4" x14ac:dyDescent="0.45">
      <c r="A32">
        <v>31</v>
      </c>
      <c r="B32" s="1">
        <v>44211</v>
      </c>
      <c r="C32" s="2" t="s">
        <v>6</v>
      </c>
      <c r="D32">
        <v>5760</v>
      </c>
    </row>
    <row r="33" spans="1:4" x14ac:dyDescent="0.45">
      <c r="A33">
        <v>32</v>
      </c>
      <c r="B33" s="1">
        <v>44212</v>
      </c>
      <c r="C33" s="2" t="s">
        <v>5</v>
      </c>
      <c r="D33">
        <v>1990</v>
      </c>
    </row>
    <row r="34" spans="1:4" x14ac:dyDescent="0.45">
      <c r="A34">
        <v>33</v>
      </c>
      <c r="B34" s="1">
        <v>44213</v>
      </c>
      <c r="C34" s="2" t="s">
        <v>7</v>
      </c>
      <c r="D34">
        <v>5240</v>
      </c>
    </row>
    <row r="35" spans="1:4" x14ac:dyDescent="0.45">
      <c r="A35">
        <v>34</v>
      </c>
      <c r="B35" s="1">
        <v>44213</v>
      </c>
      <c r="C35" s="2" t="s">
        <v>5</v>
      </c>
      <c r="D35">
        <v>2720</v>
      </c>
    </row>
    <row r="36" spans="1:4" x14ac:dyDescent="0.45">
      <c r="A36">
        <v>35</v>
      </c>
      <c r="B36" s="1">
        <v>44213</v>
      </c>
      <c r="C36" s="2" t="s">
        <v>6</v>
      </c>
      <c r="D36">
        <v>3220</v>
      </c>
    </row>
    <row r="37" spans="1:4" x14ac:dyDescent="0.45">
      <c r="A37">
        <v>36</v>
      </c>
      <c r="B37" s="1">
        <v>44213</v>
      </c>
      <c r="C37" s="2" t="s">
        <v>4</v>
      </c>
      <c r="D37">
        <v>3140</v>
      </c>
    </row>
    <row r="38" spans="1:4" x14ac:dyDescent="0.45">
      <c r="A38">
        <v>37</v>
      </c>
      <c r="B38" s="1">
        <v>44214</v>
      </c>
      <c r="C38" s="2" t="s">
        <v>7</v>
      </c>
      <c r="D38">
        <v>4150</v>
      </c>
    </row>
    <row r="39" spans="1:4" x14ac:dyDescent="0.45">
      <c r="A39">
        <v>38</v>
      </c>
      <c r="B39" s="1">
        <v>44215</v>
      </c>
      <c r="C39" s="2" t="s">
        <v>7</v>
      </c>
      <c r="D39">
        <v>3870</v>
      </c>
    </row>
    <row r="40" spans="1:4" x14ac:dyDescent="0.45">
      <c r="A40">
        <v>39</v>
      </c>
      <c r="B40" s="1">
        <v>44215</v>
      </c>
      <c r="C40" s="2" t="s">
        <v>4</v>
      </c>
      <c r="D40">
        <v>1170</v>
      </c>
    </row>
    <row r="41" spans="1:4" x14ac:dyDescent="0.45">
      <c r="A41">
        <v>40</v>
      </c>
      <c r="B41" s="1">
        <v>44216</v>
      </c>
      <c r="C41" s="2" t="s">
        <v>4</v>
      </c>
      <c r="D41">
        <v>2350</v>
      </c>
    </row>
    <row r="42" spans="1:4" x14ac:dyDescent="0.45">
      <c r="A42">
        <v>41</v>
      </c>
      <c r="B42" s="1">
        <v>44216</v>
      </c>
      <c r="C42" s="2" t="s">
        <v>7</v>
      </c>
      <c r="D42">
        <v>7700</v>
      </c>
    </row>
    <row r="43" spans="1:4" x14ac:dyDescent="0.45">
      <c r="A43">
        <v>42</v>
      </c>
      <c r="B43" s="1">
        <v>44217</v>
      </c>
      <c r="C43" s="2" t="s">
        <v>6</v>
      </c>
      <c r="D43">
        <v>3210</v>
      </c>
    </row>
    <row r="44" spans="1:4" x14ac:dyDescent="0.45">
      <c r="A44">
        <v>43</v>
      </c>
      <c r="B44" s="1">
        <v>44217</v>
      </c>
      <c r="C44" s="2" t="s">
        <v>7</v>
      </c>
      <c r="D44">
        <v>1060</v>
      </c>
    </row>
    <row r="45" spans="1:4" x14ac:dyDescent="0.45">
      <c r="A45">
        <v>44</v>
      </c>
      <c r="B45" s="1">
        <v>44218</v>
      </c>
      <c r="C45" s="2" t="s">
        <v>6</v>
      </c>
      <c r="D45">
        <v>2300</v>
      </c>
    </row>
    <row r="46" spans="1:4" x14ac:dyDescent="0.45">
      <c r="A46">
        <v>45</v>
      </c>
      <c r="B46" s="1">
        <v>44218</v>
      </c>
      <c r="C46" s="2" t="s">
        <v>7</v>
      </c>
      <c r="D46">
        <v>7840</v>
      </c>
    </row>
    <row r="47" spans="1:4" x14ac:dyDescent="0.45">
      <c r="A47">
        <v>46</v>
      </c>
      <c r="B47" s="1">
        <v>44219</v>
      </c>
      <c r="C47" s="2" t="s">
        <v>4</v>
      </c>
      <c r="D47">
        <v>2870</v>
      </c>
    </row>
    <row r="48" spans="1:4" x14ac:dyDescent="0.45">
      <c r="A48">
        <v>47</v>
      </c>
      <c r="B48" s="1">
        <v>44220</v>
      </c>
      <c r="C48" s="2" t="s">
        <v>4</v>
      </c>
      <c r="D48">
        <v>8690</v>
      </c>
    </row>
    <row r="49" spans="1:4" x14ac:dyDescent="0.45">
      <c r="A49">
        <v>48</v>
      </c>
      <c r="B49" s="1">
        <v>44221</v>
      </c>
      <c r="C49" s="2" t="s">
        <v>6</v>
      </c>
      <c r="D49">
        <v>6450</v>
      </c>
    </row>
    <row r="50" spans="1:4" x14ac:dyDescent="0.45">
      <c r="A50">
        <v>49</v>
      </c>
      <c r="B50" s="1">
        <v>44222</v>
      </c>
      <c r="C50" s="2" t="s">
        <v>7</v>
      </c>
      <c r="D50">
        <v>3050</v>
      </c>
    </row>
    <row r="51" spans="1:4" x14ac:dyDescent="0.45">
      <c r="A51">
        <v>50</v>
      </c>
      <c r="B51" s="1">
        <v>44222</v>
      </c>
      <c r="C51" s="2" t="s">
        <v>5</v>
      </c>
      <c r="D51">
        <v>7170</v>
      </c>
    </row>
    <row r="52" spans="1:4" x14ac:dyDescent="0.45">
      <c r="A52">
        <v>51</v>
      </c>
      <c r="B52" s="1">
        <v>44222</v>
      </c>
      <c r="C52" s="2" t="s">
        <v>6</v>
      </c>
      <c r="D52">
        <v>1970</v>
      </c>
    </row>
    <row r="53" spans="1:4" x14ac:dyDescent="0.45">
      <c r="A53">
        <v>52</v>
      </c>
      <c r="B53" s="1">
        <v>44223</v>
      </c>
      <c r="C53" s="2" t="s">
        <v>6</v>
      </c>
      <c r="D53">
        <v>3670</v>
      </c>
    </row>
    <row r="54" spans="1:4" x14ac:dyDescent="0.45">
      <c r="A54">
        <v>53</v>
      </c>
      <c r="B54" s="1">
        <v>44223</v>
      </c>
      <c r="C54" s="2" t="s">
        <v>4</v>
      </c>
      <c r="D54">
        <v>7870</v>
      </c>
    </row>
    <row r="55" spans="1:4" x14ac:dyDescent="0.45">
      <c r="A55">
        <v>54</v>
      </c>
      <c r="B55" s="1">
        <v>44224</v>
      </c>
      <c r="C55" s="2" t="s">
        <v>5</v>
      </c>
      <c r="D55">
        <v>7930</v>
      </c>
    </row>
    <row r="56" spans="1:4" x14ac:dyDescent="0.45">
      <c r="A56">
        <v>55</v>
      </c>
      <c r="B56" s="1">
        <v>44224</v>
      </c>
      <c r="C56" s="2" t="s">
        <v>4</v>
      </c>
      <c r="D56">
        <v>1940</v>
      </c>
    </row>
    <row r="57" spans="1:4" x14ac:dyDescent="0.45">
      <c r="A57">
        <v>56</v>
      </c>
      <c r="B57" s="1">
        <v>44224</v>
      </c>
      <c r="C57" s="2" t="s">
        <v>7</v>
      </c>
      <c r="D57">
        <v>2340</v>
      </c>
    </row>
    <row r="58" spans="1:4" x14ac:dyDescent="0.45">
      <c r="A58">
        <v>57</v>
      </c>
      <c r="B58" s="1">
        <v>44225</v>
      </c>
      <c r="C58" s="2" t="s">
        <v>7</v>
      </c>
      <c r="D58">
        <v>8710</v>
      </c>
    </row>
    <row r="59" spans="1:4" x14ac:dyDescent="0.45">
      <c r="A59">
        <v>58</v>
      </c>
      <c r="B59" s="1">
        <v>44225</v>
      </c>
      <c r="C59" s="2" t="s">
        <v>6</v>
      </c>
      <c r="D59">
        <v>1360</v>
      </c>
    </row>
    <row r="60" spans="1:4" x14ac:dyDescent="0.45">
      <c r="A60">
        <v>59</v>
      </c>
      <c r="B60" s="1">
        <v>44226</v>
      </c>
      <c r="C60" s="2" t="s">
        <v>5</v>
      </c>
      <c r="D60">
        <v>6820</v>
      </c>
    </row>
    <row r="61" spans="1:4" x14ac:dyDescent="0.45">
      <c r="A61">
        <v>60</v>
      </c>
      <c r="B61" s="1">
        <v>44226</v>
      </c>
      <c r="C61" s="2" t="s">
        <v>7</v>
      </c>
      <c r="D61">
        <v>9020</v>
      </c>
    </row>
    <row r="62" spans="1:4" x14ac:dyDescent="0.45">
      <c r="A62">
        <v>61</v>
      </c>
      <c r="B62" s="1">
        <v>44227</v>
      </c>
      <c r="C62" s="2" t="s">
        <v>4</v>
      </c>
      <c r="D62">
        <v>6900</v>
      </c>
    </row>
    <row r="63" spans="1:4" x14ac:dyDescent="0.45">
      <c r="A63">
        <v>62</v>
      </c>
      <c r="B63" s="1">
        <v>44227</v>
      </c>
      <c r="C63" s="2" t="s">
        <v>5</v>
      </c>
      <c r="D63">
        <v>9230</v>
      </c>
    </row>
    <row r="64" spans="1:4" x14ac:dyDescent="0.45">
      <c r="A64">
        <v>63</v>
      </c>
      <c r="B64" s="1">
        <v>44227</v>
      </c>
      <c r="C64" s="2" t="s">
        <v>7</v>
      </c>
      <c r="D64">
        <v>790</v>
      </c>
    </row>
    <row r="65" spans="1:4" x14ac:dyDescent="0.45">
      <c r="A65">
        <v>64</v>
      </c>
      <c r="B65" s="1">
        <v>44228</v>
      </c>
      <c r="C65" s="2" t="s">
        <v>7</v>
      </c>
      <c r="D65">
        <v>7820</v>
      </c>
    </row>
    <row r="66" spans="1:4" x14ac:dyDescent="0.45">
      <c r="A66">
        <v>65</v>
      </c>
      <c r="B66" s="1">
        <v>44228</v>
      </c>
      <c r="C66" s="2" t="s">
        <v>6</v>
      </c>
      <c r="D66">
        <v>2100</v>
      </c>
    </row>
    <row r="67" spans="1:4" x14ac:dyDescent="0.45">
      <c r="A67">
        <v>66</v>
      </c>
      <c r="B67" s="1">
        <v>44228</v>
      </c>
      <c r="C67" s="2" t="s">
        <v>4</v>
      </c>
      <c r="D67">
        <v>6960</v>
      </c>
    </row>
    <row r="68" spans="1:4" x14ac:dyDescent="0.45">
      <c r="A68">
        <v>67</v>
      </c>
      <c r="B68" s="1">
        <v>44229</v>
      </c>
      <c r="C68" s="2" t="s">
        <v>5</v>
      </c>
      <c r="D68">
        <v>2630</v>
      </c>
    </row>
    <row r="69" spans="1:4" x14ac:dyDescent="0.45">
      <c r="A69">
        <v>68</v>
      </c>
      <c r="B69" s="1">
        <v>44230</v>
      </c>
      <c r="C69" s="2" t="s">
        <v>6</v>
      </c>
      <c r="D69">
        <v>9250</v>
      </c>
    </row>
    <row r="70" spans="1:4" x14ac:dyDescent="0.45">
      <c r="A70">
        <v>69</v>
      </c>
      <c r="B70" s="1">
        <v>44230</v>
      </c>
      <c r="C70" s="2" t="s">
        <v>5</v>
      </c>
      <c r="D70">
        <v>6540</v>
      </c>
    </row>
    <row r="71" spans="1:4" x14ac:dyDescent="0.45">
      <c r="A71">
        <v>70</v>
      </c>
      <c r="B71" s="1">
        <v>44231</v>
      </c>
      <c r="C71" s="2" t="s">
        <v>7</v>
      </c>
      <c r="D71">
        <v>8470</v>
      </c>
    </row>
    <row r="72" spans="1:4" x14ac:dyDescent="0.45">
      <c r="A72">
        <v>71</v>
      </c>
      <c r="B72" s="1">
        <v>44231</v>
      </c>
      <c r="C72" s="2" t="s">
        <v>4</v>
      </c>
      <c r="D72">
        <v>7770</v>
      </c>
    </row>
    <row r="73" spans="1:4" x14ac:dyDescent="0.45">
      <c r="A73">
        <v>72</v>
      </c>
      <c r="B73" s="1">
        <v>44231</v>
      </c>
      <c r="C73" s="2" t="s">
        <v>5</v>
      </c>
      <c r="D73">
        <v>6270</v>
      </c>
    </row>
    <row r="74" spans="1:4" x14ac:dyDescent="0.45">
      <c r="A74">
        <v>73</v>
      </c>
      <c r="B74" s="1">
        <v>44232</v>
      </c>
      <c r="C74" s="2" t="s">
        <v>6</v>
      </c>
      <c r="D74">
        <v>1480</v>
      </c>
    </row>
    <row r="75" spans="1:4" x14ac:dyDescent="0.45">
      <c r="A75">
        <v>74</v>
      </c>
      <c r="B75" s="1">
        <v>44233</v>
      </c>
      <c r="C75" s="2" t="s">
        <v>4</v>
      </c>
      <c r="D75">
        <v>1820</v>
      </c>
    </row>
    <row r="76" spans="1:4" x14ac:dyDescent="0.45">
      <c r="A76">
        <v>75</v>
      </c>
      <c r="B76" s="1">
        <v>44233</v>
      </c>
      <c r="C76" s="2" t="s">
        <v>5</v>
      </c>
      <c r="D76">
        <v>6460</v>
      </c>
    </row>
    <row r="77" spans="1:4" x14ac:dyDescent="0.45">
      <c r="A77">
        <v>76</v>
      </c>
      <c r="B77" s="1">
        <v>44234</v>
      </c>
      <c r="C77" s="2" t="s">
        <v>4</v>
      </c>
      <c r="D77">
        <v>5920</v>
      </c>
    </row>
    <row r="78" spans="1:4" x14ac:dyDescent="0.45">
      <c r="A78">
        <v>77</v>
      </c>
      <c r="B78" s="1">
        <v>44234</v>
      </c>
      <c r="C78" s="2" t="s">
        <v>7</v>
      </c>
      <c r="D78">
        <v>8900</v>
      </c>
    </row>
    <row r="79" spans="1:4" x14ac:dyDescent="0.45">
      <c r="A79">
        <v>78</v>
      </c>
      <c r="B79" s="1">
        <v>44235</v>
      </c>
      <c r="C79" s="2" t="s">
        <v>7</v>
      </c>
      <c r="D79">
        <v>7370</v>
      </c>
    </row>
    <row r="80" spans="1:4" x14ac:dyDescent="0.45">
      <c r="A80">
        <v>79</v>
      </c>
      <c r="B80" s="1">
        <v>44235</v>
      </c>
      <c r="C80" s="2" t="s">
        <v>4</v>
      </c>
      <c r="D80">
        <v>1970</v>
      </c>
    </row>
    <row r="81" spans="1:4" x14ac:dyDescent="0.45">
      <c r="A81">
        <v>80</v>
      </c>
      <c r="B81" s="1">
        <v>44236</v>
      </c>
      <c r="C81" s="2" t="s">
        <v>7</v>
      </c>
      <c r="D81">
        <v>7030</v>
      </c>
    </row>
    <row r="82" spans="1:4" x14ac:dyDescent="0.45">
      <c r="A82">
        <v>81</v>
      </c>
      <c r="B82" s="1">
        <v>44237</v>
      </c>
      <c r="C82" s="2" t="s">
        <v>7</v>
      </c>
      <c r="D82">
        <v>1000</v>
      </c>
    </row>
    <row r="83" spans="1:4" x14ac:dyDescent="0.45">
      <c r="A83">
        <v>82</v>
      </c>
      <c r="B83" s="1">
        <v>44237</v>
      </c>
      <c r="C83" s="2" t="s">
        <v>4</v>
      </c>
      <c r="D83">
        <v>2620</v>
      </c>
    </row>
    <row r="84" spans="1:4" x14ac:dyDescent="0.45">
      <c r="A84">
        <v>83</v>
      </c>
      <c r="B84" s="1">
        <v>44238</v>
      </c>
      <c r="C84" s="2" t="s">
        <v>7</v>
      </c>
      <c r="D84">
        <v>9440</v>
      </c>
    </row>
    <row r="85" spans="1:4" x14ac:dyDescent="0.45">
      <c r="A85">
        <v>84</v>
      </c>
      <c r="B85" s="1">
        <v>44238</v>
      </c>
      <c r="C85" s="2" t="s">
        <v>5</v>
      </c>
      <c r="D85">
        <v>8020</v>
      </c>
    </row>
    <row r="86" spans="1:4" x14ac:dyDescent="0.45">
      <c r="A86">
        <v>85</v>
      </c>
      <c r="B86" s="1">
        <v>44238</v>
      </c>
      <c r="C86" s="2" t="s">
        <v>6</v>
      </c>
      <c r="D86">
        <v>5820</v>
      </c>
    </row>
    <row r="87" spans="1:4" x14ac:dyDescent="0.45">
      <c r="A87">
        <v>86</v>
      </c>
      <c r="B87" s="1">
        <v>44239</v>
      </c>
      <c r="C87" s="2" t="s">
        <v>7</v>
      </c>
      <c r="D87">
        <v>4850</v>
      </c>
    </row>
    <row r="88" spans="1:4" x14ac:dyDescent="0.45">
      <c r="A88">
        <v>87</v>
      </c>
      <c r="B88" s="1">
        <v>44239</v>
      </c>
      <c r="C88" s="2" t="s">
        <v>5</v>
      </c>
      <c r="D88">
        <v>4910</v>
      </c>
    </row>
    <row r="89" spans="1:4" x14ac:dyDescent="0.45">
      <c r="A89">
        <v>88</v>
      </c>
      <c r="B89" s="1">
        <v>44240</v>
      </c>
      <c r="C89" s="2" t="s">
        <v>5</v>
      </c>
      <c r="D89">
        <v>5690</v>
      </c>
    </row>
    <row r="90" spans="1:4" x14ac:dyDescent="0.45">
      <c r="A90">
        <v>89</v>
      </c>
      <c r="B90" s="1">
        <v>44240</v>
      </c>
      <c r="C90" s="2" t="s">
        <v>4</v>
      </c>
      <c r="D90">
        <v>1870</v>
      </c>
    </row>
    <row r="91" spans="1:4" x14ac:dyDescent="0.45">
      <c r="A91">
        <v>90</v>
      </c>
      <c r="B91" s="1">
        <v>44241</v>
      </c>
      <c r="C91" s="2" t="s">
        <v>5</v>
      </c>
      <c r="D91">
        <v>1800</v>
      </c>
    </row>
    <row r="92" spans="1:4" x14ac:dyDescent="0.45">
      <c r="A92">
        <v>91</v>
      </c>
      <c r="B92" s="1">
        <v>44241</v>
      </c>
      <c r="C92" s="2" t="s">
        <v>6</v>
      </c>
      <c r="D92">
        <v>4150</v>
      </c>
    </row>
    <row r="93" spans="1:4" x14ac:dyDescent="0.45">
      <c r="A93">
        <v>92</v>
      </c>
      <c r="B93" s="1">
        <v>44242</v>
      </c>
      <c r="C93" s="2" t="s">
        <v>4</v>
      </c>
      <c r="D93">
        <v>3780</v>
      </c>
    </row>
    <row r="94" spans="1:4" x14ac:dyDescent="0.45">
      <c r="A94">
        <v>93</v>
      </c>
      <c r="B94" s="1">
        <v>44243</v>
      </c>
      <c r="C94" s="2" t="s">
        <v>7</v>
      </c>
      <c r="D94">
        <v>3330</v>
      </c>
    </row>
    <row r="95" spans="1:4" x14ac:dyDescent="0.45">
      <c r="A95">
        <v>94</v>
      </c>
      <c r="B95" s="1">
        <v>44243</v>
      </c>
      <c r="C95" s="2" t="s">
        <v>4</v>
      </c>
      <c r="D95">
        <v>1570</v>
      </c>
    </row>
    <row r="96" spans="1:4" x14ac:dyDescent="0.45">
      <c r="A96">
        <v>95</v>
      </c>
      <c r="B96" s="1">
        <v>44243</v>
      </c>
      <c r="C96" s="2" t="s">
        <v>6</v>
      </c>
      <c r="D96">
        <v>1590</v>
      </c>
    </row>
    <row r="97" spans="1:4" x14ac:dyDescent="0.45">
      <c r="A97">
        <v>96</v>
      </c>
      <c r="B97" s="1">
        <v>44244</v>
      </c>
      <c r="C97" s="2" t="s">
        <v>5</v>
      </c>
      <c r="D97">
        <v>7240</v>
      </c>
    </row>
    <row r="98" spans="1:4" x14ac:dyDescent="0.45">
      <c r="A98">
        <v>97</v>
      </c>
      <c r="B98" s="1">
        <v>44244</v>
      </c>
      <c r="C98" s="2" t="s">
        <v>4</v>
      </c>
      <c r="D98">
        <v>9690</v>
      </c>
    </row>
    <row r="99" spans="1:4" x14ac:dyDescent="0.45">
      <c r="A99">
        <v>98</v>
      </c>
      <c r="B99" s="1">
        <v>44244</v>
      </c>
      <c r="C99" s="2" t="s">
        <v>7</v>
      </c>
      <c r="D99">
        <v>5600</v>
      </c>
    </row>
    <row r="100" spans="1:4" x14ac:dyDescent="0.45">
      <c r="A100">
        <v>99</v>
      </c>
      <c r="B100" s="1">
        <v>44245</v>
      </c>
      <c r="C100" s="2" t="s">
        <v>5</v>
      </c>
      <c r="D100">
        <v>1740</v>
      </c>
    </row>
    <row r="101" spans="1:4" x14ac:dyDescent="0.45">
      <c r="A101">
        <v>100</v>
      </c>
      <c r="B101" s="1">
        <v>44246</v>
      </c>
      <c r="C101" s="2" t="s">
        <v>5</v>
      </c>
      <c r="D101">
        <v>5430</v>
      </c>
    </row>
    <row r="102" spans="1:4" x14ac:dyDescent="0.45">
      <c r="A102">
        <v>101</v>
      </c>
      <c r="B102" s="1">
        <v>44247</v>
      </c>
      <c r="C102" s="2" t="s">
        <v>7</v>
      </c>
      <c r="D102">
        <v>8190</v>
      </c>
    </row>
    <row r="103" spans="1:4" x14ac:dyDescent="0.45">
      <c r="A103">
        <v>102</v>
      </c>
      <c r="B103" s="1">
        <v>44247</v>
      </c>
      <c r="C103" s="2" t="s">
        <v>5</v>
      </c>
      <c r="D103">
        <v>1470</v>
      </c>
    </row>
    <row r="104" spans="1:4" x14ac:dyDescent="0.45">
      <c r="A104">
        <v>103</v>
      </c>
      <c r="B104" s="1">
        <v>44248</v>
      </c>
      <c r="C104" s="2" t="s">
        <v>6</v>
      </c>
      <c r="D104">
        <v>1620</v>
      </c>
    </row>
    <row r="105" spans="1:4" x14ac:dyDescent="0.45">
      <c r="A105">
        <v>104</v>
      </c>
      <c r="B105" s="1">
        <v>44248</v>
      </c>
      <c r="C105" s="2" t="s">
        <v>4</v>
      </c>
      <c r="D105">
        <v>6700</v>
      </c>
    </row>
    <row r="106" spans="1:4" x14ac:dyDescent="0.45">
      <c r="A106">
        <v>105</v>
      </c>
      <c r="B106" s="1">
        <v>44249</v>
      </c>
      <c r="C106" s="2" t="s">
        <v>4</v>
      </c>
      <c r="D106">
        <v>5570</v>
      </c>
    </row>
    <row r="107" spans="1:4" x14ac:dyDescent="0.45">
      <c r="A107">
        <v>106</v>
      </c>
      <c r="B107" s="1">
        <v>44249</v>
      </c>
      <c r="C107" s="2" t="s">
        <v>7</v>
      </c>
      <c r="D107">
        <v>4070</v>
      </c>
    </row>
    <row r="108" spans="1:4" x14ac:dyDescent="0.45">
      <c r="A108">
        <v>107</v>
      </c>
      <c r="B108" s="1">
        <v>44249</v>
      </c>
      <c r="C108" s="2" t="s">
        <v>6</v>
      </c>
      <c r="D108">
        <v>6500</v>
      </c>
    </row>
    <row r="109" spans="1:4" x14ac:dyDescent="0.45">
      <c r="A109">
        <v>108</v>
      </c>
      <c r="B109" s="1">
        <v>44250</v>
      </c>
      <c r="C109" s="2" t="s">
        <v>6</v>
      </c>
      <c r="D109">
        <v>6050</v>
      </c>
    </row>
    <row r="110" spans="1:4" x14ac:dyDescent="0.45">
      <c r="A110">
        <v>109</v>
      </c>
      <c r="B110" s="1">
        <v>44250</v>
      </c>
      <c r="C110" s="2" t="s">
        <v>5</v>
      </c>
      <c r="D110">
        <v>6880</v>
      </c>
    </row>
    <row r="111" spans="1:4" x14ac:dyDescent="0.45">
      <c r="A111">
        <v>110</v>
      </c>
      <c r="B111" s="1">
        <v>44251</v>
      </c>
      <c r="C111" s="2" t="s">
        <v>5</v>
      </c>
      <c r="D111">
        <v>3790</v>
      </c>
    </row>
    <row r="112" spans="1:4" x14ac:dyDescent="0.45">
      <c r="A112">
        <v>111</v>
      </c>
      <c r="B112" s="1">
        <v>44252</v>
      </c>
      <c r="C112" s="2" t="s">
        <v>5</v>
      </c>
      <c r="D112">
        <v>4560</v>
      </c>
    </row>
    <row r="113" spans="1:4" x14ac:dyDescent="0.45">
      <c r="A113">
        <v>112</v>
      </c>
      <c r="B113" s="1">
        <v>44252</v>
      </c>
      <c r="C113" s="2" t="s">
        <v>6</v>
      </c>
      <c r="D113">
        <v>3910</v>
      </c>
    </row>
    <row r="114" spans="1:4" x14ac:dyDescent="0.45">
      <c r="A114">
        <v>113</v>
      </c>
      <c r="B114" s="1">
        <v>44252</v>
      </c>
      <c r="C114" s="2" t="s">
        <v>4</v>
      </c>
      <c r="D114">
        <v>5060</v>
      </c>
    </row>
    <row r="115" spans="1:4" x14ac:dyDescent="0.45">
      <c r="A115">
        <v>114</v>
      </c>
      <c r="B115" s="1">
        <v>44253</v>
      </c>
      <c r="C115" s="2" t="s">
        <v>7</v>
      </c>
      <c r="D115">
        <v>9440</v>
      </c>
    </row>
    <row r="116" spans="1:4" x14ac:dyDescent="0.45">
      <c r="A116">
        <v>115</v>
      </c>
      <c r="B116" s="1">
        <v>44253</v>
      </c>
      <c r="C116" s="2" t="s">
        <v>4</v>
      </c>
      <c r="D116">
        <v>5100</v>
      </c>
    </row>
    <row r="117" spans="1:4" x14ac:dyDescent="0.45">
      <c r="A117">
        <v>116</v>
      </c>
      <c r="B117" s="1">
        <v>44254</v>
      </c>
      <c r="C117" s="2" t="s">
        <v>5</v>
      </c>
      <c r="D117">
        <v>4360</v>
      </c>
    </row>
    <row r="118" spans="1:4" x14ac:dyDescent="0.45">
      <c r="A118">
        <v>117</v>
      </c>
      <c r="B118" s="1">
        <v>44254</v>
      </c>
      <c r="C118" s="2" t="s">
        <v>6</v>
      </c>
      <c r="D118">
        <v>6220</v>
      </c>
    </row>
    <row r="119" spans="1:4" x14ac:dyDescent="0.45">
      <c r="A119">
        <v>118</v>
      </c>
      <c r="B119" s="1">
        <v>44255</v>
      </c>
      <c r="C119" s="2" t="s">
        <v>4</v>
      </c>
      <c r="D119">
        <v>4290</v>
      </c>
    </row>
    <row r="120" spans="1:4" x14ac:dyDescent="0.45">
      <c r="A120">
        <v>119</v>
      </c>
      <c r="B120" s="1">
        <v>44255</v>
      </c>
      <c r="C120" s="2" t="s">
        <v>6</v>
      </c>
      <c r="D120">
        <v>1260</v>
      </c>
    </row>
    <row r="121" spans="1:4" x14ac:dyDescent="0.45">
      <c r="A121">
        <v>120</v>
      </c>
      <c r="B121" s="1">
        <v>44256</v>
      </c>
      <c r="C121" s="2" t="s">
        <v>5</v>
      </c>
      <c r="D121">
        <v>9520</v>
      </c>
    </row>
    <row r="122" spans="1:4" x14ac:dyDescent="0.45">
      <c r="A122">
        <v>121</v>
      </c>
      <c r="B122" s="1">
        <v>44256</v>
      </c>
      <c r="C122" s="2" t="s">
        <v>4</v>
      </c>
      <c r="D122">
        <v>8650</v>
      </c>
    </row>
    <row r="123" spans="1:4" x14ac:dyDescent="0.45">
      <c r="A123">
        <v>122</v>
      </c>
      <c r="B123" s="1">
        <v>44257</v>
      </c>
      <c r="C123" s="2" t="s">
        <v>6</v>
      </c>
      <c r="D123">
        <v>9080</v>
      </c>
    </row>
    <row r="124" spans="1:4" x14ac:dyDescent="0.45">
      <c r="A124">
        <v>123</v>
      </c>
      <c r="B124" s="1">
        <v>44257</v>
      </c>
      <c r="C124" s="2" t="s">
        <v>5</v>
      </c>
      <c r="D124">
        <v>1510</v>
      </c>
    </row>
    <row r="125" spans="1:4" x14ac:dyDescent="0.45">
      <c r="A125">
        <v>124</v>
      </c>
      <c r="B125" s="1">
        <v>44258</v>
      </c>
      <c r="C125" s="2" t="s">
        <v>4</v>
      </c>
      <c r="D125">
        <v>6850</v>
      </c>
    </row>
    <row r="126" spans="1:4" x14ac:dyDescent="0.45">
      <c r="A126">
        <v>125</v>
      </c>
      <c r="B126" s="1">
        <v>44259</v>
      </c>
      <c r="C126" s="2" t="s">
        <v>4</v>
      </c>
      <c r="D126">
        <v>6210</v>
      </c>
    </row>
    <row r="127" spans="1:4" x14ac:dyDescent="0.45">
      <c r="A127">
        <v>126</v>
      </c>
      <c r="B127" s="1">
        <v>44260</v>
      </c>
      <c r="C127" s="2" t="s">
        <v>4</v>
      </c>
      <c r="D127">
        <v>3340</v>
      </c>
    </row>
    <row r="128" spans="1:4" x14ac:dyDescent="0.45">
      <c r="A128">
        <v>127</v>
      </c>
      <c r="B128" s="1">
        <v>44260</v>
      </c>
      <c r="C128" s="2" t="s">
        <v>5</v>
      </c>
      <c r="D128">
        <v>3450</v>
      </c>
    </row>
    <row r="129" spans="1:4" x14ac:dyDescent="0.45">
      <c r="A129">
        <v>128</v>
      </c>
      <c r="B129" s="1">
        <v>44261</v>
      </c>
      <c r="C129" s="2" t="s">
        <v>7</v>
      </c>
      <c r="D129">
        <v>3270</v>
      </c>
    </row>
    <row r="130" spans="1:4" x14ac:dyDescent="0.45">
      <c r="A130">
        <v>129</v>
      </c>
      <c r="B130" s="1">
        <v>44261</v>
      </c>
      <c r="C130" s="2" t="s">
        <v>6</v>
      </c>
      <c r="D130">
        <v>3580</v>
      </c>
    </row>
    <row r="131" spans="1:4" x14ac:dyDescent="0.45">
      <c r="A131">
        <v>130</v>
      </c>
      <c r="B131" s="1">
        <v>44261</v>
      </c>
      <c r="C131" s="2" t="s">
        <v>5</v>
      </c>
      <c r="D131">
        <v>9560</v>
      </c>
    </row>
    <row r="132" spans="1:4" x14ac:dyDescent="0.45">
      <c r="A132">
        <v>131</v>
      </c>
      <c r="B132" s="1">
        <v>44262</v>
      </c>
      <c r="C132" s="2" t="s">
        <v>4</v>
      </c>
      <c r="D132">
        <v>5310</v>
      </c>
    </row>
    <row r="133" spans="1:4" x14ac:dyDescent="0.45">
      <c r="A133">
        <v>132</v>
      </c>
      <c r="B133" s="1">
        <v>44263</v>
      </c>
      <c r="C133" s="2" t="s">
        <v>4</v>
      </c>
      <c r="D133">
        <v>9130</v>
      </c>
    </row>
    <row r="134" spans="1:4" x14ac:dyDescent="0.45">
      <c r="A134">
        <v>133</v>
      </c>
      <c r="B134" s="1">
        <v>44263</v>
      </c>
      <c r="C134" s="2" t="s">
        <v>5</v>
      </c>
      <c r="D134">
        <v>8710</v>
      </c>
    </row>
    <row r="135" spans="1:4" x14ac:dyDescent="0.45">
      <c r="A135">
        <v>134</v>
      </c>
      <c r="B135" s="1">
        <v>44264</v>
      </c>
      <c r="C135" s="2" t="s">
        <v>4</v>
      </c>
      <c r="D135">
        <v>1920</v>
      </c>
    </row>
    <row r="136" spans="1:4" x14ac:dyDescent="0.45">
      <c r="A136">
        <v>135</v>
      </c>
      <c r="B136" s="1">
        <v>44264</v>
      </c>
      <c r="C136" s="2" t="s">
        <v>5</v>
      </c>
      <c r="D136">
        <v>4330</v>
      </c>
    </row>
    <row r="137" spans="1:4" x14ac:dyDescent="0.45">
      <c r="A137">
        <v>136</v>
      </c>
      <c r="B137" s="1">
        <v>44265</v>
      </c>
      <c r="C137" s="2" t="s">
        <v>6</v>
      </c>
      <c r="D137">
        <v>6010</v>
      </c>
    </row>
    <row r="138" spans="1:4" x14ac:dyDescent="0.45">
      <c r="A138">
        <v>137</v>
      </c>
      <c r="B138" s="1">
        <v>44265</v>
      </c>
      <c r="C138" s="2" t="s">
        <v>5</v>
      </c>
      <c r="D138">
        <v>8680</v>
      </c>
    </row>
    <row r="139" spans="1:4" x14ac:dyDescent="0.45">
      <c r="A139">
        <v>138</v>
      </c>
      <c r="B139" s="1">
        <v>44265</v>
      </c>
      <c r="C139" s="2" t="s">
        <v>7</v>
      </c>
      <c r="D139">
        <v>6950</v>
      </c>
    </row>
    <row r="140" spans="1:4" x14ac:dyDescent="0.45">
      <c r="A140">
        <v>139</v>
      </c>
      <c r="B140" s="1">
        <v>44266</v>
      </c>
      <c r="C140" s="2" t="s">
        <v>5</v>
      </c>
      <c r="D140">
        <v>3280</v>
      </c>
    </row>
    <row r="141" spans="1:4" x14ac:dyDescent="0.45">
      <c r="A141">
        <v>140</v>
      </c>
      <c r="B141" s="1">
        <v>44267</v>
      </c>
      <c r="C141" s="2" t="s">
        <v>6</v>
      </c>
      <c r="D141">
        <v>9590</v>
      </c>
    </row>
    <row r="142" spans="1:4" x14ac:dyDescent="0.45">
      <c r="A142">
        <v>141</v>
      </c>
      <c r="B142" s="1">
        <v>44267</v>
      </c>
      <c r="C142" s="2" t="s">
        <v>4</v>
      </c>
      <c r="D142">
        <v>820</v>
      </c>
    </row>
    <row r="143" spans="1:4" x14ac:dyDescent="0.45">
      <c r="A143">
        <v>142</v>
      </c>
      <c r="B143" s="1">
        <v>44268</v>
      </c>
      <c r="C143" s="2" t="s">
        <v>4</v>
      </c>
      <c r="D143">
        <v>5220</v>
      </c>
    </row>
    <row r="144" spans="1:4" x14ac:dyDescent="0.45">
      <c r="A144">
        <v>143</v>
      </c>
      <c r="B144" s="1">
        <v>44269</v>
      </c>
      <c r="C144" s="2" t="s">
        <v>6</v>
      </c>
      <c r="D144">
        <v>6210</v>
      </c>
    </row>
    <row r="145" spans="1:4" x14ac:dyDescent="0.45">
      <c r="A145">
        <v>144</v>
      </c>
      <c r="B145" s="1">
        <v>44269</v>
      </c>
      <c r="C145" s="2" t="s">
        <v>5</v>
      </c>
      <c r="D145">
        <v>3180</v>
      </c>
    </row>
    <row r="146" spans="1:4" x14ac:dyDescent="0.45">
      <c r="A146">
        <v>145</v>
      </c>
      <c r="B146" s="1">
        <v>44270</v>
      </c>
      <c r="C146" s="2" t="s">
        <v>4</v>
      </c>
      <c r="D146">
        <v>6860</v>
      </c>
    </row>
    <row r="147" spans="1:4" x14ac:dyDescent="0.45">
      <c r="A147">
        <v>146</v>
      </c>
      <c r="B147" s="1">
        <v>44271</v>
      </c>
      <c r="C147" s="2" t="s">
        <v>4</v>
      </c>
      <c r="D147">
        <v>2020</v>
      </c>
    </row>
    <row r="148" spans="1:4" x14ac:dyDescent="0.45">
      <c r="A148">
        <v>147</v>
      </c>
      <c r="B148" s="1">
        <v>44271</v>
      </c>
      <c r="C148" s="2" t="s">
        <v>5</v>
      </c>
      <c r="D148">
        <v>3650</v>
      </c>
    </row>
    <row r="149" spans="1:4" x14ac:dyDescent="0.45">
      <c r="A149">
        <v>148</v>
      </c>
      <c r="B149" s="1">
        <v>44272</v>
      </c>
      <c r="C149" s="2" t="s">
        <v>4</v>
      </c>
      <c r="D149">
        <v>9720</v>
      </c>
    </row>
    <row r="150" spans="1:4" x14ac:dyDescent="0.45">
      <c r="A150">
        <v>149</v>
      </c>
      <c r="B150" s="1">
        <v>44273</v>
      </c>
      <c r="C150" s="2" t="s">
        <v>5</v>
      </c>
      <c r="D150">
        <v>7840</v>
      </c>
    </row>
    <row r="151" spans="1:4" x14ac:dyDescent="0.45">
      <c r="A151">
        <v>150</v>
      </c>
      <c r="B151" s="1">
        <v>44273</v>
      </c>
      <c r="C151" s="2" t="s">
        <v>4</v>
      </c>
      <c r="D151">
        <v>6780</v>
      </c>
    </row>
    <row r="152" spans="1:4" x14ac:dyDescent="0.45">
      <c r="A152">
        <v>151</v>
      </c>
      <c r="B152" s="1">
        <v>44273</v>
      </c>
      <c r="C152" s="2" t="s">
        <v>6</v>
      </c>
      <c r="D152">
        <v>3490</v>
      </c>
    </row>
    <row r="153" spans="1:4" x14ac:dyDescent="0.45">
      <c r="A153">
        <v>152</v>
      </c>
      <c r="B153" s="1">
        <v>44273</v>
      </c>
      <c r="C153" s="2" t="s">
        <v>7</v>
      </c>
      <c r="D153">
        <v>9980</v>
      </c>
    </row>
    <row r="154" spans="1:4" x14ac:dyDescent="0.45">
      <c r="A154">
        <v>153</v>
      </c>
      <c r="B154" s="1">
        <v>44274</v>
      </c>
      <c r="C154" s="2" t="s">
        <v>7</v>
      </c>
      <c r="D154">
        <v>7850</v>
      </c>
    </row>
    <row r="155" spans="1:4" x14ac:dyDescent="0.45">
      <c r="A155">
        <v>154</v>
      </c>
      <c r="B155" s="1">
        <v>44274</v>
      </c>
      <c r="C155" s="2" t="s">
        <v>6</v>
      </c>
      <c r="D155">
        <v>9770</v>
      </c>
    </row>
    <row r="156" spans="1:4" x14ac:dyDescent="0.45">
      <c r="A156">
        <v>155</v>
      </c>
      <c r="B156" s="1">
        <v>44275</v>
      </c>
      <c r="C156" s="2" t="s">
        <v>6</v>
      </c>
      <c r="D156">
        <v>750</v>
      </c>
    </row>
    <row r="157" spans="1:4" x14ac:dyDescent="0.45">
      <c r="A157">
        <v>156</v>
      </c>
      <c r="B157" s="1">
        <v>44275</v>
      </c>
      <c r="C157" s="2" t="s">
        <v>7</v>
      </c>
      <c r="D157">
        <v>8900</v>
      </c>
    </row>
    <row r="158" spans="1:4" x14ac:dyDescent="0.45">
      <c r="A158">
        <v>157</v>
      </c>
      <c r="B158" s="1">
        <v>44275</v>
      </c>
      <c r="C158" s="2" t="s">
        <v>4</v>
      </c>
      <c r="D158">
        <v>9410</v>
      </c>
    </row>
    <row r="159" spans="1:4" x14ac:dyDescent="0.45">
      <c r="A159">
        <v>158</v>
      </c>
      <c r="B159" s="1">
        <v>44276</v>
      </c>
      <c r="C159" s="2" t="s">
        <v>6</v>
      </c>
      <c r="D159">
        <v>9310</v>
      </c>
    </row>
    <row r="160" spans="1:4" x14ac:dyDescent="0.45">
      <c r="A160">
        <v>159</v>
      </c>
      <c r="B160" s="1">
        <v>44276</v>
      </c>
      <c r="C160" s="2" t="s">
        <v>4</v>
      </c>
      <c r="D160">
        <v>2480</v>
      </c>
    </row>
    <row r="161" spans="1:4" x14ac:dyDescent="0.45">
      <c r="A161">
        <v>160</v>
      </c>
      <c r="B161" s="1">
        <v>44276</v>
      </c>
      <c r="C161" s="2" t="s">
        <v>5</v>
      </c>
      <c r="D161">
        <v>1740</v>
      </c>
    </row>
    <row r="162" spans="1:4" x14ac:dyDescent="0.45">
      <c r="A162">
        <v>161</v>
      </c>
      <c r="B162" s="1">
        <v>44277</v>
      </c>
      <c r="C162" s="2" t="s">
        <v>4</v>
      </c>
      <c r="D162">
        <v>860</v>
      </c>
    </row>
    <row r="163" spans="1:4" x14ac:dyDescent="0.45">
      <c r="A163">
        <v>162</v>
      </c>
      <c r="B163" s="1">
        <v>44278</v>
      </c>
      <c r="C163" s="2" t="s">
        <v>5</v>
      </c>
      <c r="D163">
        <v>1830</v>
      </c>
    </row>
    <row r="164" spans="1:4" x14ac:dyDescent="0.45">
      <c r="A164">
        <v>163</v>
      </c>
      <c r="B164" s="1">
        <v>44279</v>
      </c>
      <c r="C164" s="2" t="s">
        <v>6</v>
      </c>
      <c r="D164">
        <v>1770</v>
      </c>
    </row>
    <row r="165" spans="1:4" x14ac:dyDescent="0.45">
      <c r="A165">
        <v>164</v>
      </c>
      <c r="B165" s="1">
        <v>44279</v>
      </c>
      <c r="C165" s="2" t="s">
        <v>7</v>
      </c>
      <c r="D165">
        <v>7830</v>
      </c>
    </row>
    <row r="166" spans="1:4" x14ac:dyDescent="0.45">
      <c r="A166">
        <v>165</v>
      </c>
      <c r="B166" s="1">
        <v>44279</v>
      </c>
      <c r="C166" s="2" t="s">
        <v>4</v>
      </c>
      <c r="D166">
        <v>8300</v>
      </c>
    </row>
    <row r="167" spans="1:4" x14ac:dyDescent="0.45">
      <c r="A167">
        <v>166</v>
      </c>
      <c r="B167" s="1">
        <v>44280</v>
      </c>
      <c r="C167" s="2" t="s">
        <v>5</v>
      </c>
      <c r="D167">
        <v>1050</v>
      </c>
    </row>
    <row r="168" spans="1:4" x14ac:dyDescent="0.45">
      <c r="A168">
        <v>167</v>
      </c>
      <c r="B168" s="1">
        <v>44280</v>
      </c>
      <c r="C168" s="2" t="s">
        <v>7</v>
      </c>
      <c r="D168">
        <v>5150</v>
      </c>
    </row>
    <row r="169" spans="1:4" x14ac:dyDescent="0.45">
      <c r="A169">
        <v>168</v>
      </c>
      <c r="B169" s="1">
        <v>44280</v>
      </c>
      <c r="C169" s="2" t="s">
        <v>6</v>
      </c>
      <c r="D169">
        <v>6860</v>
      </c>
    </row>
    <row r="170" spans="1:4" x14ac:dyDescent="0.45">
      <c r="A170">
        <v>169</v>
      </c>
      <c r="B170" s="1">
        <v>44281</v>
      </c>
      <c r="C170" s="2" t="s">
        <v>4</v>
      </c>
      <c r="D170">
        <v>1300</v>
      </c>
    </row>
    <row r="171" spans="1:4" x14ac:dyDescent="0.45">
      <c r="A171">
        <v>170</v>
      </c>
      <c r="B171" s="1">
        <v>44281</v>
      </c>
      <c r="C171" s="2" t="s">
        <v>5</v>
      </c>
      <c r="D171">
        <v>8800</v>
      </c>
    </row>
    <row r="172" spans="1:4" x14ac:dyDescent="0.45">
      <c r="A172">
        <v>171</v>
      </c>
      <c r="B172" s="1">
        <v>44282</v>
      </c>
      <c r="C172" s="2" t="s">
        <v>6</v>
      </c>
      <c r="D172">
        <v>1250</v>
      </c>
    </row>
    <row r="173" spans="1:4" x14ac:dyDescent="0.45">
      <c r="A173">
        <v>172</v>
      </c>
      <c r="B173" s="1">
        <v>44283</v>
      </c>
      <c r="C173" s="2" t="s">
        <v>5</v>
      </c>
      <c r="D173">
        <v>3910</v>
      </c>
    </row>
    <row r="174" spans="1:4" x14ac:dyDescent="0.45">
      <c r="A174">
        <v>173</v>
      </c>
      <c r="B174" s="1">
        <v>44283</v>
      </c>
      <c r="C174" s="2" t="s">
        <v>4</v>
      </c>
      <c r="D174">
        <v>1460</v>
      </c>
    </row>
    <row r="175" spans="1:4" x14ac:dyDescent="0.45">
      <c r="A175">
        <v>174</v>
      </c>
      <c r="B175" s="1">
        <v>44283</v>
      </c>
      <c r="C175" s="2" t="s">
        <v>7</v>
      </c>
      <c r="D175">
        <v>6470</v>
      </c>
    </row>
    <row r="176" spans="1:4" x14ac:dyDescent="0.45">
      <c r="A176">
        <v>175</v>
      </c>
      <c r="B176" s="1">
        <v>44283</v>
      </c>
      <c r="C176" s="2" t="s">
        <v>6</v>
      </c>
      <c r="D176">
        <v>6580</v>
      </c>
    </row>
    <row r="177" spans="1:4" x14ac:dyDescent="0.45">
      <c r="A177">
        <v>176</v>
      </c>
      <c r="B177" s="1">
        <v>44284</v>
      </c>
      <c r="C177" s="2" t="s">
        <v>4</v>
      </c>
      <c r="D177">
        <v>8090</v>
      </c>
    </row>
    <row r="178" spans="1:4" x14ac:dyDescent="0.45">
      <c r="A178">
        <v>177</v>
      </c>
      <c r="B178" s="1">
        <v>44285</v>
      </c>
      <c r="C178" s="2" t="s">
        <v>4</v>
      </c>
      <c r="D178">
        <v>4230</v>
      </c>
    </row>
    <row r="179" spans="1:4" x14ac:dyDescent="0.45">
      <c r="A179">
        <v>178</v>
      </c>
      <c r="B179" s="1">
        <v>44286</v>
      </c>
      <c r="C179" s="2" t="s">
        <v>7</v>
      </c>
      <c r="D179">
        <v>2750</v>
      </c>
    </row>
    <row r="180" spans="1:4" x14ac:dyDescent="0.45">
      <c r="A180">
        <v>179</v>
      </c>
      <c r="B180" s="1">
        <v>44286</v>
      </c>
      <c r="C180" s="2" t="s">
        <v>5</v>
      </c>
      <c r="D180">
        <v>5660</v>
      </c>
    </row>
    <row r="181" spans="1:4" x14ac:dyDescent="0.45">
      <c r="A181">
        <v>180</v>
      </c>
      <c r="B181" s="1">
        <v>44287</v>
      </c>
      <c r="C181" s="2" t="s">
        <v>4</v>
      </c>
      <c r="D181">
        <v>3540</v>
      </c>
    </row>
    <row r="182" spans="1:4" x14ac:dyDescent="0.45">
      <c r="A182">
        <v>181</v>
      </c>
      <c r="B182" s="1">
        <v>44287</v>
      </c>
      <c r="C182" s="2" t="s">
        <v>7</v>
      </c>
      <c r="D182">
        <v>2630</v>
      </c>
    </row>
    <row r="183" spans="1:4" x14ac:dyDescent="0.45">
      <c r="A183">
        <v>182</v>
      </c>
      <c r="B183" s="1">
        <v>44288</v>
      </c>
      <c r="C183" s="2" t="s">
        <v>6</v>
      </c>
      <c r="D183">
        <v>1030</v>
      </c>
    </row>
    <row r="184" spans="1:4" x14ac:dyDescent="0.45">
      <c r="A184">
        <v>183</v>
      </c>
      <c r="B184" s="1">
        <v>44288</v>
      </c>
      <c r="C184" s="2" t="s">
        <v>4</v>
      </c>
      <c r="D184">
        <v>4560</v>
      </c>
    </row>
    <row r="185" spans="1:4" x14ac:dyDescent="0.45">
      <c r="A185">
        <v>184</v>
      </c>
      <c r="B185" s="1">
        <v>44289</v>
      </c>
      <c r="C185" s="2" t="s">
        <v>5</v>
      </c>
      <c r="D185">
        <v>6400</v>
      </c>
    </row>
    <row r="186" spans="1:4" x14ac:dyDescent="0.45">
      <c r="A186">
        <v>185</v>
      </c>
      <c r="B186" s="1">
        <v>44290</v>
      </c>
      <c r="C186" s="2" t="s">
        <v>5</v>
      </c>
      <c r="D186">
        <v>3040</v>
      </c>
    </row>
    <row r="187" spans="1:4" x14ac:dyDescent="0.45">
      <c r="A187">
        <v>186</v>
      </c>
      <c r="B187" s="1">
        <v>44290</v>
      </c>
      <c r="C187" s="2" t="s">
        <v>6</v>
      </c>
      <c r="D187">
        <v>6450</v>
      </c>
    </row>
    <row r="188" spans="1:4" x14ac:dyDescent="0.45">
      <c r="A188">
        <v>187</v>
      </c>
      <c r="B188" s="1">
        <v>44291</v>
      </c>
      <c r="C188" s="2" t="s">
        <v>6</v>
      </c>
      <c r="D188">
        <v>7650</v>
      </c>
    </row>
    <row r="189" spans="1:4" x14ac:dyDescent="0.45">
      <c r="A189">
        <v>188</v>
      </c>
      <c r="B189" s="1">
        <v>44292</v>
      </c>
      <c r="C189" s="2" t="s">
        <v>5</v>
      </c>
      <c r="D189">
        <v>7190</v>
      </c>
    </row>
    <row r="190" spans="1:4" x14ac:dyDescent="0.45">
      <c r="A190">
        <v>189</v>
      </c>
      <c r="B190" s="1">
        <v>44292</v>
      </c>
      <c r="C190" s="2" t="s">
        <v>4</v>
      </c>
      <c r="D190">
        <v>7100</v>
      </c>
    </row>
    <row r="191" spans="1:4" x14ac:dyDescent="0.45">
      <c r="A191">
        <v>190</v>
      </c>
      <c r="B191" s="1">
        <v>44292</v>
      </c>
      <c r="C191" s="2" t="s">
        <v>7</v>
      </c>
      <c r="D191">
        <v>8950</v>
      </c>
    </row>
    <row r="192" spans="1:4" x14ac:dyDescent="0.45">
      <c r="A192">
        <v>191</v>
      </c>
      <c r="B192" s="1">
        <v>44293</v>
      </c>
      <c r="C192" s="2" t="s">
        <v>4</v>
      </c>
      <c r="D192">
        <v>7650</v>
      </c>
    </row>
    <row r="193" spans="1:4" x14ac:dyDescent="0.45">
      <c r="A193">
        <v>192</v>
      </c>
      <c r="B193" s="1">
        <v>44293</v>
      </c>
      <c r="C193" s="2" t="s">
        <v>6</v>
      </c>
      <c r="D193">
        <v>3350</v>
      </c>
    </row>
    <row r="194" spans="1:4" x14ac:dyDescent="0.45">
      <c r="A194">
        <v>193</v>
      </c>
      <c r="B194" s="1">
        <v>44294</v>
      </c>
      <c r="C194" s="2" t="s">
        <v>4</v>
      </c>
      <c r="D194">
        <v>8230</v>
      </c>
    </row>
    <row r="195" spans="1:4" x14ac:dyDescent="0.45">
      <c r="A195">
        <v>194</v>
      </c>
      <c r="B195" s="1">
        <v>44294</v>
      </c>
      <c r="C195" s="2" t="s">
        <v>7</v>
      </c>
      <c r="D195">
        <v>4860</v>
      </c>
    </row>
    <row r="196" spans="1:4" x14ac:dyDescent="0.45">
      <c r="A196">
        <v>195</v>
      </c>
      <c r="B196" s="1">
        <v>44294</v>
      </c>
      <c r="C196" s="2" t="s">
        <v>6</v>
      </c>
      <c r="D196">
        <v>2250</v>
      </c>
    </row>
    <row r="197" spans="1:4" x14ac:dyDescent="0.45">
      <c r="A197">
        <v>196</v>
      </c>
      <c r="B197" s="1">
        <v>44295</v>
      </c>
      <c r="C197" s="2" t="s">
        <v>4</v>
      </c>
      <c r="D197">
        <v>9980</v>
      </c>
    </row>
    <row r="198" spans="1:4" x14ac:dyDescent="0.45">
      <c r="A198">
        <v>197</v>
      </c>
      <c r="B198" s="1">
        <v>44295</v>
      </c>
      <c r="C198" s="2" t="s">
        <v>6</v>
      </c>
      <c r="D198">
        <v>6320</v>
      </c>
    </row>
    <row r="199" spans="1:4" x14ac:dyDescent="0.45">
      <c r="A199">
        <v>198</v>
      </c>
      <c r="B199" s="1">
        <v>44295</v>
      </c>
      <c r="C199" s="2" t="s">
        <v>7</v>
      </c>
      <c r="D199">
        <v>4600</v>
      </c>
    </row>
    <row r="200" spans="1:4" x14ac:dyDescent="0.45">
      <c r="A200">
        <v>199</v>
      </c>
      <c r="B200" s="1">
        <v>44296</v>
      </c>
      <c r="C200" s="2" t="s">
        <v>5</v>
      </c>
      <c r="D200">
        <v>9150</v>
      </c>
    </row>
    <row r="201" spans="1:4" x14ac:dyDescent="0.45">
      <c r="A201">
        <v>200</v>
      </c>
      <c r="B201" s="1">
        <v>44297</v>
      </c>
      <c r="C201" s="2" t="s">
        <v>7</v>
      </c>
      <c r="D201">
        <v>4940</v>
      </c>
    </row>
    <row r="202" spans="1:4" x14ac:dyDescent="0.45">
      <c r="A202">
        <v>201</v>
      </c>
      <c r="B202" s="1">
        <v>44298</v>
      </c>
      <c r="C202" s="2" t="s">
        <v>5</v>
      </c>
      <c r="D202">
        <v>7550</v>
      </c>
    </row>
    <row r="203" spans="1:4" x14ac:dyDescent="0.45">
      <c r="A203">
        <v>202</v>
      </c>
      <c r="B203" s="1">
        <v>44298</v>
      </c>
      <c r="C203" s="2" t="s">
        <v>4</v>
      </c>
      <c r="D203">
        <v>4460</v>
      </c>
    </row>
    <row r="204" spans="1:4" x14ac:dyDescent="0.45">
      <c r="A204">
        <v>203</v>
      </c>
      <c r="B204" s="1">
        <v>44299</v>
      </c>
      <c r="C204" s="2" t="s">
        <v>5</v>
      </c>
      <c r="D204">
        <v>1680</v>
      </c>
    </row>
    <row r="205" spans="1:4" x14ac:dyDescent="0.45">
      <c r="A205">
        <v>204</v>
      </c>
      <c r="B205" s="1">
        <v>44299</v>
      </c>
      <c r="C205" s="2" t="s">
        <v>7</v>
      </c>
      <c r="D205">
        <v>5220</v>
      </c>
    </row>
    <row r="206" spans="1:4" x14ac:dyDescent="0.45">
      <c r="A206">
        <v>205</v>
      </c>
      <c r="B206" s="1">
        <v>44299</v>
      </c>
      <c r="C206" s="2" t="s">
        <v>6</v>
      </c>
      <c r="D206">
        <v>6180</v>
      </c>
    </row>
    <row r="207" spans="1:4" x14ac:dyDescent="0.45">
      <c r="A207">
        <v>206</v>
      </c>
      <c r="B207" s="1">
        <v>44300</v>
      </c>
      <c r="C207" s="2" t="s">
        <v>4</v>
      </c>
      <c r="D207">
        <v>6780</v>
      </c>
    </row>
    <row r="208" spans="1:4" x14ac:dyDescent="0.45">
      <c r="A208">
        <v>207</v>
      </c>
      <c r="B208" s="1">
        <v>44300</v>
      </c>
      <c r="C208" s="2" t="s">
        <v>6</v>
      </c>
      <c r="D208">
        <v>6770</v>
      </c>
    </row>
    <row r="209" spans="1:4" x14ac:dyDescent="0.45">
      <c r="A209">
        <v>208</v>
      </c>
      <c r="B209" s="1">
        <v>44300</v>
      </c>
      <c r="C209" s="2" t="s">
        <v>7</v>
      </c>
      <c r="D209">
        <v>2070</v>
      </c>
    </row>
    <row r="210" spans="1:4" x14ac:dyDescent="0.45">
      <c r="A210">
        <v>209</v>
      </c>
      <c r="B210" s="1">
        <v>44301</v>
      </c>
      <c r="C210" s="2" t="s">
        <v>4</v>
      </c>
      <c r="D210">
        <v>6720</v>
      </c>
    </row>
    <row r="211" spans="1:4" x14ac:dyDescent="0.45">
      <c r="A211">
        <v>210</v>
      </c>
      <c r="B211" s="1">
        <v>44301</v>
      </c>
      <c r="C211" s="2" t="s">
        <v>6</v>
      </c>
      <c r="D211">
        <v>5160</v>
      </c>
    </row>
    <row r="212" spans="1:4" x14ac:dyDescent="0.45">
      <c r="A212">
        <v>211</v>
      </c>
      <c r="B212" s="1">
        <v>44301</v>
      </c>
      <c r="C212" s="2" t="s">
        <v>7</v>
      </c>
      <c r="D212">
        <v>3130</v>
      </c>
    </row>
    <row r="213" spans="1:4" x14ac:dyDescent="0.45">
      <c r="A213">
        <v>212</v>
      </c>
      <c r="B213" s="1">
        <v>44302</v>
      </c>
      <c r="C213" s="2" t="s">
        <v>5</v>
      </c>
      <c r="D213">
        <v>6560</v>
      </c>
    </row>
    <row r="214" spans="1:4" x14ac:dyDescent="0.45">
      <c r="A214">
        <v>213</v>
      </c>
      <c r="B214" s="1">
        <v>44302</v>
      </c>
      <c r="C214" s="2" t="s">
        <v>4</v>
      </c>
      <c r="D214">
        <v>1000</v>
      </c>
    </row>
    <row r="215" spans="1:4" x14ac:dyDescent="0.45">
      <c r="A215">
        <v>214</v>
      </c>
      <c r="B215" s="1">
        <v>44303</v>
      </c>
      <c r="C215" s="2" t="s">
        <v>7</v>
      </c>
      <c r="D215">
        <v>2660</v>
      </c>
    </row>
    <row r="216" spans="1:4" x14ac:dyDescent="0.45">
      <c r="A216">
        <v>215</v>
      </c>
      <c r="B216" s="1">
        <v>44303</v>
      </c>
      <c r="C216" s="2" t="s">
        <v>6</v>
      </c>
      <c r="D216">
        <v>8880</v>
      </c>
    </row>
    <row r="217" spans="1:4" x14ac:dyDescent="0.45">
      <c r="A217">
        <v>216</v>
      </c>
      <c r="B217" s="1">
        <v>44303</v>
      </c>
      <c r="C217" s="2" t="s">
        <v>4</v>
      </c>
      <c r="D217">
        <v>1800</v>
      </c>
    </row>
    <row r="218" spans="1:4" x14ac:dyDescent="0.45">
      <c r="A218">
        <v>217</v>
      </c>
      <c r="B218" s="1">
        <v>44304</v>
      </c>
      <c r="C218" s="2" t="s">
        <v>6</v>
      </c>
      <c r="D218">
        <v>6820</v>
      </c>
    </row>
    <row r="219" spans="1:4" x14ac:dyDescent="0.45">
      <c r="A219">
        <v>218</v>
      </c>
      <c r="B219" s="1">
        <v>44304</v>
      </c>
      <c r="C219" s="2" t="s">
        <v>7</v>
      </c>
      <c r="D219">
        <v>3860</v>
      </c>
    </row>
    <row r="220" spans="1:4" x14ac:dyDescent="0.45">
      <c r="A220">
        <v>219</v>
      </c>
      <c r="B220" s="1">
        <v>44304</v>
      </c>
      <c r="C220" s="2" t="s">
        <v>4</v>
      </c>
      <c r="D220">
        <v>6470</v>
      </c>
    </row>
    <row r="221" spans="1:4" x14ac:dyDescent="0.45">
      <c r="A221">
        <v>220</v>
      </c>
      <c r="B221" s="1">
        <v>44305</v>
      </c>
      <c r="C221" s="2" t="s">
        <v>6</v>
      </c>
      <c r="D221">
        <v>1560</v>
      </c>
    </row>
    <row r="222" spans="1:4" x14ac:dyDescent="0.45">
      <c r="A222">
        <v>221</v>
      </c>
      <c r="B222" s="1">
        <v>44305</v>
      </c>
      <c r="C222" s="2" t="s">
        <v>7</v>
      </c>
      <c r="D222">
        <v>3420</v>
      </c>
    </row>
    <row r="223" spans="1:4" x14ac:dyDescent="0.45">
      <c r="A223">
        <v>222</v>
      </c>
      <c r="B223" s="1">
        <v>44305</v>
      </c>
      <c r="C223" s="2" t="s">
        <v>4</v>
      </c>
      <c r="D223">
        <v>5220</v>
      </c>
    </row>
    <row r="224" spans="1:4" x14ac:dyDescent="0.45">
      <c r="A224">
        <v>223</v>
      </c>
      <c r="B224" s="1">
        <v>44306</v>
      </c>
      <c r="C224" s="2" t="s">
        <v>7</v>
      </c>
      <c r="D224">
        <v>6100</v>
      </c>
    </row>
    <row r="225" spans="1:4" x14ac:dyDescent="0.45">
      <c r="A225">
        <v>224</v>
      </c>
      <c r="B225" s="1">
        <v>44306</v>
      </c>
      <c r="C225" s="2" t="s">
        <v>5</v>
      </c>
      <c r="D225">
        <v>3800</v>
      </c>
    </row>
    <row r="226" spans="1:4" x14ac:dyDescent="0.45">
      <c r="A226">
        <v>225</v>
      </c>
      <c r="B226" s="1">
        <v>44307</v>
      </c>
      <c r="C226" s="2" t="s">
        <v>7</v>
      </c>
      <c r="D226">
        <v>3170</v>
      </c>
    </row>
    <row r="227" spans="1:4" x14ac:dyDescent="0.45">
      <c r="A227">
        <v>226</v>
      </c>
      <c r="B227" s="1">
        <v>44307</v>
      </c>
      <c r="C227" s="2" t="s">
        <v>4</v>
      </c>
      <c r="D227">
        <v>4140</v>
      </c>
    </row>
    <row r="228" spans="1:4" x14ac:dyDescent="0.45">
      <c r="A228">
        <v>227</v>
      </c>
      <c r="B228" s="1">
        <v>44307</v>
      </c>
      <c r="C228" s="2" t="s">
        <v>5</v>
      </c>
      <c r="D228">
        <v>2060</v>
      </c>
    </row>
    <row r="229" spans="1:4" x14ac:dyDescent="0.45">
      <c r="A229">
        <v>228</v>
      </c>
      <c r="B229" s="1">
        <v>44308</v>
      </c>
      <c r="C229" s="2" t="s">
        <v>5</v>
      </c>
      <c r="D229">
        <v>8220</v>
      </c>
    </row>
    <row r="230" spans="1:4" x14ac:dyDescent="0.45">
      <c r="A230">
        <v>229</v>
      </c>
      <c r="B230" s="1">
        <v>44309</v>
      </c>
      <c r="C230" s="2" t="s">
        <v>7</v>
      </c>
      <c r="D230">
        <v>9490</v>
      </c>
    </row>
    <row r="231" spans="1:4" x14ac:dyDescent="0.45">
      <c r="A231">
        <v>230</v>
      </c>
      <c r="B231" s="1">
        <v>44309</v>
      </c>
      <c r="C231" s="2" t="s">
        <v>4</v>
      </c>
      <c r="D231">
        <v>950</v>
      </c>
    </row>
    <row r="232" spans="1:4" x14ac:dyDescent="0.45">
      <c r="A232">
        <v>231</v>
      </c>
      <c r="B232" s="1">
        <v>44310</v>
      </c>
      <c r="C232" s="2" t="s">
        <v>5</v>
      </c>
      <c r="D232">
        <v>3110</v>
      </c>
    </row>
    <row r="233" spans="1:4" x14ac:dyDescent="0.45">
      <c r="A233">
        <v>232</v>
      </c>
      <c r="B233" s="1">
        <v>44311</v>
      </c>
      <c r="C233" s="2" t="s">
        <v>6</v>
      </c>
      <c r="D233">
        <v>6010</v>
      </c>
    </row>
    <row r="234" spans="1:4" x14ac:dyDescent="0.45">
      <c r="A234">
        <v>233</v>
      </c>
      <c r="B234" s="1">
        <v>44311</v>
      </c>
      <c r="C234" s="2" t="s">
        <v>7</v>
      </c>
      <c r="D234">
        <v>1220</v>
      </c>
    </row>
    <row r="235" spans="1:4" x14ac:dyDescent="0.45">
      <c r="A235">
        <v>234</v>
      </c>
      <c r="B235" s="1">
        <v>44311</v>
      </c>
      <c r="C235" s="2" t="s">
        <v>4</v>
      </c>
      <c r="D235">
        <v>8060</v>
      </c>
    </row>
    <row r="236" spans="1:4" x14ac:dyDescent="0.45">
      <c r="A236">
        <v>235</v>
      </c>
      <c r="B236" s="1">
        <v>44312</v>
      </c>
      <c r="C236" s="2" t="s">
        <v>7</v>
      </c>
      <c r="D236">
        <v>4040</v>
      </c>
    </row>
    <row r="237" spans="1:4" x14ac:dyDescent="0.45">
      <c r="A237">
        <v>236</v>
      </c>
      <c r="B237" s="1">
        <v>44313</v>
      </c>
      <c r="C237" s="2" t="s">
        <v>6</v>
      </c>
      <c r="D237">
        <v>950</v>
      </c>
    </row>
    <row r="238" spans="1:4" x14ac:dyDescent="0.45">
      <c r="A238">
        <v>237</v>
      </c>
      <c r="B238" s="1">
        <v>44313</v>
      </c>
      <c r="C238" s="2" t="s">
        <v>5</v>
      </c>
      <c r="D238">
        <v>9470</v>
      </c>
    </row>
    <row r="239" spans="1:4" x14ac:dyDescent="0.45">
      <c r="A239">
        <v>238</v>
      </c>
      <c r="B239" s="1">
        <v>44313</v>
      </c>
      <c r="C239" s="2" t="s">
        <v>7</v>
      </c>
      <c r="D239">
        <v>4760</v>
      </c>
    </row>
    <row r="240" spans="1:4" x14ac:dyDescent="0.45">
      <c r="A240">
        <v>239</v>
      </c>
      <c r="B240" s="1">
        <v>44314</v>
      </c>
      <c r="C240" s="2" t="s">
        <v>4</v>
      </c>
      <c r="D240">
        <v>9390</v>
      </c>
    </row>
    <row r="241" spans="1:4" x14ac:dyDescent="0.45">
      <c r="A241">
        <v>240</v>
      </c>
      <c r="B241" s="1">
        <v>44314</v>
      </c>
      <c r="C241" s="2" t="s">
        <v>5</v>
      </c>
      <c r="D241">
        <v>4520</v>
      </c>
    </row>
    <row r="242" spans="1:4" x14ac:dyDescent="0.45">
      <c r="A242">
        <v>241</v>
      </c>
      <c r="B242" s="1">
        <v>44315</v>
      </c>
      <c r="C242" s="2" t="s">
        <v>5</v>
      </c>
      <c r="D242">
        <v>8460</v>
      </c>
    </row>
    <row r="243" spans="1:4" x14ac:dyDescent="0.45">
      <c r="A243">
        <v>242</v>
      </c>
      <c r="B243" s="1">
        <v>44316</v>
      </c>
      <c r="C243" s="2" t="s">
        <v>4</v>
      </c>
      <c r="D243">
        <v>4880</v>
      </c>
    </row>
    <row r="244" spans="1:4" x14ac:dyDescent="0.45">
      <c r="A244">
        <v>243</v>
      </c>
      <c r="B244" s="1">
        <v>44317</v>
      </c>
      <c r="C244" s="2" t="s">
        <v>4</v>
      </c>
      <c r="D244">
        <v>3980</v>
      </c>
    </row>
    <row r="245" spans="1:4" x14ac:dyDescent="0.45">
      <c r="A245">
        <v>244</v>
      </c>
      <c r="B245" s="1">
        <v>44318</v>
      </c>
      <c r="C245" s="2" t="s">
        <v>4</v>
      </c>
      <c r="D245">
        <v>3980</v>
      </c>
    </row>
    <row r="246" spans="1:4" x14ac:dyDescent="0.45">
      <c r="A246">
        <v>245</v>
      </c>
      <c r="B246" s="1">
        <v>44319</v>
      </c>
      <c r="C246" s="2" t="s">
        <v>6</v>
      </c>
      <c r="D246">
        <v>2130</v>
      </c>
    </row>
    <row r="247" spans="1:4" x14ac:dyDescent="0.45">
      <c r="A247">
        <v>246</v>
      </c>
      <c r="B247" s="1">
        <v>44319</v>
      </c>
      <c r="C247" s="2" t="s">
        <v>5</v>
      </c>
      <c r="D247">
        <v>7520</v>
      </c>
    </row>
    <row r="248" spans="1:4" x14ac:dyDescent="0.45">
      <c r="A248">
        <v>247</v>
      </c>
      <c r="B248" s="1">
        <v>44320</v>
      </c>
      <c r="C248" s="2" t="s">
        <v>5</v>
      </c>
      <c r="D248">
        <v>3900</v>
      </c>
    </row>
    <row r="249" spans="1:4" x14ac:dyDescent="0.45">
      <c r="A249">
        <v>248</v>
      </c>
      <c r="B249" s="1">
        <v>44321</v>
      </c>
      <c r="C249" s="2" t="s">
        <v>5</v>
      </c>
      <c r="D249">
        <v>8960</v>
      </c>
    </row>
    <row r="250" spans="1:4" x14ac:dyDescent="0.45">
      <c r="A250">
        <v>249</v>
      </c>
      <c r="B250" s="1">
        <v>44321</v>
      </c>
      <c r="C250" s="2" t="s">
        <v>4</v>
      </c>
      <c r="D250">
        <v>3070</v>
      </c>
    </row>
    <row r="251" spans="1:4" x14ac:dyDescent="0.45">
      <c r="A251">
        <v>250</v>
      </c>
      <c r="B251" s="1">
        <v>44322</v>
      </c>
      <c r="C251" s="2" t="s">
        <v>4</v>
      </c>
      <c r="D251">
        <v>1950</v>
      </c>
    </row>
    <row r="252" spans="1:4" x14ac:dyDescent="0.45">
      <c r="A252">
        <v>251</v>
      </c>
      <c r="B252" s="1">
        <v>44322</v>
      </c>
      <c r="C252" s="2" t="s">
        <v>7</v>
      </c>
      <c r="D252">
        <v>4340</v>
      </c>
    </row>
    <row r="253" spans="1:4" x14ac:dyDescent="0.45">
      <c r="A253">
        <v>252</v>
      </c>
      <c r="B253" s="1">
        <v>44323</v>
      </c>
      <c r="C253" s="2" t="s">
        <v>7</v>
      </c>
      <c r="D253">
        <v>8510</v>
      </c>
    </row>
    <row r="254" spans="1:4" x14ac:dyDescent="0.45">
      <c r="A254">
        <v>253</v>
      </c>
      <c r="B254" s="1">
        <v>44323</v>
      </c>
      <c r="C254" s="2" t="s">
        <v>4</v>
      </c>
      <c r="D254">
        <v>9810</v>
      </c>
    </row>
    <row r="255" spans="1:4" x14ac:dyDescent="0.45">
      <c r="A255">
        <v>254</v>
      </c>
      <c r="B255" s="1">
        <v>44323</v>
      </c>
      <c r="C255" s="2" t="s">
        <v>6</v>
      </c>
      <c r="D255">
        <v>5560</v>
      </c>
    </row>
    <row r="256" spans="1:4" x14ac:dyDescent="0.45">
      <c r="A256">
        <v>255</v>
      </c>
      <c r="B256" s="1">
        <v>44323</v>
      </c>
      <c r="C256" s="2" t="s">
        <v>5</v>
      </c>
      <c r="D256">
        <v>8340</v>
      </c>
    </row>
    <row r="257" spans="1:4" x14ac:dyDescent="0.45">
      <c r="A257">
        <v>256</v>
      </c>
      <c r="B257" s="1">
        <v>44324</v>
      </c>
      <c r="C257" s="2" t="s">
        <v>5</v>
      </c>
      <c r="D257">
        <v>4510</v>
      </c>
    </row>
    <row r="258" spans="1:4" x14ac:dyDescent="0.45">
      <c r="A258">
        <v>257</v>
      </c>
      <c r="B258" s="1">
        <v>44324</v>
      </c>
      <c r="C258" s="2" t="s">
        <v>4</v>
      </c>
      <c r="D258">
        <v>7270</v>
      </c>
    </row>
    <row r="259" spans="1:4" x14ac:dyDescent="0.45">
      <c r="A259">
        <v>258</v>
      </c>
      <c r="B259" s="1">
        <v>44325</v>
      </c>
      <c r="C259" s="2" t="s">
        <v>5</v>
      </c>
      <c r="D259">
        <v>7710</v>
      </c>
    </row>
    <row r="260" spans="1:4" x14ac:dyDescent="0.45">
      <c r="A260">
        <v>259</v>
      </c>
      <c r="B260" s="1">
        <v>44325</v>
      </c>
      <c r="C260" s="2" t="s">
        <v>6</v>
      </c>
      <c r="D260">
        <v>8090</v>
      </c>
    </row>
    <row r="261" spans="1:4" x14ac:dyDescent="0.45">
      <c r="A261">
        <v>260</v>
      </c>
      <c r="B261" s="1">
        <v>44325</v>
      </c>
      <c r="C261" s="2" t="s">
        <v>4</v>
      </c>
      <c r="D261">
        <v>5440</v>
      </c>
    </row>
    <row r="262" spans="1:4" x14ac:dyDescent="0.45">
      <c r="A262">
        <v>261</v>
      </c>
      <c r="B262" s="1">
        <v>44325</v>
      </c>
      <c r="C262" s="2" t="s">
        <v>7</v>
      </c>
      <c r="D262">
        <v>4060</v>
      </c>
    </row>
    <row r="263" spans="1:4" x14ac:dyDescent="0.45">
      <c r="A263">
        <v>262</v>
      </c>
      <c r="B263" s="1">
        <v>44326</v>
      </c>
      <c r="C263" s="2" t="s">
        <v>5</v>
      </c>
      <c r="D263">
        <v>9620</v>
      </c>
    </row>
    <row r="264" spans="1:4" x14ac:dyDescent="0.45">
      <c r="A264">
        <v>263</v>
      </c>
      <c r="B264" s="1">
        <v>44327</v>
      </c>
      <c r="C264" s="2" t="s">
        <v>6</v>
      </c>
      <c r="D264">
        <v>9630</v>
      </c>
    </row>
    <row r="265" spans="1:4" x14ac:dyDescent="0.45">
      <c r="A265">
        <v>264</v>
      </c>
      <c r="B265" s="1">
        <v>44328</v>
      </c>
      <c r="C265" s="2" t="s">
        <v>6</v>
      </c>
      <c r="D265">
        <v>390</v>
      </c>
    </row>
    <row r="266" spans="1:4" x14ac:dyDescent="0.45">
      <c r="A266">
        <v>265</v>
      </c>
      <c r="B266" s="1">
        <v>44329</v>
      </c>
      <c r="C266" s="2" t="s">
        <v>7</v>
      </c>
      <c r="D266">
        <v>7870</v>
      </c>
    </row>
    <row r="267" spans="1:4" x14ac:dyDescent="0.45">
      <c r="A267">
        <v>266</v>
      </c>
      <c r="B267" s="1">
        <v>44329</v>
      </c>
      <c r="C267" s="2" t="s">
        <v>5</v>
      </c>
      <c r="D267">
        <v>4100</v>
      </c>
    </row>
    <row r="268" spans="1:4" x14ac:dyDescent="0.45">
      <c r="A268">
        <v>267</v>
      </c>
      <c r="B268" s="1">
        <v>44329</v>
      </c>
      <c r="C268" s="2" t="s">
        <v>4</v>
      </c>
      <c r="D268">
        <v>600</v>
      </c>
    </row>
    <row r="269" spans="1:4" x14ac:dyDescent="0.45">
      <c r="A269">
        <v>268</v>
      </c>
      <c r="B269" s="1">
        <v>44330</v>
      </c>
      <c r="C269" s="2" t="s">
        <v>4</v>
      </c>
      <c r="D269">
        <v>1170</v>
      </c>
    </row>
    <row r="270" spans="1:4" x14ac:dyDescent="0.45">
      <c r="A270">
        <v>269</v>
      </c>
      <c r="B270" s="1">
        <v>44330</v>
      </c>
      <c r="C270" s="2" t="s">
        <v>7</v>
      </c>
      <c r="D270">
        <v>860</v>
      </c>
    </row>
    <row r="271" spans="1:4" x14ac:dyDescent="0.45">
      <c r="A271">
        <v>270</v>
      </c>
      <c r="B271" s="1">
        <v>44331</v>
      </c>
      <c r="C271" s="2" t="s">
        <v>6</v>
      </c>
      <c r="D271">
        <v>2350</v>
      </c>
    </row>
    <row r="272" spans="1:4" x14ac:dyDescent="0.45">
      <c r="A272">
        <v>271</v>
      </c>
      <c r="B272" s="1">
        <v>44331</v>
      </c>
      <c r="C272" s="2" t="s">
        <v>7</v>
      </c>
      <c r="D272">
        <v>9230</v>
      </c>
    </row>
    <row r="273" spans="1:4" x14ac:dyDescent="0.45">
      <c r="A273">
        <v>272</v>
      </c>
      <c r="B273" s="1">
        <v>44332</v>
      </c>
      <c r="C273" s="2" t="s">
        <v>4</v>
      </c>
      <c r="D273">
        <v>1200</v>
      </c>
    </row>
    <row r="274" spans="1:4" x14ac:dyDescent="0.45">
      <c r="A274">
        <v>273</v>
      </c>
      <c r="B274" s="1">
        <v>44332</v>
      </c>
      <c r="C274" s="2" t="s">
        <v>5</v>
      </c>
      <c r="D274">
        <v>7370</v>
      </c>
    </row>
    <row r="275" spans="1:4" x14ac:dyDescent="0.45">
      <c r="A275">
        <v>274</v>
      </c>
      <c r="B275" s="1">
        <v>44333</v>
      </c>
      <c r="C275" s="2" t="s">
        <v>4</v>
      </c>
      <c r="D275">
        <v>2210</v>
      </c>
    </row>
    <row r="276" spans="1:4" x14ac:dyDescent="0.45">
      <c r="A276">
        <v>275</v>
      </c>
      <c r="B276" s="1">
        <v>44334</v>
      </c>
      <c r="C276" s="2" t="s">
        <v>4</v>
      </c>
      <c r="D276">
        <v>1170</v>
      </c>
    </row>
    <row r="277" spans="1:4" x14ac:dyDescent="0.45">
      <c r="A277">
        <v>276</v>
      </c>
      <c r="B277" s="1">
        <v>44334</v>
      </c>
      <c r="C277" s="2" t="s">
        <v>6</v>
      </c>
      <c r="D277">
        <v>4170</v>
      </c>
    </row>
    <row r="278" spans="1:4" x14ac:dyDescent="0.45">
      <c r="A278">
        <v>277</v>
      </c>
      <c r="B278" s="1">
        <v>44334</v>
      </c>
      <c r="C278" s="2" t="s">
        <v>5</v>
      </c>
      <c r="D278">
        <v>7330</v>
      </c>
    </row>
    <row r="279" spans="1:4" x14ac:dyDescent="0.45">
      <c r="A279">
        <v>278</v>
      </c>
      <c r="B279" s="1">
        <v>44335</v>
      </c>
      <c r="C279" s="2" t="s">
        <v>6</v>
      </c>
      <c r="D279">
        <v>6170</v>
      </c>
    </row>
    <row r="280" spans="1:4" x14ac:dyDescent="0.45">
      <c r="A280">
        <v>279</v>
      </c>
      <c r="B280" s="1">
        <v>44335</v>
      </c>
      <c r="C280" s="2" t="s">
        <v>7</v>
      </c>
      <c r="D280">
        <v>5020</v>
      </c>
    </row>
    <row r="281" spans="1:4" x14ac:dyDescent="0.45">
      <c r="A281">
        <v>280</v>
      </c>
      <c r="B281" s="1">
        <v>44335</v>
      </c>
      <c r="C281" s="2" t="s">
        <v>4</v>
      </c>
      <c r="D281">
        <v>4470</v>
      </c>
    </row>
    <row r="282" spans="1:4" x14ac:dyDescent="0.45">
      <c r="A282">
        <v>281</v>
      </c>
      <c r="B282" s="1">
        <v>44335</v>
      </c>
      <c r="C282" s="2" t="s">
        <v>5</v>
      </c>
      <c r="D282">
        <v>8450</v>
      </c>
    </row>
    <row r="283" spans="1:4" x14ac:dyDescent="0.45">
      <c r="A283">
        <v>282</v>
      </c>
      <c r="B283" s="1">
        <v>44336</v>
      </c>
      <c r="C283" s="2" t="s">
        <v>4</v>
      </c>
      <c r="D283">
        <v>2250</v>
      </c>
    </row>
    <row r="284" spans="1:4" x14ac:dyDescent="0.45">
      <c r="A284">
        <v>283</v>
      </c>
      <c r="B284" s="1">
        <v>44336</v>
      </c>
      <c r="C284" s="2" t="s">
        <v>5</v>
      </c>
      <c r="D284">
        <v>6050</v>
      </c>
    </row>
    <row r="285" spans="1:4" x14ac:dyDescent="0.45">
      <c r="A285">
        <v>284</v>
      </c>
      <c r="B285" s="1">
        <v>44337</v>
      </c>
      <c r="C285" s="2" t="s">
        <v>5</v>
      </c>
      <c r="D285">
        <v>5490</v>
      </c>
    </row>
    <row r="286" spans="1:4" x14ac:dyDescent="0.45">
      <c r="A286">
        <v>285</v>
      </c>
      <c r="B286" s="1">
        <v>44338</v>
      </c>
      <c r="C286" s="2" t="s">
        <v>7</v>
      </c>
      <c r="D286">
        <v>3000</v>
      </c>
    </row>
    <row r="287" spans="1:4" x14ac:dyDescent="0.45">
      <c r="A287">
        <v>286</v>
      </c>
      <c r="B287" s="1">
        <v>44338</v>
      </c>
      <c r="C287" s="2" t="s">
        <v>6</v>
      </c>
      <c r="D287">
        <v>9670</v>
      </c>
    </row>
    <row r="288" spans="1:4" x14ac:dyDescent="0.45">
      <c r="A288">
        <v>287</v>
      </c>
      <c r="B288" s="1">
        <v>44339</v>
      </c>
      <c r="C288" s="2" t="s">
        <v>7</v>
      </c>
      <c r="D288">
        <v>3710</v>
      </c>
    </row>
    <row r="289" spans="1:4" x14ac:dyDescent="0.45">
      <c r="A289">
        <v>288</v>
      </c>
      <c r="B289" s="1">
        <v>44339</v>
      </c>
      <c r="C289" s="2" t="s">
        <v>5</v>
      </c>
      <c r="D289">
        <v>2680</v>
      </c>
    </row>
    <row r="290" spans="1:4" x14ac:dyDescent="0.45">
      <c r="A290">
        <v>289</v>
      </c>
      <c r="B290" s="1">
        <v>44339</v>
      </c>
      <c r="C290" s="2" t="s">
        <v>4</v>
      </c>
      <c r="D290">
        <v>4700</v>
      </c>
    </row>
    <row r="291" spans="1:4" x14ac:dyDescent="0.45">
      <c r="A291">
        <v>290</v>
      </c>
      <c r="B291" s="1">
        <v>44340</v>
      </c>
      <c r="C291" s="2" t="s">
        <v>4</v>
      </c>
      <c r="D291">
        <v>1830</v>
      </c>
    </row>
    <row r="292" spans="1:4" x14ac:dyDescent="0.45">
      <c r="A292">
        <v>291</v>
      </c>
      <c r="B292" s="1">
        <v>44340</v>
      </c>
      <c r="C292" s="2" t="s">
        <v>5</v>
      </c>
      <c r="D292">
        <v>4100</v>
      </c>
    </row>
    <row r="293" spans="1:4" x14ac:dyDescent="0.45">
      <c r="A293">
        <v>292</v>
      </c>
      <c r="B293" s="1">
        <v>44341</v>
      </c>
      <c r="C293" s="2" t="s">
        <v>7</v>
      </c>
      <c r="D293">
        <v>7870</v>
      </c>
    </row>
    <row r="294" spans="1:4" x14ac:dyDescent="0.45">
      <c r="A294">
        <v>293</v>
      </c>
      <c r="B294" s="1">
        <v>44341</v>
      </c>
      <c r="C294" s="2" t="s">
        <v>5</v>
      </c>
      <c r="D294">
        <v>7160</v>
      </c>
    </row>
    <row r="295" spans="1:4" x14ac:dyDescent="0.45">
      <c r="A295">
        <v>294</v>
      </c>
      <c r="B295" s="1">
        <v>44341</v>
      </c>
      <c r="C295" s="2" t="s">
        <v>6</v>
      </c>
      <c r="D295">
        <v>9200</v>
      </c>
    </row>
    <row r="296" spans="1:4" x14ac:dyDescent="0.45">
      <c r="A296">
        <v>295</v>
      </c>
      <c r="B296" s="1">
        <v>44342</v>
      </c>
      <c r="C296" s="2" t="s">
        <v>5</v>
      </c>
      <c r="D296">
        <v>7390</v>
      </c>
    </row>
    <row r="297" spans="1:4" x14ac:dyDescent="0.45">
      <c r="A297">
        <v>296</v>
      </c>
      <c r="B297" s="1">
        <v>44342</v>
      </c>
      <c r="C297" s="2" t="s">
        <v>4</v>
      </c>
      <c r="D297">
        <v>4560</v>
      </c>
    </row>
    <row r="298" spans="1:4" x14ac:dyDescent="0.45">
      <c r="A298">
        <v>297</v>
      </c>
      <c r="B298" s="1">
        <v>44343</v>
      </c>
      <c r="C298" s="2" t="s">
        <v>5</v>
      </c>
      <c r="D298">
        <v>8680</v>
      </c>
    </row>
    <row r="299" spans="1:4" x14ac:dyDescent="0.45">
      <c r="A299">
        <v>298</v>
      </c>
      <c r="B299" s="1">
        <v>44343</v>
      </c>
      <c r="C299" s="2" t="s">
        <v>4</v>
      </c>
      <c r="D299">
        <v>3110</v>
      </c>
    </row>
    <row r="300" spans="1:4" x14ac:dyDescent="0.45">
      <c r="A300">
        <v>299</v>
      </c>
      <c r="B300" s="1">
        <v>44343</v>
      </c>
      <c r="C300" s="2" t="s">
        <v>7</v>
      </c>
      <c r="D300">
        <v>8770</v>
      </c>
    </row>
    <row r="301" spans="1:4" x14ac:dyDescent="0.45">
      <c r="A301">
        <v>300</v>
      </c>
      <c r="B301" s="1">
        <v>44344</v>
      </c>
      <c r="C301" s="2" t="s">
        <v>7</v>
      </c>
      <c r="D301">
        <v>6900</v>
      </c>
    </row>
    <row r="302" spans="1:4" x14ac:dyDescent="0.45">
      <c r="A302">
        <v>301</v>
      </c>
      <c r="B302" s="1">
        <v>44344</v>
      </c>
      <c r="C302" s="2" t="s">
        <v>4</v>
      </c>
      <c r="D302">
        <v>9220</v>
      </c>
    </row>
    <row r="303" spans="1:4" x14ac:dyDescent="0.45">
      <c r="A303">
        <v>302</v>
      </c>
      <c r="B303" s="1">
        <v>44345</v>
      </c>
      <c r="C303" s="2" t="s">
        <v>4</v>
      </c>
      <c r="D303">
        <v>9740</v>
      </c>
    </row>
    <row r="304" spans="1:4" x14ac:dyDescent="0.45">
      <c r="A304">
        <v>303</v>
      </c>
      <c r="B304" s="1">
        <v>44346</v>
      </c>
      <c r="C304" s="2" t="s">
        <v>4</v>
      </c>
      <c r="D304">
        <v>4500</v>
      </c>
    </row>
    <row r="305" spans="1:4" x14ac:dyDescent="0.45">
      <c r="A305">
        <v>304</v>
      </c>
      <c r="B305" s="1">
        <v>44346</v>
      </c>
      <c r="C305" s="2" t="s">
        <v>6</v>
      </c>
      <c r="D305">
        <v>9950</v>
      </c>
    </row>
    <row r="306" spans="1:4" x14ac:dyDescent="0.45">
      <c r="A306">
        <v>305</v>
      </c>
      <c r="B306" s="1">
        <v>44347</v>
      </c>
      <c r="C306" s="2" t="s">
        <v>4</v>
      </c>
      <c r="D306">
        <v>9960</v>
      </c>
    </row>
    <row r="307" spans="1:4" x14ac:dyDescent="0.45">
      <c r="A307">
        <v>306</v>
      </c>
      <c r="B307" s="1">
        <v>44347</v>
      </c>
      <c r="C307" s="2" t="s">
        <v>6</v>
      </c>
      <c r="D307">
        <v>8880</v>
      </c>
    </row>
    <row r="308" spans="1:4" x14ac:dyDescent="0.45">
      <c r="A308">
        <v>307</v>
      </c>
      <c r="B308" s="1">
        <v>44347</v>
      </c>
      <c r="C308" s="2" t="s">
        <v>5</v>
      </c>
      <c r="D308">
        <v>4160</v>
      </c>
    </row>
    <row r="309" spans="1:4" x14ac:dyDescent="0.45">
      <c r="A309">
        <v>308</v>
      </c>
      <c r="B309" s="1">
        <v>44348</v>
      </c>
      <c r="C309" s="2" t="s">
        <v>5</v>
      </c>
      <c r="D309">
        <v>6300</v>
      </c>
    </row>
    <row r="310" spans="1:4" x14ac:dyDescent="0.45">
      <c r="A310">
        <v>309</v>
      </c>
      <c r="B310" s="1">
        <v>44348</v>
      </c>
      <c r="C310" s="2" t="s">
        <v>7</v>
      </c>
      <c r="D310">
        <v>9040</v>
      </c>
    </row>
    <row r="311" spans="1:4" x14ac:dyDescent="0.45">
      <c r="A311">
        <v>310</v>
      </c>
      <c r="B311" s="1">
        <v>44349</v>
      </c>
      <c r="C311" s="2" t="s">
        <v>7</v>
      </c>
      <c r="D311">
        <v>8880</v>
      </c>
    </row>
    <row r="312" spans="1:4" x14ac:dyDescent="0.45">
      <c r="A312">
        <v>311</v>
      </c>
      <c r="B312" s="1">
        <v>44350</v>
      </c>
      <c r="C312" s="2" t="s">
        <v>4</v>
      </c>
      <c r="D312">
        <v>5030</v>
      </c>
    </row>
    <row r="313" spans="1:4" x14ac:dyDescent="0.45">
      <c r="A313">
        <v>312</v>
      </c>
      <c r="B313" s="1">
        <v>44350</v>
      </c>
      <c r="C313" s="2" t="s">
        <v>6</v>
      </c>
      <c r="D313">
        <v>6010</v>
      </c>
    </row>
    <row r="314" spans="1:4" x14ac:dyDescent="0.45">
      <c r="A314">
        <v>313</v>
      </c>
      <c r="B314" s="1">
        <v>44351</v>
      </c>
      <c r="C314" s="2" t="s">
        <v>5</v>
      </c>
      <c r="D314">
        <v>8880</v>
      </c>
    </row>
    <row r="315" spans="1:4" x14ac:dyDescent="0.45">
      <c r="A315">
        <v>314</v>
      </c>
      <c r="B315" s="1">
        <v>44352</v>
      </c>
      <c r="C315" s="2" t="s">
        <v>4</v>
      </c>
      <c r="D315">
        <v>5490</v>
      </c>
    </row>
    <row r="316" spans="1:4" x14ac:dyDescent="0.45">
      <c r="A316">
        <v>315</v>
      </c>
      <c r="B316" s="1">
        <v>44353</v>
      </c>
      <c r="C316" s="2" t="s">
        <v>7</v>
      </c>
      <c r="D316">
        <v>9370</v>
      </c>
    </row>
    <row r="317" spans="1:4" x14ac:dyDescent="0.45">
      <c r="A317">
        <v>316</v>
      </c>
      <c r="B317" s="1">
        <v>44353</v>
      </c>
      <c r="C317" s="2" t="s">
        <v>4</v>
      </c>
      <c r="D317">
        <v>6790</v>
      </c>
    </row>
    <row r="318" spans="1:4" x14ac:dyDescent="0.45">
      <c r="A318">
        <v>317</v>
      </c>
      <c r="B318" s="1">
        <v>44354</v>
      </c>
      <c r="C318" s="2" t="s">
        <v>5</v>
      </c>
      <c r="D318">
        <v>2540</v>
      </c>
    </row>
    <row r="319" spans="1:4" x14ac:dyDescent="0.45">
      <c r="A319">
        <v>318</v>
      </c>
      <c r="B319" s="1">
        <v>44354</v>
      </c>
      <c r="C319" s="2" t="s">
        <v>4</v>
      </c>
      <c r="D319">
        <v>5530</v>
      </c>
    </row>
    <row r="320" spans="1:4" x14ac:dyDescent="0.45">
      <c r="A320">
        <v>319</v>
      </c>
      <c r="B320" s="1">
        <v>44354</v>
      </c>
      <c r="C320" s="2" t="s">
        <v>7</v>
      </c>
      <c r="D320">
        <v>7020</v>
      </c>
    </row>
    <row r="321" spans="1:4" x14ac:dyDescent="0.45">
      <c r="A321">
        <v>320</v>
      </c>
      <c r="B321" s="1">
        <v>44355</v>
      </c>
      <c r="C321" s="2" t="s">
        <v>5</v>
      </c>
      <c r="D321">
        <v>2330</v>
      </c>
    </row>
    <row r="322" spans="1:4" x14ac:dyDescent="0.45">
      <c r="A322">
        <v>321</v>
      </c>
      <c r="B322" s="1">
        <v>44356</v>
      </c>
      <c r="C322" s="2" t="s">
        <v>4</v>
      </c>
      <c r="D322">
        <v>5550</v>
      </c>
    </row>
    <row r="323" spans="1:4" x14ac:dyDescent="0.45">
      <c r="A323">
        <v>322</v>
      </c>
      <c r="B323" s="1">
        <v>44356</v>
      </c>
      <c r="C323" s="2" t="s">
        <v>6</v>
      </c>
      <c r="D323">
        <v>6150</v>
      </c>
    </row>
    <row r="324" spans="1:4" x14ac:dyDescent="0.45">
      <c r="A324">
        <v>323</v>
      </c>
      <c r="B324" s="1">
        <v>44357</v>
      </c>
      <c r="C324" s="2" t="s">
        <v>7</v>
      </c>
      <c r="D324">
        <v>3220</v>
      </c>
    </row>
    <row r="325" spans="1:4" x14ac:dyDescent="0.45">
      <c r="A325">
        <v>324</v>
      </c>
      <c r="B325" s="1">
        <v>44357</v>
      </c>
      <c r="C325" s="2" t="s">
        <v>4</v>
      </c>
      <c r="D325">
        <v>4330</v>
      </c>
    </row>
    <row r="326" spans="1:4" x14ac:dyDescent="0.45">
      <c r="A326">
        <v>325</v>
      </c>
      <c r="B326" s="1">
        <v>44357</v>
      </c>
      <c r="C326" s="2" t="s">
        <v>5</v>
      </c>
      <c r="D326">
        <v>4000</v>
      </c>
    </row>
    <row r="327" spans="1:4" x14ac:dyDescent="0.45">
      <c r="A327">
        <v>326</v>
      </c>
      <c r="B327" s="1">
        <v>44358</v>
      </c>
      <c r="C327" s="2" t="s">
        <v>7</v>
      </c>
      <c r="D327">
        <v>4970</v>
      </c>
    </row>
    <row r="328" spans="1:4" x14ac:dyDescent="0.45">
      <c r="A328">
        <v>327</v>
      </c>
      <c r="B328" s="1">
        <v>44358</v>
      </c>
      <c r="C328" s="2" t="s">
        <v>6</v>
      </c>
      <c r="D328">
        <v>8900</v>
      </c>
    </row>
    <row r="329" spans="1:4" x14ac:dyDescent="0.45">
      <c r="A329">
        <v>328</v>
      </c>
      <c r="B329" s="1">
        <v>44359</v>
      </c>
      <c r="C329" s="2" t="s">
        <v>5</v>
      </c>
      <c r="D329">
        <v>5340</v>
      </c>
    </row>
    <row r="330" spans="1:4" x14ac:dyDescent="0.45">
      <c r="A330">
        <v>329</v>
      </c>
      <c r="B330" s="1">
        <v>44359</v>
      </c>
      <c r="C330" s="2" t="s">
        <v>4</v>
      </c>
      <c r="D330">
        <v>2240</v>
      </c>
    </row>
    <row r="331" spans="1:4" x14ac:dyDescent="0.45">
      <c r="A331">
        <v>330</v>
      </c>
      <c r="B331" s="1">
        <v>44360</v>
      </c>
      <c r="C331" s="2" t="s">
        <v>4</v>
      </c>
      <c r="D331">
        <v>1810</v>
      </c>
    </row>
    <row r="332" spans="1:4" x14ac:dyDescent="0.45">
      <c r="A332">
        <v>331</v>
      </c>
      <c r="B332" s="1">
        <v>44360</v>
      </c>
      <c r="C332" s="2" t="s">
        <v>6</v>
      </c>
      <c r="D332">
        <v>7960</v>
      </c>
    </row>
    <row r="333" spans="1:4" x14ac:dyDescent="0.45">
      <c r="A333">
        <v>332</v>
      </c>
      <c r="B333" s="1">
        <v>44360</v>
      </c>
      <c r="C333" s="2" t="s">
        <v>5</v>
      </c>
      <c r="D333">
        <v>9400</v>
      </c>
    </row>
    <row r="334" spans="1:4" x14ac:dyDescent="0.45">
      <c r="A334">
        <v>333</v>
      </c>
      <c r="B334" s="1">
        <v>44361</v>
      </c>
      <c r="C334" s="2" t="s">
        <v>7</v>
      </c>
      <c r="D334">
        <v>5380</v>
      </c>
    </row>
    <row r="335" spans="1:4" x14ac:dyDescent="0.45">
      <c r="A335">
        <v>334</v>
      </c>
      <c r="B335" s="1">
        <v>44361</v>
      </c>
      <c r="C335" s="2" t="s">
        <v>5</v>
      </c>
      <c r="D335">
        <v>4220</v>
      </c>
    </row>
    <row r="336" spans="1:4" x14ac:dyDescent="0.45">
      <c r="A336">
        <v>335</v>
      </c>
      <c r="B336" s="1">
        <v>44361</v>
      </c>
      <c r="C336" s="2" t="s">
        <v>4</v>
      </c>
      <c r="D336">
        <v>1230</v>
      </c>
    </row>
    <row r="337" spans="1:4" x14ac:dyDescent="0.45">
      <c r="A337">
        <v>336</v>
      </c>
      <c r="B337" s="1">
        <v>44362</v>
      </c>
      <c r="C337" s="2" t="s">
        <v>7</v>
      </c>
      <c r="D337">
        <v>1920</v>
      </c>
    </row>
    <row r="338" spans="1:4" x14ac:dyDescent="0.45">
      <c r="A338">
        <v>337</v>
      </c>
      <c r="B338" s="1">
        <v>44362</v>
      </c>
      <c r="C338" s="2" t="s">
        <v>5</v>
      </c>
      <c r="D338">
        <v>6790</v>
      </c>
    </row>
    <row r="339" spans="1:4" x14ac:dyDescent="0.45">
      <c r="A339">
        <v>338</v>
      </c>
      <c r="B339" s="1">
        <v>44362</v>
      </c>
      <c r="C339" s="2" t="s">
        <v>6</v>
      </c>
      <c r="D339">
        <v>7950</v>
      </c>
    </row>
    <row r="340" spans="1:4" x14ac:dyDescent="0.45">
      <c r="A340">
        <v>339</v>
      </c>
      <c r="B340" s="1">
        <v>44363</v>
      </c>
      <c r="C340" s="2" t="s">
        <v>4</v>
      </c>
      <c r="D340">
        <v>3020</v>
      </c>
    </row>
    <row r="341" spans="1:4" x14ac:dyDescent="0.45">
      <c r="A341">
        <v>340</v>
      </c>
      <c r="B341" s="1">
        <v>44364</v>
      </c>
      <c r="C341" s="2" t="s">
        <v>5</v>
      </c>
      <c r="D341">
        <v>7990</v>
      </c>
    </row>
    <row r="342" spans="1:4" x14ac:dyDescent="0.45">
      <c r="A342">
        <v>341</v>
      </c>
      <c r="B342" s="1">
        <v>44364</v>
      </c>
      <c r="C342" s="2" t="s">
        <v>6</v>
      </c>
      <c r="D342">
        <v>6390</v>
      </c>
    </row>
    <row r="343" spans="1:4" x14ac:dyDescent="0.45">
      <c r="A343">
        <v>342</v>
      </c>
      <c r="B343" s="1">
        <v>44364</v>
      </c>
      <c r="C343" s="2" t="s">
        <v>4</v>
      </c>
      <c r="D343">
        <v>4180</v>
      </c>
    </row>
    <row r="344" spans="1:4" x14ac:dyDescent="0.45">
      <c r="A344">
        <v>343</v>
      </c>
      <c r="B344" s="1">
        <v>44365</v>
      </c>
      <c r="C344" s="2" t="s">
        <v>7</v>
      </c>
      <c r="D344">
        <v>7940</v>
      </c>
    </row>
    <row r="345" spans="1:4" x14ac:dyDescent="0.45">
      <c r="A345">
        <v>344</v>
      </c>
      <c r="B345" s="1">
        <v>44365</v>
      </c>
      <c r="C345" s="2" t="s">
        <v>6</v>
      </c>
      <c r="D345">
        <v>8070</v>
      </c>
    </row>
    <row r="346" spans="1:4" x14ac:dyDescent="0.45">
      <c r="A346">
        <v>345</v>
      </c>
      <c r="B346" s="1">
        <v>44365</v>
      </c>
      <c r="C346" s="2" t="s">
        <v>5</v>
      </c>
      <c r="D346">
        <v>6060</v>
      </c>
    </row>
    <row r="347" spans="1:4" x14ac:dyDescent="0.45">
      <c r="A347">
        <v>346</v>
      </c>
      <c r="B347" s="1">
        <v>44365</v>
      </c>
      <c r="C347" s="2" t="s">
        <v>4</v>
      </c>
      <c r="D347">
        <v>9420</v>
      </c>
    </row>
    <row r="348" spans="1:4" x14ac:dyDescent="0.45">
      <c r="A348">
        <v>347</v>
      </c>
      <c r="B348" s="1">
        <v>44366</v>
      </c>
      <c r="C348" s="2" t="s">
        <v>7</v>
      </c>
      <c r="D348">
        <v>4440</v>
      </c>
    </row>
    <row r="349" spans="1:4" x14ac:dyDescent="0.45">
      <c r="A349">
        <v>348</v>
      </c>
      <c r="B349" s="1">
        <v>44367</v>
      </c>
      <c r="C349" s="2" t="s">
        <v>7</v>
      </c>
      <c r="D349">
        <v>3010</v>
      </c>
    </row>
    <row r="350" spans="1:4" x14ac:dyDescent="0.45">
      <c r="A350">
        <v>349</v>
      </c>
      <c r="B350" s="1">
        <v>44367</v>
      </c>
      <c r="C350" s="2" t="s">
        <v>4</v>
      </c>
      <c r="D350">
        <v>1060</v>
      </c>
    </row>
    <row r="351" spans="1:4" x14ac:dyDescent="0.45">
      <c r="A351">
        <v>350</v>
      </c>
      <c r="B351" s="1">
        <v>44368</v>
      </c>
      <c r="C351" s="2" t="s">
        <v>7</v>
      </c>
      <c r="D351">
        <v>5970</v>
      </c>
    </row>
    <row r="352" spans="1:4" x14ac:dyDescent="0.45">
      <c r="A352">
        <v>351</v>
      </c>
      <c r="B352" s="1">
        <v>44368</v>
      </c>
      <c r="C352" s="2" t="s">
        <v>5</v>
      </c>
      <c r="D352">
        <v>1180</v>
      </c>
    </row>
    <row r="353" spans="1:4" x14ac:dyDescent="0.45">
      <c r="A353">
        <v>352</v>
      </c>
      <c r="B353" s="1">
        <v>44369</v>
      </c>
      <c r="C353" s="2" t="s">
        <v>5</v>
      </c>
      <c r="D353">
        <v>1510</v>
      </c>
    </row>
    <row r="354" spans="1:4" x14ac:dyDescent="0.45">
      <c r="A354">
        <v>353</v>
      </c>
      <c r="B354" s="1">
        <v>44370</v>
      </c>
      <c r="C354" s="2" t="s">
        <v>6</v>
      </c>
      <c r="D354">
        <v>5610</v>
      </c>
    </row>
    <row r="355" spans="1:4" x14ac:dyDescent="0.45">
      <c r="A355">
        <v>354</v>
      </c>
      <c r="B355" s="1">
        <v>44370</v>
      </c>
      <c r="C355" s="2" t="s">
        <v>7</v>
      </c>
      <c r="D355">
        <v>4850</v>
      </c>
    </row>
    <row r="356" spans="1:4" x14ac:dyDescent="0.45">
      <c r="A356">
        <v>355</v>
      </c>
      <c r="B356" s="1">
        <v>44371</v>
      </c>
      <c r="C356" s="2" t="s">
        <v>6</v>
      </c>
      <c r="D356">
        <v>3640</v>
      </c>
    </row>
    <row r="357" spans="1:4" x14ac:dyDescent="0.45">
      <c r="A357">
        <v>356</v>
      </c>
      <c r="B357" s="1">
        <v>44372</v>
      </c>
      <c r="C357" s="2" t="s">
        <v>6</v>
      </c>
      <c r="D357">
        <v>6950</v>
      </c>
    </row>
    <row r="358" spans="1:4" x14ac:dyDescent="0.45">
      <c r="A358">
        <v>357</v>
      </c>
      <c r="B358" s="1">
        <v>44372</v>
      </c>
      <c r="C358" s="2" t="s">
        <v>7</v>
      </c>
      <c r="D358">
        <v>3790</v>
      </c>
    </row>
    <row r="359" spans="1:4" x14ac:dyDescent="0.45">
      <c r="A359">
        <v>358</v>
      </c>
      <c r="B359" s="1">
        <v>44373</v>
      </c>
      <c r="C359" s="2" t="s">
        <v>5</v>
      </c>
      <c r="D359">
        <v>6570</v>
      </c>
    </row>
    <row r="360" spans="1:4" x14ac:dyDescent="0.45">
      <c r="A360">
        <v>359</v>
      </c>
      <c r="B360" s="1">
        <v>44374</v>
      </c>
      <c r="C360" s="2" t="s">
        <v>6</v>
      </c>
      <c r="D360">
        <v>6200</v>
      </c>
    </row>
    <row r="361" spans="1:4" x14ac:dyDescent="0.45">
      <c r="A361">
        <v>360</v>
      </c>
      <c r="B361" s="1">
        <v>44374</v>
      </c>
      <c r="C361" s="2" t="s">
        <v>4</v>
      </c>
      <c r="D361">
        <v>9010</v>
      </c>
    </row>
    <row r="362" spans="1:4" x14ac:dyDescent="0.45">
      <c r="A362">
        <v>361</v>
      </c>
      <c r="B362" s="1">
        <v>44375</v>
      </c>
      <c r="C362" s="2" t="s">
        <v>7</v>
      </c>
      <c r="D362">
        <v>1510</v>
      </c>
    </row>
    <row r="363" spans="1:4" x14ac:dyDescent="0.45">
      <c r="A363">
        <v>362</v>
      </c>
      <c r="B363" s="1">
        <v>44376</v>
      </c>
      <c r="C363" s="2" t="s">
        <v>4</v>
      </c>
      <c r="D363">
        <v>2910</v>
      </c>
    </row>
    <row r="364" spans="1:4" x14ac:dyDescent="0.45">
      <c r="A364">
        <v>363</v>
      </c>
      <c r="B364" s="1">
        <v>44376</v>
      </c>
      <c r="C364" s="2" t="s">
        <v>6</v>
      </c>
      <c r="D364">
        <v>6310</v>
      </c>
    </row>
    <row r="365" spans="1:4" x14ac:dyDescent="0.45">
      <c r="A365">
        <v>364</v>
      </c>
      <c r="B365" s="1">
        <v>44377</v>
      </c>
      <c r="C365" s="2" t="s">
        <v>6</v>
      </c>
      <c r="D365">
        <v>7110</v>
      </c>
    </row>
    <row r="366" spans="1:4" x14ac:dyDescent="0.45">
      <c r="A366">
        <v>365</v>
      </c>
      <c r="B366" s="1">
        <v>44377</v>
      </c>
      <c r="C366" s="2" t="s">
        <v>5</v>
      </c>
      <c r="D366">
        <v>2540</v>
      </c>
    </row>
    <row r="367" spans="1:4" x14ac:dyDescent="0.45">
      <c r="A367">
        <v>366</v>
      </c>
      <c r="B367" s="1">
        <v>44377</v>
      </c>
      <c r="C367" s="2" t="s">
        <v>7</v>
      </c>
      <c r="D367">
        <v>8140</v>
      </c>
    </row>
    <row r="368" spans="1:4" x14ac:dyDescent="0.45">
      <c r="A368">
        <v>367</v>
      </c>
      <c r="B368" s="1">
        <v>44378</v>
      </c>
      <c r="C368" s="2" t="s">
        <v>4</v>
      </c>
      <c r="D368">
        <v>1740</v>
      </c>
    </row>
    <row r="369" spans="1:4" x14ac:dyDescent="0.45">
      <c r="A369">
        <v>368</v>
      </c>
      <c r="B369" s="1">
        <v>44378</v>
      </c>
      <c r="C369" s="2" t="s">
        <v>7</v>
      </c>
      <c r="D369">
        <v>5840</v>
      </c>
    </row>
    <row r="370" spans="1:4" x14ac:dyDescent="0.45">
      <c r="A370">
        <v>369</v>
      </c>
      <c r="B370" s="1">
        <v>44379</v>
      </c>
      <c r="C370" s="2" t="s">
        <v>5</v>
      </c>
      <c r="D370">
        <v>3170</v>
      </c>
    </row>
    <row r="371" spans="1:4" x14ac:dyDescent="0.45">
      <c r="A371">
        <v>370</v>
      </c>
      <c r="B371" s="1">
        <v>44379</v>
      </c>
      <c r="C371" s="2" t="s">
        <v>7</v>
      </c>
      <c r="D371">
        <v>4000</v>
      </c>
    </row>
    <row r="372" spans="1:4" x14ac:dyDescent="0.45">
      <c r="A372">
        <v>371</v>
      </c>
      <c r="B372" s="1">
        <v>44380</v>
      </c>
      <c r="C372" s="2" t="s">
        <v>4</v>
      </c>
      <c r="D372">
        <v>4600</v>
      </c>
    </row>
    <row r="373" spans="1:4" x14ac:dyDescent="0.45">
      <c r="A373">
        <v>372</v>
      </c>
      <c r="B373" s="1">
        <v>44380</v>
      </c>
      <c r="C373" s="2" t="s">
        <v>5</v>
      </c>
      <c r="D373">
        <v>9870</v>
      </c>
    </row>
    <row r="374" spans="1:4" x14ac:dyDescent="0.45">
      <c r="A374">
        <v>373</v>
      </c>
      <c r="B374" s="1">
        <v>44381</v>
      </c>
      <c r="C374" s="2" t="s">
        <v>5</v>
      </c>
      <c r="D374">
        <v>9390</v>
      </c>
    </row>
    <row r="375" spans="1:4" x14ac:dyDescent="0.45">
      <c r="A375">
        <v>374</v>
      </c>
      <c r="B375" s="1">
        <v>44382</v>
      </c>
      <c r="C375" s="2" t="s">
        <v>7</v>
      </c>
      <c r="D375">
        <v>1300</v>
      </c>
    </row>
    <row r="376" spans="1:4" x14ac:dyDescent="0.45">
      <c r="A376">
        <v>375</v>
      </c>
      <c r="B376" s="1">
        <v>44382</v>
      </c>
      <c r="C376" s="2" t="s">
        <v>4</v>
      </c>
      <c r="D376">
        <v>2650</v>
      </c>
    </row>
    <row r="377" spans="1:4" x14ac:dyDescent="0.45">
      <c r="A377">
        <v>376</v>
      </c>
      <c r="B377" s="1">
        <v>44383</v>
      </c>
      <c r="C377" s="2" t="s">
        <v>5</v>
      </c>
      <c r="D377">
        <v>4060</v>
      </c>
    </row>
    <row r="378" spans="1:4" x14ac:dyDescent="0.45">
      <c r="A378">
        <v>377</v>
      </c>
      <c r="B378" s="1">
        <v>44383</v>
      </c>
      <c r="C378" s="2" t="s">
        <v>4</v>
      </c>
      <c r="D378">
        <v>4460</v>
      </c>
    </row>
    <row r="379" spans="1:4" x14ac:dyDescent="0.45">
      <c r="A379">
        <v>378</v>
      </c>
      <c r="B379" s="1">
        <v>44384</v>
      </c>
      <c r="C379" s="2" t="s">
        <v>6</v>
      </c>
      <c r="D379">
        <v>9390</v>
      </c>
    </row>
    <row r="380" spans="1:4" x14ac:dyDescent="0.45">
      <c r="A380">
        <v>379</v>
      </c>
      <c r="B380" s="1">
        <v>44384</v>
      </c>
      <c r="C380" s="2" t="s">
        <v>4</v>
      </c>
      <c r="D380">
        <v>9670</v>
      </c>
    </row>
    <row r="381" spans="1:4" x14ac:dyDescent="0.45">
      <c r="A381">
        <v>380</v>
      </c>
      <c r="B381" s="1">
        <v>44384</v>
      </c>
      <c r="C381" s="2" t="s">
        <v>5</v>
      </c>
      <c r="D381">
        <v>3460</v>
      </c>
    </row>
    <row r="382" spans="1:4" x14ac:dyDescent="0.45">
      <c r="A382">
        <v>381</v>
      </c>
      <c r="B382" s="1">
        <v>44385</v>
      </c>
      <c r="C382" s="2" t="s">
        <v>4</v>
      </c>
      <c r="D382">
        <v>2030</v>
      </c>
    </row>
    <row r="383" spans="1:4" x14ac:dyDescent="0.45">
      <c r="A383">
        <v>382</v>
      </c>
      <c r="B383" s="1">
        <v>44385</v>
      </c>
      <c r="C383" s="2" t="s">
        <v>6</v>
      </c>
      <c r="D383">
        <v>3860</v>
      </c>
    </row>
    <row r="384" spans="1:4" x14ac:dyDescent="0.45">
      <c r="A384">
        <v>383</v>
      </c>
      <c r="B384" s="1">
        <v>44385</v>
      </c>
      <c r="C384" s="2" t="s">
        <v>5</v>
      </c>
      <c r="D384">
        <v>3770</v>
      </c>
    </row>
    <row r="385" spans="1:4" x14ac:dyDescent="0.45">
      <c r="A385">
        <v>384</v>
      </c>
      <c r="B385" s="1">
        <v>44386</v>
      </c>
      <c r="C385" s="2" t="s">
        <v>6</v>
      </c>
      <c r="D385">
        <v>3970</v>
      </c>
    </row>
    <row r="386" spans="1:4" x14ac:dyDescent="0.45">
      <c r="A386">
        <v>385</v>
      </c>
      <c r="B386" s="1">
        <v>44386</v>
      </c>
      <c r="C386" s="2" t="s">
        <v>4</v>
      </c>
      <c r="D386">
        <v>9280</v>
      </c>
    </row>
    <row r="387" spans="1:4" x14ac:dyDescent="0.45">
      <c r="A387">
        <v>386</v>
      </c>
      <c r="B387" s="1">
        <v>44387</v>
      </c>
      <c r="C387" s="2" t="s">
        <v>7</v>
      </c>
      <c r="D387">
        <v>6930</v>
      </c>
    </row>
    <row r="388" spans="1:4" x14ac:dyDescent="0.45">
      <c r="A388">
        <v>387</v>
      </c>
      <c r="B388" s="1">
        <v>44388</v>
      </c>
      <c r="C388" s="2" t="s">
        <v>7</v>
      </c>
      <c r="D388">
        <v>2850</v>
      </c>
    </row>
    <row r="389" spans="1:4" x14ac:dyDescent="0.45">
      <c r="A389">
        <v>388</v>
      </c>
      <c r="B389" s="1">
        <v>44388</v>
      </c>
      <c r="C389" s="2" t="s">
        <v>5</v>
      </c>
      <c r="D389">
        <v>7480</v>
      </c>
    </row>
    <row r="390" spans="1:4" x14ac:dyDescent="0.45">
      <c r="A390">
        <v>389</v>
      </c>
      <c r="B390" s="1">
        <v>44388</v>
      </c>
      <c r="C390" s="2" t="s">
        <v>4</v>
      </c>
      <c r="D390">
        <v>4170</v>
      </c>
    </row>
    <row r="391" spans="1:4" x14ac:dyDescent="0.45">
      <c r="A391">
        <v>390</v>
      </c>
      <c r="B391" s="1">
        <v>44389</v>
      </c>
      <c r="C391" s="2" t="s">
        <v>4</v>
      </c>
      <c r="D391">
        <v>6110</v>
      </c>
    </row>
    <row r="392" spans="1:4" x14ac:dyDescent="0.45">
      <c r="A392">
        <v>391</v>
      </c>
      <c r="B392" s="1">
        <v>44389</v>
      </c>
      <c r="C392" s="2" t="s">
        <v>7</v>
      </c>
      <c r="D392">
        <v>3250</v>
      </c>
    </row>
    <row r="393" spans="1:4" x14ac:dyDescent="0.45">
      <c r="A393">
        <v>392</v>
      </c>
      <c r="B393" s="1">
        <v>44390</v>
      </c>
      <c r="C393" s="2" t="s">
        <v>4</v>
      </c>
      <c r="D393">
        <v>6930</v>
      </c>
    </row>
    <row r="394" spans="1:4" x14ac:dyDescent="0.45">
      <c r="A394">
        <v>393</v>
      </c>
      <c r="B394" s="1">
        <v>44390</v>
      </c>
      <c r="C394" s="2" t="s">
        <v>5</v>
      </c>
      <c r="D394">
        <v>4790</v>
      </c>
    </row>
    <row r="395" spans="1:4" x14ac:dyDescent="0.45">
      <c r="A395">
        <v>394</v>
      </c>
      <c r="B395" s="1">
        <v>44390</v>
      </c>
      <c r="C395" s="2" t="s">
        <v>7</v>
      </c>
      <c r="D395">
        <v>3110</v>
      </c>
    </row>
    <row r="396" spans="1:4" x14ac:dyDescent="0.45">
      <c r="A396">
        <v>395</v>
      </c>
      <c r="B396" s="1">
        <v>44391</v>
      </c>
      <c r="C396" s="2" t="s">
        <v>7</v>
      </c>
      <c r="D396">
        <v>6930</v>
      </c>
    </row>
    <row r="397" spans="1:4" x14ac:dyDescent="0.45">
      <c r="A397">
        <v>396</v>
      </c>
      <c r="B397" s="1">
        <v>44392</v>
      </c>
      <c r="C397" s="2" t="s">
        <v>5</v>
      </c>
      <c r="D397">
        <v>8100</v>
      </c>
    </row>
    <row r="398" spans="1:4" x14ac:dyDescent="0.45">
      <c r="A398">
        <v>397</v>
      </c>
      <c r="B398" s="1">
        <v>44392</v>
      </c>
      <c r="C398" s="2" t="s">
        <v>7</v>
      </c>
      <c r="D398">
        <v>6600</v>
      </c>
    </row>
    <row r="399" spans="1:4" x14ac:dyDescent="0.45">
      <c r="A399">
        <v>398</v>
      </c>
      <c r="B399" s="1">
        <v>44392</v>
      </c>
      <c r="C399" s="2" t="s">
        <v>4</v>
      </c>
      <c r="D399">
        <v>9850</v>
      </c>
    </row>
    <row r="400" spans="1:4" x14ac:dyDescent="0.45">
      <c r="A400">
        <v>399</v>
      </c>
      <c r="B400" s="1">
        <v>44393</v>
      </c>
      <c r="C400" s="2" t="s">
        <v>4</v>
      </c>
      <c r="D400">
        <v>8950</v>
      </c>
    </row>
    <row r="401" spans="1:4" x14ac:dyDescent="0.45">
      <c r="A401">
        <v>400</v>
      </c>
      <c r="B401" s="1">
        <v>44394</v>
      </c>
      <c r="C401" s="2" t="s">
        <v>7</v>
      </c>
      <c r="D401">
        <v>3280</v>
      </c>
    </row>
    <row r="402" spans="1:4" x14ac:dyDescent="0.45">
      <c r="A402">
        <v>401</v>
      </c>
      <c r="B402" s="1">
        <v>44394</v>
      </c>
      <c r="C402" s="2" t="s">
        <v>4</v>
      </c>
      <c r="D402">
        <v>4680</v>
      </c>
    </row>
    <row r="403" spans="1:4" x14ac:dyDescent="0.45">
      <c r="A403">
        <v>402</v>
      </c>
      <c r="B403" s="1">
        <v>44395</v>
      </c>
      <c r="C403" s="2" t="s">
        <v>6</v>
      </c>
      <c r="D403">
        <v>5750</v>
      </c>
    </row>
    <row r="404" spans="1:4" x14ac:dyDescent="0.45">
      <c r="A404">
        <v>403</v>
      </c>
      <c r="B404" s="1">
        <v>44395</v>
      </c>
      <c r="C404" s="2" t="s">
        <v>5</v>
      </c>
      <c r="D404">
        <v>7000</v>
      </c>
    </row>
    <row r="405" spans="1:4" x14ac:dyDescent="0.45">
      <c r="A405">
        <v>404</v>
      </c>
      <c r="B405" s="1">
        <v>44396</v>
      </c>
      <c r="C405" s="2" t="s">
        <v>4</v>
      </c>
      <c r="D405">
        <v>5870</v>
      </c>
    </row>
    <row r="406" spans="1:4" x14ac:dyDescent="0.45">
      <c r="A406">
        <v>405</v>
      </c>
      <c r="B406" s="1">
        <v>44396</v>
      </c>
      <c r="C406" s="2" t="s">
        <v>7</v>
      </c>
      <c r="D406">
        <v>6070</v>
      </c>
    </row>
    <row r="407" spans="1:4" x14ac:dyDescent="0.45">
      <c r="A407">
        <v>406</v>
      </c>
      <c r="B407" s="1">
        <v>44397</v>
      </c>
      <c r="C407" s="2" t="s">
        <v>4</v>
      </c>
      <c r="D407">
        <v>1500</v>
      </c>
    </row>
    <row r="408" spans="1:4" x14ac:dyDescent="0.45">
      <c r="A408">
        <v>407</v>
      </c>
      <c r="B408" s="1">
        <v>44397</v>
      </c>
      <c r="C408" s="2" t="s">
        <v>5</v>
      </c>
      <c r="D408">
        <v>6820</v>
      </c>
    </row>
    <row r="409" spans="1:4" x14ac:dyDescent="0.45">
      <c r="A409">
        <v>408</v>
      </c>
      <c r="B409" s="1">
        <v>44398</v>
      </c>
      <c r="C409" s="2" t="s">
        <v>4</v>
      </c>
      <c r="D409">
        <v>2150</v>
      </c>
    </row>
    <row r="410" spans="1:4" x14ac:dyDescent="0.45">
      <c r="A410">
        <v>409</v>
      </c>
      <c r="B410" s="1">
        <v>44399</v>
      </c>
      <c r="C410" s="2" t="s">
        <v>7</v>
      </c>
      <c r="D410">
        <v>6600</v>
      </c>
    </row>
    <row r="411" spans="1:4" x14ac:dyDescent="0.45">
      <c r="A411">
        <v>410</v>
      </c>
      <c r="B411" s="1">
        <v>44399</v>
      </c>
      <c r="C411" s="2" t="s">
        <v>5</v>
      </c>
      <c r="D411">
        <v>7270</v>
      </c>
    </row>
    <row r="412" spans="1:4" x14ac:dyDescent="0.45">
      <c r="A412">
        <v>411</v>
      </c>
      <c r="B412" s="1">
        <v>44399</v>
      </c>
      <c r="C412" s="2" t="s">
        <v>4</v>
      </c>
      <c r="D412">
        <v>1560</v>
      </c>
    </row>
    <row r="413" spans="1:4" x14ac:dyDescent="0.45">
      <c r="A413">
        <v>412</v>
      </c>
      <c r="B413" s="1">
        <v>44399</v>
      </c>
      <c r="C413" s="2" t="s">
        <v>6</v>
      </c>
      <c r="D413">
        <v>7040</v>
      </c>
    </row>
    <row r="414" spans="1:4" x14ac:dyDescent="0.45">
      <c r="A414">
        <v>413</v>
      </c>
      <c r="B414" s="1">
        <v>44400</v>
      </c>
      <c r="C414" s="2" t="s">
        <v>7</v>
      </c>
      <c r="D414">
        <v>2470</v>
      </c>
    </row>
    <row r="415" spans="1:4" x14ac:dyDescent="0.45">
      <c r="A415">
        <v>414</v>
      </c>
      <c r="B415" s="1">
        <v>44400</v>
      </c>
      <c r="C415" s="2" t="s">
        <v>4</v>
      </c>
      <c r="D415">
        <v>8550</v>
      </c>
    </row>
    <row r="416" spans="1:4" x14ac:dyDescent="0.45">
      <c r="A416">
        <v>415</v>
      </c>
      <c r="B416" s="1">
        <v>44400</v>
      </c>
      <c r="C416" s="2" t="s">
        <v>5</v>
      </c>
      <c r="D416">
        <v>6160</v>
      </c>
    </row>
    <row r="417" spans="1:4" x14ac:dyDescent="0.45">
      <c r="A417">
        <v>416</v>
      </c>
      <c r="B417" s="1">
        <v>44401</v>
      </c>
      <c r="C417" s="2" t="s">
        <v>7</v>
      </c>
      <c r="D417">
        <v>9010</v>
      </c>
    </row>
    <row r="418" spans="1:4" x14ac:dyDescent="0.45">
      <c r="A418">
        <v>417</v>
      </c>
      <c r="B418" s="1">
        <v>44401</v>
      </c>
      <c r="C418" s="2" t="s">
        <v>6</v>
      </c>
      <c r="D418">
        <v>1400</v>
      </c>
    </row>
    <row r="419" spans="1:4" x14ac:dyDescent="0.45">
      <c r="A419">
        <v>418</v>
      </c>
      <c r="B419" s="1">
        <v>44401</v>
      </c>
      <c r="C419" s="2" t="s">
        <v>5</v>
      </c>
      <c r="D419">
        <v>7730</v>
      </c>
    </row>
    <row r="420" spans="1:4" x14ac:dyDescent="0.45">
      <c r="A420">
        <v>419</v>
      </c>
      <c r="B420" s="1">
        <v>44401</v>
      </c>
      <c r="C420" s="2" t="s">
        <v>4</v>
      </c>
      <c r="D420">
        <v>8020</v>
      </c>
    </row>
    <row r="421" spans="1:4" x14ac:dyDescent="0.45">
      <c r="A421">
        <v>420</v>
      </c>
      <c r="B421" s="1">
        <v>44402</v>
      </c>
      <c r="C421" s="2" t="s">
        <v>4</v>
      </c>
      <c r="D421">
        <v>2730</v>
      </c>
    </row>
    <row r="422" spans="1:4" x14ac:dyDescent="0.45">
      <c r="A422">
        <v>421</v>
      </c>
      <c r="B422" s="1">
        <v>44403</v>
      </c>
      <c r="C422" s="2" t="s">
        <v>6</v>
      </c>
      <c r="D422">
        <v>8340</v>
      </c>
    </row>
    <row r="423" spans="1:4" x14ac:dyDescent="0.45">
      <c r="A423">
        <v>422</v>
      </c>
      <c r="B423" s="1">
        <v>44404</v>
      </c>
      <c r="C423" s="2" t="s">
        <v>5</v>
      </c>
      <c r="D423">
        <v>850</v>
      </c>
    </row>
    <row r="424" spans="1:4" x14ac:dyDescent="0.45">
      <c r="A424">
        <v>423</v>
      </c>
      <c r="B424" s="1">
        <v>44404</v>
      </c>
      <c r="C424" s="2" t="s">
        <v>7</v>
      </c>
      <c r="D424">
        <v>8740</v>
      </c>
    </row>
    <row r="425" spans="1:4" x14ac:dyDescent="0.45">
      <c r="A425">
        <v>424</v>
      </c>
      <c r="B425" s="1">
        <v>44405</v>
      </c>
      <c r="C425" s="2" t="s">
        <v>5</v>
      </c>
      <c r="D425">
        <v>6720</v>
      </c>
    </row>
    <row r="426" spans="1:4" x14ac:dyDescent="0.45">
      <c r="A426">
        <v>425</v>
      </c>
      <c r="B426" s="1">
        <v>44405</v>
      </c>
      <c r="C426" s="2" t="s">
        <v>4</v>
      </c>
      <c r="D426">
        <v>780</v>
      </c>
    </row>
    <row r="427" spans="1:4" x14ac:dyDescent="0.45">
      <c r="A427">
        <v>426</v>
      </c>
      <c r="B427" s="1">
        <v>44405</v>
      </c>
      <c r="C427" s="2" t="s">
        <v>7</v>
      </c>
      <c r="D427">
        <v>1020</v>
      </c>
    </row>
    <row r="428" spans="1:4" x14ac:dyDescent="0.45">
      <c r="A428">
        <v>427</v>
      </c>
      <c r="B428" s="1">
        <v>44406</v>
      </c>
      <c r="C428" s="2" t="s">
        <v>5</v>
      </c>
      <c r="D428">
        <v>4870</v>
      </c>
    </row>
    <row r="429" spans="1:4" x14ac:dyDescent="0.45">
      <c r="A429">
        <v>428</v>
      </c>
      <c r="B429" s="1">
        <v>44406</v>
      </c>
      <c r="C429" s="2" t="s">
        <v>6</v>
      </c>
      <c r="D429">
        <v>7250</v>
      </c>
    </row>
    <row r="430" spans="1:4" x14ac:dyDescent="0.45">
      <c r="A430">
        <v>429</v>
      </c>
      <c r="B430" s="1">
        <v>44406</v>
      </c>
      <c r="C430" s="2" t="s">
        <v>4</v>
      </c>
      <c r="D430">
        <v>330</v>
      </c>
    </row>
    <row r="431" spans="1:4" x14ac:dyDescent="0.45">
      <c r="A431">
        <v>430</v>
      </c>
      <c r="B431" s="1">
        <v>44407</v>
      </c>
      <c r="C431" s="2" t="s">
        <v>5</v>
      </c>
      <c r="D431">
        <v>3290</v>
      </c>
    </row>
    <row r="432" spans="1:4" x14ac:dyDescent="0.45">
      <c r="A432">
        <v>431</v>
      </c>
      <c r="B432" s="1">
        <v>44407</v>
      </c>
      <c r="C432" s="2" t="s">
        <v>6</v>
      </c>
      <c r="D432">
        <v>3820</v>
      </c>
    </row>
    <row r="433" spans="1:4" x14ac:dyDescent="0.45">
      <c r="A433">
        <v>432</v>
      </c>
      <c r="B433" s="1">
        <v>44407</v>
      </c>
      <c r="C433" s="2" t="s">
        <v>4</v>
      </c>
      <c r="D433">
        <v>5660</v>
      </c>
    </row>
    <row r="434" spans="1:4" x14ac:dyDescent="0.45">
      <c r="A434">
        <v>433</v>
      </c>
      <c r="B434" s="1">
        <v>44408</v>
      </c>
      <c r="C434" s="2" t="s">
        <v>4</v>
      </c>
      <c r="D434">
        <v>4200</v>
      </c>
    </row>
    <row r="435" spans="1:4" x14ac:dyDescent="0.45">
      <c r="A435">
        <v>434</v>
      </c>
      <c r="B435" s="1">
        <v>44408</v>
      </c>
      <c r="C435" s="2" t="s">
        <v>7</v>
      </c>
      <c r="D435">
        <v>5870</v>
      </c>
    </row>
    <row r="436" spans="1:4" x14ac:dyDescent="0.45">
      <c r="A436">
        <v>435</v>
      </c>
      <c r="B436" s="1">
        <v>44408</v>
      </c>
      <c r="C436" s="2" t="s">
        <v>6</v>
      </c>
      <c r="D436">
        <v>1670</v>
      </c>
    </row>
    <row r="437" spans="1:4" x14ac:dyDescent="0.45">
      <c r="A437">
        <v>436</v>
      </c>
      <c r="B437" s="1">
        <v>44408</v>
      </c>
      <c r="C437" s="2" t="s">
        <v>5</v>
      </c>
      <c r="D437">
        <v>3960</v>
      </c>
    </row>
    <row r="438" spans="1:4" x14ac:dyDescent="0.45">
      <c r="A438">
        <v>437</v>
      </c>
      <c r="B438" s="1">
        <v>44409</v>
      </c>
      <c r="C438" s="2" t="s">
        <v>4</v>
      </c>
      <c r="D438">
        <v>4200</v>
      </c>
    </row>
    <row r="439" spans="1:4" x14ac:dyDescent="0.45">
      <c r="A439">
        <v>438</v>
      </c>
      <c r="B439" s="1">
        <v>44410</v>
      </c>
      <c r="C439" s="2" t="s">
        <v>7</v>
      </c>
      <c r="D439">
        <v>7980</v>
      </c>
    </row>
    <row r="440" spans="1:4" x14ac:dyDescent="0.45">
      <c r="A440">
        <v>439</v>
      </c>
      <c r="B440" s="1">
        <v>44410</v>
      </c>
      <c r="C440" s="2" t="s">
        <v>4</v>
      </c>
      <c r="D440">
        <v>6110</v>
      </c>
    </row>
    <row r="441" spans="1:4" x14ac:dyDescent="0.45">
      <c r="A441">
        <v>440</v>
      </c>
      <c r="B441" s="1">
        <v>44411</v>
      </c>
      <c r="C441" s="2" t="s">
        <v>7</v>
      </c>
      <c r="D441">
        <v>7750</v>
      </c>
    </row>
    <row r="442" spans="1:4" x14ac:dyDescent="0.45">
      <c r="A442">
        <v>441</v>
      </c>
      <c r="B442" s="1">
        <v>44411</v>
      </c>
      <c r="C442" s="2" t="s">
        <v>5</v>
      </c>
      <c r="D442">
        <v>7450</v>
      </c>
    </row>
    <row r="443" spans="1:4" x14ac:dyDescent="0.45">
      <c r="A443">
        <v>442</v>
      </c>
      <c r="B443" s="1">
        <v>44412</v>
      </c>
      <c r="C443" s="2" t="s">
        <v>6</v>
      </c>
      <c r="D443">
        <v>3400</v>
      </c>
    </row>
    <row r="444" spans="1:4" x14ac:dyDescent="0.45">
      <c r="A444">
        <v>443</v>
      </c>
      <c r="B444" s="1">
        <v>44412</v>
      </c>
      <c r="C444" s="2" t="s">
        <v>7</v>
      </c>
      <c r="D444">
        <v>8560</v>
      </c>
    </row>
    <row r="445" spans="1:4" x14ac:dyDescent="0.45">
      <c r="A445">
        <v>444</v>
      </c>
      <c r="B445" s="1">
        <v>44413</v>
      </c>
      <c r="C445" s="2" t="s">
        <v>6</v>
      </c>
      <c r="D445">
        <v>7190</v>
      </c>
    </row>
    <row r="446" spans="1:4" x14ac:dyDescent="0.45">
      <c r="A446">
        <v>445</v>
      </c>
      <c r="B446" s="1">
        <v>44414</v>
      </c>
      <c r="C446" s="2" t="s">
        <v>6</v>
      </c>
      <c r="D446">
        <v>4590</v>
      </c>
    </row>
    <row r="447" spans="1:4" x14ac:dyDescent="0.45">
      <c r="A447">
        <v>446</v>
      </c>
      <c r="B447" s="1">
        <v>44415</v>
      </c>
      <c r="C447" s="2" t="s">
        <v>7</v>
      </c>
      <c r="D447">
        <v>4050</v>
      </c>
    </row>
    <row r="448" spans="1:4" x14ac:dyDescent="0.45">
      <c r="A448">
        <v>447</v>
      </c>
      <c r="B448" s="1">
        <v>44415</v>
      </c>
      <c r="C448" s="2" t="s">
        <v>5</v>
      </c>
      <c r="D448">
        <v>4310</v>
      </c>
    </row>
    <row r="449" spans="1:4" x14ac:dyDescent="0.45">
      <c r="A449">
        <v>448</v>
      </c>
      <c r="B449" s="1">
        <v>44416</v>
      </c>
      <c r="C449" s="2" t="s">
        <v>6</v>
      </c>
      <c r="D449">
        <v>7100</v>
      </c>
    </row>
    <row r="450" spans="1:4" x14ac:dyDescent="0.45">
      <c r="A450">
        <v>449</v>
      </c>
      <c r="B450" s="1">
        <v>44416</v>
      </c>
      <c r="C450" s="2" t="s">
        <v>4</v>
      </c>
      <c r="D450">
        <v>5280</v>
      </c>
    </row>
    <row r="451" spans="1:4" x14ac:dyDescent="0.45">
      <c r="A451">
        <v>450</v>
      </c>
      <c r="B451" s="1">
        <v>44416</v>
      </c>
      <c r="C451" s="2" t="s">
        <v>7</v>
      </c>
      <c r="D451">
        <v>3350</v>
      </c>
    </row>
    <row r="452" spans="1:4" x14ac:dyDescent="0.45">
      <c r="A452">
        <v>451</v>
      </c>
      <c r="B452" s="1">
        <v>44417</v>
      </c>
      <c r="C452" s="2" t="s">
        <v>6</v>
      </c>
      <c r="D452">
        <v>7820</v>
      </c>
    </row>
    <row r="453" spans="1:4" x14ac:dyDescent="0.45">
      <c r="A453">
        <v>452</v>
      </c>
      <c r="B453" s="1">
        <v>44418</v>
      </c>
      <c r="C453" s="2" t="s">
        <v>6</v>
      </c>
      <c r="D453">
        <v>7910</v>
      </c>
    </row>
    <row r="454" spans="1:4" x14ac:dyDescent="0.45">
      <c r="A454">
        <v>453</v>
      </c>
      <c r="B454" s="1">
        <v>44418</v>
      </c>
      <c r="C454" s="2" t="s">
        <v>5</v>
      </c>
      <c r="D454">
        <v>9000</v>
      </c>
    </row>
    <row r="455" spans="1:4" x14ac:dyDescent="0.45">
      <c r="A455">
        <v>454</v>
      </c>
      <c r="B455" s="1">
        <v>44419</v>
      </c>
      <c r="C455" s="2" t="s">
        <v>5</v>
      </c>
      <c r="D455">
        <v>3240</v>
      </c>
    </row>
    <row r="456" spans="1:4" x14ac:dyDescent="0.45">
      <c r="A456">
        <v>455</v>
      </c>
      <c r="B456" s="1">
        <v>44419</v>
      </c>
      <c r="C456" s="2" t="s">
        <v>7</v>
      </c>
      <c r="D456">
        <v>8700</v>
      </c>
    </row>
    <row r="457" spans="1:4" x14ac:dyDescent="0.45">
      <c r="A457">
        <v>456</v>
      </c>
      <c r="B457" s="1">
        <v>44419</v>
      </c>
      <c r="C457" s="2" t="s">
        <v>4</v>
      </c>
      <c r="D457">
        <v>8110</v>
      </c>
    </row>
    <row r="458" spans="1:4" x14ac:dyDescent="0.45">
      <c r="A458">
        <v>457</v>
      </c>
      <c r="B458" s="1">
        <v>44420</v>
      </c>
      <c r="C458" s="2" t="s">
        <v>7</v>
      </c>
      <c r="D458">
        <v>6510</v>
      </c>
    </row>
    <row r="459" spans="1:4" x14ac:dyDescent="0.45">
      <c r="A459">
        <v>458</v>
      </c>
      <c r="B459" s="1">
        <v>44421</v>
      </c>
      <c r="C459" s="2" t="s">
        <v>5</v>
      </c>
      <c r="D459">
        <v>1150</v>
      </c>
    </row>
    <row r="460" spans="1:4" x14ac:dyDescent="0.45">
      <c r="A460">
        <v>459</v>
      </c>
      <c r="B460" s="1">
        <v>44422</v>
      </c>
      <c r="C460" s="2" t="s">
        <v>7</v>
      </c>
      <c r="D460">
        <v>9430</v>
      </c>
    </row>
    <row r="461" spans="1:4" x14ac:dyDescent="0.45">
      <c r="A461">
        <v>460</v>
      </c>
      <c r="B461" s="1">
        <v>44422</v>
      </c>
      <c r="C461" s="2" t="s">
        <v>4</v>
      </c>
      <c r="D461">
        <v>6500</v>
      </c>
    </row>
    <row r="462" spans="1:4" x14ac:dyDescent="0.45">
      <c r="A462">
        <v>461</v>
      </c>
      <c r="B462" s="1">
        <v>44422</v>
      </c>
      <c r="C462" s="2" t="s">
        <v>5</v>
      </c>
      <c r="D462">
        <v>6410</v>
      </c>
    </row>
    <row r="463" spans="1:4" x14ac:dyDescent="0.45">
      <c r="A463">
        <v>462</v>
      </c>
      <c r="B463" s="1">
        <v>44423</v>
      </c>
      <c r="C463" s="2" t="s">
        <v>7</v>
      </c>
      <c r="D463">
        <v>5300</v>
      </c>
    </row>
    <row r="464" spans="1:4" x14ac:dyDescent="0.45">
      <c r="A464">
        <v>463</v>
      </c>
      <c r="B464" s="1">
        <v>44423</v>
      </c>
      <c r="C464" s="2" t="s">
        <v>4</v>
      </c>
      <c r="D464">
        <v>5430</v>
      </c>
    </row>
    <row r="465" spans="1:4" x14ac:dyDescent="0.45">
      <c r="A465">
        <v>464</v>
      </c>
      <c r="B465" s="1">
        <v>44423</v>
      </c>
      <c r="C465" s="2" t="s">
        <v>5</v>
      </c>
      <c r="D465">
        <v>3660</v>
      </c>
    </row>
    <row r="466" spans="1:4" x14ac:dyDescent="0.45">
      <c r="A466">
        <v>465</v>
      </c>
      <c r="B466" s="1">
        <v>44424</v>
      </c>
      <c r="C466" s="2" t="s">
        <v>4</v>
      </c>
      <c r="D466">
        <v>3000</v>
      </c>
    </row>
    <row r="467" spans="1:4" x14ac:dyDescent="0.45">
      <c r="A467">
        <v>466</v>
      </c>
      <c r="B467" s="1">
        <v>44424</v>
      </c>
      <c r="C467" s="2" t="s">
        <v>5</v>
      </c>
      <c r="D467">
        <v>6120</v>
      </c>
    </row>
    <row r="468" spans="1:4" x14ac:dyDescent="0.45">
      <c r="A468">
        <v>467</v>
      </c>
      <c r="B468" s="1">
        <v>44424</v>
      </c>
      <c r="C468" s="2" t="s">
        <v>6</v>
      </c>
      <c r="D468">
        <v>5850</v>
      </c>
    </row>
    <row r="469" spans="1:4" x14ac:dyDescent="0.45">
      <c r="A469">
        <v>468</v>
      </c>
      <c r="B469" s="1">
        <v>44425</v>
      </c>
      <c r="C469" s="2" t="s">
        <v>5</v>
      </c>
      <c r="D469">
        <v>6690</v>
      </c>
    </row>
    <row r="470" spans="1:4" x14ac:dyDescent="0.45">
      <c r="A470">
        <v>469</v>
      </c>
      <c r="B470" s="1">
        <v>44425</v>
      </c>
      <c r="C470" s="2" t="s">
        <v>4</v>
      </c>
      <c r="D470">
        <v>2510</v>
      </c>
    </row>
    <row r="471" spans="1:4" x14ac:dyDescent="0.45">
      <c r="A471">
        <v>470</v>
      </c>
      <c r="B471" s="1">
        <v>44426</v>
      </c>
      <c r="C471" s="2" t="s">
        <v>6</v>
      </c>
      <c r="D471">
        <v>4090</v>
      </c>
    </row>
    <row r="472" spans="1:4" x14ac:dyDescent="0.45">
      <c r="A472">
        <v>471</v>
      </c>
      <c r="B472" s="1">
        <v>44427</v>
      </c>
      <c r="C472" s="2" t="s">
        <v>5</v>
      </c>
      <c r="D472">
        <v>4580</v>
      </c>
    </row>
    <row r="473" spans="1:4" x14ac:dyDescent="0.45">
      <c r="A473">
        <v>472</v>
      </c>
      <c r="B473" s="1">
        <v>44428</v>
      </c>
      <c r="C473" s="2" t="s">
        <v>6</v>
      </c>
      <c r="D473">
        <v>6590</v>
      </c>
    </row>
    <row r="474" spans="1:4" x14ac:dyDescent="0.45">
      <c r="A474">
        <v>473</v>
      </c>
      <c r="B474" s="1">
        <v>44428</v>
      </c>
      <c r="C474" s="2" t="s">
        <v>4</v>
      </c>
      <c r="D474">
        <v>3060</v>
      </c>
    </row>
    <row r="475" spans="1:4" x14ac:dyDescent="0.45">
      <c r="A475">
        <v>474</v>
      </c>
      <c r="B475" s="1">
        <v>44428</v>
      </c>
      <c r="C475" s="2" t="s">
        <v>7</v>
      </c>
      <c r="D475">
        <v>1220</v>
      </c>
    </row>
    <row r="476" spans="1:4" x14ac:dyDescent="0.45">
      <c r="A476">
        <v>475</v>
      </c>
      <c r="B476" s="1">
        <v>44429</v>
      </c>
      <c r="C476" s="2" t="s">
        <v>7</v>
      </c>
      <c r="D476">
        <v>6590</v>
      </c>
    </row>
    <row r="477" spans="1:4" x14ac:dyDescent="0.45">
      <c r="A477">
        <v>476</v>
      </c>
      <c r="B477" s="1">
        <v>44430</v>
      </c>
      <c r="C477" s="2" t="s">
        <v>5</v>
      </c>
      <c r="D477">
        <v>7000</v>
      </c>
    </row>
    <row r="478" spans="1:4" x14ac:dyDescent="0.45">
      <c r="A478">
        <v>477</v>
      </c>
      <c r="B478" s="1">
        <v>44430</v>
      </c>
      <c r="C478" s="2" t="s">
        <v>4</v>
      </c>
      <c r="D478">
        <v>4530</v>
      </c>
    </row>
    <row r="479" spans="1:4" x14ac:dyDescent="0.45">
      <c r="A479">
        <v>478</v>
      </c>
      <c r="B479" s="1">
        <v>44430</v>
      </c>
      <c r="C479" s="2" t="s">
        <v>7</v>
      </c>
      <c r="D479">
        <v>5480</v>
      </c>
    </row>
    <row r="480" spans="1:4" x14ac:dyDescent="0.45">
      <c r="A480">
        <v>479</v>
      </c>
      <c r="B480" s="1">
        <v>44431</v>
      </c>
      <c r="C480" s="2" t="s">
        <v>4</v>
      </c>
      <c r="D480">
        <v>6400</v>
      </c>
    </row>
    <row r="481" spans="1:4" x14ac:dyDescent="0.45">
      <c r="A481">
        <v>480</v>
      </c>
      <c r="B481" s="1">
        <v>44431</v>
      </c>
      <c r="C481" s="2" t="s">
        <v>5</v>
      </c>
      <c r="D481">
        <v>7870</v>
      </c>
    </row>
    <row r="482" spans="1:4" x14ac:dyDescent="0.45">
      <c r="A482">
        <v>481</v>
      </c>
      <c r="B482" s="1">
        <v>44431</v>
      </c>
      <c r="C482" s="2" t="s">
        <v>7</v>
      </c>
      <c r="D482">
        <v>7490</v>
      </c>
    </row>
    <row r="483" spans="1:4" x14ac:dyDescent="0.45">
      <c r="A483">
        <v>482</v>
      </c>
      <c r="B483" s="1">
        <v>44432</v>
      </c>
      <c r="C483" s="2" t="s">
        <v>5</v>
      </c>
      <c r="D483">
        <v>6900</v>
      </c>
    </row>
    <row r="484" spans="1:4" x14ac:dyDescent="0.45">
      <c r="A484">
        <v>483</v>
      </c>
      <c r="B484" s="1">
        <v>44432</v>
      </c>
      <c r="C484" s="2" t="s">
        <v>6</v>
      </c>
      <c r="D484">
        <v>5180</v>
      </c>
    </row>
    <row r="485" spans="1:4" x14ac:dyDescent="0.45">
      <c r="A485">
        <v>484</v>
      </c>
      <c r="B485" s="1">
        <v>44432</v>
      </c>
      <c r="C485" s="2" t="s">
        <v>4</v>
      </c>
      <c r="D485">
        <v>1870</v>
      </c>
    </row>
    <row r="486" spans="1:4" x14ac:dyDescent="0.45">
      <c r="A486">
        <v>485</v>
      </c>
      <c r="B486" s="1">
        <v>44433</v>
      </c>
      <c r="C486" s="2" t="s">
        <v>7</v>
      </c>
      <c r="D486">
        <v>2520</v>
      </c>
    </row>
    <row r="487" spans="1:4" x14ac:dyDescent="0.45">
      <c r="A487">
        <v>486</v>
      </c>
      <c r="B487" s="1">
        <v>44433</v>
      </c>
      <c r="C487" s="2" t="s">
        <v>5</v>
      </c>
      <c r="D487">
        <v>6360</v>
      </c>
    </row>
    <row r="488" spans="1:4" x14ac:dyDescent="0.45">
      <c r="A488">
        <v>487</v>
      </c>
      <c r="B488" s="1">
        <v>44434</v>
      </c>
      <c r="C488" s="2" t="s">
        <v>4</v>
      </c>
      <c r="D488">
        <v>8890</v>
      </c>
    </row>
    <row r="489" spans="1:4" x14ac:dyDescent="0.45">
      <c r="A489">
        <v>488</v>
      </c>
      <c r="B489" s="1">
        <v>44435</v>
      </c>
      <c r="C489" s="2" t="s">
        <v>7</v>
      </c>
      <c r="D489">
        <v>1470</v>
      </c>
    </row>
    <row r="490" spans="1:4" x14ac:dyDescent="0.45">
      <c r="A490">
        <v>489</v>
      </c>
      <c r="B490" s="1">
        <v>44436</v>
      </c>
      <c r="C490" s="2" t="s">
        <v>7</v>
      </c>
      <c r="D490">
        <v>2950</v>
      </c>
    </row>
    <row r="491" spans="1:4" x14ac:dyDescent="0.45">
      <c r="A491">
        <v>490</v>
      </c>
      <c r="B491" s="1">
        <v>44436</v>
      </c>
      <c r="C491" s="2" t="s">
        <v>4</v>
      </c>
      <c r="D491">
        <v>6730</v>
      </c>
    </row>
    <row r="492" spans="1:4" x14ac:dyDescent="0.45">
      <c r="A492">
        <v>491</v>
      </c>
      <c r="B492" s="1">
        <v>44437</v>
      </c>
      <c r="C492" s="2" t="s">
        <v>5</v>
      </c>
      <c r="D492">
        <v>5530</v>
      </c>
    </row>
    <row r="493" spans="1:4" x14ac:dyDescent="0.45">
      <c r="A493">
        <v>492</v>
      </c>
      <c r="B493" s="1">
        <v>44437</v>
      </c>
      <c r="C493" s="2" t="s">
        <v>7</v>
      </c>
      <c r="D493">
        <v>6600</v>
      </c>
    </row>
    <row r="494" spans="1:4" x14ac:dyDescent="0.45">
      <c r="A494">
        <v>493</v>
      </c>
      <c r="B494" s="1">
        <v>44438</v>
      </c>
      <c r="C494" s="2" t="s">
        <v>5</v>
      </c>
      <c r="D494">
        <v>7740</v>
      </c>
    </row>
    <row r="495" spans="1:4" x14ac:dyDescent="0.45">
      <c r="A495">
        <v>494</v>
      </c>
      <c r="B495" s="1">
        <v>44438</v>
      </c>
      <c r="C495" s="2" t="s">
        <v>7</v>
      </c>
      <c r="D495">
        <v>3800</v>
      </c>
    </row>
    <row r="496" spans="1:4" x14ac:dyDescent="0.45">
      <c r="A496">
        <v>495</v>
      </c>
      <c r="B496" s="1">
        <v>44438</v>
      </c>
      <c r="C496" s="2" t="s">
        <v>4</v>
      </c>
      <c r="D496">
        <v>7060</v>
      </c>
    </row>
    <row r="497" spans="1:4" x14ac:dyDescent="0.45">
      <c r="A497">
        <v>496</v>
      </c>
      <c r="B497" s="1">
        <v>44439</v>
      </c>
      <c r="C497" s="2" t="s">
        <v>4</v>
      </c>
      <c r="D497">
        <v>4560</v>
      </c>
    </row>
    <row r="498" spans="1:4" x14ac:dyDescent="0.45">
      <c r="A498">
        <v>497</v>
      </c>
      <c r="B498" s="1">
        <v>44440</v>
      </c>
      <c r="C498" s="2" t="s">
        <v>4</v>
      </c>
      <c r="D498">
        <v>4620</v>
      </c>
    </row>
    <row r="499" spans="1:4" x14ac:dyDescent="0.45">
      <c r="A499">
        <v>498</v>
      </c>
      <c r="B499" s="1">
        <v>44440</v>
      </c>
      <c r="C499" s="2" t="s">
        <v>7</v>
      </c>
      <c r="D499">
        <v>1530</v>
      </c>
    </row>
    <row r="500" spans="1:4" x14ac:dyDescent="0.45">
      <c r="A500">
        <v>499</v>
      </c>
      <c r="B500" s="1">
        <v>44441</v>
      </c>
      <c r="C500" s="2" t="s">
        <v>4</v>
      </c>
      <c r="D500">
        <v>6920</v>
      </c>
    </row>
    <row r="501" spans="1:4" x14ac:dyDescent="0.45">
      <c r="A501">
        <v>500</v>
      </c>
      <c r="B501" s="1">
        <v>44441</v>
      </c>
      <c r="C501" s="2" t="s">
        <v>6</v>
      </c>
      <c r="D501">
        <v>4100</v>
      </c>
    </row>
    <row r="502" spans="1:4" x14ac:dyDescent="0.45">
      <c r="A502">
        <v>501</v>
      </c>
      <c r="B502" s="1">
        <v>44442</v>
      </c>
      <c r="C502" s="2" t="s">
        <v>5</v>
      </c>
      <c r="D502">
        <v>2870</v>
      </c>
    </row>
    <row r="503" spans="1:4" x14ac:dyDescent="0.45">
      <c r="A503">
        <v>502</v>
      </c>
      <c r="B503" s="1">
        <v>44442</v>
      </c>
      <c r="C503" s="2" t="s">
        <v>4</v>
      </c>
      <c r="D503">
        <v>1160</v>
      </c>
    </row>
    <row r="504" spans="1:4" x14ac:dyDescent="0.45">
      <c r="A504">
        <v>503</v>
      </c>
      <c r="B504" s="1">
        <v>44442</v>
      </c>
      <c r="C504" s="2" t="s">
        <v>6</v>
      </c>
      <c r="D504">
        <v>8460</v>
      </c>
    </row>
    <row r="505" spans="1:4" x14ac:dyDescent="0.45">
      <c r="A505">
        <v>504</v>
      </c>
      <c r="B505" s="1">
        <v>44443</v>
      </c>
      <c r="C505" s="2" t="s">
        <v>5</v>
      </c>
      <c r="D505">
        <v>6880</v>
      </c>
    </row>
    <row r="506" spans="1:4" x14ac:dyDescent="0.45">
      <c r="A506">
        <v>505</v>
      </c>
      <c r="B506" s="1">
        <v>44444</v>
      </c>
      <c r="C506" s="2" t="s">
        <v>7</v>
      </c>
      <c r="D506">
        <v>3610</v>
      </c>
    </row>
    <row r="507" spans="1:4" x14ac:dyDescent="0.45">
      <c r="A507">
        <v>506</v>
      </c>
      <c r="B507" s="1">
        <v>44445</v>
      </c>
      <c r="C507" s="2" t="s">
        <v>6</v>
      </c>
      <c r="D507">
        <v>2400</v>
      </c>
    </row>
    <row r="508" spans="1:4" x14ac:dyDescent="0.45">
      <c r="A508">
        <v>507</v>
      </c>
      <c r="B508" s="1">
        <v>44446</v>
      </c>
      <c r="C508" s="2" t="s">
        <v>5</v>
      </c>
      <c r="D508">
        <v>2660</v>
      </c>
    </row>
    <row r="509" spans="1:4" x14ac:dyDescent="0.45">
      <c r="A509">
        <v>508</v>
      </c>
      <c r="B509" s="1">
        <v>44447</v>
      </c>
      <c r="C509" s="2" t="s">
        <v>7</v>
      </c>
      <c r="D509">
        <v>9310</v>
      </c>
    </row>
    <row r="510" spans="1:4" x14ac:dyDescent="0.45">
      <c r="A510">
        <v>509</v>
      </c>
      <c r="B510" s="1">
        <v>44447</v>
      </c>
      <c r="C510" s="2" t="s">
        <v>5</v>
      </c>
      <c r="D510">
        <v>3980</v>
      </c>
    </row>
    <row r="511" spans="1:4" x14ac:dyDescent="0.45">
      <c r="A511">
        <v>510</v>
      </c>
      <c r="B511" s="1">
        <v>44448</v>
      </c>
      <c r="C511" s="2" t="s">
        <v>6</v>
      </c>
      <c r="D511">
        <v>7000</v>
      </c>
    </row>
    <row r="512" spans="1:4" x14ac:dyDescent="0.45">
      <c r="A512">
        <v>511</v>
      </c>
      <c r="B512" s="1">
        <v>44448</v>
      </c>
      <c r="C512" s="2" t="s">
        <v>5</v>
      </c>
      <c r="D512">
        <v>4660</v>
      </c>
    </row>
    <row r="513" spans="1:4" x14ac:dyDescent="0.45">
      <c r="A513">
        <v>512</v>
      </c>
      <c r="B513" s="1">
        <v>44448</v>
      </c>
      <c r="C513" s="2" t="s">
        <v>4</v>
      </c>
      <c r="D513">
        <v>6620</v>
      </c>
    </row>
    <row r="514" spans="1:4" x14ac:dyDescent="0.45">
      <c r="A514">
        <v>513</v>
      </c>
      <c r="B514" s="1">
        <v>44449</v>
      </c>
      <c r="C514" s="2" t="s">
        <v>6</v>
      </c>
      <c r="D514">
        <v>1690</v>
      </c>
    </row>
    <row r="515" spans="1:4" x14ac:dyDescent="0.45">
      <c r="A515">
        <v>514</v>
      </c>
      <c r="B515" s="1">
        <v>44449</v>
      </c>
      <c r="C515" s="2" t="s">
        <v>7</v>
      </c>
      <c r="D515">
        <v>6080</v>
      </c>
    </row>
    <row r="516" spans="1:4" x14ac:dyDescent="0.45">
      <c r="A516">
        <v>515</v>
      </c>
      <c r="B516" s="1">
        <v>44450</v>
      </c>
      <c r="C516" s="2" t="s">
        <v>4</v>
      </c>
      <c r="D516">
        <v>1970</v>
      </c>
    </row>
    <row r="517" spans="1:4" x14ac:dyDescent="0.45">
      <c r="A517">
        <v>516</v>
      </c>
      <c r="B517" s="1">
        <v>44450</v>
      </c>
      <c r="C517" s="2" t="s">
        <v>6</v>
      </c>
      <c r="D517">
        <v>4320</v>
      </c>
    </row>
    <row r="518" spans="1:4" x14ac:dyDescent="0.45">
      <c r="A518">
        <v>517</v>
      </c>
      <c r="B518" s="1">
        <v>44450</v>
      </c>
      <c r="C518" s="2" t="s">
        <v>5</v>
      </c>
      <c r="D518">
        <v>3310</v>
      </c>
    </row>
    <row r="519" spans="1:4" x14ac:dyDescent="0.45">
      <c r="A519">
        <v>518</v>
      </c>
      <c r="B519" s="1">
        <v>44451</v>
      </c>
      <c r="C519" s="2" t="s">
        <v>7</v>
      </c>
      <c r="D519">
        <v>3550</v>
      </c>
    </row>
    <row r="520" spans="1:4" x14ac:dyDescent="0.45">
      <c r="A520">
        <v>519</v>
      </c>
      <c r="B520" s="1">
        <v>44451</v>
      </c>
      <c r="C520" s="2" t="s">
        <v>4</v>
      </c>
      <c r="D520">
        <v>5210</v>
      </c>
    </row>
    <row r="521" spans="1:4" x14ac:dyDescent="0.45">
      <c r="A521">
        <v>520</v>
      </c>
      <c r="B521" s="1">
        <v>44451</v>
      </c>
      <c r="C521" s="2" t="s">
        <v>5</v>
      </c>
      <c r="D521">
        <v>2990</v>
      </c>
    </row>
    <row r="522" spans="1:4" x14ac:dyDescent="0.45">
      <c r="A522">
        <v>521</v>
      </c>
      <c r="B522" s="1">
        <v>44452</v>
      </c>
      <c r="C522" s="2" t="s">
        <v>6</v>
      </c>
      <c r="D522">
        <v>7890</v>
      </c>
    </row>
    <row r="523" spans="1:4" x14ac:dyDescent="0.45">
      <c r="A523">
        <v>522</v>
      </c>
      <c r="B523" s="1">
        <v>44452</v>
      </c>
      <c r="C523" s="2" t="s">
        <v>5</v>
      </c>
      <c r="D523">
        <v>3440</v>
      </c>
    </row>
    <row r="524" spans="1:4" x14ac:dyDescent="0.45">
      <c r="A524">
        <v>523</v>
      </c>
      <c r="B524" s="1">
        <v>44452</v>
      </c>
      <c r="C524" s="2" t="s">
        <v>7</v>
      </c>
      <c r="D524">
        <v>6170</v>
      </c>
    </row>
    <row r="525" spans="1:4" x14ac:dyDescent="0.45">
      <c r="A525">
        <v>524</v>
      </c>
      <c r="B525" s="1">
        <v>44453</v>
      </c>
      <c r="C525" s="2" t="s">
        <v>4</v>
      </c>
      <c r="D525">
        <v>8230</v>
      </c>
    </row>
    <row r="526" spans="1:4" x14ac:dyDescent="0.45">
      <c r="A526">
        <v>525</v>
      </c>
      <c r="B526" s="1">
        <v>44454</v>
      </c>
      <c r="C526" s="2" t="s">
        <v>5</v>
      </c>
      <c r="D526">
        <v>4710</v>
      </c>
    </row>
    <row r="527" spans="1:4" x14ac:dyDescent="0.45">
      <c r="A527">
        <v>526</v>
      </c>
      <c r="B527" s="1">
        <v>44454</v>
      </c>
      <c r="C527" s="2" t="s">
        <v>6</v>
      </c>
      <c r="D527">
        <v>5870</v>
      </c>
    </row>
    <row r="528" spans="1:4" x14ac:dyDescent="0.45">
      <c r="A528">
        <v>527</v>
      </c>
      <c r="B528" s="1">
        <v>44454</v>
      </c>
      <c r="C528" s="2" t="s">
        <v>7</v>
      </c>
      <c r="D528">
        <v>4400</v>
      </c>
    </row>
    <row r="529" spans="1:4" x14ac:dyDescent="0.45">
      <c r="A529">
        <v>528</v>
      </c>
      <c r="B529" s="1">
        <v>44455</v>
      </c>
      <c r="C529" s="2" t="s">
        <v>4</v>
      </c>
      <c r="D529">
        <v>9580</v>
      </c>
    </row>
    <row r="530" spans="1:4" x14ac:dyDescent="0.45">
      <c r="A530">
        <v>529</v>
      </c>
      <c r="B530" s="1">
        <v>44456</v>
      </c>
      <c r="C530" s="2" t="s">
        <v>5</v>
      </c>
      <c r="D530">
        <v>6730</v>
      </c>
    </row>
    <row r="531" spans="1:4" x14ac:dyDescent="0.45">
      <c r="A531">
        <v>530</v>
      </c>
      <c r="B531" s="1">
        <v>44456</v>
      </c>
      <c r="C531" s="2" t="s">
        <v>7</v>
      </c>
      <c r="D531">
        <v>3320</v>
      </c>
    </row>
    <row r="532" spans="1:4" x14ac:dyDescent="0.45">
      <c r="A532">
        <v>531</v>
      </c>
      <c r="B532" s="1">
        <v>44456</v>
      </c>
      <c r="C532" s="2" t="s">
        <v>4</v>
      </c>
      <c r="D532">
        <v>7580</v>
      </c>
    </row>
    <row r="533" spans="1:4" x14ac:dyDescent="0.45">
      <c r="A533">
        <v>532</v>
      </c>
      <c r="B533" s="1">
        <v>44457</v>
      </c>
      <c r="C533" s="2" t="s">
        <v>6</v>
      </c>
      <c r="D533">
        <v>7650</v>
      </c>
    </row>
    <row r="534" spans="1:4" x14ac:dyDescent="0.45">
      <c r="A534">
        <v>533</v>
      </c>
      <c r="B534" s="1">
        <v>44457</v>
      </c>
      <c r="C534" s="2" t="s">
        <v>5</v>
      </c>
      <c r="D534">
        <v>2640</v>
      </c>
    </row>
    <row r="535" spans="1:4" x14ac:dyDescent="0.45">
      <c r="A535">
        <v>534</v>
      </c>
      <c r="B535" s="1">
        <v>44458</v>
      </c>
      <c r="C535" s="2" t="s">
        <v>7</v>
      </c>
      <c r="D535">
        <v>9750</v>
      </c>
    </row>
    <row r="536" spans="1:4" x14ac:dyDescent="0.45">
      <c r="A536">
        <v>535</v>
      </c>
      <c r="B536" s="1">
        <v>44458</v>
      </c>
      <c r="C536" s="2" t="s">
        <v>5</v>
      </c>
      <c r="D536">
        <v>9860</v>
      </c>
    </row>
    <row r="537" spans="1:4" x14ac:dyDescent="0.45">
      <c r="A537">
        <v>536</v>
      </c>
      <c r="B537" s="1">
        <v>44458</v>
      </c>
      <c r="C537" s="2" t="s">
        <v>6</v>
      </c>
      <c r="D537">
        <v>8160</v>
      </c>
    </row>
    <row r="538" spans="1:4" x14ac:dyDescent="0.45">
      <c r="A538">
        <v>537</v>
      </c>
      <c r="B538" s="1">
        <v>44459</v>
      </c>
      <c r="C538" s="2" t="s">
        <v>4</v>
      </c>
      <c r="D538">
        <v>6280</v>
      </c>
    </row>
    <row r="539" spans="1:4" x14ac:dyDescent="0.45">
      <c r="A539">
        <v>538</v>
      </c>
      <c r="B539" s="1">
        <v>44459</v>
      </c>
      <c r="C539" s="2" t="s">
        <v>7</v>
      </c>
      <c r="D539">
        <v>6490</v>
      </c>
    </row>
    <row r="540" spans="1:4" x14ac:dyDescent="0.45">
      <c r="A540">
        <v>539</v>
      </c>
      <c r="B540" s="1">
        <v>44460</v>
      </c>
      <c r="C540" s="2" t="s">
        <v>4</v>
      </c>
      <c r="D540">
        <v>4110</v>
      </c>
    </row>
    <row r="541" spans="1:4" x14ac:dyDescent="0.45">
      <c r="A541">
        <v>540</v>
      </c>
      <c r="B541" s="1">
        <v>44460</v>
      </c>
      <c r="C541" s="2" t="s">
        <v>7</v>
      </c>
      <c r="D541">
        <v>3140</v>
      </c>
    </row>
    <row r="542" spans="1:4" x14ac:dyDescent="0.45">
      <c r="A542">
        <v>541</v>
      </c>
      <c r="B542" s="1">
        <v>44461</v>
      </c>
      <c r="C542" s="2" t="s">
        <v>7</v>
      </c>
      <c r="D542">
        <v>3550</v>
      </c>
    </row>
    <row r="543" spans="1:4" x14ac:dyDescent="0.45">
      <c r="A543">
        <v>542</v>
      </c>
      <c r="B543" s="1">
        <v>44461</v>
      </c>
      <c r="C543" s="2" t="s">
        <v>6</v>
      </c>
      <c r="D543">
        <v>1280</v>
      </c>
    </row>
    <row r="544" spans="1:4" x14ac:dyDescent="0.45">
      <c r="A544">
        <v>543</v>
      </c>
      <c r="B544" s="1">
        <v>44462</v>
      </c>
      <c r="C544" s="2" t="s">
        <v>6</v>
      </c>
      <c r="D544">
        <v>8360</v>
      </c>
    </row>
    <row r="545" spans="1:4" x14ac:dyDescent="0.45">
      <c r="A545">
        <v>544</v>
      </c>
      <c r="B545" s="1">
        <v>44463</v>
      </c>
      <c r="C545" s="2" t="s">
        <v>7</v>
      </c>
      <c r="D545">
        <v>2930</v>
      </c>
    </row>
    <row r="546" spans="1:4" x14ac:dyDescent="0.45">
      <c r="A546">
        <v>545</v>
      </c>
      <c r="B546" s="1">
        <v>44463</v>
      </c>
      <c r="C546" s="2" t="s">
        <v>6</v>
      </c>
      <c r="D546">
        <v>9920</v>
      </c>
    </row>
    <row r="547" spans="1:4" x14ac:dyDescent="0.45">
      <c r="A547">
        <v>546</v>
      </c>
      <c r="B547" s="1">
        <v>44464</v>
      </c>
      <c r="C547" s="2" t="s">
        <v>6</v>
      </c>
      <c r="D547">
        <v>3140</v>
      </c>
    </row>
    <row r="548" spans="1:4" x14ac:dyDescent="0.45">
      <c r="A548">
        <v>547</v>
      </c>
      <c r="B548" s="1">
        <v>44465</v>
      </c>
      <c r="C548" s="2" t="s">
        <v>4</v>
      </c>
      <c r="D548">
        <v>1010</v>
      </c>
    </row>
    <row r="549" spans="1:4" x14ac:dyDescent="0.45">
      <c r="A549">
        <v>548</v>
      </c>
      <c r="B549" s="1">
        <v>44466</v>
      </c>
      <c r="C549" s="2" t="s">
        <v>6</v>
      </c>
      <c r="D549">
        <v>9210</v>
      </c>
    </row>
    <row r="550" spans="1:4" x14ac:dyDescent="0.45">
      <c r="A550">
        <v>549</v>
      </c>
      <c r="B550" s="1">
        <v>44466</v>
      </c>
      <c r="C550" s="2" t="s">
        <v>7</v>
      </c>
      <c r="D550">
        <v>1880</v>
      </c>
    </row>
    <row r="551" spans="1:4" x14ac:dyDescent="0.45">
      <c r="A551">
        <v>550</v>
      </c>
      <c r="B551" s="1">
        <v>44467</v>
      </c>
      <c r="C551" s="2" t="s">
        <v>5</v>
      </c>
      <c r="D551">
        <v>5080</v>
      </c>
    </row>
    <row r="552" spans="1:4" x14ac:dyDescent="0.45">
      <c r="A552">
        <v>551</v>
      </c>
      <c r="B552" s="1">
        <v>44467</v>
      </c>
      <c r="C552" s="2" t="s">
        <v>7</v>
      </c>
      <c r="D552">
        <v>6540</v>
      </c>
    </row>
    <row r="553" spans="1:4" x14ac:dyDescent="0.45">
      <c r="A553">
        <v>552</v>
      </c>
      <c r="B553" s="1">
        <v>44468</v>
      </c>
      <c r="C553" s="2" t="s">
        <v>6</v>
      </c>
      <c r="D553">
        <v>3250</v>
      </c>
    </row>
    <row r="554" spans="1:4" x14ac:dyDescent="0.45">
      <c r="A554">
        <v>553</v>
      </c>
      <c r="B554" s="1">
        <v>44469</v>
      </c>
      <c r="C554" s="2" t="s">
        <v>4</v>
      </c>
      <c r="D554">
        <v>5080</v>
      </c>
    </row>
    <row r="555" spans="1:4" x14ac:dyDescent="0.45">
      <c r="A555">
        <v>554</v>
      </c>
      <c r="B555" s="1">
        <v>44469</v>
      </c>
      <c r="C555" s="2" t="s">
        <v>5</v>
      </c>
      <c r="D555">
        <v>7660</v>
      </c>
    </row>
    <row r="556" spans="1:4" x14ac:dyDescent="0.45">
      <c r="A556">
        <v>555</v>
      </c>
      <c r="B556" s="1">
        <v>44470</v>
      </c>
      <c r="C556" s="2" t="s">
        <v>7</v>
      </c>
      <c r="D556">
        <v>7840</v>
      </c>
    </row>
    <row r="557" spans="1:4" x14ac:dyDescent="0.45">
      <c r="A557">
        <v>556</v>
      </c>
      <c r="B557" s="1">
        <v>44470</v>
      </c>
      <c r="C557" s="2" t="s">
        <v>6</v>
      </c>
      <c r="D557">
        <v>2060</v>
      </c>
    </row>
    <row r="558" spans="1:4" x14ac:dyDescent="0.45">
      <c r="A558">
        <v>557</v>
      </c>
      <c r="B558" s="1">
        <v>44471</v>
      </c>
      <c r="C558" s="2" t="s">
        <v>5</v>
      </c>
      <c r="D558">
        <v>1010</v>
      </c>
    </row>
    <row r="559" spans="1:4" x14ac:dyDescent="0.45">
      <c r="A559">
        <v>558</v>
      </c>
      <c r="B559" s="1">
        <v>44472</v>
      </c>
      <c r="C559" s="2" t="s">
        <v>5</v>
      </c>
      <c r="D559">
        <v>7540</v>
      </c>
    </row>
    <row r="560" spans="1:4" x14ac:dyDescent="0.45">
      <c r="A560">
        <v>559</v>
      </c>
      <c r="B560" s="1">
        <v>44472</v>
      </c>
      <c r="C560" s="2" t="s">
        <v>7</v>
      </c>
      <c r="D560">
        <v>6350</v>
      </c>
    </row>
    <row r="561" spans="1:4" x14ac:dyDescent="0.45">
      <c r="A561">
        <v>560</v>
      </c>
      <c r="B561" s="1">
        <v>44472</v>
      </c>
      <c r="C561" s="2" t="s">
        <v>4</v>
      </c>
      <c r="D561">
        <v>9160</v>
      </c>
    </row>
    <row r="562" spans="1:4" x14ac:dyDescent="0.45">
      <c r="A562">
        <v>561</v>
      </c>
      <c r="B562" s="1">
        <v>44473</v>
      </c>
      <c r="C562" s="2" t="s">
        <v>5</v>
      </c>
      <c r="D562">
        <v>9800</v>
      </c>
    </row>
    <row r="563" spans="1:4" x14ac:dyDescent="0.45">
      <c r="A563">
        <v>562</v>
      </c>
      <c r="B563" s="1">
        <v>44473</v>
      </c>
      <c r="C563" s="2" t="s">
        <v>7</v>
      </c>
      <c r="D563">
        <v>4990</v>
      </c>
    </row>
    <row r="564" spans="1:4" x14ac:dyDescent="0.45">
      <c r="A564">
        <v>563</v>
      </c>
      <c r="B564" s="1">
        <v>44474</v>
      </c>
      <c r="C564" s="2" t="s">
        <v>6</v>
      </c>
      <c r="D564">
        <v>5220</v>
      </c>
    </row>
    <row r="565" spans="1:4" x14ac:dyDescent="0.45">
      <c r="A565">
        <v>564</v>
      </c>
      <c r="B565" s="1">
        <v>44474</v>
      </c>
      <c r="C565" s="2" t="s">
        <v>4</v>
      </c>
      <c r="D565">
        <v>3610</v>
      </c>
    </row>
    <row r="566" spans="1:4" x14ac:dyDescent="0.45">
      <c r="A566">
        <v>565</v>
      </c>
      <c r="B566" s="1">
        <v>44474</v>
      </c>
      <c r="C566" s="2" t="s">
        <v>5</v>
      </c>
      <c r="D566">
        <v>5150</v>
      </c>
    </row>
    <row r="567" spans="1:4" x14ac:dyDescent="0.45">
      <c r="A567">
        <v>566</v>
      </c>
      <c r="B567" s="1">
        <v>44475</v>
      </c>
      <c r="C567" s="2" t="s">
        <v>6</v>
      </c>
      <c r="D567">
        <v>2500</v>
      </c>
    </row>
    <row r="568" spans="1:4" x14ac:dyDescent="0.45">
      <c r="A568">
        <v>567</v>
      </c>
      <c r="B568" s="1">
        <v>44475</v>
      </c>
      <c r="C568" s="2" t="s">
        <v>5</v>
      </c>
      <c r="D568">
        <v>8900</v>
      </c>
    </row>
    <row r="569" spans="1:4" x14ac:dyDescent="0.45">
      <c r="A569">
        <v>568</v>
      </c>
      <c r="B569" s="1">
        <v>44475</v>
      </c>
      <c r="C569" s="2" t="s">
        <v>7</v>
      </c>
      <c r="D569">
        <v>2040</v>
      </c>
    </row>
    <row r="570" spans="1:4" x14ac:dyDescent="0.45">
      <c r="A570">
        <v>569</v>
      </c>
      <c r="B570" s="1">
        <v>44476</v>
      </c>
      <c r="C570" s="2" t="s">
        <v>4</v>
      </c>
      <c r="D570">
        <v>8930</v>
      </c>
    </row>
    <row r="571" spans="1:4" x14ac:dyDescent="0.45">
      <c r="A571">
        <v>570</v>
      </c>
      <c r="B571" s="1">
        <v>44477</v>
      </c>
      <c r="C571" s="2" t="s">
        <v>5</v>
      </c>
      <c r="D571">
        <v>4980</v>
      </c>
    </row>
    <row r="572" spans="1:4" x14ac:dyDescent="0.45">
      <c r="A572">
        <v>571</v>
      </c>
      <c r="B572" s="1">
        <v>44477</v>
      </c>
      <c r="C572" s="2" t="s">
        <v>6</v>
      </c>
      <c r="D572">
        <v>7120</v>
      </c>
    </row>
    <row r="573" spans="1:4" x14ac:dyDescent="0.45">
      <c r="A573">
        <v>572</v>
      </c>
      <c r="B573" s="1">
        <v>44477</v>
      </c>
      <c r="C573" s="2" t="s">
        <v>4</v>
      </c>
      <c r="D573">
        <v>1780</v>
      </c>
    </row>
    <row r="574" spans="1:4" x14ac:dyDescent="0.45">
      <c r="A574">
        <v>573</v>
      </c>
      <c r="B574" s="1">
        <v>44478</v>
      </c>
      <c r="C574" s="2" t="s">
        <v>5</v>
      </c>
      <c r="D574">
        <v>8360</v>
      </c>
    </row>
    <row r="575" spans="1:4" x14ac:dyDescent="0.45">
      <c r="A575">
        <v>574</v>
      </c>
      <c r="B575" s="1">
        <v>44478</v>
      </c>
      <c r="C575" s="2" t="s">
        <v>4</v>
      </c>
      <c r="D575">
        <v>5240</v>
      </c>
    </row>
    <row r="576" spans="1:4" x14ac:dyDescent="0.45">
      <c r="A576">
        <v>575</v>
      </c>
      <c r="B576" s="1">
        <v>44478</v>
      </c>
      <c r="C576" s="2" t="s">
        <v>7</v>
      </c>
      <c r="D576">
        <v>5420</v>
      </c>
    </row>
    <row r="577" spans="1:4" x14ac:dyDescent="0.45">
      <c r="A577">
        <v>576</v>
      </c>
      <c r="B577" s="1">
        <v>44479</v>
      </c>
      <c r="C577" s="2" t="s">
        <v>7</v>
      </c>
      <c r="D577">
        <v>9390</v>
      </c>
    </row>
    <row r="578" spans="1:4" x14ac:dyDescent="0.45">
      <c r="A578">
        <v>577</v>
      </c>
      <c r="B578" s="1">
        <v>44479</v>
      </c>
      <c r="C578" s="2" t="s">
        <v>4</v>
      </c>
      <c r="D578">
        <v>2510</v>
      </c>
    </row>
    <row r="579" spans="1:4" x14ac:dyDescent="0.45">
      <c r="A579">
        <v>578</v>
      </c>
      <c r="B579" s="1">
        <v>44480</v>
      </c>
      <c r="C579" s="2" t="s">
        <v>7</v>
      </c>
      <c r="D579">
        <v>7980</v>
      </c>
    </row>
    <row r="580" spans="1:4" x14ac:dyDescent="0.45">
      <c r="A580">
        <v>579</v>
      </c>
      <c r="B580" s="1">
        <v>44480</v>
      </c>
      <c r="C580" s="2" t="s">
        <v>4</v>
      </c>
      <c r="D580">
        <v>3720</v>
      </c>
    </row>
    <row r="581" spans="1:4" x14ac:dyDescent="0.45">
      <c r="A581">
        <v>580</v>
      </c>
      <c r="B581" s="1">
        <v>44481</v>
      </c>
      <c r="C581" s="2" t="s">
        <v>4</v>
      </c>
      <c r="D581">
        <v>3210</v>
      </c>
    </row>
    <row r="582" spans="1:4" x14ac:dyDescent="0.45">
      <c r="A582">
        <v>581</v>
      </c>
      <c r="B582" s="1">
        <v>44482</v>
      </c>
      <c r="C582" s="2" t="s">
        <v>7</v>
      </c>
      <c r="D582">
        <v>7640</v>
      </c>
    </row>
    <row r="583" spans="1:4" x14ac:dyDescent="0.45">
      <c r="A583">
        <v>582</v>
      </c>
      <c r="B583" s="1">
        <v>44482</v>
      </c>
      <c r="C583" s="2" t="s">
        <v>4</v>
      </c>
      <c r="D583">
        <v>6100</v>
      </c>
    </row>
    <row r="584" spans="1:4" x14ac:dyDescent="0.45">
      <c r="A584">
        <v>583</v>
      </c>
      <c r="B584" s="1">
        <v>44483</v>
      </c>
      <c r="C584" s="2" t="s">
        <v>4</v>
      </c>
      <c r="D584">
        <v>6850</v>
      </c>
    </row>
    <row r="585" spans="1:4" x14ac:dyDescent="0.45">
      <c r="A585">
        <v>584</v>
      </c>
      <c r="B585" s="1">
        <v>44483</v>
      </c>
      <c r="C585" s="2" t="s">
        <v>7</v>
      </c>
      <c r="D585">
        <v>2170</v>
      </c>
    </row>
    <row r="586" spans="1:4" x14ac:dyDescent="0.45">
      <c r="A586">
        <v>585</v>
      </c>
      <c r="B586" s="1">
        <v>44484</v>
      </c>
      <c r="C586" s="2" t="s">
        <v>5</v>
      </c>
      <c r="D586">
        <v>6230</v>
      </c>
    </row>
    <row r="587" spans="1:4" x14ac:dyDescent="0.45">
      <c r="A587">
        <v>586</v>
      </c>
      <c r="B587" s="1">
        <v>44484</v>
      </c>
      <c r="C587" s="2" t="s">
        <v>7</v>
      </c>
      <c r="D587">
        <v>2310</v>
      </c>
    </row>
    <row r="588" spans="1:4" x14ac:dyDescent="0.45">
      <c r="A588">
        <v>587</v>
      </c>
      <c r="B588" s="1">
        <v>44485</v>
      </c>
      <c r="C588" s="2" t="s">
        <v>6</v>
      </c>
      <c r="D588">
        <v>5650</v>
      </c>
    </row>
    <row r="589" spans="1:4" x14ac:dyDescent="0.45">
      <c r="A589">
        <v>588</v>
      </c>
      <c r="B589" s="1">
        <v>44485</v>
      </c>
      <c r="C589" s="2" t="s">
        <v>7</v>
      </c>
      <c r="D589">
        <v>7250</v>
      </c>
    </row>
    <row r="590" spans="1:4" x14ac:dyDescent="0.45">
      <c r="A590">
        <v>589</v>
      </c>
      <c r="B590" s="1">
        <v>44486</v>
      </c>
      <c r="C590" s="2" t="s">
        <v>7</v>
      </c>
      <c r="D590">
        <v>3650</v>
      </c>
    </row>
    <row r="591" spans="1:4" x14ac:dyDescent="0.45">
      <c r="A591">
        <v>590</v>
      </c>
      <c r="B591" s="1">
        <v>44486</v>
      </c>
      <c r="C591" s="2" t="s">
        <v>5</v>
      </c>
      <c r="D591">
        <v>4190</v>
      </c>
    </row>
    <row r="592" spans="1:4" x14ac:dyDescent="0.45">
      <c r="A592">
        <v>591</v>
      </c>
      <c r="B592" s="1">
        <v>44486</v>
      </c>
      <c r="C592" s="2" t="s">
        <v>4</v>
      </c>
      <c r="D592">
        <v>7920</v>
      </c>
    </row>
    <row r="593" spans="1:4" x14ac:dyDescent="0.45">
      <c r="A593">
        <v>592</v>
      </c>
      <c r="B593" s="1">
        <v>44487</v>
      </c>
      <c r="C593" s="2" t="s">
        <v>5</v>
      </c>
      <c r="D593">
        <v>5920</v>
      </c>
    </row>
    <row r="594" spans="1:4" x14ac:dyDescent="0.45">
      <c r="A594">
        <v>593</v>
      </c>
      <c r="B594" s="1">
        <v>44487</v>
      </c>
      <c r="C594" s="2" t="s">
        <v>4</v>
      </c>
      <c r="D594">
        <v>5270</v>
      </c>
    </row>
    <row r="595" spans="1:4" x14ac:dyDescent="0.45">
      <c r="A595">
        <v>594</v>
      </c>
      <c r="B595" s="1">
        <v>44488</v>
      </c>
      <c r="C595" s="2" t="s">
        <v>6</v>
      </c>
      <c r="D595">
        <v>7990</v>
      </c>
    </row>
    <row r="596" spans="1:4" x14ac:dyDescent="0.45">
      <c r="A596">
        <v>595</v>
      </c>
      <c r="B596" s="1">
        <v>44488</v>
      </c>
      <c r="C596" s="2" t="s">
        <v>5</v>
      </c>
      <c r="D596">
        <v>5450</v>
      </c>
    </row>
    <row r="597" spans="1:4" x14ac:dyDescent="0.45">
      <c r="A597">
        <v>596</v>
      </c>
      <c r="B597" s="1">
        <v>44489</v>
      </c>
      <c r="C597" s="2" t="s">
        <v>4</v>
      </c>
      <c r="D597">
        <v>2580</v>
      </c>
    </row>
    <row r="598" spans="1:4" x14ac:dyDescent="0.45">
      <c r="A598">
        <v>597</v>
      </c>
      <c r="B598" s="1">
        <v>44490</v>
      </c>
      <c r="C598" s="2" t="s">
        <v>4</v>
      </c>
      <c r="D598">
        <v>8040</v>
      </c>
    </row>
    <row r="599" spans="1:4" x14ac:dyDescent="0.45">
      <c r="A599">
        <v>598</v>
      </c>
      <c r="B599" s="1">
        <v>44490</v>
      </c>
      <c r="C599" s="2" t="s">
        <v>7</v>
      </c>
      <c r="D599">
        <v>1920</v>
      </c>
    </row>
    <row r="600" spans="1:4" x14ac:dyDescent="0.45">
      <c r="A600">
        <v>599</v>
      </c>
      <c r="B600" s="1">
        <v>44491</v>
      </c>
      <c r="C600" s="2" t="s">
        <v>4</v>
      </c>
      <c r="D600">
        <v>6930</v>
      </c>
    </row>
    <row r="601" spans="1:4" x14ac:dyDescent="0.45">
      <c r="A601">
        <v>600</v>
      </c>
      <c r="B601" s="1">
        <v>44491</v>
      </c>
      <c r="C601" s="2" t="s">
        <v>6</v>
      </c>
      <c r="D601">
        <v>9480</v>
      </c>
    </row>
    <row r="602" spans="1:4" x14ac:dyDescent="0.45">
      <c r="A602">
        <v>601</v>
      </c>
      <c r="B602" s="1">
        <v>44491</v>
      </c>
      <c r="C602" s="2" t="s">
        <v>5</v>
      </c>
      <c r="D602">
        <v>4810</v>
      </c>
    </row>
    <row r="603" spans="1:4" x14ac:dyDescent="0.45">
      <c r="A603">
        <v>602</v>
      </c>
      <c r="B603" s="1">
        <v>44492</v>
      </c>
      <c r="C603" s="2" t="s">
        <v>4</v>
      </c>
      <c r="D603">
        <v>5770</v>
      </c>
    </row>
    <row r="604" spans="1:4" x14ac:dyDescent="0.45">
      <c r="A604">
        <v>603</v>
      </c>
      <c r="B604" s="1">
        <v>44492</v>
      </c>
      <c r="C604" s="2" t="s">
        <v>7</v>
      </c>
      <c r="D604">
        <v>2610</v>
      </c>
    </row>
    <row r="605" spans="1:4" x14ac:dyDescent="0.45">
      <c r="A605">
        <v>604</v>
      </c>
      <c r="B605" s="1">
        <v>44493</v>
      </c>
      <c r="C605" s="2" t="s">
        <v>5</v>
      </c>
      <c r="D605">
        <v>2670</v>
      </c>
    </row>
    <row r="606" spans="1:4" x14ac:dyDescent="0.45">
      <c r="A606">
        <v>605</v>
      </c>
      <c r="B606" s="1">
        <v>44493</v>
      </c>
      <c r="C606" s="2" t="s">
        <v>7</v>
      </c>
      <c r="D606">
        <v>1330</v>
      </c>
    </row>
    <row r="607" spans="1:4" x14ac:dyDescent="0.45">
      <c r="A607">
        <v>606</v>
      </c>
      <c r="B607" s="1">
        <v>44494</v>
      </c>
      <c r="C607" s="2" t="s">
        <v>5</v>
      </c>
      <c r="D607">
        <v>1700</v>
      </c>
    </row>
    <row r="608" spans="1:4" x14ac:dyDescent="0.45">
      <c r="A608">
        <v>607</v>
      </c>
      <c r="B608" s="1">
        <v>44494</v>
      </c>
      <c r="C608" s="2" t="s">
        <v>6</v>
      </c>
      <c r="D608">
        <v>1050</v>
      </c>
    </row>
    <row r="609" spans="1:4" x14ac:dyDescent="0.45">
      <c r="A609">
        <v>608</v>
      </c>
      <c r="B609" s="1">
        <v>44494</v>
      </c>
      <c r="C609" s="2" t="s">
        <v>4</v>
      </c>
      <c r="D609">
        <v>1750</v>
      </c>
    </row>
    <row r="610" spans="1:4" x14ac:dyDescent="0.45">
      <c r="A610">
        <v>609</v>
      </c>
      <c r="B610" s="1">
        <v>44494</v>
      </c>
      <c r="C610" s="2" t="s">
        <v>7</v>
      </c>
      <c r="D610">
        <v>6530</v>
      </c>
    </row>
    <row r="611" spans="1:4" x14ac:dyDescent="0.45">
      <c r="A611">
        <v>610</v>
      </c>
      <c r="B611" s="1">
        <v>44495</v>
      </c>
      <c r="C611" s="2" t="s">
        <v>4</v>
      </c>
      <c r="D611">
        <v>6980</v>
      </c>
    </row>
    <row r="612" spans="1:4" x14ac:dyDescent="0.45">
      <c r="A612">
        <v>611</v>
      </c>
      <c r="B612" s="1">
        <v>44495</v>
      </c>
      <c r="C612" s="2" t="s">
        <v>6</v>
      </c>
      <c r="D612">
        <v>6590</v>
      </c>
    </row>
    <row r="613" spans="1:4" x14ac:dyDescent="0.45">
      <c r="A613">
        <v>612</v>
      </c>
      <c r="B613" s="1">
        <v>44495</v>
      </c>
      <c r="C613" s="2" t="s">
        <v>5</v>
      </c>
      <c r="D613">
        <v>2090</v>
      </c>
    </row>
    <row r="614" spans="1:4" x14ac:dyDescent="0.45">
      <c r="A614">
        <v>613</v>
      </c>
      <c r="B614" s="1">
        <v>44496</v>
      </c>
      <c r="C614" s="2" t="s">
        <v>5</v>
      </c>
      <c r="D614">
        <v>3960</v>
      </c>
    </row>
    <row r="615" spans="1:4" x14ac:dyDescent="0.45">
      <c r="A615">
        <v>614</v>
      </c>
      <c r="B615" s="1">
        <v>44496</v>
      </c>
      <c r="C615" s="2" t="s">
        <v>6</v>
      </c>
      <c r="D615">
        <v>6430</v>
      </c>
    </row>
    <row r="616" spans="1:4" x14ac:dyDescent="0.45">
      <c r="A616">
        <v>615</v>
      </c>
      <c r="B616" s="1">
        <v>44496</v>
      </c>
      <c r="C616" s="2" t="s">
        <v>4</v>
      </c>
      <c r="D616">
        <v>9940</v>
      </c>
    </row>
    <row r="617" spans="1:4" x14ac:dyDescent="0.45">
      <c r="A617">
        <v>616</v>
      </c>
      <c r="B617" s="1">
        <v>44496</v>
      </c>
      <c r="C617" s="2" t="s">
        <v>7</v>
      </c>
      <c r="D617">
        <v>4220</v>
      </c>
    </row>
    <row r="618" spans="1:4" x14ac:dyDescent="0.45">
      <c r="A618">
        <v>617</v>
      </c>
      <c r="B618" s="1">
        <v>44497</v>
      </c>
      <c r="C618" s="2" t="s">
        <v>7</v>
      </c>
      <c r="D618">
        <v>2630</v>
      </c>
    </row>
    <row r="619" spans="1:4" x14ac:dyDescent="0.45">
      <c r="A619">
        <v>618</v>
      </c>
      <c r="B619" s="1">
        <v>44497</v>
      </c>
      <c r="C619" s="2" t="s">
        <v>4</v>
      </c>
      <c r="D619">
        <v>3540</v>
      </c>
    </row>
    <row r="620" spans="1:4" x14ac:dyDescent="0.45">
      <c r="A620">
        <v>619</v>
      </c>
      <c r="B620" s="1">
        <v>44498</v>
      </c>
      <c r="C620" s="2" t="s">
        <v>5</v>
      </c>
      <c r="D620">
        <v>2630</v>
      </c>
    </row>
    <row r="621" spans="1:4" x14ac:dyDescent="0.45">
      <c r="A621">
        <v>620</v>
      </c>
      <c r="B621" s="1">
        <v>44499</v>
      </c>
      <c r="C621" s="2" t="s">
        <v>6</v>
      </c>
      <c r="D621">
        <v>4230</v>
      </c>
    </row>
    <row r="622" spans="1:4" x14ac:dyDescent="0.45">
      <c r="A622">
        <v>621</v>
      </c>
      <c r="B622" s="1">
        <v>44499</v>
      </c>
      <c r="C622" s="2" t="s">
        <v>4</v>
      </c>
      <c r="D622">
        <v>4630</v>
      </c>
    </row>
    <row r="623" spans="1:4" x14ac:dyDescent="0.45">
      <c r="A623">
        <v>622</v>
      </c>
      <c r="B623" s="1">
        <v>44500</v>
      </c>
      <c r="C623" s="2" t="s">
        <v>5</v>
      </c>
      <c r="D623">
        <v>2100</v>
      </c>
    </row>
    <row r="624" spans="1:4" x14ac:dyDescent="0.45">
      <c r="A624">
        <v>623</v>
      </c>
      <c r="B624" s="1">
        <v>44501</v>
      </c>
      <c r="C624" s="2" t="s">
        <v>4</v>
      </c>
      <c r="D624">
        <v>4290</v>
      </c>
    </row>
    <row r="625" spans="1:4" x14ac:dyDescent="0.45">
      <c r="A625">
        <v>624</v>
      </c>
      <c r="B625" s="1">
        <v>44501</v>
      </c>
      <c r="C625" s="2" t="s">
        <v>6</v>
      </c>
      <c r="D625">
        <v>2870</v>
      </c>
    </row>
    <row r="626" spans="1:4" x14ac:dyDescent="0.45">
      <c r="A626">
        <v>625</v>
      </c>
      <c r="B626" s="1">
        <v>44501</v>
      </c>
      <c r="C626" s="2" t="s">
        <v>5</v>
      </c>
      <c r="D626">
        <v>3550</v>
      </c>
    </row>
    <row r="627" spans="1:4" x14ac:dyDescent="0.45">
      <c r="A627">
        <v>626</v>
      </c>
      <c r="B627" s="1">
        <v>44502</v>
      </c>
      <c r="C627" s="2" t="s">
        <v>4</v>
      </c>
      <c r="D627">
        <v>8480</v>
      </c>
    </row>
    <row r="628" spans="1:4" x14ac:dyDescent="0.45">
      <c r="A628">
        <v>627</v>
      </c>
      <c r="B628" s="1">
        <v>44503</v>
      </c>
      <c r="C628" s="2" t="s">
        <v>4</v>
      </c>
      <c r="D628">
        <v>4860</v>
      </c>
    </row>
    <row r="629" spans="1:4" x14ac:dyDescent="0.45">
      <c r="A629">
        <v>628</v>
      </c>
      <c r="B629" s="1">
        <v>44503</v>
      </c>
      <c r="C629" s="2" t="s">
        <v>5</v>
      </c>
      <c r="D629">
        <v>8270</v>
      </c>
    </row>
    <row r="630" spans="1:4" x14ac:dyDescent="0.45">
      <c r="A630">
        <v>629</v>
      </c>
      <c r="B630" s="1">
        <v>44504</v>
      </c>
      <c r="C630" s="2" t="s">
        <v>7</v>
      </c>
      <c r="D630">
        <v>8790</v>
      </c>
    </row>
    <row r="631" spans="1:4" x14ac:dyDescent="0.45">
      <c r="A631">
        <v>630</v>
      </c>
      <c r="B631" s="1">
        <v>44504</v>
      </c>
      <c r="C631" s="2" t="s">
        <v>6</v>
      </c>
      <c r="D631">
        <v>3110</v>
      </c>
    </row>
    <row r="632" spans="1:4" x14ac:dyDescent="0.45">
      <c r="A632">
        <v>631</v>
      </c>
      <c r="B632" s="1">
        <v>44504</v>
      </c>
      <c r="C632" s="2" t="s">
        <v>5</v>
      </c>
      <c r="D632">
        <v>1440</v>
      </c>
    </row>
    <row r="633" spans="1:4" x14ac:dyDescent="0.45">
      <c r="A633">
        <v>632</v>
      </c>
      <c r="B633" s="1">
        <v>44505</v>
      </c>
      <c r="C633" s="2" t="s">
        <v>7</v>
      </c>
      <c r="D633">
        <v>4550</v>
      </c>
    </row>
    <row r="634" spans="1:4" x14ac:dyDescent="0.45">
      <c r="A634">
        <v>633</v>
      </c>
      <c r="B634" s="1">
        <v>44505</v>
      </c>
      <c r="C634" s="2" t="s">
        <v>4</v>
      </c>
      <c r="D634">
        <v>6980</v>
      </c>
    </row>
    <row r="635" spans="1:4" x14ac:dyDescent="0.45">
      <c r="A635">
        <v>634</v>
      </c>
      <c r="B635" s="1">
        <v>44506</v>
      </c>
      <c r="C635" s="2" t="s">
        <v>5</v>
      </c>
      <c r="D635">
        <v>3920</v>
      </c>
    </row>
    <row r="636" spans="1:4" x14ac:dyDescent="0.45">
      <c r="A636">
        <v>635</v>
      </c>
      <c r="B636" s="1">
        <v>44507</v>
      </c>
      <c r="C636" s="2" t="s">
        <v>5</v>
      </c>
      <c r="D636">
        <v>7040</v>
      </c>
    </row>
    <row r="637" spans="1:4" x14ac:dyDescent="0.45">
      <c r="A637">
        <v>636</v>
      </c>
      <c r="B637" s="1">
        <v>44507</v>
      </c>
      <c r="C637" s="2" t="s">
        <v>4</v>
      </c>
      <c r="D637">
        <v>7000</v>
      </c>
    </row>
    <row r="638" spans="1:4" x14ac:dyDescent="0.45">
      <c r="A638">
        <v>637</v>
      </c>
      <c r="B638" s="1">
        <v>44508</v>
      </c>
      <c r="C638" s="2" t="s">
        <v>5</v>
      </c>
      <c r="D638">
        <v>1980</v>
      </c>
    </row>
    <row r="639" spans="1:4" x14ac:dyDescent="0.45">
      <c r="A639">
        <v>638</v>
      </c>
      <c r="B639" s="1">
        <v>44508</v>
      </c>
      <c r="C639" s="2" t="s">
        <v>4</v>
      </c>
      <c r="D639">
        <v>7550</v>
      </c>
    </row>
    <row r="640" spans="1:4" x14ac:dyDescent="0.45">
      <c r="A640">
        <v>639</v>
      </c>
      <c r="B640" s="1">
        <v>44509</v>
      </c>
      <c r="C640" s="2" t="s">
        <v>6</v>
      </c>
      <c r="D640">
        <v>2300</v>
      </c>
    </row>
    <row r="641" spans="1:4" x14ac:dyDescent="0.45">
      <c r="A641">
        <v>640</v>
      </c>
      <c r="B641" s="1">
        <v>44509</v>
      </c>
      <c r="C641" s="2" t="s">
        <v>5</v>
      </c>
      <c r="D641">
        <v>5950</v>
      </c>
    </row>
    <row r="642" spans="1:4" x14ac:dyDescent="0.45">
      <c r="A642">
        <v>641</v>
      </c>
      <c r="B642" s="1">
        <v>44509</v>
      </c>
      <c r="C642" s="2" t="s">
        <v>7</v>
      </c>
      <c r="D642">
        <v>4860</v>
      </c>
    </row>
    <row r="643" spans="1:4" x14ac:dyDescent="0.45">
      <c r="A643">
        <v>642</v>
      </c>
      <c r="B643" s="1">
        <v>44510</v>
      </c>
      <c r="C643" s="2" t="s">
        <v>5</v>
      </c>
      <c r="D643">
        <v>7210</v>
      </c>
    </row>
    <row r="644" spans="1:4" x14ac:dyDescent="0.45">
      <c r="A644">
        <v>643</v>
      </c>
      <c r="B644" s="1">
        <v>44510</v>
      </c>
      <c r="C644" s="2" t="s">
        <v>6</v>
      </c>
      <c r="D644">
        <v>6320</v>
      </c>
    </row>
    <row r="645" spans="1:4" x14ac:dyDescent="0.45">
      <c r="A645">
        <v>644</v>
      </c>
      <c r="B645" s="1">
        <v>44510</v>
      </c>
      <c r="C645" s="2" t="s">
        <v>4</v>
      </c>
      <c r="D645">
        <v>6800</v>
      </c>
    </row>
    <row r="646" spans="1:4" x14ac:dyDescent="0.45">
      <c r="A646">
        <v>645</v>
      </c>
      <c r="B646" s="1">
        <v>44511</v>
      </c>
      <c r="C646" s="2" t="s">
        <v>4</v>
      </c>
      <c r="D646">
        <v>8040</v>
      </c>
    </row>
    <row r="647" spans="1:4" x14ac:dyDescent="0.45">
      <c r="A647">
        <v>646</v>
      </c>
      <c r="B647" s="1">
        <v>44511</v>
      </c>
      <c r="C647" s="2" t="s">
        <v>6</v>
      </c>
      <c r="D647">
        <v>2960</v>
      </c>
    </row>
    <row r="648" spans="1:4" x14ac:dyDescent="0.45">
      <c r="A648">
        <v>647</v>
      </c>
      <c r="B648" s="1">
        <v>44512</v>
      </c>
      <c r="C648" s="2" t="s">
        <v>5</v>
      </c>
      <c r="D648">
        <v>1960</v>
      </c>
    </row>
    <row r="649" spans="1:4" x14ac:dyDescent="0.45">
      <c r="A649">
        <v>648</v>
      </c>
      <c r="B649" s="1">
        <v>44513</v>
      </c>
      <c r="C649" s="2" t="s">
        <v>4</v>
      </c>
      <c r="D649">
        <v>5740</v>
      </c>
    </row>
    <row r="650" spans="1:4" x14ac:dyDescent="0.45">
      <c r="A650">
        <v>649</v>
      </c>
      <c r="B650" s="1">
        <v>44514</v>
      </c>
      <c r="C650" s="2" t="s">
        <v>5</v>
      </c>
      <c r="D650">
        <v>2610</v>
      </c>
    </row>
    <row r="651" spans="1:4" x14ac:dyDescent="0.45">
      <c r="A651">
        <v>650</v>
      </c>
      <c r="B651" s="1">
        <v>44514</v>
      </c>
      <c r="C651" s="2" t="s">
        <v>4</v>
      </c>
      <c r="D651">
        <v>5910</v>
      </c>
    </row>
    <row r="652" spans="1:4" x14ac:dyDescent="0.45">
      <c r="A652">
        <v>651</v>
      </c>
      <c r="B652" s="1">
        <v>44515</v>
      </c>
      <c r="C652" s="2" t="s">
        <v>5</v>
      </c>
      <c r="D652">
        <v>4410</v>
      </c>
    </row>
    <row r="653" spans="1:4" x14ac:dyDescent="0.45">
      <c r="A653">
        <v>652</v>
      </c>
      <c r="B653" s="1">
        <v>44515</v>
      </c>
      <c r="C653" s="2" t="s">
        <v>4</v>
      </c>
      <c r="D653">
        <v>2820</v>
      </c>
    </row>
    <row r="654" spans="1:4" x14ac:dyDescent="0.45">
      <c r="A654">
        <v>653</v>
      </c>
      <c r="B654" s="1">
        <v>44515</v>
      </c>
      <c r="C654" s="2" t="s">
        <v>6</v>
      </c>
      <c r="D654">
        <v>8320</v>
      </c>
    </row>
    <row r="655" spans="1:4" x14ac:dyDescent="0.45">
      <c r="A655">
        <v>654</v>
      </c>
      <c r="B655" s="1">
        <v>44515</v>
      </c>
      <c r="C655" s="2" t="s">
        <v>7</v>
      </c>
      <c r="D655">
        <v>1580</v>
      </c>
    </row>
    <row r="656" spans="1:4" x14ac:dyDescent="0.45">
      <c r="A656">
        <v>655</v>
      </c>
      <c r="B656" s="1">
        <v>44516</v>
      </c>
      <c r="C656" s="2" t="s">
        <v>7</v>
      </c>
      <c r="D656">
        <v>3470</v>
      </c>
    </row>
    <row r="657" spans="1:4" x14ac:dyDescent="0.45">
      <c r="A657">
        <v>656</v>
      </c>
      <c r="B657" s="1">
        <v>44516</v>
      </c>
      <c r="C657" s="2" t="s">
        <v>6</v>
      </c>
      <c r="D657">
        <v>4420</v>
      </c>
    </row>
    <row r="658" spans="1:4" x14ac:dyDescent="0.45">
      <c r="A658">
        <v>657</v>
      </c>
      <c r="B658" s="1">
        <v>44517</v>
      </c>
      <c r="C658" s="2" t="s">
        <v>6</v>
      </c>
      <c r="D658">
        <v>3130</v>
      </c>
    </row>
    <row r="659" spans="1:4" x14ac:dyDescent="0.45">
      <c r="A659">
        <v>658</v>
      </c>
      <c r="B659" s="1">
        <v>44517</v>
      </c>
      <c r="C659" s="2" t="s">
        <v>7</v>
      </c>
      <c r="D659">
        <v>1320</v>
      </c>
    </row>
    <row r="660" spans="1:4" x14ac:dyDescent="0.45">
      <c r="A660">
        <v>659</v>
      </c>
      <c r="B660" s="1">
        <v>44517</v>
      </c>
      <c r="C660" s="2" t="s">
        <v>4</v>
      </c>
      <c r="D660">
        <v>8470</v>
      </c>
    </row>
    <row r="661" spans="1:4" x14ac:dyDescent="0.45">
      <c r="A661">
        <v>660</v>
      </c>
      <c r="B661" s="1">
        <v>44518</v>
      </c>
      <c r="C661" s="2" t="s">
        <v>6</v>
      </c>
      <c r="D661">
        <v>1030</v>
      </c>
    </row>
    <row r="662" spans="1:4" x14ac:dyDescent="0.45">
      <c r="A662">
        <v>661</v>
      </c>
      <c r="B662" s="1">
        <v>44519</v>
      </c>
      <c r="C662" s="2" t="s">
        <v>4</v>
      </c>
      <c r="D662">
        <v>6050</v>
      </c>
    </row>
    <row r="663" spans="1:4" x14ac:dyDescent="0.45">
      <c r="A663">
        <v>662</v>
      </c>
      <c r="B663" s="1">
        <v>44519</v>
      </c>
      <c r="C663" s="2" t="s">
        <v>5</v>
      </c>
      <c r="D663">
        <v>4740</v>
      </c>
    </row>
    <row r="664" spans="1:4" x14ac:dyDescent="0.45">
      <c r="A664">
        <v>663</v>
      </c>
      <c r="B664" s="1">
        <v>44520</v>
      </c>
      <c r="C664" s="2" t="s">
        <v>4</v>
      </c>
      <c r="D664">
        <v>5270</v>
      </c>
    </row>
    <row r="665" spans="1:4" x14ac:dyDescent="0.45">
      <c r="A665">
        <v>664</v>
      </c>
      <c r="B665" s="1">
        <v>44520</v>
      </c>
      <c r="C665" s="2" t="s">
        <v>5</v>
      </c>
      <c r="D665">
        <v>9150</v>
      </c>
    </row>
    <row r="666" spans="1:4" x14ac:dyDescent="0.45">
      <c r="A666">
        <v>665</v>
      </c>
      <c r="B666" s="1">
        <v>44520</v>
      </c>
      <c r="C666" s="2" t="s">
        <v>6</v>
      </c>
      <c r="D666">
        <v>8790</v>
      </c>
    </row>
    <row r="667" spans="1:4" x14ac:dyDescent="0.45">
      <c r="A667">
        <v>666</v>
      </c>
      <c r="B667" s="1">
        <v>44520</v>
      </c>
      <c r="C667" s="2" t="s">
        <v>7</v>
      </c>
      <c r="D667">
        <v>2830</v>
      </c>
    </row>
    <row r="668" spans="1:4" x14ac:dyDescent="0.45">
      <c r="A668">
        <v>667</v>
      </c>
      <c r="B668" s="1">
        <v>44521</v>
      </c>
      <c r="C668" s="2" t="s">
        <v>4</v>
      </c>
      <c r="D668">
        <v>1380</v>
      </c>
    </row>
    <row r="669" spans="1:4" x14ac:dyDescent="0.45">
      <c r="A669">
        <v>668</v>
      </c>
      <c r="B669" s="1">
        <v>44522</v>
      </c>
      <c r="C669" s="2" t="s">
        <v>5</v>
      </c>
      <c r="D669">
        <v>9060</v>
      </c>
    </row>
    <row r="670" spans="1:4" x14ac:dyDescent="0.45">
      <c r="A670">
        <v>669</v>
      </c>
      <c r="B670" s="1">
        <v>44522</v>
      </c>
      <c r="C670" s="2" t="s">
        <v>7</v>
      </c>
      <c r="D670">
        <v>3190</v>
      </c>
    </row>
    <row r="671" spans="1:4" x14ac:dyDescent="0.45">
      <c r="A671">
        <v>670</v>
      </c>
      <c r="B671" s="1">
        <v>44522</v>
      </c>
      <c r="C671" s="2" t="s">
        <v>6</v>
      </c>
      <c r="D671">
        <v>4380</v>
      </c>
    </row>
    <row r="672" spans="1:4" x14ac:dyDescent="0.45">
      <c r="A672">
        <v>671</v>
      </c>
      <c r="B672" s="1">
        <v>44522</v>
      </c>
      <c r="C672" s="2" t="s">
        <v>4</v>
      </c>
      <c r="D672">
        <v>5930</v>
      </c>
    </row>
    <row r="673" spans="1:4" x14ac:dyDescent="0.45">
      <c r="A673">
        <v>672</v>
      </c>
      <c r="B673" s="1">
        <v>44523</v>
      </c>
      <c r="C673" s="2" t="s">
        <v>5</v>
      </c>
      <c r="D673">
        <v>3980</v>
      </c>
    </row>
    <row r="674" spans="1:4" x14ac:dyDescent="0.45">
      <c r="A674">
        <v>673</v>
      </c>
      <c r="B674" s="1">
        <v>44523</v>
      </c>
      <c r="C674" s="2" t="s">
        <v>4</v>
      </c>
      <c r="D674">
        <v>9750</v>
      </c>
    </row>
    <row r="675" spans="1:4" x14ac:dyDescent="0.45">
      <c r="A675">
        <v>674</v>
      </c>
      <c r="B675" s="1">
        <v>44523</v>
      </c>
      <c r="C675" s="2" t="s">
        <v>7</v>
      </c>
      <c r="D675">
        <v>7340</v>
      </c>
    </row>
    <row r="676" spans="1:4" x14ac:dyDescent="0.45">
      <c r="A676">
        <v>675</v>
      </c>
      <c r="B676" s="1">
        <v>44523</v>
      </c>
      <c r="C676" s="2" t="s">
        <v>6</v>
      </c>
      <c r="D676">
        <v>5350</v>
      </c>
    </row>
    <row r="677" spans="1:4" x14ac:dyDescent="0.45">
      <c r="A677">
        <v>676</v>
      </c>
      <c r="B677" s="1">
        <v>44524</v>
      </c>
      <c r="C677" s="2" t="s">
        <v>4</v>
      </c>
      <c r="D677">
        <v>5490</v>
      </c>
    </row>
    <row r="678" spans="1:4" x14ac:dyDescent="0.45">
      <c r="A678">
        <v>677</v>
      </c>
      <c r="B678" s="1">
        <v>44524</v>
      </c>
      <c r="C678" s="2" t="s">
        <v>7</v>
      </c>
      <c r="D678">
        <v>1180</v>
      </c>
    </row>
    <row r="679" spans="1:4" x14ac:dyDescent="0.45">
      <c r="A679">
        <v>678</v>
      </c>
      <c r="B679" s="1">
        <v>44525</v>
      </c>
      <c r="C679" s="2" t="s">
        <v>7</v>
      </c>
      <c r="D679">
        <v>7560</v>
      </c>
    </row>
    <row r="680" spans="1:4" x14ac:dyDescent="0.45">
      <c r="A680">
        <v>679</v>
      </c>
      <c r="B680" s="1">
        <v>44526</v>
      </c>
      <c r="C680" s="2" t="s">
        <v>5</v>
      </c>
      <c r="D680">
        <v>7970</v>
      </c>
    </row>
    <row r="681" spans="1:4" x14ac:dyDescent="0.45">
      <c r="A681">
        <v>680</v>
      </c>
      <c r="B681" s="1">
        <v>44526</v>
      </c>
      <c r="C681" s="2" t="s">
        <v>7</v>
      </c>
      <c r="D681">
        <v>2400</v>
      </c>
    </row>
    <row r="682" spans="1:4" x14ac:dyDescent="0.45">
      <c r="A682">
        <v>681</v>
      </c>
      <c r="B682" s="1">
        <v>44526</v>
      </c>
      <c r="C682" s="2" t="s">
        <v>4</v>
      </c>
      <c r="D682">
        <v>7120</v>
      </c>
    </row>
    <row r="683" spans="1:4" x14ac:dyDescent="0.45">
      <c r="A683">
        <v>682</v>
      </c>
      <c r="B683" s="1">
        <v>44527</v>
      </c>
      <c r="C683" s="2" t="s">
        <v>7</v>
      </c>
      <c r="D683">
        <v>3500</v>
      </c>
    </row>
    <row r="684" spans="1:4" x14ac:dyDescent="0.45">
      <c r="A684">
        <v>683</v>
      </c>
      <c r="B684" s="1">
        <v>44527</v>
      </c>
      <c r="C684" s="2" t="s">
        <v>4</v>
      </c>
      <c r="D684">
        <v>8590</v>
      </c>
    </row>
    <row r="685" spans="1:4" x14ac:dyDescent="0.45">
      <c r="A685">
        <v>684</v>
      </c>
      <c r="B685" s="1">
        <v>44528</v>
      </c>
      <c r="C685" s="2" t="s">
        <v>4</v>
      </c>
      <c r="D685">
        <v>2510</v>
      </c>
    </row>
    <row r="686" spans="1:4" x14ac:dyDescent="0.45">
      <c r="A686">
        <v>685</v>
      </c>
      <c r="B686" s="1">
        <v>44528</v>
      </c>
      <c r="C686" s="2" t="s">
        <v>5</v>
      </c>
      <c r="D686">
        <v>2180</v>
      </c>
    </row>
    <row r="687" spans="1:4" x14ac:dyDescent="0.45">
      <c r="A687">
        <v>686</v>
      </c>
      <c r="B687" s="1">
        <v>44528</v>
      </c>
      <c r="C687" s="2" t="s">
        <v>6</v>
      </c>
      <c r="D687">
        <v>4710</v>
      </c>
    </row>
    <row r="688" spans="1:4" x14ac:dyDescent="0.45">
      <c r="A688">
        <v>687</v>
      </c>
      <c r="B688" s="1">
        <v>44529</v>
      </c>
      <c r="C688" s="2" t="s">
        <v>5</v>
      </c>
      <c r="D688">
        <v>3830</v>
      </c>
    </row>
    <row r="689" spans="1:4" x14ac:dyDescent="0.45">
      <c r="A689">
        <v>688</v>
      </c>
      <c r="B689" s="1">
        <v>44529</v>
      </c>
      <c r="C689" s="2" t="s">
        <v>4</v>
      </c>
      <c r="D689">
        <v>3110</v>
      </c>
    </row>
    <row r="690" spans="1:4" x14ac:dyDescent="0.45">
      <c r="A690">
        <v>689</v>
      </c>
      <c r="B690" s="1">
        <v>44529</v>
      </c>
      <c r="C690" s="2" t="s">
        <v>7</v>
      </c>
      <c r="D690">
        <v>9840</v>
      </c>
    </row>
    <row r="691" spans="1:4" x14ac:dyDescent="0.45">
      <c r="A691">
        <v>690</v>
      </c>
      <c r="B691" s="1">
        <v>44530</v>
      </c>
      <c r="C691" s="2" t="s">
        <v>4</v>
      </c>
      <c r="D691">
        <v>3880</v>
      </c>
    </row>
    <row r="692" spans="1:4" x14ac:dyDescent="0.45">
      <c r="A692">
        <v>691</v>
      </c>
      <c r="B692" s="1">
        <v>44530</v>
      </c>
      <c r="C692" s="2" t="s">
        <v>7</v>
      </c>
      <c r="D692">
        <v>9670</v>
      </c>
    </row>
    <row r="693" spans="1:4" x14ac:dyDescent="0.45">
      <c r="A693">
        <v>692</v>
      </c>
      <c r="B693" s="1">
        <v>44531</v>
      </c>
      <c r="C693" s="2" t="s">
        <v>7</v>
      </c>
      <c r="D693">
        <v>3510</v>
      </c>
    </row>
    <row r="694" spans="1:4" x14ac:dyDescent="0.45">
      <c r="A694">
        <v>693</v>
      </c>
      <c r="B694" s="1">
        <v>44532</v>
      </c>
      <c r="C694" s="2" t="s">
        <v>7</v>
      </c>
      <c r="D694">
        <v>5820</v>
      </c>
    </row>
    <row r="695" spans="1:4" x14ac:dyDescent="0.45">
      <c r="A695">
        <v>694</v>
      </c>
      <c r="B695" s="1">
        <v>44532</v>
      </c>
      <c r="C695" s="2" t="s">
        <v>4</v>
      </c>
      <c r="D695">
        <v>1950</v>
      </c>
    </row>
    <row r="696" spans="1:4" x14ac:dyDescent="0.45">
      <c r="A696">
        <v>695</v>
      </c>
      <c r="B696" s="1">
        <v>44533</v>
      </c>
      <c r="C696" s="2" t="s">
        <v>7</v>
      </c>
      <c r="D696">
        <v>1310</v>
      </c>
    </row>
    <row r="697" spans="1:4" x14ac:dyDescent="0.45">
      <c r="A697">
        <v>696</v>
      </c>
      <c r="B697" s="1">
        <v>44533</v>
      </c>
      <c r="C697" s="2" t="s">
        <v>5</v>
      </c>
      <c r="D697">
        <v>3850</v>
      </c>
    </row>
    <row r="698" spans="1:4" x14ac:dyDescent="0.45">
      <c r="A698">
        <v>697</v>
      </c>
      <c r="B698" s="1">
        <v>44533</v>
      </c>
      <c r="C698" s="2" t="s">
        <v>6</v>
      </c>
      <c r="D698">
        <v>4160</v>
      </c>
    </row>
    <row r="699" spans="1:4" x14ac:dyDescent="0.45">
      <c r="A699">
        <v>698</v>
      </c>
      <c r="B699" s="1">
        <v>44534</v>
      </c>
      <c r="C699" s="2" t="s">
        <v>7</v>
      </c>
      <c r="D699">
        <v>3550</v>
      </c>
    </row>
    <row r="700" spans="1:4" x14ac:dyDescent="0.45">
      <c r="A700">
        <v>699</v>
      </c>
      <c r="B700" s="1">
        <v>44534</v>
      </c>
      <c r="C700" s="2" t="s">
        <v>5</v>
      </c>
      <c r="D700">
        <v>2700</v>
      </c>
    </row>
    <row r="701" spans="1:4" x14ac:dyDescent="0.45">
      <c r="A701">
        <v>700</v>
      </c>
      <c r="B701" s="1">
        <v>44535</v>
      </c>
      <c r="C701" s="2" t="s">
        <v>4</v>
      </c>
      <c r="D701">
        <v>4620</v>
      </c>
    </row>
    <row r="702" spans="1:4" x14ac:dyDescent="0.45">
      <c r="A702">
        <v>701</v>
      </c>
      <c r="B702" s="1">
        <v>44535</v>
      </c>
      <c r="C702" s="2" t="s">
        <v>5</v>
      </c>
      <c r="D702">
        <v>5060</v>
      </c>
    </row>
    <row r="703" spans="1:4" x14ac:dyDescent="0.45">
      <c r="A703">
        <v>702</v>
      </c>
      <c r="B703" s="1">
        <v>44536</v>
      </c>
      <c r="C703" s="2" t="s">
        <v>4</v>
      </c>
      <c r="D703">
        <v>2550</v>
      </c>
    </row>
    <row r="704" spans="1:4" x14ac:dyDescent="0.45">
      <c r="A704">
        <v>703</v>
      </c>
      <c r="B704" s="1">
        <v>44536</v>
      </c>
      <c r="C704" s="2" t="s">
        <v>5</v>
      </c>
      <c r="D704">
        <v>4310</v>
      </c>
    </row>
    <row r="705" spans="1:4" x14ac:dyDescent="0.45">
      <c r="A705">
        <v>704</v>
      </c>
      <c r="B705" s="1">
        <v>44536</v>
      </c>
      <c r="C705" s="2" t="s">
        <v>6</v>
      </c>
      <c r="D705">
        <v>7210</v>
      </c>
    </row>
    <row r="706" spans="1:4" x14ac:dyDescent="0.45">
      <c r="A706">
        <v>705</v>
      </c>
      <c r="B706" s="1">
        <v>44537</v>
      </c>
      <c r="C706" s="2" t="s">
        <v>6</v>
      </c>
      <c r="D706">
        <v>3560</v>
      </c>
    </row>
    <row r="707" spans="1:4" x14ac:dyDescent="0.45">
      <c r="A707">
        <v>706</v>
      </c>
      <c r="B707" s="1">
        <v>44538</v>
      </c>
      <c r="C707" s="2" t="s">
        <v>5</v>
      </c>
      <c r="D707">
        <v>520</v>
      </c>
    </row>
    <row r="708" spans="1:4" x14ac:dyDescent="0.45">
      <c r="A708">
        <v>707</v>
      </c>
      <c r="B708" s="1">
        <v>44539</v>
      </c>
      <c r="C708" s="2" t="s">
        <v>7</v>
      </c>
      <c r="D708">
        <v>6090</v>
      </c>
    </row>
    <row r="709" spans="1:4" x14ac:dyDescent="0.45">
      <c r="A709">
        <v>708</v>
      </c>
      <c r="B709" s="1">
        <v>44540</v>
      </c>
      <c r="C709" s="2" t="s">
        <v>4</v>
      </c>
      <c r="D709">
        <v>570</v>
      </c>
    </row>
    <row r="710" spans="1:4" x14ac:dyDescent="0.45">
      <c r="A710">
        <v>709</v>
      </c>
      <c r="B710" s="1">
        <v>44541</v>
      </c>
      <c r="C710" s="2" t="s">
        <v>4</v>
      </c>
      <c r="D710">
        <v>9510</v>
      </c>
    </row>
    <row r="711" spans="1:4" x14ac:dyDescent="0.45">
      <c r="A711">
        <v>710</v>
      </c>
      <c r="B711" s="1">
        <v>44541</v>
      </c>
      <c r="C711" s="2" t="s">
        <v>7</v>
      </c>
      <c r="D711">
        <v>2480</v>
      </c>
    </row>
    <row r="712" spans="1:4" x14ac:dyDescent="0.45">
      <c r="A712">
        <v>711</v>
      </c>
      <c r="B712" s="1">
        <v>44541</v>
      </c>
      <c r="C712" s="2" t="s">
        <v>6</v>
      </c>
      <c r="D712">
        <v>8000</v>
      </c>
    </row>
    <row r="713" spans="1:4" x14ac:dyDescent="0.45">
      <c r="A713">
        <v>712</v>
      </c>
      <c r="B713" s="1">
        <v>44542</v>
      </c>
      <c r="C713" s="2" t="s">
        <v>5</v>
      </c>
      <c r="D713">
        <v>9990</v>
      </c>
    </row>
    <row r="714" spans="1:4" x14ac:dyDescent="0.45">
      <c r="A714">
        <v>713</v>
      </c>
      <c r="B714" s="1">
        <v>44542</v>
      </c>
      <c r="C714" s="2" t="s">
        <v>4</v>
      </c>
      <c r="D714">
        <v>2750</v>
      </c>
    </row>
    <row r="715" spans="1:4" x14ac:dyDescent="0.45">
      <c r="A715">
        <v>714</v>
      </c>
      <c r="B715" s="1">
        <v>44542</v>
      </c>
      <c r="C715" s="2" t="s">
        <v>7</v>
      </c>
      <c r="D715">
        <v>4260</v>
      </c>
    </row>
    <row r="716" spans="1:4" x14ac:dyDescent="0.45">
      <c r="A716">
        <v>715</v>
      </c>
      <c r="B716" s="1">
        <v>44543</v>
      </c>
      <c r="C716" s="2" t="s">
        <v>5</v>
      </c>
      <c r="D716">
        <v>2700</v>
      </c>
    </row>
    <row r="717" spans="1:4" x14ac:dyDescent="0.45">
      <c r="A717">
        <v>716</v>
      </c>
      <c r="B717" s="1">
        <v>44543</v>
      </c>
      <c r="C717" s="2" t="s">
        <v>7</v>
      </c>
      <c r="D717">
        <v>2180</v>
      </c>
    </row>
    <row r="718" spans="1:4" x14ac:dyDescent="0.45">
      <c r="A718">
        <v>717</v>
      </c>
      <c r="B718" s="1">
        <v>44544</v>
      </c>
      <c r="C718" s="2" t="s">
        <v>5</v>
      </c>
      <c r="D718">
        <v>8200</v>
      </c>
    </row>
    <row r="719" spans="1:4" x14ac:dyDescent="0.45">
      <c r="A719">
        <v>718</v>
      </c>
      <c r="B719" s="1">
        <v>44544</v>
      </c>
      <c r="C719" s="2" t="s">
        <v>6</v>
      </c>
      <c r="D719">
        <v>5080</v>
      </c>
    </row>
    <row r="720" spans="1:4" x14ac:dyDescent="0.45">
      <c r="A720">
        <v>719</v>
      </c>
      <c r="B720" s="1">
        <v>44544</v>
      </c>
      <c r="C720" s="2" t="s">
        <v>4</v>
      </c>
      <c r="D720">
        <v>7660</v>
      </c>
    </row>
    <row r="721" spans="1:4" x14ac:dyDescent="0.45">
      <c r="A721">
        <v>720</v>
      </c>
      <c r="B721" s="1">
        <v>44544</v>
      </c>
      <c r="C721" s="2" t="s">
        <v>7</v>
      </c>
      <c r="D721">
        <v>8700</v>
      </c>
    </row>
    <row r="722" spans="1:4" x14ac:dyDescent="0.45">
      <c r="A722">
        <v>721</v>
      </c>
      <c r="B722" s="1">
        <v>44545</v>
      </c>
      <c r="C722" s="2" t="s">
        <v>6</v>
      </c>
      <c r="D722">
        <v>7940</v>
      </c>
    </row>
    <row r="723" spans="1:4" x14ac:dyDescent="0.45">
      <c r="A723">
        <v>722</v>
      </c>
      <c r="B723" s="1">
        <v>44545</v>
      </c>
      <c r="C723" s="2" t="s">
        <v>4</v>
      </c>
      <c r="D723">
        <v>5370</v>
      </c>
    </row>
    <row r="724" spans="1:4" x14ac:dyDescent="0.45">
      <c r="A724">
        <v>723</v>
      </c>
      <c r="B724" s="1">
        <v>44546</v>
      </c>
      <c r="C724" s="2" t="s">
        <v>5</v>
      </c>
      <c r="D724">
        <v>3940</v>
      </c>
    </row>
    <row r="725" spans="1:4" x14ac:dyDescent="0.45">
      <c r="A725">
        <v>724</v>
      </c>
      <c r="B725" s="1">
        <v>44547</v>
      </c>
      <c r="C725" s="2" t="s">
        <v>5</v>
      </c>
      <c r="D725">
        <v>4400</v>
      </c>
    </row>
    <row r="726" spans="1:4" x14ac:dyDescent="0.45">
      <c r="A726">
        <v>725</v>
      </c>
      <c r="B726" s="1">
        <v>44548</v>
      </c>
      <c r="C726" s="2" t="s">
        <v>6</v>
      </c>
      <c r="D726">
        <v>6800</v>
      </c>
    </row>
    <row r="727" spans="1:4" x14ac:dyDescent="0.45">
      <c r="A727">
        <v>726</v>
      </c>
      <c r="B727" s="1">
        <v>44548</v>
      </c>
      <c r="C727" s="2" t="s">
        <v>4</v>
      </c>
      <c r="D727">
        <v>4640</v>
      </c>
    </row>
    <row r="728" spans="1:4" x14ac:dyDescent="0.45">
      <c r="A728">
        <v>727</v>
      </c>
      <c r="B728" s="1">
        <v>44548</v>
      </c>
      <c r="C728" s="2" t="s">
        <v>7</v>
      </c>
      <c r="D728">
        <v>7530</v>
      </c>
    </row>
    <row r="729" spans="1:4" x14ac:dyDescent="0.45">
      <c r="A729">
        <v>728</v>
      </c>
      <c r="B729" s="1">
        <v>44549</v>
      </c>
      <c r="C729" s="2" t="s">
        <v>7</v>
      </c>
      <c r="D729">
        <v>6950</v>
      </c>
    </row>
    <row r="730" spans="1:4" x14ac:dyDescent="0.45">
      <c r="A730">
        <v>729</v>
      </c>
      <c r="B730" s="1">
        <v>44549</v>
      </c>
      <c r="C730" s="2" t="s">
        <v>4</v>
      </c>
      <c r="D730">
        <v>2520</v>
      </c>
    </row>
    <row r="731" spans="1:4" x14ac:dyDescent="0.45">
      <c r="A731">
        <v>730</v>
      </c>
      <c r="B731" s="1">
        <v>44549</v>
      </c>
      <c r="C731" s="2" t="s">
        <v>5</v>
      </c>
      <c r="D731">
        <v>4570</v>
      </c>
    </row>
    <row r="732" spans="1:4" x14ac:dyDescent="0.45">
      <c r="A732">
        <v>731</v>
      </c>
      <c r="B732" s="1">
        <v>44550</v>
      </c>
      <c r="C732" s="2" t="s">
        <v>6</v>
      </c>
      <c r="D732">
        <v>7250</v>
      </c>
    </row>
    <row r="733" spans="1:4" x14ac:dyDescent="0.45">
      <c r="A733">
        <v>732</v>
      </c>
      <c r="B733" s="1">
        <v>44550</v>
      </c>
      <c r="C733" s="2" t="s">
        <v>4</v>
      </c>
      <c r="D733">
        <v>1340</v>
      </c>
    </row>
    <row r="734" spans="1:4" x14ac:dyDescent="0.45">
      <c r="A734">
        <v>733</v>
      </c>
      <c r="B734" s="1">
        <v>44551</v>
      </c>
      <c r="C734" s="2" t="s">
        <v>6</v>
      </c>
      <c r="D734">
        <v>1880</v>
      </c>
    </row>
    <row r="735" spans="1:4" x14ac:dyDescent="0.45">
      <c r="A735">
        <v>734</v>
      </c>
      <c r="B735" s="1">
        <v>44552</v>
      </c>
      <c r="C735" s="2" t="s">
        <v>4</v>
      </c>
      <c r="D735">
        <v>5730</v>
      </c>
    </row>
    <row r="736" spans="1:4" x14ac:dyDescent="0.45">
      <c r="A736">
        <v>735</v>
      </c>
      <c r="B736" s="1">
        <v>44552</v>
      </c>
      <c r="C736" s="2" t="s">
        <v>5</v>
      </c>
      <c r="D736">
        <v>1260</v>
      </c>
    </row>
    <row r="737" spans="1:4" x14ac:dyDescent="0.45">
      <c r="A737">
        <v>736</v>
      </c>
      <c r="B737" s="1">
        <v>44553</v>
      </c>
      <c r="C737" s="2" t="s">
        <v>4</v>
      </c>
      <c r="D737">
        <v>9620</v>
      </c>
    </row>
    <row r="738" spans="1:4" x14ac:dyDescent="0.45">
      <c r="A738">
        <v>737</v>
      </c>
      <c r="B738" s="1">
        <v>44553</v>
      </c>
      <c r="C738" s="2" t="s">
        <v>6</v>
      </c>
      <c r="D738">
        <v>1280</v>
      </c>
    </row>
    <row r="739" spans="1:4" x14ac:dyDescent="0.45">
      <c r="A739">
        <v>738</v>
      </c>
      <c r="B739" s="1">
        <v>44553</v>
      </c>
      <c r="C739" s="2" t="s">
        <v>5</v>
      </c>
      <c r="D739">
        <v>4040</v>
      </c>
    </row>
    <row r="740" spans="1:4" x14ac:dyDescent="0.45">
      <c r="A740">
        <v>739</v>
      </c>
      <c r="B740" s="1">
        <v>44554</v>
      </c>
      <c r="C740" s="2" t="s">
        <v>4</v>
      </c>
      <c r="D740">
        <v>4270</v>
      </c>
    </row>
    <row r="741" spans="1:4" x14ac:dyDescent="0.45">
      <c r="A741">
        <v>740</v>
      </c>
      <c r="B741" s="1">
        <v>44555</v>
      </c>
      <c r="C741" s="2" t="s">
        <v>4</v>
      </c>
      <c r="D741">
        <v>1590</v>
      </c>
    </row>
    <row r="742" spans="1:4" x14ac:dyDescent="0.45">
      <c r="A742">
        <v>741</v>
      </c>
      <c r="B742" s="1">
        <v>44556</v>
      </c>
      <c r="C742" s="2" t="s">
        <v>5</v>
      </c>
      <c r="D742">
        <v>7700</v>
      </c>
    </row>
    <row r="743" spans="1:4" x14ac:dyDescent="0.45">
      <c r="A743">
        <v>742</v>
      </c>
      <c r="B743" s="1">
        <v>44556</v>
      </c>
      <c r="C743" s="2" t="s">
        <v>7</v>
      </c>
      <c r="D743">
        <v>7320</v>
      </c>
    </row>
    <row r="744" spans="1:4" x14ac:dyDescent="0.45">
      <c r="A744">
        <v>743</v>
      </c>
      <c r="B744" s="1">
        <v>44557</v>
      </c>
      <c r="C744" s="2" t="s">
        <v>7</v>
      </c>
      <c r="D744">
        <v>3930</v>
      </c>
    </row>
    <row r="745" spans="1:4" x14ac:dyDescent="0.45">
      <c r="A745">
        <v>744</v>
      </c>
      <c r="B745" s="1">
        <v>44557</v>
      </c>
      <c r="C745" s="2" t="s">
        <v>6</v>
      </c>
      <c r="D745">
        <v>5870</v>
      </c>
    </row>
    <row r="746" spans="1:4" x14ac:dyDescent="0.45">
      <c r="A746">
        <v>745</v>
      </c>
      <c r="B746" s="1">
        <v>44557</v>
      </c>
      <c r="C746" s="2" t="s">
        <v>5</v>
      </c>
      <c r="D746">
        <v>8040</v>
      </c>
    </row>
    <row r="747" spans="1:4" x14ac:dyDescent="0.45">
      <c r="A747">
        <v>746</v>
      </c>
      <c r="B747" s="1">
        <v>44557</v>
      </c>
      <c r="C747" s="2" t="s">
        <v>4</v>
      </c>
      <c r="D747">
        <v>8030</v>
      </c>
    </row>
    <row r="748" spans="1:4" x14ac:dyDescent="0.45">
      <c r="A748">
        <v>747</v>
      </c>
      <c r="B748" s="1">
        <v>44558</v>
      </c>
      <c r="C748" s="2" t="s">
        <v>5</v>
      </c>
      <c r="D748">
        <v>4140</v>
      </c>
    </row>
    <row r="749" spans="1:4" x14ac:dyDescent="0.45">
      <c r="A749">
        <v>748</v>
      </c>
      <c r="B749" s="1">
        <v>44558</v>
      </c>
      <c r="C749" s="2" t="s">
        <v>4</v>
      </c>
      <c r="D749">
        <v>1410</v>
      </c>
    </row>
    <row r="750" spans="1:4" x14ac:dyDescent="0.45">
      <c r="A750">
        <v>749</v>
      </c>
      <c r="B750" s="1">
        <v>44558</v>
      </c>
      <c r="C750" s="2" t="s">
        <v>6</v>
      </c>
      <c r="D750">
        <v>4500</v>
      </c>
    </row>
    <row r="751" spans="1:4" x14ac:dyDescent="0.45">
      <c r="A751">
        <v>750</v>
      </c>
      <c r="B751" s="1">
        <v>44559</v>
      </c>
      <c r="C751" s="2" t="s">
        <v>5</v>
      </c>
      <c r="D751">
        <v>4050</v>
      </c>
    </row>
    <row r="752" spans="1:4" x14ac:dyDescent="0.45">
      <c r="A752">
        <v>751</v>
      </c>
      <c r="B752" s="1">
        <v>44559</v>
      </c>
      <c r="C752" s="2" t="s">
        <v>4</v>
      </c>
      <c r="D752">
        <v>7390</v>
      </c>
    </row>
    <row r="753" spans="1:4" x14ac:dyDescent="0.45">
      <c r="A753">
        <v>752</v>
      </c>
      <c r="B753" s="1">
        <v>44560</v>
      </c>
      <c r="C753" s="2" t="s">
        <v>6</v>
      </c>
      <c r="D753">
        <v>4600</v>
      </c>
    </row>
    <row r="754" spans="1:4" x14ac:dyDescent="0.45">
      <c r="A754">
        <v>753</v>
      </c>
      <c r="B754" s="1">
        <v>44560</v>
      </c>
      <c r="C754" s="2" t="s">
        <v>5</v>
      </c>
      <c r="D754">
        <v>7040</v>
      </c>
    </row>
    <row r="755" spans="1:4" x14ac:dyDescent="0.45">
      <c r="A755">
        <v>754</v>
      </c>
      <c r="B755" s="1">
        <v>44560</v>
      </c>
      <c r="C755" s="2" t="s">
        <v>7</v>
      </c>
      <c r="D755">
        <v>2410</v>
      </c>
    </row>
    <row r="756" spans="1:4" x14ac:dyDescent="0.45">
      <c r="A756">
        <v>755</v>
      </c>
      <c r="B756" s="1">
        <v>44561</v>
      </c>
      <c r="C756" s="2" t="s">
        <v>6</v>
      </c>
      <c r="D756">
        <v>6290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05FF7-EFA9-4D6E-A865-8C34902F047A}">
  <dimension ref="A1:H756"/>
  <sheetViews>
    <sheetView workbookViewId="0">
      <selection sqref="A1:XFD1048576"/>
    </sheetView>
  </sheetViews>
  <sheetFormatPr defaultRowHeight="14.25" x14ac:dyDescent="0.45"/>
  <cols>
    <col min="1" max="1" width="14.86328125" bestFit="1" customWidth="1"/>
    <col min="2" max="2" width="9.9296875" bestFit="1" customWidth="1"/>
    <col min="3" max="3" width="11" bestFit="1" customWidth="1"/>
    <col min="4" max="4" width="20.3984375" bestFit="1" customWidth="1"/>
    <col min="7" max="7" width="12.265625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</row>
    <row r="2" spans="1:8" x14ac:dyDescent="0.45">
      <c r="A2">
        <v>1</v>
      </c>
      <c r="B2" s="1">
        <v>44198</v>
      </c>
      <c r="C2" s="2" t="s">
        <v>4</v>
      </c>
      <c r="D2">
        <v>1290</v>
      </c>
      <c r="G2" t="s">
        <v>8</v>
      </c>
    </row>
    <row r="3" spans="1:8" x14ac:dyDescent="0.45">
      <c r="A3">
        <v>2</v>
      </c>
      <c r="B3" s="1">
        <v>44198</v>
      </c>
      <c r="C3" s="2" t="s">
        <v>5</v>
      </c>
      <c r="D3">
        <v>4420</v>
      </c>
      <c r="G3" t="s">
        <v>6</v>
      </c>
      <c r="H3">
        <f>COUNTIFS(soki3[magazyn],G3)</f>
        <v>152</v>
      </c>
    </row>
    <row r="4" spans="1:8" x14ac:dyDescent="0.45">
      <c r="A4">
        <v>3</v>
      </c>
      <c r="B4" s="1">
        <v>44198</v>
      </c>
      <c r="C4" s="2" t="s">
        <v>6</v>
      </c>
      <c r="D4">
        <v>5190</v>
      </c>
      <c r="G4" t="s">
        <v>7</v>
      </c>
      <c r="H4">
        <f>COUNTIFS(soki3[magazyn],G4)</f>
        <v>183</v>
      </c>
    </row>
    <row r="5" spans="1:8" x14ac:dyDescent="0.45">
      <c r="A5">
        <v>4</v>
      </c>
      <c r="B5" s="1">
        <v>44199</v>
      </c>
      <c r="C5" s="2" t="s">
        <v>7</v>
      </c>
      <c r="D5">
        <v>950</v>
      </c>
      <c r="G5" t="s">
        <v>4</v>
      </c>
      <c r="H5">
        <f>COUNTIFS(soki3[magazyn],G5)</f>
        <v>222</v>
      </c>
    </row>
    <row r="6" spans="1:8" x14ac:dyDescent="0.45">
      <c r="A6">
        <v>5</v>
      </c>
      <c r="B6" s="1">
        <v>44199</v>
      </c>
      <c r="C6" s="2" t="s">
        <v>6</v>
      </c>
      <c r="D6">
        <v>6000</v>
      </c>
      <c r="G6" s="4" t="s">
        <v>5</v>
      </c>
      <c r="H6">
        <f>COUNTIFS(soki3[magazyn],G6)</f>
        <v>198</v>
      </c>
    </row>
    <row r="7" spans="1:8" x14ac:dyDescent="0.45">
      <c r="A7">
        <v>6</v>
      </c>
      <c r="B7" s="1">
        <v>44199</v>
      </c>
      <c r="C7" s="2" t="s">
        <v>5</v>
      </c>
      <c r="D7">
        <v>8530</v>
      </c>
    </row>
    <row r="8" spans="1:8" x14ac:dyDescent="0.45">
      <c r="A8">
        <v>7</v>
      </c>
      <c r="B8" s="1">
        <v>44200</v>
      </c>
      <c r="C8" s="2" t="s">
        <v>7</v>
      </c>
      <c r="D8">
        <v>1140</v>
      </c>
    </row>
    <row r="9" spans="1:8" x14ac:dyDescent="0.45">
      <c r="A9">
        <v>8</v>
      </c>
      <c r="B9" s="1">
        <v>44200</v>
      </c>
      <c r="C9" s="2" t="s">
        <v>5</v>
      </c>
      <c r="D9">
        <v>2460</v>
      </c>
    </row>
    <row r="10" spans="1:8" x14ac:dyDescent="0.45">
      <c r="A10">
        <v>9</v>
      </c>
      <c r="B10" s="1">
        <v>44201</v>
      </c>
      <c r="C10" s="2" t="s">
        <v>6</v>
      </c>
      <c r="D10">
        <v>7520</v>
      </c>
    </row>
    <row r="11" spans="1:8" x14ac:dyDescent="0.45">
      <c r="A11">
        <v>10</v>
      </c>
      <c r="B11" s="1">
        <v>44201</v>
      </c>
      <c r="C11" s="2" t="s">
        <v>5</v>
      </c>
      <c r="D11">
        <v>7920</v>
      </c>
    </row>
    <row r="12" spans="1:8" x14ac:dyDescent="0.45">
      <c r="A12">
        <v>11</v>
      </c>
      <c r="B12" s="1">
        <v>44201</v>
      </c>
      <c r="C12" s="2" t="s">
        <v>4</v>
      </c>
      <c r="D12">
        <v>1430</v>
      </c>
    </row>
    <row r="13" spans="1:8" x14ac:dyDescent="0.45">
      <c r="A13">
        <v>12</v>
      </c>
      <c r="B13" s="1">
        <v>44202</v>
      </c>
      <c r="C13" s="2" t="s">
        <v>7</v>
      </c>
      <c r="D13">
        <v>1500</v>
      </c>
    </row>
    <row r="14" spans="1:8" x14ac:dyDescent="0.45">
      <c r="A14">
        <v>13</v>
      </c>
      <c r="B14" s="1">
        <v>44202</v>
      </c>
      <c r="C14" s="2" t="s">
        <v>4</v>
      </c>
      <c r="D14">
        <v>5540</v>
      </c>
    </row>
    <row r="15" spans="1:8" x14ac:dyDescent="0.45">
      <c r="A15">
        <v>14</v>
      </c>
      <c r="B15" s="1">
        <v>44202</v>
      </c>
      <c r="C15" s="2" t="s">
        <v>6</v>
      </c>
      <c r="D15">
        <v>7340</v>
      </c>
    </row>
    <row r="16" spans="1:8" x14ac:dyDescent="0.45">
      <c r="A16">
        <v>15</v>
      </c>
      <c r="B16" s="1">
        <v>44203</v>
      </c>
      <c r="C16" s="2" t="s">
        <v>5</v>
      </c>
      <c r="D16">
        <v>8170</v>
      </c>
    </row>
    <row r="17" spans="1:4" x14ac:dyDescent="0.45">
      <c r="A17">
        <v>16</v>
      </c>
      <c r="B17" s="1">
        <v>44204</v>
      </c>
      <c r="C17" s="2" t="s">
        <v>4</v>
      </c>
      <c r="D17">
        <v>9410</v>
      </c>
    </row>
    <row r="18" spans="1:4" x14ac:dyDescent="0.45">
      <c r="A18">
        <v>17</v>
      </c>
      <c r="B18" s="1">
        <v>44204</v>
      </c>
      <c r="C18" s="2" t="s">
        <v>7</v>
      </c>
      <c r="D18">
        <v>4660</v>
      </c>
    </row>
    <row r="19" spans="1:4" x14ac:dyDescent="0.45">
      <c r="A19">
        <v>18</v>
      </c>
      <c r="B19" s="1">
        <v>44205</v>
      </c>
      <c r="C19" s="2" t="s">
        <v>4</v>
      </c>
      <c r="D19">
        <v>2240</v>
      </c>
    </row>
    <row r="20" spans="1:4" x14ac:dyDescent="0.45">
      <c r="A20">
        <v>19</v>
      </c>
      <c r="B20" s="1">
        <v>44205</v>
      </c>
      <c r="C20" s="2" t="s">
        <v>5</v>
      </c>
      <c r="D20">
        <v>6760</v>
      </c>
    </row>
    <row r="21" spans="1:4" x14ac:dyDescent="0.45">
      <c r="A21">
        <v>20</v>
      </c>
      <c r="B21" s="1">
        <v>44206</v>
      </c>
      <c r="C21" s="2" t="s">
        <v>6</v>
      </c>
      <c r="D21">
        <v>7850</v>
      </c>
    </row>
    <row r="22" spans="1:4" x14ac:dyDescent="0.45">
      <c r="A22">
        <v>21</v>
      </c>
      <c r="B22" s="1">
        <v>44207</v>
      </c>
      <c r="C22" s="2" t="s">
        <v>5</v>
      </c>
      <c r="D22">
        <v>5440</v>
      </c>
    </row>
    <row r="23" spans="1:4" x14ac:dyDescent="0.45">
      <c r="A23">
        <v>22</v>
      </c>
      <c r="B23" s="1">
        <v>44207</v>
      </c>
      <c r="C23" s="2" t="s">
        <v>7</v>
      </c>
      <c r="D23">
        <v>5230</v>
      </c>
    </row>
    <row r="24" spans="1:4" x14ac:dyDescent="0.45">
      <c r="A24">
        <v>23</v>
      </c>
      <c r="B24" s="1">
        <v>44207</v>
      </c>
      <c r="C24" s="2" t="s">
        <v>4</v>
      </c>
      <c r="D24">
        <v>9750</v>
      </c>
    </row>
    <row r="25" spans="1:4" x14ac:dyDescent="0.45">
      <c r="A25">
        <v>24</v>
      </c>
      <c r="B25" s="1">
        <v>44208</v>
      </c>
      <c r="C25" s="2" t="s">
        <v>6</v>
      </c>
      <c r="D25">
        <v>4800</v>
      </c>
    </row>
    <row r="26" spans="1:4" x14ac:dyDescent="0.45">
      <c r="A26">
        <v>25</v>
      </c>
      <c r="B26" s="1">
        <v>44209</v>
      </c>
      <c r="C26" s="2" t="s">
        <v>7</v>
      </c>
      <c r="D26">
        <v>8650</v>
      </c>
    </row>
    <row r="27" spans="1:4" x14ac:dyDescent="0.45">
      <c r="A27">
        <v>26</v>
      </c>
      <c r="B27" s="1">
        <v>44210</v>
      </c>
      <c r="C27" s="2" t="s">
        <v>4</v>
      </c>
      <c r="D27">
        <v>2260</v>
      </c>
    </row>
    <row r="28" spans="1:4" x14ac:dyDescent="0.45">
      <c r="A28">
        <v>27</v>
      </c>
      <c r="B28" s="1">
        <v>44210</v>
      </c>
      <c r="C28" s="2" t="s">
        <v>5</v>
      </c>
      <c r="D28">
        <v>5000</v>
      </c>
    </row>
    <row r="29" spans="1:4" x14ac:dyDescent="0.45">
      <c r="A29">
        <v>28</v>
      </c>
      <c r="B29" s="1">
        <v>44210</v>
      </c>
      <c r="C29" s="2" t="s">
        <v>7</v>
      </c>
      <c r="D29">
        <v>1650</v>
      </c>
    </row>
    <row r="30" spans="1:4" x14ac:dyDescent="0.45">
      <c r="A30">
        <v>29</v>
      </c>
      <c r="B30" s="1">
        <v>44211</v>
      </c>
      <c r="C30" s="2" t="s">
        <v>7</v>
      </c>
      <c r="D30">
        <v>7060</v>
      </c>
    </row>
    <row r="31" spans="1:4" x14ac:dyDescent="0.45">
      <c r="A31">
        <v>30</v>
      </c>
      <c r="B31" s="1">
        <v>44211</v>
      </c>
      <c r="C31" s="2" t="s">
        <v>4</v>
      </c>
      <c r="D31">
        <v>3260</v>
      </c>
    </row>
    <row r="32" spans="1:4" x14ac:dyDescent="0.45">
      <c r="A32">
        <v>31</v>
      </c>
      <c r="B32" s="1">
        <v>44211</v>
      </c>
      <c r="C32" s="2" t="s">
        <v>6</v>
      </c>
      <c r="D32">
        <v>5760</v>
      </c>
    </row>
    <row r="33" spans="1:4" x14ac:dyDescent="0.45">
      <c r="A33">
        <v>32</v>
      </c>
      <c r="B33" s="1">
        <v>44212</v>
      </c>
      <c r="C33" s="2" t="s">
        <v>5</v>
      </c>
      <c r="D33">
        <v>1990</v>
      </c>
    </row>
    <row r="34" spans="1:4" x14ac:dyDescent="0.45">
      <c r="A34">
        <v>33</v>
      </c>
      <c r="B34" s="1">
        <v>44213</v>
      </c>
      <c r="C34" s="2" t="s">
        <v>7</v>
      </c>
      <c r="D34">
        <v>5240</v>
      </c>
    </row>
    <row r="35" spans="1:4" x14ac:dyDescent="0.45">
      <c r="A35">
        <v>34</v>
      </c>
      <c r="B35" s="1">
        <v>44213</v>
      </c>
      <c r="C35" s="2" t="s">
        <v>5</v>
      </c>
      <c r="D35">
        <v>2720</v>
      </c>
    </row>
    <row r="36" spans="1:4" x14ac:dyDescent="0.45">
      <c r="A36">
        <v>35</v>
      </c>
      <c r="B36" s="1">
        <v>44213</v>
      </c>
      <c r="C36" s="2" t="s">
        <v>6</v>
      </c>
      <c r="D36">
        <v>3220</v>
      </c>
    </row>
    <row r="37" spans="1:4" x14ac:dyDescent="0.45">
      <c r="A37">
        <v>36</v>
      </c>
      <c r="B37" s="1">
        <v>44213</v>
      </c>
      <c r="C37" s="2" t="s">
        <v>4</v>
      </c>
      <c r="D37">
        <v>3140</v>
      </c>
    </row>
    <row r="38" spans="1:4" x14ac:dyDescent="0.45">
      <c r="A38">
        <v>37</v>
      </c>
      <c r="B38" s="1">
        <v>44214</v>
      </c>
      <c r="C38" s="2" t="s">
        <v>7</v>
      </c>
      <c r="D38">
        <v>4150</v>
      </c>
    </row>
    <row r="39" spans="1:4" x14ac:dyDescent="0.45">
      <c r="A39">
        <v>38</v>
      </c>
      <c r="B39" s="1">
        <v>44215</v>
      </c>
      <c r="C39" s="2" t="s">
        <v>7</v>
      </c>
      <c r="D39">
        <v>3870</v>
      </c>
    </row>
    <row r="40" spans="1:4" x14ac:dyDescent="0.45">
      <c r="A40">
        <v>39</v>
      </c>
      <c r="B40" s="1">
        <v>44215</v>
      </c>
      <c r="C40" s="2" t="s">
        <v>4</v>
      </c>
      <c r="D40">
        <v>1170</v>
      </c>
    </row>
    <row r="41" spans="1:4" x14ac:dyDescent="0.45">
      <c r="A41">
        <v>40</v>
      </c>
      <c r="B41" s="1">
        <v>44216</v>
      </c>
      <c r="C41" s="2" t="s">
        <v>4</v>
      </c>
      <c r="D41">
        <v>2350</v>
      </c>
    </row>
    <row r="42" spans="1:4" x14ac:dyDescent="0.45">
      <c r="A42">
        <v>41</v>
      </c>
      <c r="B42" s="1">
        <v>44216</v>
      </c>
      <c r="C42" s="2" t="s">
        <v>7</v>
      </c>
      <c r="D42">
        <v>7700</v>
      </c>
    </row>
    <row r="43" spans="1:4" x14ac:dyDescent="0.45">
      <c r="A43">
        <v>42</v>
      </c>
      <c r="B43" s="1">
        <v>44217</v>
      </c>
      <c r="C43" s="2" t="s">
        <v>6</v>
      </c>
      <c r="D43">
        <v>3210</v>
      </c>
    </row>
    <row r="44" spans="1:4" x14ac:dyDescent="0.45">
      <c r="A44">
        <v>43</v>
      </c>
      <c r="B44" s="1">
        <v>44217</v>
      </c>
      <c r="C44" s="2" t="s">
        <v>7</v>
      </c>
      <c r="D44">
        <v>1060</v>
      </c>
    </row>
    <row r="45" spans="1:4" x14ac:dyDescent="0.45">
      <c r="A45">
        <v>44</v>
      </c>
      <c r="B45" s="1">
        <v>44218</v>
      </c>
      <c r="C45" s="2" t="s">
        <v>6</v>
      </c>
      <c r="D45">
        <v>2300</v>
      </c>
    </row>
    <row r="46" spans="1:4" x14ac:dyDescent="0.45">
      <c r="A46">
        <v>45</v>
      </c>
      <c r="B46" s="1">
        <v>44218</v>
      </c>
      <c r="C46" s="2" t="s">
        <v>7</v>
      </c>
      <c r="D46">
        <v>7840</v>
      </c>
    </row>
    <row r="47" spans="1:4" x14ac:dyDescent="0.45">
      <c r="A47">
        <v>46</v>
      </c>
      <c r="B47" s="1">
        <v>44219</v>
      </c>
      <c r="C47" s="2" t="s">
        <v>4</v>
      </c>
      <c r="D47">
        <v>2870</v>
      </c>
    </row>
    <row r="48" spans="1:4" x14ac:dyDescent="0.45">
      <c r="A48">
        <v>47</v>
      </c>
      <c r="B48" s="1">
        <v>44220</v>
      </c>
      <c r="C48" s="2" t="s">
        <v>4</v>
      </c>
      <c r="D48">
        <v>8690</v>
      </c>
    </row>
    <row r="49" spans="1:4" x14ac:dyDescent="0.45">
      <c r="A49">
        <v>48</v>
      </c>
      <c r="B49" s="1">
        <v>44221</v>
      </c>
      <c r="C49" s="2" t="s">
        <v>6</v>
      </c>
      <c r="D49">
        <v>6450</v>
      </c>
    </row>
    <row r="50" spans="1:4" x14ac:dyDescent="0.45">
      <c r="A50">
        <v>49</v>
      </c>
      <c r="B50" s="1">
        <v>44222</v>
      </c>
      <c r="C50" s="2" t="s">
        <v>7</v>
      </c>
      <c r="D50">
        <v>3050</v>
      </c>
    </row>
    <row r="51" spans="1:4" x14ac:dyDescent="0.45">
      <c r="A51">
        <v>50</v>
      </c>
      <c r="B51" s="1">
        <v>44222</v>
      </c>
      <c r="C51" s="2" t="s">
        <v>5</v>
      </c>
      <c r="D51">
        <v>7170</v>
      </c>
    </row>
    <row r="52" spans="1:4" x14ac:dyDescent="0.45">
      <c r="A52">
        <v>51</v>
      </c>
      <c r="B52" s="1">
        <v>44222</v>
      </c>
      <c r="C52" s="2" t="s">
        <v>6</v>
      </c>
      <c r="D52">
        <v>1970</v>
      </c>
    </row>
    <row r="53" spans="1:4" x14ac:dyDescent="0.45">
      <c r="A53">
        <v>52</v>
      </c>
      <c r="B53" s="1">
        <v>44223</v>
      </c>
      <c r="C53" s="2" t="s">
        <v>6</v>
      </c>
      <c r="D53">
        <v>3670</v>
      </c>
    </row>
    <row r="54" spans="1:4" x14ac:dyDescent="0.45">
      <c r="A54">
        <v>53</v>
      </c>
      <c r="B54" s="1">
        <v>44223</v>
      </c>
      <c r="C54" s="2" t="s">
        <v>4</v>
      </c>
      <c r="D54">
        <v>7870</v>
      </c>
    </row>
    <row r="55" spans="1:4" x14ac:dyDescent="0.45">
      <c r="A55">
        <v>54</v>
      </c>
      <c r="B55" s="1">
        <v>44224</v>
      </c>
      <c r="C55" s="2" t="s">
        <v>5</v>
      </c>
      <c r="D55">
        <v>7930</v>
      </c>
    </row>
    <row r="56" spans="1:4" x14ac:dyDescent="0.45">
      <c r="A56">
        <v>55</v>
      </c>
      <c r="B56" s="1">
        <v>44224</v>
      </c>
      <c r="C56" s="2" t="s">
        <v>4</v>
      </c>
      <c r="D56">
        <v>1940</v>
      </c>
    </row>
    <row r="57" spans="1:4" x14ac:dyDescent="0.45">
      <c r="A57">
        <v>56</v>
      </c>
      <c r="B57" s="1">
        <v>44224</v>
      </c>
      <c r="C57" s="2" t="s">
        <v>7</v>
      </c>
      <c r="D57">
        <v>2340</v>
      </c>
    </row>
    <row r="58" spans="1:4" x14ac:dyDescent="0.45">
      <c r="A58">
        <v>57</v>
      </c>
      <c r="B58" s="1">
        <v>44225</v>
      </c>
      <c r="C58" s="2" t="s">
        <v>7</v>
      </c>
      <c r="D58">
        <v>8710</v>
      </c>
    </row>
    <row r="59" spans="1:4" x14ac:dyDescent="0.45">
      <c r="A59">
        <v>58</v>
      </c>
      <c r="B59" s="1">
        <v>44225</v>
      </c>
      <c r="C59" s="2" t="s">
        <v>6</v>
      </c>
      <c r="D59">
        <v>1360</v>
      </c>
    </row>
    <row r="60" spans="1:4" x14ac:dyDescent="0.45">
      <c r="A60">
        <v>59</v>
      </c>
      <c r="B60" s="1">
        <v>44226</v>
      </c>
      <c r="C60" s="2" t="s">
        <v>5</v>
      </c>
      <c r="D60">
        <v>6820</v>
      </c>
    </row>
    <row r="61" spans="1:4" x14ac:dyDescent="0.45">
      <c r="A61">
        <v>60</v>
      </c>
      <c r="B61" s="1">
        <v>44226</v>
      </c>
      <c r="C61" s="2" t="s">
        <v>7</v>
      </c>
      <c r="D61">
        <v>9020</v>
      </c>
    </row>
    <row r="62" spans="1:4" x14ac:dyDescent="0.45">
      <c r="A62">
        <v>61</v>
      </c>
      <c r="B62" s="1">
        <v>44227</v>
      </c>
      <c r="C62" s="2" t="s">
        <v>4</v>
      </c>
      <c r="D62">
        <v>6900</v>
      </c>
    </row>
    <row r="63" spans="1:4" x14ac:dyDescent="0.45">
      <c r="A63">
        <v>62</v>
      </c>
      <c r="B63" s="1">
        <v>44227</v>
      </c>
      <c r="C63" s="2" t="s">
        <v>5</v>
      </c>
      <c r="D63">
        <v>9230</v>
      </c>
    </row>
    <row r="64" spans="1:4" x14ac:dyDescent="0.45">
      <c r="A64">
        <v>63</v>
      </c>
      <c r="B64" s="1">
        <v>44227</v>
      </c>
      <c r="C64" s="2" t="s">
        <v>7</v>
      </c>
      <c r="D64">
        <v>790</v>
      </c>
    </row>
    <row r="65" spans="1:4" x14ac:dyDescent="0.45">
      <c r="A65">
        <v>64</v>
      </c>
      <c r="B65" s="1">
        <v>44228</v>
      </c>
      <c r="C65" s="2" t="s">
        <v>7</v>
      </c>
      <c r="D65">
        <v>7820</v>
      </c>
    </row>
    <row r="66" spans="1:4" x14ac:dyDescent="0.45">
      <c r="A66">
        <v>65</v>
      </c>
      <c r="B66" s="1">
        <v>44228</v>
      </c>
      <c r="C66" s="2" t="s">
        <v>6</v>
      </c>
      <c r="D66">
        <v>2100</v>
      </c>
    </row>
    <row r="67" spans="1:4" x14ac:dyDescent="0.45">
      <c r="A67">
        <v>66</v>
      </c>
      <c r="B67" s="1">
        <v>44228</v>
      </c>
      <c r="C67" s="2" t="s">
        <v>4</v>
      </c>
      <c r="D67">
        <v>6960</v>
      </c>
    </row>
    <row r="68" spans="1:4" x14ac:dyDescent="0.45">
      <c r="A68">
        <v>67</v>
      </c>
      <c r="B68" s="1">
        <v>44229</v>
      </c>
      <c r="C68" s="2" t="s">
        <v>5</v>
      </c>
      <c r="D68">
        <v>2630</v>
      </c>
    </row>
    <row r="69" spans="1:4" x14ac:dyDescent="0.45">
      <c r="A69">
        <v>68</v>
      </c>
      <c r="B69" s="1">
        <v>44230</v>
      </c>
      <c r="C69" s="2" t="s">
        <v>6</v>
      </c>
      <c r="D69">
        <v>9250</v>
      </c>
    </row>
    <row r="70" spans="1:4" x14ac:dyDescent="0.45">
      <c r="A70">
        <v>69</v>
      </c>
      <c r="B70" s="1">
        <v>44230</v>
      </c>
      <c r="C70" s="2" t="s">
        <v>5</v>
      </c>
      <c r="D70">
        <v>6540</v>
      </c>
    </row>
    <row r="71" spans="1:4" x14ac:dyDescent="0.45">
      <c r="A71">
        <v>70</v>
      </c>
      <c r="B71" s="1">
        <v>44231</v>
      </c>
      <c r="C71" s="2" t="s">
        <v>7</v>
      </c>
      <c r="D71">
        <v>8470</v>
      </c>
    </row>
    <row r="72" spans="1:4" x14ac:dyDescent="0.45">
      <c r="A72">
        <v>71</v>
      </c>
      <c r="B72" s="1">
        <v>44231</v>
      </c>
      <c r="C72" s="2" t="s">
        <v>4</v>
      </c>
      <c r="D72">
        <v>7770</v>
      </c>
    </row>
    <row r="73" spans="1:4" x14ac:dyDescent="0.45">
      <c r="A73">
        <v>72</v>
      </c>
      <c r="B73" s="1">
        <v>44231</v>
      </c>
      <c r="C73" s="2" t="s">
        <v>5</v>
      </c>
      <c r="D73">
        <v>6270</v>
      </c>
    </row>
    <row r="74" spans="1:4" x14ac:dyDescent="0.45">
      <c r="A74">
        <v>73</v>
      </c>
      <c r="B74" s="1">
        <v>44232</v>
      </c>
      <c r="C74" s="2" t="s">
        <v>6</v>
      </c>
      <c r="D74">
        <v>1480</v>
      </c>
    </row>
    <row r="75" spans="1:4" x14ac:dyDescent="0.45">
      <c r="A75">
        <v>74</v>
      </c>
      <c r="B75" s="1">
        <v>44233</v>
      </c>
      <c r="C75" s="2" t="s">
        <v>4</v>
      </c>
      <c r="D75">
        <v>1820</v>
      </c>
    </row>
    <row r="76" spans="1:4" x14ac:dyDescent="0.45">
      <c r="A76">
        <v>75</v>
      </c>
      <c r="B76" s="1">
        <v>44233</v>
      </c>
      <c r="C76" s="2" t="s">
        <v>5</v>
      </c>
      <c r="D76">
        <v>6460</v>
      </c>
    </row>
    <row r="77" spans="1:4" x14ac:dyDescent="0.45">
      <c r="A77">
        <v>76</v>
      </c>
      <c r="B77" s="1">
        <v>44234</v>
      </c>
      <c r="C77" s="2" t="s">
        <v>4</v>
      </c>
      <c r="D77">
        <v>5920</v>
      </c>
    </row>
    <row r="78" spans="1:4" x14ac:dyDescent="0.45">
      <c r="A78">
        <v>77</v>
      </c>
      <c r="B78" s="1">
        <v>44234</v>
      </c>
      <c r="C78" s="2" t="s">
        <v>7</v>
      </c>
      <c r="D78">
        <v>8900</v>
      </c>
    </row>
    <row r="79" spans="1:4" x14ac:dyDescent="0.45">
      <c r="A79">
        <v>78</v>
      </c>
      <c r="B79" s="1">
        <v>44235</v>
      </c>
      <c r="C79" s="2" t="s">
        <v>7</v>
      </c>
      <c r="D79">
        <v>7370</v>
      </c>
    </row>
    <row r="80" spans="1:4" x14ac:dyDescent="0.45">
      <c r="A80">
        <v>79</v>
      </c>
      <c r="B80" s="1">
        <v>44235</v>
      </c>
      <c r="C80" s="2" t="s">
        <v>4</v>
      </c>
      <c r="D80">
        <v>1970</v>
      </c>
    </row>
    <row r="81" spans="1:4" x14ac:dyDescent="0.45">
      <c r="A81">
        <v>80</v>
      </c>
      <c r="B81" s="1">
        <v>44236</v>
      </c>
      <c r="C81" s="2" t="s">
        <v>7</v>
      </c>
      <c r="D81">
        <v>7030</v>
      </c>
    </row>
    <row r="82" spans="1:4" x14ac:dyDescent="0.45">
      <c r="A82">
        <v>81</v>
      </c>
      <c r="B82" s="1">
        <v>44237</v>
      </c>
      <c r="C82" s="2" t="s">
        <v>7</v>
      </c>
      <c r="D82">
        <v>1000</v>
      </c>
    </row>
    <row r="83" spans="1:4" x14ac:dyDescent="0.45">
      <c r="A83">
        <v>82</v>
      </c>
      <c r="B83" s="1">
        <v>44237</v>
      </c>
      <c r="C83" s="2" t="s">
        <v>4</v>
      </c>
      <c r="D83">
        <v>2620</v>
      </c>
    </row>
    <row r="84" spans="1:4" x14ac:dyDescent="0.45">
      <c r="A84">
        <v>83</v>
      </c>
      <c r="B84" s="1">
        <v>44238</v>
      </c>
      <c r="C84" s="2" t="s">
        <v>7</v>
      </c>
      <c r="D84">
        <v>9440</v>
      </c>
    </row>
    <row r="85" spans="1:4" x14ac:dyDescent="0.45">
      <c r="A85">
        <v>84</v>
      </c>
      <c r="B85" s="1">
        <v>44238</v>
      </c>
      <c r="C85" s="2" t="s">
        <v>5</v>
      </c>
      <c r="D85">
        <v>8020</v>
      </c>
    </row>
    <row r="86" spans="1:4" x14ac:dyDescent="0.45">
      <c r="A86">
        <v>85</v>
      </c>
      <c r="B86" s="1">
        <v>44238</v>
      </c>
      <c r="C86" s="2" t="s">
        <v>6</v>
      </c>
      <c r="D86">
        <v>5820</v>
      </c>
    </row>
    <row r="87" spans="1:4" x14ac:dyDescent="0.45">
      <c r="A87">
        <v>86</v>
      </c>
      <c r="B87" s="1">
        <v>44239</v>
      </c>
      <c r="C87" s="2" t="s">
        <v>7</v>
      </c>
      <c r="D87">
        <v>4850</v>
      </c>
    </row>
    <row r="88" spans="1:4" x14ac:dyDescent="0.45">
      <c r="A88">
        <v>87</v>
      </c>
      <c r="B88" s="1">
        <v>44239</v>
      </c>
      <c r="C88" s="2" t="s">
        <v>5</v>
      </c>
      <c r="D88">
        <v>4910</v>
      </c>
    </row>
    <row r="89" spans="1:4" x14ac:dyDescent="0.45">
      <c r="A89">
        <v>88</v>
      </c>
      <c r="B89" s="1">
        <v>44240</v>
      </c>
      <c r="C89" s="2" t="s">
        <v>5</v>
      </c>
      <c r="D89">
        <v>5690</v>
      </c>
    </row>
    <row r="90" spans="1:4" x14ac:dyDescent="0.45">
      <c r="A90">
        <v>89</v>
      </c>
      <c r="B90" s="1">
        <v>44240</v>
      </c>
      <c r="C90" s="2" t="s">
        <v>4</v>
      </c>
      <c r="D90">
        <v>1870</v>
      </c>
    </row>
    <row r="91" spans="1:4" x14ac:dyDescent="0.45">
      <c r="A91">
        <v>90</v>
      </c>
      <c r="B91" s="1">
        <v>44241</v>
      </c>
      <c r="C91" s="2" t="s">
        <v>5</v>
      </c>
      <c r="D91">
        <v>1800</v>
      </c>
    </row>
    <row r="92" spans="1:4" x14ac:dyDescent="0.45">
      <c r="A92">
        <v>91</v>
      </c>
      <c r="B92" s="1">
        <v>44241</v>
      </c>
      <c r="C92" s="2" t="s">
        <v>6</v>
      </c>
      <c r="D92">
        <v>4150</v>
      </c>
    </row>
    <row r="93" spans="1:4" x14ac:dyDescent="0.45">
      <c r="A93">
        <v>92</v>
      </c>
      <c r="B93" s="1">
        <v>44242</v>
      </c>
      <c r="C93" s="2" t="s">
        <v>4</v>
      </c>
      <c r="D93">
        <v>3780</v>
      </c>
    </row>
    <row r="94" spans="1:4" x14ac:dyDescent="0.45">
      <c r="A94">
        <v>93</v>
      </c>
      <c r="B94" s="1">
        <v>44243</v>
      </c>
      <c r="C94" s="2" t="s">
        <v>7</v>
      </c>
      <c r="D94">
        <v>3330</v>
      </c>
    </row>
    <row r="95" spans="1:4" x14ac:dyDescent="0.45">
      <c r="A95">
        <v>94</v>
      </c>
      <c r="B95" s="1">
        <v>44243</v>
      </c>
      <c r="C95" s="2" t="s">
        <v>4</v>
      </c>
      <c r="D95">
        <v>1570</v>
      </c>
    </row>
    <row r="96" spans="1:4" x14ac:dyDescent="0.45">
      <c r="A96">
        <v>95</v>
      </c>
      <c r="B96" s="1">
        <v>44243</v>
      </c>
      <c r="C96" s="2" t="s">
        <v>6</v>
      </c>
      <c r="D96">
        <v>1590</v>
      </c>
    </row>
    <row r="97" spans="1:4" x14ac:dyDescent="0.45">
      <c r="A97">
        <v>96</v>
      </c>
      <c r="B97" s="1">
        <v>44244</v>
      </c>
      <c r="C97" s="2" t="s">
        <v>5</v>
      </c>
      <c r="D97">
        <v>7240</v>
      </c>
    </row>
    <row r="98" spans="1:4" x14ac:dyDescent="0.45">
      <c r="A98">
        <v>97</v>
      </c>
      <c r="B98" s="1">
        <v>44244</v>
      </c>
      <c r="C98" s="2" t="s">
        <v>4</v>
      </c>
      <c r="D98">
        <v>9690</v>
      </c>
    </row>
    <row r="99" spans="1:4" x14ac:dyDescent="0.45">
      <c r="A99">
        <v>98</v>
      </c>
      <c r="B99" s="1">
        <v>44244</v>
      </c>
      <c r="C99" s="2" t="s">
        <v>7</v>
      </c>
      <c r="D99">
        <v>5600</v>
      </c>
    </row>
    <row r="100" spans="1:4" x14ac:dyDescent="0.45">
      <c r="A100">
        <v>99</v>
      </c>
      <c r="B100" s="1">
        <v>44245</v>
      </c>
      <c r="C100" s="2" t="s">
        <v>5</v>
      </c>
      <c r="D100">
        <v>1740</v>
      </c>
    </row>
    <row r="101" spans="1:4" x14ac:dyDescent="0.45">
      <c r="A101">
        <v>100</v>
      </c>
      <c r="B101" s="1">
        <v>44246</v>
      </c>
      <c r="C101" s="2" t="s">
        <v>5</v>
      </c>
      <c r="D101">
        <v>5430</v>
      </c>
    </row>
    <row r="102" spans="1:4" x14ac:dyDescent="0.45">
      <c r="A102">
        <v>101</v>
      </c>
      <c r="B102" s="1">
        <v>44247</v>
      </c>
      <c r="C102" s="2" t="s">
        <v>7</v>
      </c>
      <c r="D102">
        <v>8190</v>
      </c>
    </row>
    <row r="103" spans="1:4" x14ac:dyDescent="0.45">
      <c r="A103">
        <v>102</v>
      </c>
      <c r="B103" s="1">
        <v>44247</v>
      </c>
      <c r="C103" s="2" t="s">
        <v>5</v>
      </c>
      <c r="D103">
        <v>1470</v>
      </c>
    </row>
    <row r="104" spans="1:4" x14ac:dyDescent="0.45">
      <c r="A104">
        <v>103</v>
      </c>
      <c r="B104" s="1">
        <v>44248</v>
      </c>
      <c r="C104" s="2" t="s">
        <v>6</v>
      </c>
      <c r="D104">
        <v>1620</v>
      </c>
    </row>
    <row r="105" spans="1:4" x14ac:dyDescent="0.45">
      <c r="A105">
        <v>104</v>
      </c>
      <c r="B105" s="1">
        <v>44248</v>
      </c>
      <c r="C105" s="2" t="s">
        <v>4</v>
      </c>
      <c r="D105">
        <v>6700</v>
      </c>
    </row>
    <row r="106" spans="1:4" x14ac:dyDescent="0.45">
      <c r="A106">
        <v>105</v>
      </c>
      <c r="B106" s="1">
        <v>44249</v>
      </c>
      <c r="C106" s="2" t="s">
        <v>4</v>
      </c>
      <c r="D106">
        <v>5570</v>
      </c>
    </row>
    <row r="107" spans="1:4" x14ac:dyDescent="0.45">
      <c r="A107">
        <v>106</v>
      </c>
      <c r="B107" s="1">
        <v>44249</v>
      </c>
      <c r="C107" s="2" t="s">
        <v>7</v>
      </c>
      <c r="D107">
        <v>4070</v>
      </c>
    </row>
    <row r="108" spans="1:4" x14ac:dyDescent="0.45">
      <c r="A108">
        <v>107</v>
      </c>
      <c r="B108" s="1">
        <v>44249</v>
      </c>
      <c r="C108" s="2" t="s">
        <v>6</v>
      </c>
      <c r="D108">
        <v>6500</v>
      </c>
    </row>
    <row r="109" spans="1:4" x14ac:dyDescent="0.45">
      <c r="A109">
        <v>108</v>
      </c>
      <c r="B109" s="1">
        <v>44250</v>
      </c>
      <c r="C109" s="2" t="s">
        <v>6</v>
      </c>
      <c r="D109">
        <v>6050</v>
      </c>
    </row>
    <row r="110" spans="1:4" x14ac:dyDescent="0.45">
      <c r="A110">
        <v>109</v>
      </c>
      <c r="B110" s="1">
        <v>44250</v>
      </c>
      <c r="C110" s="2" t="s">
        <v>5</v>
      </c>
      <c r="D110">
        <v>6880</v>
      </c>
    </row>
    <row r="111" spans="1:4" x14ac:dyDescent="0.45">
      <c r="A111">
        <v>110</v>
      </c>
      <c r="B111" s="1">
        <v>44251</v>
      </c>
      <c r="C111" s="2" t="s">
        <v>5</v>
      </c>
      <c r="D111">
        <v>3790</v>
      </c>
    </row>
    <row r="112" spans="1:4" x14ac:dyDescent="0.45">
      <c r="A112">
        <v>111</v>
      </c>
      <c r="B112" s="1">
        <v>44252</v>
      </c>
      <c r="C112" s="2" t="s">
        <v>5</v>
      </c>
      <c r="D112">
        <v>4560</v>
      </c>
    </row>
    <row r="113" spans="1:4" x14ac:dyDescent="0.45">
      <c r="A113">
        <v>112</v>
      </c>
      <c r="B113" s="1">
        <v>44252</v>
      </c>
      <c r="C113" s="2" t="s">
        <v>6</v>
      </c>
      <c r="D113">
        <v>3910</v>
      </c>
    </row>
    <row r="114" spans="1:4" x14ac:dyDescent="0.45">
      <c r="A114">
        <v>113</v>
      </c>
      <c r="B114" s="1">
        <v>44252</v>
      </c>
      <c r="C114" s="2" t="s">
        <v>4</v>
      </c>
      <c r="D114">
        <v>5060</v>
      </c>
    </row>
    <row r="115" spans="1:4" x14ac:dyDescent="0.45">
      <c r="A115">
        <v>114</v>
      </c>
      <c r="B115" s="1">
        <v>44253</v>
      </c>
      <c r="C115" s="2" t="s">
        <v>7</v>
      </c>
      <c r="D115">
        <v>9440</v>
      </c>
    </row>
    <row r="116" spans="1:4" x14ac:dyDescent="0.45">
      <c r="A116">
        <v>115</v>
      </c>
      <c r="B116" s="1">
        <v>44253</v>
      </c>
      <c r="C116" s="2" t="s">
        <v>4</v>
      </c>
      <c r="D116">
        <v>5100</v>
      </c>
    </row>
    <row r="117" spans="1:4" x14ac:dyDescent="0.45">
      <c r="A117">
        <v>116</v>
      </c>
      <c r="B117" s="1">
        <v>44254</v>
      </c>
      <c r="C117" s="2" t="s">
        <v>5</v>
      </c>
      <c r="D117">
        <v>4360</v>
      </c>
    </row>
    <row r="118" spans="1:4" x14ac:dyDescent="0.45">
      <c r="A118">
        <v>117</v>
      </c>
      <c r="B118" s="1">
        <v>44254</v>
      </c>
      <c r="C118" s="2" t="s">
        <v>6</v>
      </c>
      <c r="D118">
        <v>6220</v>
      </c>
    </row>
    <row r="119" spans="1:4" x14ac:dyDescent="0.45">
      <c r="A119">
        <v>118</v>
      </c>
      <c r="B119" s="1">
        <v>44255</v>
      </c>
      <c r="C119" s="2" t="s">
        <v>4</v>
      </c>
      <c r="D119">
        <v>4290</v>
      </c>
    </row>
    <row r="120" spans="1:4" x14ac:dyDescent="0.45">
      <c r="A120">
        <v>119</v>
      </c>
      <c r="B120" s="1">
        <v>44255</v>
      </c>
      <c r="C120" s="2" t="s">
        <v>6</v>
      </c>
      <c r="D120">
        <v>1260</v>
      </c>
    </row>
    <row r="121" spans="1:4" x14ac:dyDescent="0.45">
      <c r="A121">
        <v>120</v>
      </c>
      <c r="B121" s="1">
        <v>44256</v>
      </c>
      <c r="C121" s="2" t="s">
        <v>5</v>
      </c>
      <c r="D121">
        <v>9520</v>
      </c>
    </row>
    <row r="122" spans="1:4" x14ac:dyDescent="0.45">
      <c r="A122">
        <v>121</v>
      </c>
      <c r="B122" s="1">
        <v>44256</v>
      </c>
      <c r="C122" s="2" t="s">
        <v>4</v>
      </c>
      <c r="D122">
        <v>8650</v>
      </c>
    </row>
    <row r="123" spans="1:4" x14ac:dyDescent="0.45">
      <c r="A123">
        <v>122</v>
      </c>
      <c r="B123" s="1">
        <v>44257</v>
      </c>
      <c r="C123" s="2" t="s">
        <v>6</v>
      </c>
      <c r="D123">
        <v>9080</v>
      </c>
    </row>
    <row r="124" spans="1:4" x14ac:dyDescent="0.45">
      <c r="A124">
        <v>123</v>
      </c>
      <c r="B124" s="1">
        <v>44257</v>
      </c>
      <c r="C124" s="2" t="s">
        <v>5</v>
      </c>
      <c r="D124">
        <v>1510</v>
      </c>
    </row>
    <row r="125" spans="1:4" x14ac:dyDescent="0.45">
      <c r="A125">
        <v>124</v>
      </c>
      <c r="B125" s="1">
        <v>44258</v>
      </c>
      <c r="C125" s="2" t="s">
        <v>4</v>
      </c>
      <c r="D125">
        <v>6850</v>
      </c>
    </row>
    <row r="126" spans="1:4" x14ac:dyDescent="0.45">
      <c r="A126">
        <v>125</v>
      </c>
      <c r="B126" s="1">
        <v>44259</v>
      </c>
      <c r="C126" s="2" t="s">
        <v>4</v>
      </c>
      <c r="D126">
        <v>6210</v>
      </c>
    </row>
    <row r="127" spans="1:4" x14ac:dyDescent="0.45">
      <c r="A127">
        <v>126</v>
      </c>
      <c r="B127" s="1">
        <v>44260</v>
      </c>
      <c r="C127" s="2" t="s">
        <v>4</v>
      </c>
      <c r="D127">
        <v>3340</v>
      </c>
    </row>
    <row r="128" spans="1:4" x14ac:dyDescent="0.45">
      <c r="A128">
        <v>127</v>
      </c>
      <c r="B128" s="1">
        <v>44260</v>
      </c>
      <c r="C128" s="2" t="s">
        <v>5</v>
      </c>
      <c r="D128">
        <v>3450</v>
      </c>
    </row>
    <row r="129" spans="1:4" x14ac:dyDescent="0.45">
      <c r="A129">
        <v>128</v>
      </c>
      <c r="B129" s="1">
        <v>44261</v>
      </c>
      <c r="C129" s="2" t="s">
        <v>7</v>
      </c>
      <c r="D129">
        <v>3270</v>
      </c>
    </row>
    <row r="130" spans="1:4" x14ac:dyDescent="0.45">
      <c r="A130">
        <v>129</v>
      </c>
      <c r="B130" s="1">
        <v>44261</v>
      </c>
      <c r="C130" s="2" t="s">
        <v>6</v>
      </c>
      <c r="D130">
        <v>3580</v>
      </c>
    </row>
    <row r="131" spans="1:4" x14ac:dyDescent="0.45">
      <c r="A131">
        <v>130</v>
      </c>
      <c r="B131" s="1">
        <v>44261</v>
      </c>
      <c r="C131" s="2" t="s">
        <v>5</v>
      </c>
      <c r="D131">
        <v>9560</v>
      </c>
    </row>
    <row r="132" spans="1:4" x14ac:dyDescent="0.45">
      <c r="A132">
        <v>131</v>
      </c>
      <c r="B132" s="1">
        <v>44262</v>
      </c>
      <c r="C132" s="2" t="s">
        <v>4</v>
      </c>
      <c r="D132">
        <v>5310</v>
      </c>
    </row>
    <row r="133" spans="1:4" x14ac:dyDescent="0.45">
      <c r="A133">
        <v>132</v>
      </c>
      <c r="B133" s="1">
        <v>44263</v>
      </c>
      <c r="C133" s="2" t="s">
        <v>4</v>
      </c>
      <c r="D133">
        <v>9130</v>
      </c>
    </row>
    <row r="134" spans="1:4" x14ac:dyDescent="0.45">
      <c r="A134">
        <v>133</v>
      </c>
      <c r="B134" s="1">
        <v>44263</v>
      </c>
      <c r="C134" s="2" t="s">
        <v>5</v>
      </c>
      <c r="D134">
        <v>8710</v>
      </c>
    </row>
    <row r="135" spans="1:4" x14ac:dyDescent="0.45">
      <c r="A135">
        <v>134</v>
      </c>
      <c r="B135" s="1">
        <v>44264</v>
      </c>
      <c r="C135" s="2" t="s">
        <v>4</v>
      </c>
      <c r="D135">
        <v>1920</v>
      </c>
    </row>
    <row r="136" spans="1:4" x14ac:dyDescent="0.45">
      <c r="A136">
        <v>135</v>
      </c>
      <c r="B136" s="1">
        <v>44264</v>
      </c>
      <c r="C136" s="2" t="s">
        <v>5</v>
      </c>
      <c r="D136">
        <v>4330</v>
      </c>
    </row>
    <row r="137" spans="1:4" x14ac:dyDescent="0.45">
      <c r="A137">
        <v>136</v>
      </c>
      <c r="B137" s="1">
        <v>44265</v>
      </c>
      <c r="C137" s="2" t="s">
        <v>6</v>
      </c>
      <c r="D137">
        <v>6010</v>
      </c>
    </row>
    <row r="138" spans="1:4" x14ac:dyDescent="0.45">
      <c r="A138">
        <v>137</v>
      </c>
      <c r="B138" s="1">
        <v>44265</v>
      </c>
      <c r="C138" s="2" t="s">
        <v>5</v>
      </c>
      <c r="D138">
        <v>8680</v>
      </c>
    </row>
    <row r="139" spans="1:4" x14ac:dyDescent="0.45">
      <c r="A139">
        <v>138</v>
      </c>
      <c r="B139" s="1">
        <v>44265</v>
      </c>
      <c r="C139" s="2" t="s">
        <v>7</v>
      </c>
      <c r="D139">
        <v>6950</v>
      </c>
    </row>
    <row r="140" spans="1:4" x14ac:dyDescent="0.45">
      <c r="A140">
        <v>139</v>
      </c>
      <c r="B140" s="1">
        <v>44266</v>
      </c>
      <c r="C140" s="2" t="s">
        <v>5</v>
      </c>
      <c r="D140">
        <v>3280</v>
      </c>
    </row>
    <row r="141" spans="1:4" x14ac:dyDescent="0.45">
      <c r="A141">
        <v>140</v>
      </c>
      <c r="B141" s="1">
        <v>44267</v>
      </c>
      <c r="C141" s="2" t="s">
        <v>6</v>
      </c>
      <c r="D141">
        <v>9590</v>
      </c>
    </row>
    <row r="142" spans="1:4" x14ac:dyDescent="0.45">
      <c r="A142">
        <v>141</v>
      </c>
      <c r="B142" s="1">
        <v>44267</v>
      </c>
      <c r="C142" s="2" t="s">
        <v>4</v>
      </c>
      <c r="D142">
        <v>820</v>
      </c>
    </row>
    <row r="143" spans="1:4" x14ac:dyDescent="0.45">
      <c r="A143">
        <v>142</v>
      </c>
      <c r="B143" s="1">
        <v>44268</v>
      </c>
      <c r="C143" s="2" t="s">
        <v>4</v>
      </c>
      <c r="D143">
        <v>5220</v>
      </c>
    </row>
    <row r="144" spans="1:4" x14ac:dyDescent="0.45">
      <c r="A144">
        <v>143</v>
      </c>
      <c r="B144" s="1">
        <v>44269</v>
      </c>
      <c r="C144" s="2" t="s">
        <v>6</v>
      </c>
      <c r="D144">
        <v>6210</v>
      </c>
    </row>
    <row r="145" spans="1:4" x14ac:dyDescent="0.45">
      <c r="A145">
        <v>144</v>
      </c>
      <c r="B145" s="1">
        <v>44269</v>
      </c>
      <c r="C145" s="2" t="s">
        <v>5</v>
      </c>
      <c r="D145">
        <v>3180</v>
      </c>
    </row>
    <row r="146" spans="1:4" x14ac:dyDescent="0.45">
      <c r="A146">
        <v>145</v>
      </c>
      <c r="B146" s="1">
        <v>44270</v>
      </c>
      <c r="C146" s="2" t="s">
        <v>4</v>
      </c>
      <c r="D146">
        <v>6860</v>
      </c>
    </row>
    <row r="147" spans="1:4" x14ac:dyDescent="0.45">
      <c r="A147">
        <v>146</v>
      </c>
      <c r="B147" s="1">
        <v>44271</v>
      </c>
      <c r="C147" s="2" t="s">
        <v>4</v>
      </c>
      <c r="D147">
        <v>2020</v>
      </c>
    </row>
    <row r="148" spans="1:4" x14ac:dyDescent="0.45">
      <c r="A148">
        <v>147</v>
      </c>
      <c r="B148" s="1">
        <v>44271</v>
      </c>
      <c r="C148" s="2" t="s">
        <v>5</v>
      </c>
      <c r="D148">
        <v>3650</v>
      </c>
    </row>
    <row r="149" spans="1:4" x14ac:dyDescent="0.45">
      <c r="A149">
        <v>148</v>
      </c>
      <c r="B149" s="1">
        <v>44272</v>
      </c>
      <c r="C149" s="2" t="s">
        <v>4</v>
      </c>
      <c r="D149">
        <v>9720</v>
      </c>
    </row>
    <row r="150" spans="1:4" x14ac:dyDescent="0.45">
      <c r="A150">
        <v>149</v>
      </c>
      <c r="B150" s="1">
        <v>44273</v>
      </c>
      <c r="C150" s="2" t="s">
        <v>5</v>
      </c>
      <c r="D150">
        <v>7840</v>
      </c>
    </row>
    <row r="151" spans="1:4" x14ac:dyDescent="0.45">
      <c r="A151">
        <v>150</v>
      </c>
      <c r="B151" s="1">
        <v>44273</v>
      </c>
      <c r="C151" s="2" t="s">
        <v>4</v>
      </c>
      <c r="D151">
        <v>6780</v>
      </c>
    </row>
    <row r="152" spans="1:4" x14ac:dyDescent="0.45">
      <c r="A152">
        <v>151</v>
      </c>
      <c r="B152" s="1">
        <v>44273</v>
      </c>
      <c r="C152" s="2" t="s">
        <v>6</v>
      </c>
      <c r="D152">
        <v>3490</v>
      </c>
    </row>
    <row r="153" spans="1:4" x14ac:dyDescent="0.45">
      <c r="A153">
        <v>152</v>
      </c>
      <c r="B153" s="1">
        <v>44273</v>
      </c>
      <c r="C153" s="2" t="s">
        <v>7</v>
      </c>
      <c r="D153">
        <v>9980</v>
      </c>
    </row>
    <row r="154" spans="1:4" x14ac:dyDescent="0.45">
      <c r="A154">
        <v>153</v>
      </c>
      <c r="B154" s="1">
        <v>44274</v>
      </c>
      <c r="C154" s="2" t="s">
        <v>7</v>
      </c>
      <c r="D154">
        <v>7850</v>
      </c>
    </row>
    <row r="155" spans="1:4" x14ac:dyDescent="0.45">
      <c r="A155">
        <v>154</v>
      </c>
      <c r="B155" s="1">
        <v>44274</v>
      </c>
      <c r="C155" s="2" t="s">
        <v>6</v>
      </c>
      <c r="D155">
        <v>9770</v>
      </c>
    </row>
    <row r="156" spans="1:4" x14ac:dyDescent="0.45">
      <c r="A156">
        <v>155</v>
      </c>
      <c r="B156" s="1">
        <v>44275</v>
      </c>
      <c r="C156" s="2" t="s">
        <v>6</v>
      </c>
      <c r="D156">
        <v>750</v>
      </c>
    </row>
    <row r="157" spans="1:4" x14ac:dyDescent="0.45">
      <c r="A157">
        <v>156</v>
      </c>
      <c r="B157" s="1">
        <v>44275</v>
      </c>
      <c r="C157" s="2" t="s">
        <v>7</v>
      </c>
      <c r="D157">
        <v>8900</v>
      </c>
    </row>
    <row r="158" spans="1:4" x14ac:dyDescent="0.45">
      <c r="A158">
        <v>157</v>
      </c>
      <c r="B158" s="1">
        <v>44275</v>
      </c>
      <c r="C158" s="2" t="s">
        <v>4</v>
      </c>
      <c r="D158">
        <v>9410</v>
      </c>
    </row>
    <row r="159" spans="1:4" x14ac:dyDescent="0.45">
      <c r="A159">
        <v>158</v>
      </c>
      <c r="B159" s="1">
        <v>44276</v>
      </c>
      <c r="C159" s="2" t="s">
        <v>6</v>
      </c>
      <c r="D159">
        <v>9310</v>
      </c>
    </row>
    <row r="160" spans="1:4" x14ac:dyDescent="0.45">
      <c r="A160">
        <v>159</v>
      </c>
      <c r="B160" s="1">
        <v>44276</v>
      </c>
      <c r="C160" s="2" t="s">
        <v>4</v>
      </c>
      <c r="D160">
        <v>2480</v>
      </c>
    </row>
    <row r="161" spans="1:4" x14ac:dyDescent="0.45">
      <c r="A161">
        <v>160</v>
      </c>
      <c r="B161" s="1">
        <v>44276</v>
      </c>
      <c r="C161" s="2" t="s">
        <v>5</v>
      </c>
      <c r="D161">
        <v>1740</v>
      </c>
    </row>
    <row r="162" spans="1:4" x14ac:dyDescent="0.45">
      <c r="A162">
        <v>161</v>
      </c>
      <c r="B162" s="1">
        <v>44277</v>
      </c>
      <c r="C162" s="2" t="s">
        <v>4</v>
      </c>
      <c r="D162">
        <v>860</v>
      </c>
    </row>
    <row r="163" spans="1:4" x14ac:dyDescent="0.45">
      <c r="A163">
        <v>162</v>
      </c>
      <c r="B163" s="1">
        <v>44278</v>
      </c>
      <c r="C163" s="2" t="s">
        <v>5</v>
      </c>
      <c r="D163">
        <v>1830</v>
      </c>
    </row>
    <row r="164" spans="1:4" x14ac:dyDescent="0.45">
      <c r="A164">
        <v>163</v>
      </c>
      <c r="B164" s="1">
        <v>44279</v>
      </c>
      <c r="C164" s="2" t="s">
        <v>6</v>
      </c>
      <c r="D164">
        <v>1770</v>
      </c>
    </row>
    <row r="165" spans="1:4" x14ac:dyDescent="0.45">
      <c r="A165">
        <v>164</v>
      </c>
      <c r="B165" s="1">
        <v>44279</v>
      </c>
      <c r="C165" s="2" t="s">
        <v>7</v>
      </c>
      <c r="D165">
        <v>7830</v>
      </c>
    </row>
    <row r="166" spans="1:4" x14ac:dyDescent="0.45">
      <c r="A166">
        <v>165</v>
      </c>
      <c r="B166" s="1">
        <v>44279</v>
      </c>
      <c r="C166" s="2" t="s">
        <v>4</v>
      </c>
      <c r="D166">
        <v>8300</v>
      </c>
    </row>
    <row r="167" spans="1:4" x14ac:dyDescent="0.45">
      <c r="A167">
        <v>166</v>
      </c>
      <c r="B167" s="1">
        <v>44280</v>
      </c>
      <c r="C167" s="2" t="s">
        <v>5</v>
      </c>
      <c r="D167">
        <v>1050</v>
      </c>
    </row>
    <row r="168" spans="1:4" x14ac:dyDescent="0.45">
      <c r="A168">
        <v>167</v>
      </c>
      <c r="B168" s="1">
        <v>44280</v>
      </c>
      <c r="C168" s="2" t="s">
        <v>7</v>
      </c>
      <c r="D168">
        <v>5150</v>
      </c>
    </row>
    <row r="169" spans="1:4" x14ac:dyDescent="0.45">
      <c r="A169">
        <v>168</v>
      </c>
      <c r="B169" s="1">
        <v>44280</v>
      </c>
      <c r="C169" s="2" t="s">
        <v>6</v>
      </c>
      <c r="D169">
        <v>6860</v>
      </c>
    </row>
    <row r="170" spans="1:4" x14ac:dyDescent="0.45">
      <c r="A170">
        <v>169</v>
      </c>
      <c r="B170" s="1">
        <v>44281</v>
      </c>
      <c r="C170" s="2" t="s">
        <v>4</v>
      </c>
      <c r="D170">
        <v>1300</v>
      </c>
    </row>
    <row r="171" spans="1:4" x14ac:dyDescent="0.45">
      <c r="A171">
        <v>170</v>
      </c>
      <c r="B171" s="1">
        <v>44281</v>
      </c>
      <c r="C171" s="2" t="s">
        <v>5</v>
      </c>
      <c r="D171">
        <v>8800</v>
      </c>
    </row>
    <row r="172" spans="1:4" x14ac:dyDescent="0.45">
      <c r="A172">
        <v>171</v>
      </c>
      <c r="B172" s="1">
        <v>44282</v>
      </c>
      <c r="C172" s="2" t="s">
        <v>6</v>
      </c>
      <c r="D172">
        <v>1250</v>
      </c>
    </row>
    <row r="173" spans="1:4" x14ac:dyDescent="0.45">
      <c r="A173">
        <v>172</v>
      </c>
      <c r="B173" s="1">
        <v>44283</v>
      </c>
      <c r="C173" s="2" t="s">
        <v>5</v>
      </c>
      <c r="D173">
        <v>3910</v>
      </c>
    </row>
    <row r="174" spans="1:4" x14ac:dyDescent="0.45">
      <c r="A174">
        <v>173</v>
      </c>
      <c r="B174" s="1">
        <v>44283</v>
      </c>
      <c r="C174" s="2" t="s">
        <v>4</v>
      </c>
      <c r="D174">
        <v>1460</v>
      </c>
    </row>
    <row r="175" spans="1:4" x14ac:dyDescent="0.45">
      <c r="A175">
        <v>174</v>
      </c>
      <c r="B175" s="1">
        <v>44283</v>
      </c>
      <c r="C175" s="2" t="s">
        <v>7</v>
      </c>
      <c r="D175">
        <v>6470</v>
      </c>
    </row>
    <row r="176" spans="1:4" x14ac:dyDescent="0.45">
      <c r="A176">
        <v>175</v>
      </c>
      <c r="B176" s="1">
        <v>44283</v>
      </c>
      <c r="C176" s="2" t="s">
        <v>6</v>
      </c>
      <c r="D176">
        <v>6580</v>
      </c>
    </row>
    <row r="177" spans="1:4" x14ac:dyDescent="0.45">
      <c r="A177">
        <v>176</v>
      </c>
      <c r="B177" s="1">
        <v>44284</v>
      </c>
      <c r="C177" s="2" t="s">
        <v>4</v>
      </c>
      <c r="D177">
        <v>8090</v>
      </c>
    </row>
    <row r="178" spans="1:4" x14ac:dyDescent="0.45">
      <c r="A178">
        <v>177</v>
      </c>
      <c r="B178" s="1">
        <v>44285</v>
      </c>
      <c r="C178" s="2" t="s">
        <v>4</v>
      </c>
      <c r="D178">
        <v>4230</v>
      </c>
    </row>
    <row r="179" spans="1:4" x14ac:dyDescent="0.45">
      <c r="A179">
        <v>178</v>
      </c>
      <c r="B179" s="1">
        <v>44286</v>
      </c>
      <c r="C179" s="2" t="s">
        <v>7</v>
      </c>
      <c r="D179">
        <v>2750</v>
      </c>
    </row>
    <row r="180" spans="1:4" x14ac:dyDescent="0.45">
      <c r="A180">
        <v>179</v>
      </c>
      <c r="B180" s="1">
        <v>44286</v>
      </c>
      <c r="C180" s="2" t="s">
        <v>5</v>
      </c>
      <c r="D180">
        <v>5660</v>
      </c>
    </row>
    <row r="181" spans="1:4" x14ac:dyDescent="0.45">
      <c r="A181">
        <v>180</v>
      </c>
      <c r="B181" s="1">
        <v>44287</v>
      </c>
      <c r="C181" s="2" t="s">
        <v>4</v>
      </c>
      <c r="D181">
        <v>3540</v>
      </c>
    </row>
    <row r="182" spans="1:4" x14ac:dyDescent="0.45">
      <c r="A182">
        <v>181</v>
      </c>
      <c r="B182" s="1">
        <v>44287</v>
      </c>
      <c r="C182" s="2" t="s">
        <v>7</v>
      </c>
      <c r="D182">
        <v>2630</v>
      </c>
    </row>
    <row r="183" spans="1:4" x14ac:dyDescent="0.45">
      <c r="A183">
        <v>182</v>
      </c>
      <c r="B183" s="1">
        <v>44288</v>
      </c>
      <c r="C183" s="2" t="s">
        <v>6</v>
      </c>
      <c r="D183">
        <v>1030</v>
      </c>
    </row>
    <row r="184" spans="1:4" x14ac:dyDescent="0.45">
      <c r="A184">
        <v>183</v>
      </c>
      <c r="B184" s="1">
        <v>44288</v>
      </c>
      <c r="C184" s="2" t="s">
        <v>4</v>
      </c>
      <c r="D184">
        <v>4560</v>
      </c>
    </row>
    <row r="185" spans="1:4" x14ac:dyDescent="0.45">
      <c r="A185">
        <v>184</v>
      </c>
      <c r="B185" s="1">
        <v>44289</v>
      </c>
      <c r="C185" s="2" t="s">
        <v>5</v>
      </c>
      <c r="D185">
        <v>6400</v>
      </c>
    </row>
    <row r="186" spans="1:4" x14ac:dyDescent="0.45">
      <c r="A186">
        <v>185</v>
      </c>
      <c r="B186" s="1">
        <v>44290</v>
      </c>
      <c r="C186" s="2" t="s">
        <v>5</v>
      </c>
      <c r="D186">
        <v>3040</v>
      </c>
    </row>
    <row r="187" spans="1:4" x14ac:dyDescent="0.45">
      <c r="A187">
        <v>186</v>
      </c>
      <c r="B187" s="1">
        <v>44290</v>
      </c>
      <c r="C187" s="2" t="s">
        <v>6</v>
      </c>
      <c r="D187">
        <v>6450</v>
      </c>
    </row>
    <row r="188" spans="1:4" x14ac:dyDescent="0.45">
      <c r="A188">
        <v>187</v>
      </c>
      <c r="B188" s="1">
        <v>44291</v>
      </c>
      <c r="C188" s="2" t="s">
        <v>6</v>
      </c>
      <c r="D188">
        <v>7650</v>
      </c>
    </row>
    <row r="189" spans="1:4" x14ac:dyDescent="0.45">
      <c r="A189">
        <v>188</v>
      </c>
      <c r="B189" s="1">
        <v>44292</v>
      </c>
      <c r="C189" s="2" t="s">
        <v>5</v>
      </c>
      <c r="D189">
        <v>7190</v>
      </c>
    </row>
    <row r="190" spans="1:4" x14ac:dyDescent="0.45">
      <c r="A190">
        <v>189</v>
      </c>
      <c r="B190" s="1">
        <v>44292</v>
      </c>
      <c r="C190" s="2" t="s">
        <v>4</v>
      </c>
      <c r="D190">
        <v>7100</v>
      </c>
    </row>
    <row r="191" spans="1:4" x14ac:dyDescent="0.45">
      <c r="A191">
        <v>190</v>
      </c>
      <c r="B191" s="1">
        <v>44292</v>
      </c>
      <c r="C191" s="2" t="s">
        <v>7</v>
      </c>
      <c r="D191">
        <v>8950</v>
      </c>
    </row>
    <row r="192" spans="1:4" x14ac:dyDescent="0.45">
      <c r="A192">
        <v>191</v>
      </c>
      <c r="B192" s="1">
        <v>44293</v>
      </c>
      <c r="C192" s="2" t="s">
        <v>4</v>
      </c>
      <c r="D192">
        <v>7650</v>
      </c>
    </row>
    <row r="193" spans="1:4" x14ac:dyDescent="0.45">
      <c r="A193">
        <v>192</v>
      </c>
      <c r="B193" s="1">
        <v>44293</v>
      </c>
      <c r="C193" s="2" t="s">
        <v>6</v>
      </c>
      <c r="D193">
        <v>3350</v>
      </c>
    </row>
    <row r="194" spans="1:4" x14ac:dyDescent="0.45">
      <c r="A194">
        <v>193</v>
      </c>
      <c r="B194" s="1">
        <v>44294</v>
      </c>
      <c r="C194" s="2" t="s">
        <v>4</v>
      </c>
      <c r="D194">
        <v>8230</v>
      </c>
    </row>
    <row r="195" spans="1:4" x14ac:dyDescent="0.45">
      <c r="A195">
        <v>194</v>
      </c>
      <c r="B195" s="1">
        <v>44294</v>
      </c>
      <c r="C195" s="2" t="s">
        <v>7</v>
      </c>
      <c r="D195">
        <v>4860</v>
      </c>
    </row>
    <row r="196" spans="1:4" x14ac:dyDescent="0.45">
      <c r="A196">
        <v>195</v>
      </c>
      <c r="B196" s="1">
        <v>44294</v>
      </c>
      <c r="C196" s="2" t="s">
        <v>6</v>
      </c>
      <c r="D196">
        <v>2250</v>
      </c>
    </row>
    <row r="197" spans="1:4" x14ac:dyDescent="0.45">
      <c r="A197">
        <v>196</v>
      </c>
      <c r="B197" s="1">
        <v>44295</v>
      </c>
      <c r="C197" s="2" t="s">
        <v>4</v>
      </c>
      <c r="D197">
        <v>9980</v>
      </c>
    </row>
    <row r="198" spans="1:4" x14ac:dyDescent="0.45">
      <c r="A198">
        <v>197</v>
      </c>
      <c r="B198" s="1">
        <v>44295</v>
      </c>
      <c r="C198" s="2" t="s">
        <v>6</v>
      </c>
      <c r="D198">
        <v>6320</v>
      </c>
    </row>
    <row r="199" spans="1:4" x14ac:dyDescent="0.45">
      <c r="A199">
        <v>198</v>
      </c>
      <c r="B199" s="1">
        <v>44295</v>
      </c>
      <c r="C199" s="2" t="s">
        <v>7</v>
      </c>
      <c r="D199">
        <v>4600</v>
      </c>
    </row>
    <row r="200" spans="1:4" x14ac:dyDescent="0.45">
      <c r="A200">
        <v>199</v>
      </c>
      <c r="B200" s="1">
        <v>44296</v>
      </c>
      <c r="C200" s="2" t="s">
        <v>5</v>
      </c>
      <c r="D200">
        <v>9150</v>
      </c>
    </row>
    <row r="201" spans="1:4" x14ac:dyDescent="0.45">
      <c r="A201">
        <v>200</v>
      </c>
      <c r="B201" s="1">
        <v>44297</v>
      </c>
      <c r="C201" s="2" t="s">
        <v>7</v>
      </c>
      <c r="D201">
        <v>4940</v>
      </c>
    </row>
    <row r="202" spans="1:4" x14ac:dyDescent="0.45">
      <c r="A202">
        <v>201</v>
      </c>
      <c r="B202" s="1">
        <v>44298</v>
      </c>
      <c r="C202" s="2" t="s">
        <v>5</v>
      </c>
      <c r="D202">
        <v>7550</v>
      </c>
    </row>
    <row r="203" spans="1:4" x14ac:dyDescent="0.45">
      <c r="A203">
        <v>202</v>
      </c>
      <c r="B203" s="1">
        <v>44298</v>
      </c>
      <c r="C203" s="2" t="s">
        <v>4</v>
      </c>
      <c r="D203">
        <v>4460</v>
      </c>
    </row>
    <row r="204" spans="1:4" x14ac:dyDescent="0.45">
      <c r="A204">
        <v>203</v>
      </c>
      <c r="B204" s="1">
        <v>44299</v>
      </c>
      <c r="C204" s="2" t="s">
        <v>5</v>
      </c>
      <c r="D204">
        <v>1680</v>
      </c>
    </row>
    <row r="205" spans="1:4" x14ac:dyDescent="0.45">
      <c r="A205">
        <v>204</v>
      </c>
      <c r="B205" s="1">
        <v>44299</v>
      </c>
      <c r="C205" s="2" t="s">
        <v>7</v>
      </c>
      <c r="D205">
        <v>5220</v>
      </c>
    </row>
    <row r="206" spans="1:4" x14ac:dyDescent="0.45">
      <c r="A206">
        <v>205</v>
      </c>
      <c r="B206" s="1">
        <v>44299</v>
      </c>
      <c r="C206" s="2" t="s">
        <v>6</v>
      </c>
      <c r="D206">
        <v>6180</v>
      </c>
    </row>
    <row r="207" spans="1:4" x14ac:dyDescent="0.45">
      <c r="A207">
        <v>206</v>
      </c>
      <c r="B207" s="1">
        <v>44300</v>
      </c>
      <c r="C207" s="2" t="s">
        <v>4</v>
      </c>
      <c r="D207">
        <v>6780</v>
      </c>
    </row>
    <row r="208" spans="1:4" x14ac:dyDescent="0.45">
      <c r="A208">
        <v>207</v>
      </c>
      <c r="B208" s="1">
        <v>44300</v>
      </c>
      <c r="C208" s="2" t="s">
        <v>6</v>
      </c>
      <c r="D208">
        <v>6770</v>
      </c>
    </row>
    <row r="209" spans="1:4" x14ac:dyDescent="0.45">
      <c r="A209">
        <v>208</v>
      </c>
      <c r="B209" s="1">
        <v>44300</v>
      </c>
      <c r="C209" s="2" t="s">
        <v>7</v>
      </c>
      <c r="D209">
        <v>2070</v>
      </c>
    </row>
    <row r="210" spans="1:4" x14ac:dyDescent="0.45">
      <c r="A210">
        <v>209</v>
      </c>
      <c r="B210" s="1">
        <v>44301</v>
      </c>
      <c r="C210" s="2" t="s">
        <v>4</v>
      </c>
      <c r="D210">
        <v>6720</v>
      </c>
    </row>
    <row r="211" spans="1:4" x14ac:dyDescent="0.45">
      <c r="A211">
        <v>210</v>
      </c>
      <c r="B211" s="1">
        <v>44301</v>
      </c>
      <c r="C211" s="2" t="s">
        <v>6</v>
      </c>
      <c r="D211">
        <v>5160</v>
      </c>
    </row>
    <row r="212" spans="1:4" x14ac:dyDescent="0.45">
      <c r="A212">
        <v>211</v>
      </c>
      <c r="B212" s="1">
        <v>44301</v>
      </c>
      <c r="C212" s="2" t="s">
        <v>7</v>
      </c>
      <c r="D212">
        <v>3130</v>
      </c>
    </row>
    <row r="213" spans="1:4" x14ac:dyDescent="0.45">
      <c r="A213">
        <v>212</v>
      </c>
      <c r="B213" s="1">
        <v>44302</v>
      </c>
      <c r="C213" s="2" t="s">
        <v>5</v>
      </c>
      <c r="D213">
        <v>6560</v>
      </c>
    </row>
    <row r="214" spans="1:4" x14ac:dyDescent="0.45">
      <c r="A214">
        <v>213</v>
      </c>
      <c r="B214" s="1">
        <v>44302</v>
      </c>
      <c r="C214" s="2" t="s">
        <v>4</v>
      </c>
      <c r="D214">
        <v>1000</v>
      </c>
    </row>
    <row r="215" spans="1:4" x14ac:dyDescent="0.45">
      <c r="A215">
        <v>214</v>
      </c>
      <c r="B215" s="1">
        <v>44303</v>
      </c>
      <c r="C215" s="2" t="s">
        <v>7</v>
      </c>
      <c r="D215">
        <v>2660</v>
      </c>
    </row>
    <row r="216" spans="1:4" x14ac:dyDescent="0.45">
      <c r="A216">
        <v>215</v>
      </c>
      <c r="B216" s="1">
        <v>44303</v>
      </c>
      <c r="C216" s="2" t="s">
        <v>6</v>
      </c>
      <c r="D216">
        <v>8880</v>
      </c>
    </row>
    <row r="217" spans="1:4" x14ac:dyDescent="0.45">
      <c r="A217">
        <v>216</v>
      </c>
      <c r="B217" s="1">
        <v>44303</v>
      </c>
      <c r="C217" s="2" t="s">
        <v>4</v>
      </c>
      <c r="D217">
        <v>1800</v>
      </c>
    </row>
    <row r="218" spans="1:4" x14ac:dyDescent="0.45">
      <c r="A218">
        <v>217</v>
      </c>
      <c r="B218" s="1">
        <v>44304</v>
      </c>
      <c r="C218" s="2" t="s">
        <v>6</v>
      </c>
      <c r="D218">
        <v>6820</v>
      </c>
    </row>
    <row r="219" spans="1:4" x14ac:dyDescent="0.45">
      <c r="A219">
        <v>218</v>
      </c>
      <c r="B219" s="1">
        <v>44304</v>
      </c>
      <c r="C219" s="2" t="s">
        <v>7</v>
      </c>
      <c r="D219">
        <v>3860</v>
      </c>
    </row>
    <row r="220" spans="1:4" x14ac:dyDescent="0.45">
      <c r="A220">
        <v>219</v>
      </c>
      <c r="B220" s="1">
        <v>44304</v>
      </c>
      <c r="C220" s="2" t="s">
        <v>4</v>
      </c>
      <c r="D220">
        <v>6470</v>
      </c>
    </row>
    <row r="221" spans="1:4" x14ac:dyDescent="0.45">
      <c r="A221">
        <v>220</v>
      </c>
      <c r="B221" s="1">
        <v>44305</v>
      </c>
      <c r="C221" s="2" t="s">
        <v>6</v>
      </c>
      <c r="D221">
        <v>1560</v>
      </c>
    </row>
    <row r="222" spans="1:4" x14ac:dyDescent="0.45">
      <c r="A222">
        <v>221</v>
      </c>
      <c r="B222" s="1">
        <v>44305</v>
      </c>
      <c r="C222" s="2" t="s">
        <v>7</v>
      </c>
      <c r="D222">
        <v>3420</v>
      </c>
    </row>
    <row r="223" spans="1:4" x14ac:dyDescent="0.45">
      <c r="A223">
        <v>222</v>
      </c>
      <c r="B223" s="1">
        <v>44305</v>
      </c>
      <c r="C223" s="2" t="s">
        <v>4</v>
      </c>
      <c r="D223">
        <v>5220</v>
      </c>
    </row>
    <row r="224" spans="1:4" x14ac:dyDescent="0.45">
      <c r="A224">
        <v>223</v>
      </c>
      <c r="B224" s="1">
        <v>44306</v>
      </c>
      <c r="C224" s="2" t="s">
        <v>7</v>
      </c>
      <c r="D224">
        <v>6100</v>
      </c>
    </row>
    <row r="225" spans="1:4" x14ac:dyDescent="0.45">
      <c r="A225">
        <v>224</v>
      </c>
      <c r="B225" s="1">
        <v>44306</v>
      </c>
      <c r="C225" s="2" t="s">
        <v>5</v>
      </c>
      <c r="D225">
        <v>3800</v>
      </c>
    </row>
    <row r="226" spans="1:4" x14ac:dyDescent="0.45">
      <c r="A226">
        <v>225</v>
      </c>
      <c r="B226" s="1">
        <v>44307</v>
      </c>
      <c r="C226" s="2" t="s">
        <v>7</v>
      </c>
      <c r="D226">
        <v>3170</v>
      </c>
    </row>
    <row r="227" spans="1:4" x14ac:dyDescent="0.45">
      <c r="A227">
        <v>226</v>
      </c>
      <c r="B227" s="1">
        <v>44307</v>
      </c>
      <c r="C227" s="2" t="s">
        <v>4</v>
      </c>
      <c r="D227">
        <v>4140</v>
      </c>
    </row>
    <row r="228" spans="1:4" x14ac:dyDescent="0.45">
      <c r="A228">
        <v>227</v>
      </c>
      <c r="B228" s="1">
        <v>44307</v>
      </c>
      <c r="C228" s="2" t="s">
        <v>5</v>
      </c>
      <c r="D228">
        <v>2060</v>
      </c>
    </row>
    <row r="229" spans="1:4" x14ac:dyDescent="0.45">
      <c r="A229">
        <v>228</v>
      </c>
      <c r="B229" s="1">
        <v>44308</v>
      </c>
      <c r="C229" s="2" t="s">
        <v>5</v>
      </c>
      <c r="D229">
        <v>8220</v>
      </c>
    </row>
    <row r="230" spans="1:4" x14ac:dyDescent="0.45">
      <c r="A230">
        <v>229</v>
      </c>
      <c r="B230" s="1">
        <v>44309</v>
      </c>
      <c r="C230" s="2" t="s">
        <v>7</v>
      </c>
      <c r="D230">
        <v>9490</v>
      </c>
    </row>
    <row r="231" spans="1:4" x14ac:dyDescent="0.45">
      <c r="A231">
        <v>230</v>
      </c>
      <c r="B231" s="1">
        <v>44309</v>
      </c>
      <c r="C231" s="2" t="s">
        <v>4</v>
      </c>
      <c r="D231">
        <v>950</v>
      </c>
    </row>
    <row r="232" spans="1:4" x14ac:dyDescent="0.45">
      <c r="A232">
        <v>231</v>
      </c>
      <c r="B232" s="1">
        <v>44310</v>
      </c>
      <c r="C232" s="2" t="s">
        <v>5</v>
      </c>
      <c r="D232">
        <v>3110</v>
      </c>
    </row>
    <row r="233" spans="1:4" x14ac:dyDescent="0.45">
      <c r="A233">
        <v>232</v>
      </c>
      <c r="B233" s="1">
        <v>44311</v>
      </c>
      <c r="C233" s="2" t="s">
        <v>6</v>
      </c>
      <c r="D233">
        <v>6010</v>
      </c>
    </row>
    <row r="234" spans="1:4" x14ac:dyDescent="0.45">
      <c r="A234">
        <v>233</v>
      </c>
      <c r="B234" s="1">
        <v>44311</v>
      </c>
      <c r="C234" s="2" t="s">
        <v>7</v>
      </c>
      <c r="D234">
        <v>1220</v>
      </c>
    </row>
    <row r="235" spans="1:4" x14ac:dyDescent="0.45">
      <c r="A235">
        <v>234</v>
      </c>
      <c r="B235" s="1">
        <v>44311</v>
      </c>
      <c r="C235" s="2" t="s">
        <v>4</v>
      </c>
      <c r="D235">
        <v>8060</v>
      </c>
    </row>
    <row r="236" spans="1:4" x14ac:dyDescent="0.45">
      <c r="A236">
        <v>235</v>
      </c>
      <c r="B236" s="1">
        <v>44312</v>
      </c>
      <c r="C236" s="2" t="s">
        <v>7</v>
      </c>
      <c r="D236">
        <v>4040</v>
      </c>
    </row>
    <row r="237" spans="1:4" x14ac:dyDescent="0.45">
      <c r="A237">
        <v>236</v>
      </c>
      <c r="B237" s="1">
        <v>44313</v>
      </c>
      <c r="C237" s="2" t="s">
        <v>6</v>
      </c>
      <c r="D237">
        <v>950</v>
      </c>
    </row>
    <row r="238" spans="1:4" x14ac:dyDescent="0.45">
      <c r="A238">
        <v>237</v>
      </c>
      <c r="B238" s="1">
        <v>44313</v>
      </c>
      <c r="C238" s="2" t="s">
        <v>5</v>
      </c>
      <c r="D238">
        <v>9470</v>
      </c>
    </row>
    <row r="239" spans="1:4" x14ac:dyDescent="0.45">
      <c r="A239">
        <v>238</v>
      </c>
      <c r="B239" s="1">
        <v>44313</v>
      </c>
      <c r="C239" s="2" t="s">
        <v>7</v>
      </c>
      <c r="D239">
        <v>4760</v>
      </c>
    </row>
    <row r="240" spans="1:4" x14ac:dyDescent="0.45">
      <c r="A240">
        <v>239</v>
      </c>
      <c r="B240" s="1">
        <v>44314</v>
      </c>
      <c r="C240" s="2" t="s">
        <v>4</v>
      </c>
      <c r="D240">
        <v>9390</v>
      </c>
    </row>
    <row r="241" spans="1:4" x14ac:dyDescent="0.45">
      <c r="A241">
        <v>240</v>
      </c>
      <c r="B241" s="1">
        <v>44314</v>
      </c>
      <c r="C241" s="2" t="s">
        <v>5</v>
      </c>
      <c r="D241">
        <v>4520</v>
      </c>
    </row>
    <row r="242" spans="1:4" x14ac:dyDescent="0.45">
      <c r="A242">
        <v>241</v>
      </c>
      <c r="B242" s="1">
        <v>44315</v>
      </c>
      <c r="C242" s="2" t="s">
        <v>5</v>
      </c>
      <c r="D242">
        <v>8460</v>
      </c>
    </row>
    <row r="243" spans="1:4" x14ac:dyDescent="0.45">
      <c r="A243">
        <v>242</v>
      </c>
      <c r="B243" s="1">
        <v>44316</v>
      </c>
      <c r="C243" s="2" t="s">
        <v>4</v>
      </c>
      <c r="D243">
        <v>4880</v>
      </c>
    </row>
    <row r="244" spans="1:4" x14ac:dyDescent="0.45">
      <c r="A244">
        <v>243</v>
      </c>
      <c r="B244" s="1">
        <v>44317</v>
      </c>
      <c r="C244" s="2" t="s">
        <v>4</v>
      </c>
      <c r="D244">
        <v>3980</v>
      </c>
    </row>
    <row r="245" spans="1:4" x14ac:dyDescent="0.45">
      <c r="A245">
        <v>244</v>
      </c>
      <c r="B245" s="1">
        <v>44318</v>
      </c>
      <c r="C245" s="2" t="s">
        <v>4</v>
      </c>
      <c r="D245">
        <v>3980</v>
      </c>
    </row>
    <row r="246" spans="1:4" x14ac:dyDescent="0.45">
      <c r="A246">
        <v>245</v>
      </c>
      <c r="B246" s="1">
        <v>44319</v>
      </c>
      <c r="C246" s="2" t="s">
        <v>6</v>
      </c>
      <c r="D246">
        <v>2130</v>
      </c>
    </row>
    <row r="247" spans="1:4" x14ac:dyDescent="0.45">
      <c r="A247">
        <v>246</v>
      </c>
      <c r="B247" s="1">
        <v>44319</v>
      </c>
      <c r="C247" s="2" t="s">
        <v>5</v>
      </c>
      <c r="D247">
        <v>7520</v>
      </c>
    </row>
    <row r="248" spans="1:4" x14ac:dyDescent="0.45">
      <c r="A248">
        <v>247</v>
      </c>
      <c r="B248" s="1">
        <v>44320</v>
      </c>
      <c r="C248" s="2" t="s">
        <v>5</v>
      </c>
      <c r="D248">
        <v>3900</v>
      </c>
    </row>
    <row r="249" spans="1:4" x14ac:dyDescent="0.45">
      <c r="A249">
        <v>248</v>
      </c>
      <c r="B249" s="1">
        <v>44321</v>
      </c>
      <c r="C249" s="2" t="s">
        <v>5</v>
      </c>
      <c r="D249">
        <v>8960</v>
      </c>
    </row>
    <row r="250" spans="1:4" x14ac:dyDescent="0.45">
      <c r="A250">
        <v>249</v>
      </c>
      <c r="B250" s="1">
        <v>44321</v>
      </c>
      <c r="C250" s="2" t="s">
        <v>4</v>
      </c>
      <c r="D250">
        <v>3070</v>
      </c>
    </row>
    <row r="251" spans="1:4" x14ac:dyDescent="0.45">
      <c r="A251">
        <v>250</v>
      </c>
      <c r="B251" s="1">
        <v>44322</v>
      </c>
      <c r="C251" s="2" t="s">
        <v>4</v>
      </c>
      <c r="D251">
        <v>1950</v>
      </c>
    </row>
    <row r="252" spans="1:4" x14ac:dyDescent="0.45">
      <c r="A252">
        <v>251</v>
      </c>
      <c r="B252" s="1">
        <v>44322</v>
      </c>
      <c r="C252" s="2" t="s">
        <v>7</v>
      </c>
      <c r="D252">
        <v>4340</v>
      </c>
    </row>
    <row r="253" spans="1:4" x14ac:dyDescent="0.45">
      <c r="A253">
        <v>252</v>
      </c>
      <c r="B253" s="1">
        <v>44323</v>
      </c>
      <c r="C253" s="2" t="s">
        <v>7</v>
      </c>
      <c r="D253">
        <v>8510</v>
      </c>
    </row>
    <row r="254" spans="1:4" x14ac:dyDescent="0.45">
      <c r="A254">
        <v>253</v>
      </c>
      <c r="B254" s="1">
        <v>44323</v>
      </c>
      <c r="C254" s="2" t="s">
        <v>4</v>
      </c>
      <c r="D254">
        <v>9810</v>
      </c>
    </row>
    <row r="255" spans="1:4" x14ac:dyDescent="0.45">
      <c r="A255">
        <v>254</v>
      </c>
      <c r="B255" s="1">
        <v>44323</v>
      </c>
      <c r="C255" s="2" t="s">
        <v>6</v>
      </c>
      <c r="D255">
        <v>5560</v>
      </c>
    </row>
    <row r="256" spans="1:4" x14ac:dyDescent="0.45">
      <c r="A256">
        <v>255</v>
      </c>
      <c r="B256" s="1">
        <v>44323</v>
      </c>
      <c r="C256" s="2" t="s">
        <v>5</v>
      </c>
      <c r="D256">
        <v>8340</v>
      </c>
    </row>
    <row r="257" spans="1:4" x14ac:dyDescent="0.45">
      <c r="A257">
        <v>256</v>
      </c>
      <c r="B257" s="1">
        <v>44324</v>
      </c>
      <c r="C257" s="2" t="s">
        <v>5</v>
      </c>
      <c r="D257">
        <v>4510</v>
      </c>
    </row>
    <row r="258" spans="1:4" x14ac:dyDescent="0.45">
      <c r="A258">
        <v>257</v>
      </c>
      <c r="B258" s="1">
        <v>44324</v>
      </c>
      <c r="C258" s="2" t="s">
        <v>4</v>
      </c>
      <c r="D258">
        <v>7270</v>
      </c>
    </row>
    <row r="259" spans="1:4" x14ac:dyDescent="0.45">
      <c r="A259">
        <v>258</v>
      </c>
      <c r="B259" s="1">
        <v>44325</v>
      </c>
      <c r="C259" s="2" t="s">
        <v>5</v>
      </c>
      <c r="D259">
        <v>7710</v>
      </c>
    </row>
    <row r="260" spans="1:4" x14ac:dyDescent="0.45">
      <c r="A260">
        <v>259</v>
      </c>
      <c r="B260" s="1">
        <v>44325</v>
      </c>
      <c r="C260" s="2" t="s">
        <v>6</v>
      </c>
      <c r="D260">
        <v>8090</v>
      </c>
    </row>
    <row r="261" spans="1:4" x14ac:dyDescent="0.45">
      <c r="A261">
        <v>260</v>
      </c>
      <c r="B261" s="1">
        <v>44325</v>
      </c>
      <c r="C261" s="2" t="s">
        <v>4</v>
      </c>
      <c r="D261">
        <v>5440</v>
      </c>
    </row>
    <row r="262" spans="1:4" x14ac:dyDescent="0.45">
      <c r="A262">
        <v>261</v>
      </c>
      <c r="B262" s="1">
        <v>44325</v>
      </c>
      <c r="C262" s="2" t="s">
        <v>7</v>
      </c>
      <c r="D262">
        <v>4060</v>
      </c>
    </row>
    <row r="263" spans="1:4" x14ac:dyDescent="0.45">
      <c r="A263">
        <v>262</v>
      </c>
      <c r="B263" s="1">
        <v>44326</v>
      </c>
      <c r="C263" s="2" t="s">
        <v>5</v>
      </c>
      <c r="D263">
        <v>9620</v>
      </c>
    </row>
    <row r="264" spans="1:4" x14ac:dyDescent="0.45">
      <c r="A264">
        <v>263</v>
      </c>
      <c r="B264" s="1">
        <v>44327</v>
      </c>
      <c r="C264" s="2" t="s">
        <v>6</v>
      </c>
      <c r="D264">
        <v>9630</v>
      </c>
    </row>
    <row r="265" spans="1:4" x14ac:dyDescent="0.45">
      <c r="A265">
        <v>264</v>
      </c>
      <c r="B265" s="1">
        <v>44328</v>
      </c>
      <c r="C265" s="2" t="s">
        <v>6</v>
      </c>
      <c r="D265">
        <v>390</v>
      </c>
    </row>
    <row r="266" spans="1:4" x14ac:dyDescent="0.45">
      <c r="A266">
        <v>265</v>
      </c>
      <c r="B266" s="1">
        <v>44329</v>
      </c>
      <c r="C266" s="2" t="s">
        <v>7</v>
      </c>
      <c r="D266">
        <v>7870</v>
      </c>
    </row>
    <row r="267" spans="1:4" x14ac:dyDescent="0.45">
      <c r="A267">
        <v>266</v>
      </c>
      <c r="B267" s="1">
        <v>44329</v>
      </c>
      <c r="C267" s="2" t="s">
        <v>5</v>
      </c>
      <c r="D267">
        <v>4100</v>
      </c>
    </row>
    <row r="268" spans="1:4" x14ac:dyDescent="0.45">
      <c r="A268">
        <v>267</v>
      </c>
      <c r="B268" s="1">
        <v>44329</v>
      </c>
      <c r="C268" s="2" t="s">
        <v>4</v>
      </c>
      <c r="D268">
        <v>600</v>
      </c>
    </row>
    <row r="269" spans="1:4" x14ac:dyDescent="0.45">
      <c r="A269">
        <v>268</v>
      </c>
      <c r="B269" s="1">
        <v>44330</v>
      </c>
      <c r="C269" s="2" t="s">
        <v>4</v>
      </c>
      <c r="D269">
        <v>1170</v>
      </c>
    </row>
    <row r="270" spans="1:4" x14ac:dyDescent="0.45">
      <c r="A270">
        <v>269</v>
      </c>
      <c r="B270" s="1">
        <v>44330</v>
      </c>
      <c r="C270" s="2" t="s">
        <v>7</v>
      </c>
      <c r="D270">
        <v>860</v>
      </c>
    </row>
    <row r="271" spans="1:4" x14ac:dyDescent="0.45">
      <c r="A271">
        <v>270</v>
      </c>
      <c r="B271" s="1">
        <v>44331</v>
      </c>
      <c r="C271" s="2" t="s">
        <v>6</v>
      </c>
      <c r="D271">
        <v>2350</v>
      </c>
    </row>
    <row r="272" spans="1:4" x14ac:dyDescent="0.45">
      <c r="A272">
        <v>271</v>
      </c>
      <c r="B272" s="1">
        <v>44331</v>
      </c>
      <c r="C272" s="2" t="s">
        <v>7</v>
      </c>
      <c r="D272">
        <v>9230</v>
      </c>
    </row>
    <row r="273" spans="1:4" x14ac:dyDescent="0.45">
      <c r="A273">
        <v>272</v>
      </c>
      <c r="B273" s="1">
        <v>44332</v>
      </c>
      <c r="C273" s="2" t="s">
        <v>4</v>
      </c>
      <c r="D273">
        <v>1200</v>
      </c>
    </row>
    <row r="274" spans="1:4" x14ac:dyDescent="0.45">
      <c r="A274">
        <v>273</v>
      </c>
      <c r="B274" s="1">
        <v>44332</v>
      </c>
      <c r="C274" s="2" t="s">
        <v>5</v>
      </c>
      <c r="D274">
        <v>7370</v>
      </c>
    </row>
    <row r="275" spans="1:4" x14ac:dyDescent="0.45">
      <c r="A275">
        <v>274</v>
      </c>
      <c r="B275" s="1">
        <v>44333</v>
      </c>
      <c r="C275" s="2" t="s">
        <v>4</v>
      </c>
      <c r="D275">
        <v>2210</v>
      </c>
    </row>
    <row r="276" spans="1:4" x14ac:dyDescent="0.45">
      <c r="A276">
        <v>275</v>
      </c>
      <c r="B276" s="1">
        <v>44334</v>
      </c>
      <c r="C276" s="2" t="s">
        <v>4</v>
      </c>
      <c r="D276">
        <v>1170</v>
      </c>
    </row>
    <row r="277" spans="1:4" x14ac:dyDescent="0.45">
      <c r="A277">
        <v>276</v>
      </c>
      <c r="B277" s="1">
        <v>44334</v>
      </c>
      <c r="C277" s="2" t="s">
        <v>6</v>
      </c>
      <c r="D277">
        <v>4170</v>
      </c>
    </row>
    <row r="278" spans="1:4" x14ac:dyDescent="0.45">
      <c r="A278">
        <v>277</v>
      </c>
      <c r="B278" s="1">
        <v>44334</v>
      </c>
      <c r="C278" s="2" t="s">
        <v>5</v>
      </c>
      <c r="D278">
        <v>7330</v>
      </c>
    </row>
    <row r="279" spans="1:4" x14ac:dyDescent="0.45">
      <c r="A279">
        <v>278</v>
      </c>
      <c r="B279" s="1">
        <v>44335</v>
      </c>
      <c r="C279" s="2" t="s">
        <v>6</v>
      </c>
      <c r="D279">
        <v>6170</v>
      </c>
    </row>
    <row r="280" spans="1:4" x14ac:dyDescent="0.45">
      <c r="A280">
        <v>279</v>
      </c>
      <c r="B280" s="1">
        <v>44335</v>
      </c>
      <c r="C280" s="2" t="s">
        <v>7</v>
      </c>
      <c r="D280">
        <v>5020</v>
      </c>
    </row>
    <row r="281" spans="1:4" x14ac:dyDescent="0.45">
      <c r="A281">
        <v>280</v>
      </c>
      <c r="B281" s="1">
        <v>44335</v>
      </c>
      <c r="C281" s="2" t="s">
        <v>4</v>
      </c>
      <c r="D281">
        <v>4470</v>
      </c>
    </row>
    <row r="282" spans="1:4" x14ac:dyDescent="0.45">
      <c r="A282">
        <v>281</v>
      </c>
      <c r="B282" s="1">
        <v>44335</v>
      </c>
      <c r="C282" s="2" t="s">
        <v>5</v>
      </c>
      <c r="D282">
        <v>8450</v>
      </c>
    </row>
    <row r="283" spans="1:4" x14ac:dyDescent="0.45">
      <c r="A283">
        <v>282</v>
      </c>
      <c r="B283" s="1">
        <v>44336</v>
      </c>
      <c r="C283" s="2" t="s">
        <v>4</v>
      </c>
      <c r="D283">
        <v>2250</v>
      </c>
    </row>
    <row r="284" spans="1:4" x14ac:dyDescent="0.45">
      <c r="A284">
        <v>283</v>
      </c>
      <c r="B284" s="1">
        <v>44336</v>
      </c>
      <c r="C284" s="2" t="s">
        <v>5</v>
      </c>
      <c r="D284">
        <v>6050</v>
      </c>
    </row>
    <row r="285" spans="1:4" x14ac:dyDescent="0.45">
      <c r="A285">
        <v>284</v>
      </c>
      <c r="B285" s="1">
        <v>44337</v>
      </c>
      <c r="C285" s="2" t="s">
        <v>5</v>
      </c>
      <c r="D285">
        <v>5490</v>
      </c>
    </row>
    <row r="286" spans="1:4" x14ac:dyDescent="0.45">
      <c r="A286">
        <v>285</v>
      </c>
      <c r="B286" s="1">
        <v>44338</v>
      </c>
      <c r="C286" s="2" t="s">
        <v>7</v>
      </c>
      <c r="D286">
        <v>3000</v>
      </c>
    </row>
    <row r="287" spans="1:4" x14ac:dyDescent="0.45">
      <c r="A287">
        <v>286</v>
      </c>
      <c r="B287" s="1">
        <v>44338</v>
      </c>
      <c r="C287" s="2" t="s">
        <v>6</v>
      </c>
      <c r="D287">
        <v>9670</v>
      </c>
    </row>
    <row r="288" spans="1:4" x14ac:dyDescent="0.45">
      <c r="A288">
        <v>287</v>
      </c>
      <c r="B288" s="1">
        <v>44339</v>
      </c>
      <c r="C288" s="2" t="s">
        <v>7</v>
      </c>
      <c r="D288">
        <v>3710</v>
      </c>
    </row>
    <row r="289" spans="1:4" x14ac:dyDescent="0.45">
      <c r="A289">
        <v>288</v>
      </c>
      <c r="B289" s="1">
        <v>44339</v>
      </c>
      <c r="C289" s="2" t="s">
        <v>5</v>
      </c>
      <c r="D289">
        <v>2680</v>
      </c>
    </row>
    <row r="290" spans="1:4" x14ac:dyDescent="0.45">
      <c r="A290">
        <v>289</v>
      </c>
      <c r="B290" s="1">
        <v>44339</v>
      </c>
      <c r="C290" s="2" t="s">
        <v>4</v>
      </c>
      <c r="D290">
        <v>4700</v>
      </c>
    </row>
    <row r="291" spans="1:4" x14ac:dyDescent="0.45">
      <c r="A291">
        <v>290</v>
      </c>
      <c r="B291" s="1">
        <v>44340</v>
      </c>
      <c r="C291" s="2" t="s">
        <v>4</v>
      </c>
      <c r="D291">
        <v>1830</v>
      </c>
    </row>
    <row r="292" spans="1:4" x14ac:dyDescent="0.45">
      <c r="A292">
        <v>291</v>
      </c>
      <c r="B292" s="1">
        <v>44340</v>
      </c>
      <c r="C292" s="2" t="s">
        <v>5</v>
      </c>
      <c r="D292">
        <v>4100</v>
      </c>
    </row>
    <row r="293" spans="1:4" x14ac:dyDescent="0.45">
      <c r="A293">
        <v>292</v>
      </c>
      <c r="B293" s="1">
        <v>44341</v>
      </c>
      <c r="C293" s="2" t="s">
        <v>7</v>
      </c>
      <c r="D293">
        <v>7870</v>
      </c>
    </row>
    <row r="294" spans="1:4" x14ac:dyDescent="0.45">
      <c r="A294">
        <v>293</v>
      </c>
      <c r="B294" s="1">
        <v>44341</v>
      </c>
      <c r="C294" s="2" t="s">
        <v>5</v>
      </c>
      <c r="D294">
        <v>7160</v>
      </c>
    </row>
    <row r="295" spans="1:4" x14ac:dyDescent="0.45">
      <c r="A295">
        <v>294</v>
      </c>
      <c r="B295" s="1">
        <v>44341</v>
      </c>
      <c r="C295" s="2" t="s">
        <v>6</v>
      </c>
      <c r="D295">
        <v>9200</v>
      </c>
    </row>
    <row r="296" spans="1:4" x14ac:dyDescent="0.45">
      <c r="A296">
        <v>295</v>
      </c>
      <c r="B296" s="1">
        <v>44342</v>
      </c>
      <c r="C296" s="2" t="s">
        <v>5</v>
      </c>
      <c r="D296">
        <v>7390</v>
      </c>
    </row>
    <row r="297" spans="1:4" x14ac:dyDescent="0.45">
      <c r="A297">
        <v>296</v>
      </c>
      <c r="B297" s="1">
        <v>44342</v>
      </c>
      <c r="C297" s="2" t="s">
        <v>4</v>
      </c>
      <c r="D297">
        <v>4560</v>
      </c>
    </row>
    <row r="298" spans="1:4" x14ac:dyDescent="0.45">
      <c r="A298">
        <v>297</v>
      </c>
      <c r="B298" s="1">
        <v>44343</v>
      </c>
      <c r="C298" s="2" t="s">
        <v>5</v>
      </c>
      <c r="D298">
        <v>8680</v>
      </c>
    </row>
    <row r="299" spans="1:4" x14ac:dyDescent="0.45">
      <c r="A299">
        <v>298</v>
      </c>
      <c r="B299" s="1">
        <v>44343</v>
      </c>
      <c r="C299" s="2" t="s">
        <v>4</v>
      </c>
      <c r="D299">
        <v>3110</v>
      </c>
    </row>
    <row r="300" spans="1:4" x14ac:dyDescent="0.45">
      <c r="A300">
        <v>299</v>
      </c>
      <c r="B300" s="1">
        <v>44343</v>
      </c>
      <c r="C300" s="2" t="s">
        <v>7</v>
      </c>
      <c r="D300">
        <v>8770</v>
      </c>
    </row>
    <row r="301" spans="1:4" x14ac:dyDescent="0.45">
      <c r="A301">
        <v>300</v>
      </c>
      <c r="B301" s="1">
        <v>44344</v>
      </c>
      <c r="C301" s="2" t="s">
        <v>7</v>
      </c>
      <c r="D301">
        <v>6900</v>
      </c>
    </row>
    <row r="302" spans="1:4" x14ac:dyDescent="0.45">
      <c r="A302">
        <v>301</v>
      </c>
      <c r="B302" s="1">
        <v>44344</v>
      </c>
      <c r="C302" s="2" t="s">
        <v>4</v>
      </c>
      <c r="D302">
        <v>9220</v>
      </c>
    </row>
    <row r="303" spans="1:4" x14ac:dyDescent="0.45">
      <c r="A303">
        <v>302</v>
      </c>
      <c r="B303" s="1">
        <v>44345</v>
      </c>
      <c r="C303" s="2" t="s">
        <v>4</v>
      </c>
      <c r="D303">
        <v>9740</v>
      </c>
    </row>
    <row r="304" spans="1:4" x14ac:dyDescent="0.45">
      <c r="A304">
        <v>303</v>
      </c>
      <c r="B304" s="1">
        <v>44346</v>
      </c>
      <c r="C304" s="2" t="s">
        <v>4</v>
      </c>
      <c r="D304">
        <v>4500</v>
      </c>
    </row>
    <row r="305" spans="1:4" x14ac:dyDescent="0.45">
      <c r="A305">
        <v>304</v>
      </c>
      <c r="B305" s="1">
        <v>44346</v>
      </c>
      <c r="C305" s="2" t="s">
        <v>6</v>
      </c>
      <c r="D305">
        <v>9950</v>
      </c>
    </row>
    <row r="306" spans="1:4" x14ac:dyDescent="0.45">
      <c r="A306">
        <v>305</v>
      </c>
      <c r="B306" s="1">
        <v>44347</v>
      </c>
      <c r="C306" s="2" t="s">
        <v>4</v>
      </c>
      <c r="D306">
        <v>9960</v>
      </c>
    </row>
    <row r="307" spans="1:4" x14ac:dyDescent="0.45">
      <c r="A307">
        <v>306</v>
      </c>
      <c r="B307" s="1">
        <v>44347</v>
      </c>
      <c r="C307" s="2" t="s">
        <v>6</v>
      </c>
      <c r="D307">
        <v>8880</v>
      </c>
    </row>
    <row r="308" spans="1:4" x14ac:dyDescent="0.45">
      <c r="A308">
        <v>307</v>
      </c>
      <c r="B308" s="1">
        <v>44347</v>
      </c>
      <c r="C308" s="2" t="s">
        <v>5</v>
      </c>
      <c r="D308">
        <v>4160</v>
      </c>
    </row>
    <row r="309" spans="1:4" x14ac:dyDescent="0.45">
      <c r="A309">
        <v>308</v>
      </c>
      <c r="B309" s="1">
        <v>44348</v>
      </c>
      <c r="C309" s="2" t="s">
        <v>5</v>
      </c>
      <c r="D309">
        <v>6300</v>
      </c>
    </row>
    <row r="310" spans="1:4" x14ac:dyDescent="0.45">
      <c r="A310">
        <v>309</v>
      </c>
      <c r="B310" s="1">
        <v>44348</v>
      </c>
      <c r="C310" s="2" t="s">
        <v>7</v>
      </c>
      <c r="D310">
        <v>9040</v>
      </c>
    </row>
    <row r="311" spans="1:4" x14ac:dyDescent="0.45">
      <c r="A311">
        <v>310</v>
      </c>
      <c r="B311" s="1">
        <v>44349</v>
      </c>
      <c r="C311" s="2" t="s">
        <v>7</v>
      </c>
      <c r="D311">
        <v>8880</v>
      </c>
    </row>
    <row r="312" spans="1:4" x14ac:dyDescent="0.45">
      <c r="A312">
        <v>311</v>
      </c>
      <c r="B312" s="1">
        <v>44350</v>
      </c>
      <c r="C312" s="2" t="s">
        <v>4</v>
      </c>
      <c r="D312">
        <v>5030</v>
      </c>
    </row>
    <row r="313" spans="1:4" x14ac:dyDescent="0.45">
      <c r="A313">
        <v>312</v>
      </c>
      <c r="B313" s="1">
        <v>44350</v>
      </c>
      <c r="C313" s="2" t="s">
        <v>6</v>
      </c>
      <c r="D313">
        <v>6010</v>
      </c>
    </row>
    <row r="314" spans="1:4" x14ac:dyDescent="0.45">
      <c r="A314">
        <v>313</v>
      </c>
      <c r="B314" s="1">
        <v>44351</v>
      </c>
      <c r="C314" s="2" t="s">
        <v>5</v>
      </c>
      <c r="D314">
        <v>8880</v>
      </c>
    </row>
    <row r="315" spans="1:4" x14ac:dyDescent="0.45">
      <c r="A315">
        <v>314</v>
      </c>
      <c r="B315" s="1">
        <v>44352</v>
      </c>
      <c r="C315" s="2" t="s">
        <v>4</v>
      </c>
      <c r="D315">
        <v>5490</v>
      </c>
    </row>
    <row r="316" spans="1:4" x14ac:dyDescent="0.45">
      <c r="A316">
        <v>315</v>
      </c>
      <c r="B316" s="1">
        <v>44353</v>
      </c>
      <c r="C316" s="2" t="s">
        <v>7</v>
      </c>
      <c r="D316">
        <v>9370</v>
      </c>
    </row>
    <row r="317" spans="1:4" x14ac:dyDescent="0.45">
      <c r="A317">
        <v>316</v>
      </c>
      <c r="B317" s="1">
        <v>44353</v>
      </c>
      <c r="C317" s="2" t="s">
        <v>4</v>
      </c>
      <c r="D317">
        <v>6790</v>
      </c>
    </row>
    <row r="318" spans="1:4" x14ac:dyDescent="0.45">
      <c r="A318">
        <v>317</v>
      </c>
      <c r="B318" s="1">
        <v>44354</v>
      </c>
      <c r="C318" s="2" t="s">
        <v>5</v>
      </c>
      <c r="D318">
        <v>2540</v>
      </c>
    </row>
    <row r="319" spans="1:4" x14ac:dyDescent="0.45">
      <c r="A319">
        <v>318</v>
      </c>
      <c r="B319" s="1">
        <v>44354</v>
      </c>
      <c r="C319" s="2" t="s">
        <v>4</v>
      </c>
      <c r="D319">
        <v>5530</v>
      </c>
    </row>
    <row r="320" spans="1:4" x14ac:dyDescent="0.45">
      <c r="A320">
        <v>319</v>
      </c>
      <c r="B320" s="1">
        <v>44354</v>
      </c>
      <c r="C320" s="2" t="s">
        <v>7</v>
      </c>
      <c r="D320">
        <v>7020</v>
      </c>
    </row>
    <row r="321" spans="1:4" x14ac:dyDescent="0.45">
      <c r="A321">
        <v>320</v>
      </c>
      <c r="B321" s="1">
        <v>44355</v>
      </c>
      <c r="C321" s="2" t="s">
        <v>5</v>
      </c>
      <c r="D321">
        <v>2330</v>
      </c>
    </row>
    <row r="322" spans="1:4" x14ac:dyDescent="0.45">
      <c r="A322">
        <v>321</v>
      </c>
      <c r="B322" s="1">
        <v>44356</v>
      </c>
      <c r="C322" s="2" t="s">
        <v>4</v>
      </c>
      <c r="D322">
        <v>5550</v>
      </c>
    </row>
    <row r="323" spans="1:4" x14ac:dyDescent="0.45">
      <c r="A323">
        <v>322</v>
      </c>
      <c r="B323" s="1">
        <v>44356</v>
      </c>
      <c r="C323" s="2" t="s">
        <v>6</v>
      </c>
      <c r="D323">
        <v>6150</v>
      </c>
    </row>
    <row r="324" spans="1:4" x14ac:dyDescent="0.45">
      <c r="A324">
        <v>323</v>
      </c>
      <c r="B324" s="1">
        <v>44357</v>
      </c>
      <c r="C324" s="2" t="s">
        <v>7</v>
      </c>
      <c r="D324">
        <v>3220</v>
      </c>
    </row>
    <row r="325" spans="1:4" x14ac:dyDescent="0.45">
      <c r="A325">
        <v>324</v>
      </c>
      <c r="B325" s="1">
        <v>44357</v>
      </c>
      <c r="C325" s="2" t="s">
        <v>4</v>
      </c>
      <c r="D325">
        <v>4330</v>
      </c>
    </row>
    <row r="326" spans="1:4" x14ac:dyDescent="0.45">
      <c r="A326">
        <v>325</v>
      </c>
      <c r="B326" s="1">
        <v>44357</v>
      </c>
      <c r="C326" s="2" t="s">
        <v>5</v>
      </c>
      <c r="D326">
        <v>4000</v>
      </c>
    </row>
    <row r="327" spans="1:4" x14ac:dyDescent="0.45">
      <c r="A327">
        <v>326</v>
      </c>
      <c r="B327" s="1">
        <v>44358</v>
      </c>
      <c r="C327" s="2" t="s">
        <v>7</v>
      </c>
      <c r="D327">
        <v>4970</v>
      </c>
    </row>
    <row r="328" spans="1:4" x14ac:dyDescent="0.45">
      <c r="A328">
        <v>327</v>
      </c>
      <c r="B328" s="1">
        <v>44358</v>
      </c>
      <c r="C328" s="2" t="s">
        <v>6</v>
      </c>
      <c r="D328">
        <v>8900</v>
      </c>
    </row>
    <row r="329" spans="1:4" x14ac:dyDescent="0.45">
      <c r="A329">
        <v>328</v>
      </c>
      <c r="B329" s="1">
        <v>44359</v>
      </c>
      <c r="C329" s="2" t="s">
        <v>5</v>
      </c>
      <c r="D329">
        <v>5340</v>
      </c>
    </row>
    <row r="330" spans="1:4" x14ac:dyDescent="0.45">
      <c r="A330">
        <v>329</v>
      </c>
      <c r="B330" s="1">
        <v>44359</v>
      </c>
      <c r="C330" s="2" t="s">
        <v>4</v>
      </c>
      <c r="D330">
        <v>2240</v>
      </c>
    </row>
    <row r="331" spans="1:4" x14ac:dyDescent="0.45">
      <c r="A331">
        <v>330</v>
      </c>
      <c r="B331" s="1">
        <v>44360</v>
      </c>
      <c r="C331" s="2" t="s">
        <v>4</v>
      </c>
      <c r="D331">
        <v>1810</v>
      </c>
    </row>
    <row r="332" spans="1:4" x14ac:dyDescent="0.45">
      <c r="A332">
        <v>331</v>
      </c>
      <c r="B332" s="1">
        <v>44360</v>
      </c>
      <c r="C332" s="2" t="s">
        <v>6</v>
      </c>
      <c r="D332">
        <v>7960</v>
      </c>
    </row>
    <row r="333" spans="1:4" x14ac:dyDescent="0.45">
      <c r="A333">
        <v>332</v>
      </c>
      <c r="B333" s="1">
        <v>44360</v>
      </c>
      <c r="C333" s="2" t="s">
        <v>5</v>
      </c>
      <c r="D333">
        <v>9400</v>
      </c>
    </row>
    <row r="334" spans="1:4" x14ac:dyDescent="0.45">
      <c r="A334">
        <v>333</v>
      </c>
      <c r="B334" s="1">
        <v>44361</v>
      </c>
      <c r="C334" s="2" t="s">
        <v>7</v>
      </c>
      <c r="D334">
        <v>5380</v>
      </c>
    </row>
    <row r="335" spans="1:4" x14ac:dyDescent="0.45">
      <c r="A335">
        <v>334</v>
      </c>
      <c r="B335" s="1">
        <v>44361</v>
      </c>
      <c r="C335" s="2" t="s">
        <v>5</v>
      </c>
      <c r="D335">
        <v>4220</v>
      </c>
    </row>
    <row r="336" spans="1:4" x14ac:dyDescent="0.45">
      <c r="A336">
        <v>335</v>
      </c>
      <c r="B336" s="1">
        <v>44361</v>
      </c>
      <c r="C336" s="2" t="s">
        <v>4</v>
      </c>
      <c r="D336">
        <v>1230</v>
      </c>
    </row>
    <row r="337" spans="1:4" x14ac:dyDescent="0.45">
      <c r="A337">
        <v>336</v>
      </c>
      <c r="B337" s="1">
        <v>44362</v>
      </c>
      <c r="C337" s="2" t="s">
        <v>7</v>
      </c>
      <c r="D337">
        <v>1920</v>
      </c>
    </row>
    <row r="338" spans="1:4" x14ac:dyDescent="0.45">
      <c r="A338">
        <v>337</v>
      </c>
      <c r="B338" s="1">
        <v>44362</v>
      </c>
      <c r="C338" s="2" t="s">
        <v>5</v>
      </c>
      <c r="D338">
        <v>6790</v>
      </c>
    </row>
    <row r="339" spans="1:4" x14ac:dyDescent="0.45">
      <c r="A339">
        <v>338</v>
      </c>
      <c r="B339" s="1">
        <v>44362</v>
      </c>
      <c r="C339" s="2" t="s">
        <v>6</v>
      </c>
      <c r="D339">
        <v>7950</v>
      </c>
    </row>
    <row r="340" spans="1:4" x14ac:dyDescent="0.45">
      <c r="A340">
        <v>339</v>
      </c>
      <c r="B340" s="1">
        <v>44363</v>
      </c>
      <c r="C340" s="2" t="s">
        <v>4</v>
      </c>
      <c r="D340">
        <v>3020</v>
      </c>
    </row>
    <row r="341" spans="1:4" x14ac:dyDescent="0.45">
      <c r="A341">
        <v>340</v>
      </c>
      <c r="B341" s="1">
        <v>44364</v>
      </c>
      <c r="C341" s="2" t="s">
        <v>5</v>
      </c>
      <c r="D341">
        <v>7990</v>
      </c>
    </row>
    <row r="342" spans="1:4" x14ac:dyDescent="0.45">
      <c r="A342">
        <v>341</v>
      </c>
      <c r="B342" s="1">
        <v>44364</v>
      </c>
      <c r="C342" s="2" t="s">
        <v>6</v>
      </c>
      <c r="D342">
        <v>6390</v>
      </c>
    </row>
    <row r="343" spans="1:4" x14ac:dyDescent="0.45">
      <c r="A343">
        <v>342</v>
      </c>
      <c r="B343" s="1">
        <v>44364</v>
      </c>
      <c r="C343" s="2" t="s">
        <v>4</v>
      </c>
      <c r="D343">
        <v>4180</v>
      </c>
    </row>
    <row r="344" spans="1:4" x14ac:dyDescent="0.45">
      <c r="A344">
        <v>343</v>
      </c>
      <c r="B344" s="1">
        <v>44365</v>
      </c>
      <c r="C344" s="2" t="s">
        <v>7</v>
      </c>
      <c r="D344">
        <v>7940</v>
      </c>
    </row>
    <row r="345" spans="1:4" x14ac:dyDescent="0.45">
      <c r="A345">
        <v>344</v>
      </c>
      <c r="B345" s="1">
        <v>44365</v>
      </c>
      <c r="C345" s="2" t="s">
        <v>6</v>
      </c>
      <c r="D345">
        <v>8070</v>
      </c>
    </row>
    <row r="346" spans="1:4" x14ac:dyDescent="0.45">
      <c r="A346">
        <v>345</v>
      </c>
      <c r="B346" s="1">
        <v>44365</v>
      </c>
      <c r="C346" s="2" t="s">
        <v>5</v>
      </c>
      <c r="D346">
        <v>6060</v>
      </c>
    </row>
    <row r="347" spans="1:4" x14ac:dyDescent="0.45">
      <c r="A347">
        <v>346</v>
      </c>
      <c r="B347" s="1">
        <v>44365</v>
      </c>
      <c r="C347" s="2" t="s">
        <v>4</v>
      </c>
      <c r="D347">
        <v>9420</v>
      </c>
    </row>
    <row r="348" spans="1:4" x14ac:dyDescent="0.45">
      <c r="A348">
        <v>347</v>
      </c>
      <c r="B348" s="1">
        <v>44366</v>
      </c>
      <c r="C348" s="2" t="s">
        <v>7</v>
      </c>
      <c r="D348">
        <v>4440</v>
      </c>
    </row>
    <row r="349" spans="1:4" x14ac:dyDescent="0.45">
      <c r="A349">
        <v>348</v>
      </c>
      <c r="B349" s="1">
        <v>44367</v>
      </c>
      <c r="C349" s="2" t="s">
        <v>7</v>
      </c>
      <c r="D349">
        <v>3010</v>
      </c>
    </row>
    <row r="350" spans="1:4" x14ac:dyDescent="0.45">
      <c r="A350">
        <v>349</v>
      </c>
      <c r="B350" s="1">
        <v>44367</v>
      </c>
      <c r="C350" s="2" t="s">
        <v>4</v>
      </c>
      <c r="D350">
        <v>1060</v>
      </c>
    </row>
    <row r="351" spans="1:4" x14ac:dyDescent="0.45">
      <c r="A351">
        <v>350</v>
      </c>
      <c r="B351" s="1">
        <v>44368</v>
      </c>
      <c r="C351" s="2" t="s">
        <v>7</v>
      </c>
      <c r="D351">
        <v>5970</v>
      </c>
    </row>
    <row r="352" spans="1:4" x14ac:dyDescent="0.45">
      <c r="A352">
        <v>351</v>
      </c>
      <c r="B352" s="1">
        <v>44368</v>
      </c>
      <c r="C352" s="2" t="s">
        <v>5</v>
      </c>
      <c r="D352">
        <v>1180</v>
      </c>
    </row>
    <row r="353" spans="1:4" x14ac:dyDescent="0.45">
      <c r="A353">
        <v>352</v>
      </c>
      <c r="B353" s="1">
        <v>44369</v>
      </c>
      <c r="C353" s="2" t="s">
        <v>5</v>
      </c>
      <c r="D353">
        <v>1510</v>
      </c>
    </row>
    <row r="354" spans="1:4" x14ac:dyDescent="0.45">
      <c r="A354">
        <v>353</v>
      </c>
      <c r="B354" s="1">
        <v>44370</v>
      </c>
      <c r="C354" s="2" t="s">
        <v>6</v>
      </c>
      <c r="D354">
        <v>5610</v>
      </c>
    </row>
    <row r="355" spans="1:4" x14ac:dyDescent="0.45">
      <c r="A355">
        <v>354</v>
      </c>
      <c r="B355" s="1">
        <v>44370</v>
      </c>
      <c r="C355" s="2" t="s">
        <v>7</v>
      </c>
      <c r="D355">
        <v>4850</v>
      </c>
    </row>
    <row r="356" spans="1:4" x14ac:dyDescent="0.45">
      <c r="A356">
        <v>355</v>
      </c>
      <c r="B356" s="1">
        <v>44371</v>
      </c>
      <c r="C356" s="2" t="s">
        <v>6</v>
      </c>
      <c r="D356">
        <v>3640</v>
      </c>
    </row>
    <row r="357" spans="1:4" x14ac:dyDescent="0.45">
      <c r="A357">
        <v>356</v>
      </c>
      <c r="B357" s="1">
        <v>44372</v>
      </c>
      <c r="C357" s="2" t="s">
        <v>6</v>
      </c>
      <c r="D357">
        <v>6950</v>
      </c>
    </row>
    <row r="358" spans="1:4" x14ac:dyDescent="0.45">
      <c r="A358">
        <v>357</v>
      </c>
      <c r="B358" s="1">
        <v>44372</v>
      </c>
      <c r="C358" s="2" t="s">
        <v>7</v>
      </c>
      <c r="D358">
        <v>3790</v>
      </c>
    </row>
    <row r="359" spans="1:4" x14ac:dyDescent="0.45">
      <c r="A359">
        <v>358</v>
      </c>
      <c r="B359" s="1">
        <v>44373</v>
      </c>
      <c r="C359" s="2" t="s">
        <v>5</v>
      </c>
      <c r="D359">
        <v>6570</v>
      </c>
    </row>
    <row r="360" spans="1:4" x14ac:dyDescent="0.45">
      <c r="A360">
        <v>359</v>
      </c>
      <c r="B360" s="1">
        <v>44374</v>
      </c>
      <c r="C360" s="2" t="s">
        <v>6</v>
      </c>
      <c r="D360">
        <v>6200</v>
      </c>
    </row>
    <row r="361" spans="1:4" x14ac:dyDescent="0.45">
      <c r="A361">
        <v>360</v>
      </c>
      <c r="B361" s="1">
        <v>44374</v>
      </c>
      <c r="C361" s="2" t="s">
        <v>4</v>
      </c>
      <c r="D361">
        <v>9010</v>
      </c>
    </row>
    <row r="362" spans="1:4" x14ac:dyDescent="0.45">
      <c r="A362">
        <v>361</v>
      </c>
      <c r="B362" s="1">
        <v>44375</v>
      </c>
      <c r="C362" s="2" t="s">
        <v>7</v>
      </c>
      <c r="D362">
        <v>1510</v>
      </c>
    </row>
    <row r="363" spans="1:4" x14ac:dyDescent="0.45">
      <c r="A363">
        <v>362</v>
      </c>
      <c r="B363" s="1">
        <v>44376</v>
      </c>
      <c r="C363" s="2" t="s">
        <v>4</v>
      </c>
      <c r="D363">
        <v>2910</v>
      </c>
    </row>
    <row r="364" spans="1:4" x14ac:dyDescent="0.45">
      <c r="A364">
        <v>363</v>
      </c>
      <c r="B364" s="1">
        <v>44376</v>
      </c>
      <c r="C364" s="2" t="s">
        <v>6</v>
      </c>
      <c r="D364">
        <v>6310</v>
      </c>
    </row>
    <row r="365" spans="1:4" x14ac:dyDescent="0.45">
      <c r="A365">
        <v>364</v>
      </c>
      <c r="B365" s="1">
        <v>44377</v>
      </c>
      <c r="C365" s="2" t="s">
        <v>6</v>
      </c>
      <c r="D365">
        <v>7110</v>
      </c>
    </row>
    <row r="366" spans="1:4" x14ac:dyDescent="0.45">
      <c r="A366">
        <v>365</v>
      </c>
      <c r="B366" s="1">
        <v>44377</v>
      </c>
      <c r="C366" s="2" t="s">
        <v>5</v>
      </c>
      <c r="D366">
        <v>2540</v>
      </c>
    </row>
    <row r="367" spans="1:4" x14ac:dyDescent="0.45">
      <c r="A367">
        <v>366</v>
      </c>
      <c r="B367" s="1">
        <v>44377</v>
      </c>
      <c r="C367" s="2" t="s">
        <v>7</v>
      </c>
      <c r="D367">
        <v>8140</v>
      </c>
    </row>
    <row r="368" spans="1:4" x14ac:dyDescent="0.45">
      <c r="A368">
        <v>367</v>
      </c>
      <c r="B368" s="1">
        <v>44378</v>
      </c>
      <c r="C368" s="2" t="s">
        <v>4</v>
      </c>
      <c r="D368">
        <v>1740</v>
      </c>
    </row>
    <row r="369" spans="1:4" x14ac:dyDescent="0.45">
      <c r="A369">
        <v>368</v>
      </c>
      <c r="B369" s="1">
        <v>44378</v>
      </c>
      <c r="C369" s="2" t="s">
        <v>7</v>
      </c>
      <c r="D369">
        <v>5840</v>
      </c>
    </row>
    <row r="370" spans="1:4" x14ac:dyDescent="0.45">
      <c r="A370">
        <v>369</v>
      </c>
      <c r="B370" s="1">
        <v>44379</v>
      </c>
      <c r="C370" s="2" t="s">
        <v>5</v>
      </c>
      <c r="D370">
        <v>3170</v>
      </c>
    </row>
    <row r="371" spans="1:4" x14ac:dyDescent="0.45">
      <c r="A371">
        <v>370</v>
      </c>
      <c r="B371" s="1">
        <v>44379</v>
      </c>
      <c r="C371" s="2" t="s">
        <v>7</v>
      </c>
      <c r="D371">
        <v>4000</v>
      </c>
    </row>
    <row r="372" spans="1:4" x14ac:dyDescent="0.45">
      <c r="A372">
        <v>371</v>
      </c>
      <c r="B372" s="1">
        <v>44380</v>
      </c>
      <c r="C372" s="2" t="s">
        <v>4</v>
      </c>
      <c r="D372">
        <v>4600</v>
      </c>
    </row>
    <row r="373" spans="1:4" x14ac:dyDescent="0.45">
      <c r="A373">
        <v>372</v>
      </c>
      <c r="B373" s="1">
        <v>44380</v>
      </c>
      <c r="C373" s="2" t="s">
        <v>5</v>
      </c>
      <c r="D373">
        <v>9870</v>
      </c>
    </row>
    <row r="374" spans="1:4" x14ac:dyDescent="0.45">
      <c r="A374">
        <v>373</v>
      </c>
      <c r="B374" s="1">
        <v>44381</v>
      </c>
      <c r="C374" s="2" t="s">
        <v>5</v>
      </c>
      <c r="D374">
        <v>9390</v>
      </c>
    </row>
    <row r="375" spans="1:4" x14ac:dyDescent="0.45">
      <c r="A375">
        <v>374</v>
      </c>
      <c r="B375" s="1">
        <v>44382</v>
      </c>
      <c r="C375" s="2" t="s">
        <v>7</v>
      </c>
      <c r="D375">
        <v>1300</v>
      </c>
    </row>
    <row r="376" spans="1:4" x14ac:dyDescent="0.45">
      <c r="A376">
        <v>375</v>
      </c>
      <c r="B376" s="1">
        <v>44382</v>
      </c>
      <c r="C376" s="2" t="s">
        <v>4</v>
      </c>
      <c r="D376">
        <v>2650</v>
      </c>
    </row>
    <row r="377" spans="1:4" x14ac:dyDescent="0.45">
      <c r="A377">
        <v>376</v>
      </c>
      <c r="B377" s="1">
        <v>44383</v>
      </c>
      <c r="C377" s="2" t="s">
        <v>5</v>
      </c>
      <c r="D377">
        <v>4060</v>
      </c>
    </row>
    <row r="378" spans="1:4" x14ac:dyDescent="0.45">
      <c r="A378">
        <v>377</v>
      </c>
      <c r="B378" s="1">
        <v>44383</v>
      </c>
      <c r="C378" s="2" t="s">
        <v>4</v>
      </c>
      <c r="D378">
        <v>4460</v>
      </c>
    </row>
    <row r="379" spans="1:4" x14ac:dyDescent="0.45">
      <c r="A379">
        <v>378</v>
      </c>
      <c r="B379" s="1">
        <v>44384</v>
      </c>
      <c r="C379" s="2" t="s">
        <v>6</v>
      </c>
      <c r="D379">
        <v>9390</v>
      </c>
    </row>
    <row r="380" spans="1:4" x14ac:dyDescent="0.45">
      <c r="A380">
        <v>379</v>
      </c>
      <c r="B380" s="1">
        <v>44384</v>
      </c>
      <c r="C380" s="2" t="s">
        <v>4</v>
      </c>
      <c r="D380">
        <v>9670</v>
      </c>
    </row>
    <row r="381" spans="1:4" x14ac:dyDescent="0.45">
      <c r="A381">
        <v>380</v>
      </c>
      <c r="B381" s="1">
        <v>44384</v>
      </c>
      <c r="C381" s="2" t="s">
        <v>5</v>
      </c>
      <c r="D381">
        <v>3460</v>
      </c>
    </row>
    <row r="382" spans="1:4" x14ac:dyDescent="0.45">
      <c r="A382">
        <v>381</v>
      </c>
      <c r="B382" s="1">
        <v>44385</v>
      </c>
      <c r="C382" s="2" t="s">
        <v>4</v>
      </c>
      <c r="D382">
        <v>2030</v>
      </c>
    </row>
    <row r="383" spans="1:4" x14ac:dyDescent="0.45">
      <c r="A383">
        <v>382</v>
      </c>
      <c r="B383" s="1">
        <v>44385</v>
      </c>
      <c r="C383" s="2" t="s">
        <v>6</v>
      </c>
      <c r="D383">
        <v>3860</v>
      </c>
    </row>
    <row r="384" spans="1:4" x14ac:dyDescent="0.45">
      <c r="A384">
        <v>383</v>
      </c>
      <c r="B384" s="1">
        <v>44385</v>
      </c>
      <c r="C384" s="2" t="s">
        <v>5</v>
      </c>
      <c r="D384">
        <v>3770</v>
      </c>
    </row>
    <row r="385" spans="1:4" x14ac:dyDescent="0.45">
      <c r="A385">
        <v>384</v>
      </c>
      <c r="B385" s="1">
        <v>44386</v>
      </c>
      <c r="C385" s="2" t="s">
        <v>6</v>
      </c>
      <c r="D385">
        <v>3970</v>
      </c>
    </row>
    <row r="386" spans="1:4" x14ac:dyDescent="0.45">
      <c r="A386">
        <v>385</v>
      </c>
      <c r="B386" s="1">
        <v>44386</v>
      </c>
      <c r="C386" s="2" t="s">
        <v>4</v>
      </c>
      <c r="D386">
        <v>9280</v>
      </c>
    </row>
    <row r="387" spans="1:4" x14ac:dyDescent="0.45">
      <c r="A387">
        <v>386</v>
      </c>
      <c r="B387" s="1">
        <v>44387</v>
      </c>
      <c r="C387" s="2" t="s">
        <v>7</v>
      </c>
      <c r="D387">
        <v>6930</v>
      </c>
    </row>
    <row r="388" spans="1:4" x14ac:dyDescent="0.45">
      <c r="A388">
        <v>387</v>
      </c>
      <c r="B388" s="1">
        <v>44388</v>
      </c>
      <c r="C388" s="2" t="s">
        <v>7</v>
      </c>
      <c r="D388">
        <v>2850</v>
      </c>
    </row>
    <row r="389" spans="1:4" x14ac:dyDescent="0.45">
      <c r="A389">
        <v>388</v>
      </c>
      <c r="B389" s="1">
        <v>44388</v>
      </c>
      <c r="C389" s="2" t="s">
        <v>5</v>
      </c>
      <c r="D389">
        <v>7480</v>
      </c>
    </row>
    <row r="390" spans="1:4" x14ac:dyDescent="0.45">
      <c r="A390">
        <v>389</v>
      </c>
      <c r="B390" s="1">
        <v>44388</v>
      </c>
      <c r="C390" s="2" t="s">
        <v>4</v>
      </c>
      <c r="D390">
        <v>4170</v>
      </c>
    </row>
    <row r="391" spans="1:4" x14ac:dyDescent="0.45">
      <c r="A391">
        <v>390</v>
      </c>
      <c r="B391" s="1">
        <v>44389</v>
      </c>
      <c r="C391" s="2" t="s">
        <v>4</v>
      </c>
      <c r="D391">
        <v>6110</v>
      </c>
    </row>
    <row r="392" spans="1:4" x14ac:dyDescent="0.45">
      <c r="A392">
        <v>391</v>
      </c>
      <c r="B392" s="1">
        <v>44389</v>
      </c>
      <c r="C392" s="2" t="s">
        <v>7</v>
      </c>
      <c r="D392">
        <v>3250</v>
      </c>
    </row>
    <row r="393" spans="1:4" x14ac:dyDescent="0.45">
      <c r="A393">
        <v>392</v>
      </c>
      <c r="B393" s="1">
        <v>44390</v>
      </c>
      <c r="C393" s="2" t="s">
        <v>4</v>
      </c>
      <c r="D393">
        <v>6930</v>
      </c>
    </row>
    <row r="394" spans="1:4" x14ac:dyDescent="0.45">
      <c r="A394">
        <v>393</v>
      </c>
      <c r="B394" s="1">
        <v>44390</v>
      </c>
      <c r="C394" s="2" t="s">
        <v>5</v>
      </c>
      <c r="D394">
        <v>4790</v>
      </c>
    </row>
    <row r="395" spans="1:4" x14ac:dyDescent="0.45">
      <c r="A395">
        <v>394</v>
      </c>
      <c r="B395" s="1">
        <v>44390</v>
      </c>
      <c r="C395" s="2" t="s">
        <v>7</v>
      </c>
      <c r="D395">
        <v>3110</v>
      </c>
    </row>
    <row r="396" spans="1:4" x14ac:dyDescent="0.45">
      <c r="A396">
        <v>395</v>
      </c>
      <c r="B396" s="1">
        <v>44391</v>
      </c>
      <c r="C396" s="2" t="s">
        <v>7</v>
      </c>
      <c r="D396">
        <v>6930</v>
      </c>
    </row>
    <row r="397" spans="1:4" x14ac:dyDescent="0.45">
      <c r="A397">
        <v>396</v>
      </c>
      <c r="B397" s="1">
        <v>44392</v>
      </c>
      <c r="C397" s="2" t="s">
        <v>5</v>
      </c>
      <c r="D397">
        <v>8100</v>
      </c>
    </row>
    <row r="398" spans="1:4" x14ac:dyDescent="0.45">
      <c r="A398">
        <v>397</v>
      </c>
      <c r="B398" s="1">
        <v>44392</v>
      </c>
      <c r="C398" s="2" t="s">
        <v>7</v>
      </c>
      <c r="D398">
        <v>6600</v>
      </c>
    </row>
    <row r="399" spans="1:4" x14ac:dyDescent="0.45">
      <c r="A399">
        <v>398</v>
      </c>
      <c r="B399" s="1">
        <v>44392</v>
      </c>
      <c r="C399" s="2" t="s">
        <v>4</v>
      </c>
      <c r="D399">
        <v>9850</v>
      </c>
    </row>
    <row r="400" spans="1:4" x14ac:dyDescent="0.45">
      <c r="A400">
        <v>399</v>
      </c>
      <c r="B400" s="1">
        <v>44393</v>
      </c>
      <c r="C400" s="2" t="s">
        <v>4</v>
      </c>
      <c r="D400">
        <v>8950</v>
      </c>
    </row>
    <row r="401" spans="1:4" x14ac:dyDescent="0.45">
      <c r="A401">
        <v>400</v>
      </c>
      <c r="B401" s="1">
        <v>44394</v>
      </c>
      <c r="C401" s="2" t="s">
        <v>7</v>
      </c>
      <c r="D401">
        <v>3280</v>
      </c>
    </row>
    <row r="402" spans="1:4" x14ac:dyDescent="0.45">
      <c r="A402">
        <v>401</v>
      </c>
      <c r="B402" s="1">
        <v>44394</v>
      </c>
      <c r="C402" s="2" t="s">
        <v>4</v>
      </c>
      <c r="D402">
        <v>4680</v>
      </c>
    </row>
    <row r="403" spans="1:4" x14ac:dyDescent="0.45">
      <c r="A403">
        <v>402</v>
      </c>
      <c r="B403" s="1">
        <v>44395</v>
      </c>
      <c r="C403" s="2" t="s">
        <v>6</v>
      </c>
      <c r="D403">
        <v>5750</v>
      </c>
    </row>
    <row r="404" spans="1:4" x14ac:dyDescent="0.45">
      <c r="A404">
        <v>403</v>
      </c>
      <c r="B404" s="1">
        <v>44395</v>
      </c>
      <c r="C404" s="2" t="s">
        <v>5</v>
      </c>
      <c r="D404">
        <v>7000</v>
      </c>
    </row>
    <row r="405" spans="1:4" x14ac:dyDescent="0.45">
      <c r="A405">
        <v>404</v>
      </c>
      <c r="B405" s="1">
        <v>44396</v>
      </c>
      <c r="C405" s="2" t="s">
        <v>4</v>
      </c>
      <c r="D405">
        <v>5870</v>
      </c>
    </row>
    <row r="406" spans="1:4" x14ac:dyDescent="0.45">
      <c r="A406">
        <v>405</v>
      </c>
      <c r="B406" s="1">
        <v>44396</v>
      </c>
      <c r="C406" s="2" t="s">
        <v>7</v>
      </c>
      <c r="D406">
        <v>6070</v>
      </c>
    </row>
    <row r="407" spans="1:4" x14ac:dyDescent="0.45">
      <c r="A407">
        <v>406</v>
      </c>
      <c r="B407" s="1">
        <v>44397</v>
      </c>
      <c r="C407" s="2" t="s">
        <v>4</v>
      </c>
      <c r="D407">
        <v>1500</v>
      </c>
    </row>
    <row r="408" spans="1:4" x14ac:dyDescent="0.45">
      <c r="A408">
        <v>407</v>
      </c>
      <c r="B408" s="1">
        <v>44397</v>
      </c>
      <c r="C408" s="2" t="s">
        <v>5</v>
      </c>
      <c r="D408">
        <v>6820</v>
      </c>
    </row>
    <row r="409" spans="1:4" x14ac:dyDescent="0.45">
      <c r="A409">
        <v>408</v>
      </c>
      <c r="B409" s="1">
        <v>44398</v>
      </c>
      <c r="C409" s="2" t="s">
        <v>4</v>
      </c>
      <c r="D409">
        <v>2150</v>
      </c>
    </row>
    <row r="410" spans="1:4" x14ac:dyDescent="0.45">
      <c r="A410">
        <v>409</v>
      </c>
      <c r="B410" s="1">
        <v>44399</v>
      </c>
      <c r="C410" s="2" t="s">
        <v>7</v>
      </c>
      <c r="D410">
        <v>6600</v>
      </c>
    </row>
    <row r="411" spans="1:4" x14ac:dyDescent="0.45">
      <c r="A411">
        <v>410</v>
      </c>
      <c r="B411" s="1">
        <v>44399</v>
      </c>
      <c r="C411" s="2" t="s">
        <v>5</v>
      </c>
      <c r="D411">
        <v>7270</v>
      </c>
    </row>
    <row r="412" spans="1:4" x14ac:dyDescent="0.45">
      <c r="A412">
        <v>411</v>
      </c>
      <c r="B412" s="1">
        <v>44399</v>
      </c>
      <c r="C412" s="2" t="s">
        <v>4</v>
      </c>
      <c r="D412">
        <v>1560</v>
      </c>
    </row>
    <row r="413" spans="1:4" x14ac:dyDescent="0.45">
      <c r="A413">
        <v>412</v>
      </c>
      <c r="B413" s="1">
        <v>44399</v>
      </c>
      <c r="C413" s="2" t="s">
        <v>6</v>
      </c>
      <c r="D413">
        <v>7040</v>
      </c>
    </row>
    <row r="414" spans="1:4" x14ac:dyDescent="0.45">
      <c r="A414">
        <v>413</v>
      </c>
      <c r="B414" s="1">
        <v>44400</v>
      </c>
      <c r="C414" s="2" t="s">
        <v>7</v>
      </c>
      <c r="D414">
        <v>2470</v>
      </c>
    </row>
    <row r="415" spans="1:4" x14ac:dyDescent="0.45">
      <c r="A415">
        <v>414</v>
      </c>
      <c r="B415" s="1">
        <v>44400</v>
      </c>
      <c r="C415" s="2" t="s">
        <v>4</v>
      </c>
      <c r="D415">
        <v>8550</v>
      </c>
    </row>
    <row r="416" spans="1:4" x14ac:dyDescent="0.45">
      <c r="A416">
        <v>415</v>
      </c>
      <c r="B416" s="1">
        <v>44400</v>
      </c>
      <c r="C416" s="2" t="s">
        <v>5</v>
      </c>
      <c r="D416">
        <v>6160</v>
      </c>
    </row>
    <row r="417" spans="1:4" x14ac:dyDescent="0.45">
      <c r="A417">
        <v>416</v>
      </c>
      <c r="B417" s="1">
        <v>44401</v>
      </c>
      <c r="C417" s="2" t="s">
        <v>7</v>
      </c>
      <c r="D417">
        <v>9010</v>
      </c>
    </row>
    <row r="418" spans="1:4" x14ac:dyDescent="0.45">
      <c r="A418">
        <v>417</v>
      </c>
      <c r="B418" s="1">
        <v>44401</v>
      </c>
      <c r="C418" s="2" t="s">
        <v>6</v>
      </c>
      <c r="D418">
        <v>1400</v>
      </c>
    </row>
    <row r="419" spans="1:4" x14ac:dyDescent="0.45">
      <c r="A419">
        <v>418</v>
      </c>
      <c r="B419" s="1">
        <v>44401</v>
      </c>
      <c r="C419" s="2" t="s">
        <v>5</v>
      </c>
      <c r="D419">
        <v>7730</v>
      </c>
    </row>
    <row r="420" spans="1:4" x14ac:dyDescent="0.45">
      <c r="A420">
        <v>419</v>
      </c>
      <c r="B420" s="1">
        <v>44401</v>
      </c>
      <c r="C420" s="2" t="s">
        <v>4</v>
      </c>
      <c r="D420">
        <v>8020</v>
      </c>
    </row>
    <row r="421" spans="1:4" x14ac:dyDescent="0.45">
      <c r="A421">
        <v>420</v>
      </c>
      <c r="B421" s="1">
        <v>44402</v>
      </c>
      <c r="C421" s="2" t="s">
        <v>4</v>
      </c>
      <c r="D421">
        <v>2730</v>
      </c>
    </row>
    <row r="422" spans="1:4" x14ac:dyDescent="0.45">
      <c r="A422">
        <v>421</v>
      </c>
      <c r="B422" s="1">
        <v>44403</v>
      </c>
      <c r="C422" s="2" t="s">
        <v>6</v>
      </c>
      <c r="D422">
        <v>8340</v>
      </c>
    </row>
    <row r="423" spans="1:4" x14ac:dyDescent="0.45">
      <c r="A423">
        <v>422</v>
      </c>
      <c r="B423" s="1">
        <v>44404</v>
      </c>
      <c r="C423" s="2" t="s">
        <v>5</v>
      </c>
      <c r="D423">
        <v>850</v>
      </c>
    </row>
    <row r="424" spans="1:4" x14ac:dyDescent="0.45">
      <c r="A424">
        <v>423</v>
      </c>
      <c r="B424" s="1">
        <v>44404</v>
      </c>
      <c r="C424" s="2" t="s">
        <v>7</v>
      </c>
      <c r="D424">
        <v>8740</v>
      </c>
    </row>
    <row r="425" spans="1:4" x14ac:dyDescent="0.45">
      <c r="A425">
        <v>424</v>
      </c>
      <c r="B425" s="1">
        <v>44405</v>
      </c>
      <c r="C425" s="2" t="s">
        <v>5</v>
      </c>
      <c r="D425">
        <v>6720</v>
      </c>
    </row>
    <row r="426" spans="1:4" x14ac:dyDescent="0.45">
      <c r="A426">
        <v>425</v>
      </c>
      <c r="B426" s="1">
        <v>44405</v>
      </c>
      <c r="C426" s="2" t="s">
        <v>4</v>
      </c>
      <c r="D426">
        <v>780</v>
      </c>
    </row>
    <row r="427" spans="1:4" x14ac:dyDescent="0.45">
      <c r="A427">
        <v>426</v>
      </c>
      <c r="B427" s="1">
        <v>44405</v>
      </c>
      <c r="C427" s="2" t="s">
        <v>7</v>
      </c>
      <c r="D427">
        <v>1020</v>
      </c>
    </row>
    <row r="428" spans="1:4" x14ac:dyDescent="0.45">
      <c r="A428">
        <v>427</v>
      </c>
      <c r="B428" s="1">
        <v>44406</v>
      </c>
      <c r="C428" s="2" t="s">
        <v>5</v>
      </c>
      <c r="D428">
        <v>4870</v>
      </c>
    </row>
    <row r="429" spans="1:4" x14ac:dyDescent="0.45">
      <c r="A429">
        <v>428</v>
      </c>
      <c r="B429" s="1">
        <v>44406</v>
      </c>
      <c r="C429" s="2" t="s">
        <v>6</v>
      </c>
      <c r="D429">
        <v>7250</v>
      </c>
    </row>
    <row r="430" spans="1:4" x14ac:dyDescent="0.45">
      <c r="A430">
        <v>429</v>
      </c>
      <c r="B430" s="1">
        <v>44406</v>
      </c>
      <c r="C430" s="2" t="s">
        <v>4</v>
      </c>
      <c r="D430">
        <v>330</v>
      </c>
    </row>
    <row r="431" spans="1:4" x14ac:dyDescent="0.45">
      <c r="A431">
        <v>430</v>
      </c>
      <c r="B431" s="1">
        <v>44407</v>
      </c>
      <c r="C431" s="2" t="s">
        <v>5</v>
      </c>
      <c r="D431">
        <v>3290</v>
      </c>
    </row>
    <row r="432" spans="1:4" x14ac:dyDescent="0.45">
      <c r="A432">
        <v>431</v>
      </c>
      <c r="B432" s="1">
        <v>44407</v>
      </c>
      <c r="C432" s="2" t="s">
        <v>6</v>
      </c>
      <c r="D432">
        <v>3820</v>
      </c>
    </row>
    <row r="433" spans="1:4" x14ac:dyDescent="0.45">
      <c r="A433">
        <v>432</v>
      </c>
      <c r="B433" s="1">
        <v>44407</v>
      </c>
      <c r="C433" s="2" t="s">
        <v>4</v>
      </c>
      <c r="D433">
        <v>5660</v>
      </c>
    </row>
    <row r="434" spans="1:4" x14ac:dyDescent="0.45">
      <c r="A434">
        <v>433</v>
      </c>
      <c r="B434" s="1">
        <v>44408</v>
      </c>
      <c r="C434" s="2" t="s">
        <v>4</v>
      </c>
      <c r="D434">
        <v>4200</v>
      </c>
    </row>
    <row r="435" spans="1:4" x14ac:dyDescent="0.45">
      <c r="A435">
        <v>434</v>
      </c>
      <c r="B435" s="1">
        <v>44408</v>
      </c>
      <c r="C435" s="2" t="s">
        <v>7</v>
      </c>
      <c r="D435">
        <v>5870</v>
      </c>
    </row>
    <row r="436" spans="1:4" x14ac:dyDescent="0.45">
      <c r="A436">
        <v>435</v>
      </c>
      <c r="B436" s="1">
        <v>44408</v>
      </c>
      <c r="C436" s="2" t="s">
        <v>6</v>
      </c>
      <c r="D436">
        <v>1670</v>
      </c>
    </row>
    <row r="437" spans="1:4" x14ac:dyDescent="0.45">
      <c r="A437">
        <v>436</v>
      </c>
      <c r="B437" s="1">
        <v>44408</v>
      </c>
      <c r="C437" s="2" t="s">
        <v>5</v>
      </c>
      <c r="D437">
        <v>3960</v>
      </c>
    </row>
    <row r="438" spans="1:4" x14ac:dyDescent="0.45">
      <c r="A438">
        <v>437</v>
      </c>
      <c r="B438" s="1">
        <v>44409</v>
      </c>
      <c r="C438" s="2" t="s">
        <v>4</v>
      </c>
      <c r="D438">
        <v>4200</v>
      </c>
    </row>
    <row r="439" spans="1:4" x14ac:dyDescent="0.45">
      <c r="A439">
        <v>438</v>
      </c>
      <c r="B439" s="1">
        <v>44410</v>
      </c>
      <c r="C439" s="2" t="s">
        <v>7</v>
      </c>
      <c r="D439">
        <v>7980</v>
      </c>
    </row>
    <row r="440" spans="1:4" x14ac:dyDescent="0.45">
      <c r="A440">
        <v>439</v>
      </c>
      <c r="B440" s="1">
        <v>44410</v>
      </c>
      <c r="C440" s="2" t="s">
        <v>4</v>
      </c>
      <c r="D440">
        <v>6110</v>
      </c>
    </row>
    <row r="441" spans="1:4" x14ac:dyDescent="0.45">
      <c r="A441">
        <v>440</v>
      </c>
      <c r="B441" s="1">
        <v>44411</v>
      </c>
      <c r="C441" s="2" t="s">
        <v>7</v>
      </c>
      <c r="D441">
        <v>7750</v>
      </c>
    </row>
    <row r="442" spans="1:4" x14ac:dyDescent="0.45">
      <c r="A442">
        <v>441</v>
      </c>
      <c r="B442" s="1">
        <v>44411</v>
      </c>
      <c r="C442" s="2" t="s">
        <v>5</v>
      </c>
      <c r="D442">
        <v>7450</v>
      </c>
    </row>
    <row r="443" spans="1:4" x14ac:dyDescent="0.45">
      <c r="A443">
        <v>442</v>
      </c>
      <c r="B443" s="1">
        <v>44412</v>
      </c>
      <c r="C443" s="2" t="s">
        <v>6</v>
      </c>
      <c r="D443">
        <v>3400</v>
      </c>
    </row>
    <row r="444" spans="1:4" x14ac:dyDescent="0.45">
      <c r="A444">
        <v>443</v>
      </c>
      <c r="B444" s="1">
        <v>44412</v>
      </c>
      <c r="C444" s="2" t="s">
        <v>7</v>
      </c>
      <c r="D444">
        <v>8560</v>
      </c>
    </row>
    <row r="445" spans="1:4" x14ac:dyDescent="0.45">
      <c r="A445">
        <v>444</v>
      </c>
      <c r="B445" s="1">
        <v>44413</v>
      </c>
      <c r="C445" s="2" t="s">
        <v>6</v>
      </c>
      <c r="D445">
        <v>7190</v>
      </c>
    </row>
    <row r="446" spans="1:4" x14ac:dyDescent="0.45">
      <c r="A446">
        <v>445</v>
      </c>
      <c r="B446" s="1">
        <v>44414</v>
      </c>
      <c r="C446" s="2" t="s">
        <v>6</v>
      </c>
      <c r="D446">
        <v>4590</v>
      </c>
    </row>
    <row r="447" spans="1:4" x14ac:dyDescent="0.45">
      <c r="A447">
        <v>446</v>
      </c>
      <c r="B447" s="1">
        <v>44415</v>
      </c>
      <c r="C447" s="2" t="s">
        <v>7</v>
      </c>
      <c r="D447">
        <v>4050</v>
      </c>
    </row>
    <row r="448" spans="1:4" x14ac:dyDescent="0.45">
      <c r="A448">
        <v>447</v>
      </c>
      <c r="B448" s="1">
        <v>44415</v>
      </c>
      <c r="C448" s="2" t="s">
        <v>5</v>
      </c>
      <c r="D448">
        <v>4310</v>
      </c>
    </row>
    <row r="449" spans="1:4" x14ac:dyDescent="0.45">
      <c r="A449">
        <v>448</v>
      </c>
      <c r="B449" s="1">
        <v>44416</v>
      </c>
      <c r="C449" s="2" t="s">
        <v>6</v>
      </c>
      <c r="D449">
        <v>7100</v>
      </c>
    </row>
    <row r="450" spans="1:4" x14ac:dyDescent="0.45">
      <c r="A450">
        <v>449</v>
      </c>
      <c r="B450" s="1">
        <v>44416</v>
      </c>
      <c r="C450" s="2" t="s">
        <v>4</v>
      </c>
      <c r="D450">
        <v>5280</v>
      </c>
    </row>
    <row r="451" spans="1:4" x14ac:dyDescent="0.45">
      <c r="A451">
        <v>450</v>
      </c>
      <c r="B451" s="1">
        <v>44416</v>
      </c>
      <c r="C451" s="2" t="s">
        <v>7</v>
      </c>
      <c r="D451">
        <v>3350</v>
      </c>
    </row>
    <row r="452" spans="1:4" x14ac:dyDescent="0.45">
      <c r="A452">
        <v>451</v>
      </c>
      <c r="B452" s="1">
        <v>44417</v>
      </c>
      <c r="C452" s="2" t="s">
        <v>6</v>
      </c>
      <c r="D452">
        <v>7820</v>
      </c>
    </row>
    <row r="453" spans="1:4" x14ac:dyDescent="0.45">
      <c r="A453">
        <v>452</v>
      </c>
      <c r="B453" s="1">
        <v>44418</v>
      </c>
      <c r="C453" s="2" t="s">
        <v>6</v>
      </c>
      <c r="D453">
        <v>7910</v>
      </c>
    </row>
    <row r="454" spans="1:4" x14ac:dyDescent="0.45">
      <c r="A454">
        <v>453</v>
      </c>
      <c r="B454" s="1">
        <v>44418</v>
      </c>
      <c r="C454" s="2" t="s">
        <v>5</v>
      </c>
      <c r="D454">
        <v>9000</v>
      </c>
    </row>
    <row r="455" spans="1:4" x14ac:dyDescent="0.45">
      <c r="A455">
        <v>454</v>
      </c>
      <c r="B455" s="1">
        <v>44419</v>
      </c>
      <c r="C455" s="2" t="s">
        <v>5</v>
      </c>
      <c r="D455">
        <v>3240</v>
      </c>
    </row>
    <row r="456" spans="1:4" x14ac:dyDescent="0.45">
      <c r="A456">
        <v>455</v>
      </c>
      <c r="B456" s="1">
        <v>44419</v>
      </c>
      <c r="C456" s="2" t="s">
        <v>7</v>
      </c>
      <c r="D456">
        <v>8700</v>
      </c>
    </row>
    <row r="457" spans="1:4" x14ac:dyDescent="0.45">
      <c r="A457">
        <v>456</v>
      </c>
      <c r="B457" s="1">
        <v>44419</v>
      </c>
      <c r="C457" s="2" t="s">
        <v>4</v>
      </c>
      <c r="D457">
        <v>8110</v>
      </c>
    </row>
    <row r="458" spans="1:4" x14ac:dyDescent="0.45">
      <c r="A458">
        <v>457</v>
      </c>
      <c r="B458" s="1">
        <v>44420</v>
      </c>
      <c r="C458" s="2" t="s">
        <v>7</v>
      </c>
      <c r="D458">
        <v>6510</v>
      </c>
    </row>
    <row r="459" spans="1:4" x14ac:dyDescent="0.45">
      <c r="A459">
        <v>458</v>
      </c>
      <c r="B459" s="1">
        <v>44421</v>
      </c>
      <c r="C459" s="2" t="s">
        <v>5</v>
      </c>
      <c r="D459">
        <v>1150</v>
      </c>
    </row>
    <row r="460" spans="1:4" x14ac:dyDescent="0.45">
      <c r="A460">
        <v>459</v>
      </c>
      <c r="B460" s="1">
        <v>44422</v>
      </c>
      <c r="C460" s="2" t="s">
        <v>7</v>
      </c>
      <c r="D460">
        <v>9430</v>
      </c>
    </row>
    <row r="461" spans="1:4" x14ac:dyDescent="0.45">
      <c r="A461">
        <v>460</v>
      </c>
      <c r="B461" s="1">
        <v>44422</v>
      </c>
      <c r="C461" s="2" t="s">
        <v>4</v>
      </c>
      <c r="D461">
        <v>6500</v>
      </c>
    </row>
    <row r="462" spans="1:4" x14ac:dyDescent="0.45">
      <c r="A462">
        <v>461</v>
      </c>
      <c r="B462" s="1">
        <v>44422</v>
      </c>
      <c r="C462" s="2" t="s">
        <v>5</v>
      </c>
      <c r="D462">
        <v>6410</v>
      </c>
    </row>
    <row r="463" spans="1:4" x14ac:dyDescent="0.45">
      <c r="A463">
        <v>462</v>
      </c>
      <c r="B463" s="1">
        <v>44423</v>
      </c>
      <c r="C463" s="2" t="s">
        <v>7</v>
      </c>
      <c r="D463">
        <v>5300</v>
      </c>
    </row>
    <row r="464" spans="1:4" x14ac:dyDescent="0.45">
      <c r="A464">
        <v>463</v>
      </c>
      <c r="B464" s="1">
        <v>44423</v>
      </c>
      <c r="C464" s="2" t="s">
        <v>4</v>
      </c>
      <c r="D464">
        <v>5430</v>
      </c>
    </row>
    <row r="465" spans="1:4" x14ac:dyDescent="0.45">
      <c r="A465">
        <v>464</v>
      </c>
      <c r="B465" s="1">
        <v>44423</v>
      </c>
      <c r="C465" s="2" t="s">
        <v>5</v>
      </c>
      <c r="D465">
        <v>3660</v>
      </c>
    </row>
    <row r="466" spans="1:4" x14ac:dyDescent="0.45">
      <c r="A466">
        <v>465</v>
      </c>
      <c r="B466" s="1">
        <v>44424</v>
      </c>
      <c r="C466" s="2" t="s">
        <v>4</v>
      </c>
      <c r="D466">
        <v>3000</v>
      </c>
    </row>
    <row r="467" spans="1:4" x14ac:dyDescent="0.45">
      <c r="A467">
        <v>466</v>
      </c>
      <c r="B467" s="1">
        <v>44424</v>
      </c>
      <c r="C467" s="2" t="s">
        <v>5</v>
      </c>
      <c r="D467">
        <v>6120</v>
      </c>
    </row>
    <row r="468" spans="1:4" x14ac:dyDescent="0.45">
      <c r="A468">
        <v>467</v>
      </c>
      <c r="B468" s="1">
        <v>44424</v>
      </c>
      <c r="C468" s="2" t="s">
        <v>6</v>
      </c>
      <c r="D468">
        <v>5850</v>
      </c>
    </row>
    <row r="469" spans="1:4" x14ac:dyDescent="0.45">
      <c r="A469">
        <v>468</v>
      </c>
      <c r="B469" s="1">
        <v>44425</v>
      </c>
      <c r="C469" s="2" t="s">
        <v>5</v>
      </c>
      <c r="D469">
        <v>6690</v>
      </c>
    </row>
    <row r="470" spans="1:4" x14ac:dyDescent="0.45">
      <c r="A470">
        <v>469</v>
      </c>
      <c r="B470" s="1">
        <v>44425</v>
      </c>
      <c r="C470" s="2" t="s">
        <v>4</v>
      </c>
      <c r="D470">
        <v>2510</v>
      </c>
    </row>
    <row r="471" spans="1:4" x14ac:dyDescent="0.45">
      <c r="A471">
        <v>470</v>
      </c>
      <c r="B471" s="1">
        <v>44426</v>
      </c>
      <c r="C471" s="2" t="s">
        <v>6</v>
      </c>
      <c r="D471">
        <v>4090</v>
      </c>
    </row>
    <row r="472" spans="1:4" x14ac:dyDescent="0.45">
      <c r="A472">
        <v>471</v>
      </c>
      <c r="B472" s="1">
        <v>44427</v>
      </c>
      <c r="C472" s="2" t="s">
        <v>5</v>
      </c>
      <c r="D472">
        <v>4580</v>
      </c>
    </row>
    <row r="473" spans="1:4" x14ac:dyDescent="0.45">
      <c r="A473">
        <v>472</v>
      </c>
      <c r="B473" s="1">
        <v>44428</v>
      </c>
      <c r="C473" s="2" t="s">
        <v>6</v>
      </c>
      <c r="D473">
        <v>6590</v>
      </c>
    </row>
    <row r="474" spans="1:4" x14ac:dyDescent="0.45">
      <c r="A474">
        <v>473</v>
      </c>
      <c r="B474" s="1">
        <v>44428</v>
      </c>
      <c r="C474" s="2" t="s">
        <v>4</v>
      </c>
      <c r="D474">
        <v>3060</v>
      </c>
    </row>
    <row r="475" spans="1:4" x14ac:dyDescent="0.45">
      <c r="A475">
        <v>474</v>
      </c>
      <c r="B475" s="1">
        <v>44428</v>
      </c>
      <c r="C475" s="2" t="s">
        <v>7</v>
      </c>
      <c r="D475">
        <v>1220</v>
      </c>
    </row>
    <row r="476" spans="1:4" x14ac:dyDescent="0.45">
      <c r="A476">
        <v>475</v>
      </c>
      <c r="B476" s="1">
        <v>44429</v>
      </c>
      <c r="C476" s="2" t="s">
        <v>7</v>
      </c>
      <c r="D476">
        <v>6590</v>
      </c>
    </row>
    <row r="477" spans="1:4" x14ac:dyDescent="0.45">
      <c r="A477">
        <v>476</v>
      </c>
      <c r="B477" s="1">
        <v>44430</v>
      </c>
      <c r="C477" s="2" t="s">
        <v>5</v>
      </c>
      <c r="D477">
        <v>7000</v>
      </c>
    </row>
    <row r="478" spans="1:4" x14ac:dyDescent="0.45">
      <c r="A478">
        <v>477</v>
      </c>
      <c r="B478" s="1">
        <v>44430</v>
      </c>
      <c r="C478" s="2" t="s">
        <v>4</v>
      </c>
      <c r="D478">
        <v>4530</v>
      </c>
    </row>
    <row r="479" spans="1:4" x14ac:dyDescent="0.45">
      <c r="A479">
        <v>478</v>
      </c>
      <c r="B479" s="1">
        <v>44430</v>
      </c>
      <c r="C479" s="2" t="s">
        <v>7</v>
      </c>
      <c r="D479">
        <v>5480</v>
      </c>
    </row>
    <row r="480" spans="1:4" x14ac:dyDescent="0.45">
      <c r="A480">
        <v>479</v>
      </c>
      <c r="B480" s="1">
        <v>44431</v>
      </c>
      <c r="C480" s="2" t="s">
        <v>4</v>
      </c>
      <c r="D480">
        <v>6400</v>
      </c>
    </row>
    <row r="481" spans="1:4" x14ac:dyDescent="0.45">
      <c r="A481">
        <v>480</v>
      </c>
      <c r="B481" s="1">
        <v>44431</v>
      </c>
      <c r="C481" s="2" t="s">
        <v>5</v>
      </c>
      <c r="D481">
        <v>7870</v>
      </c>
    </row>
    <row r="482" spans="1:4" x14ac:dyDescent="0.45">
      <c r="A482">
        <v>481</v>
      </c>
      <c r="B482" s="1">
        <v>44431</v>
      </c>
      <c r="C482" s="2" t="s">
        <v>7</v>
      </c>
      <c r="D482">
        <v>7490</v>
      </c>
    </row>
    <row r="483" spans="1:4" x14ac:dyDescent="0.45">
      <c r="A483">
        <v>482</v>
      </c>
      <c r="B483" s="1">
        <v>44432</v>
      </c>
      <c r="C483" s="2" t="s">
        <v>5</v>
      </c>
      <c r="D483">
        <v>6900</v>
      </c>
    </row>
    <row r="484" spans="1:4" x14ac:dyDescent="0.45">
      <c r="A484">
        <v>483</v>
      </c>
      <c r="B484" s="1">
        <v>44432</v>
      </c>
      <c r="C484" s="2" t="s">
        <v>6</v>
      </c>
      <c r="D484">
        <v>5180</v>
      </c>
    </row>
    <row r="485" spans="1:4" x14ac:dyDescent="0.45">
      <c r="A485">
        <v>484</v>
      </c>
      <c r="B485" s="1">
        <v>44432</v>
      </c>
      <c r="C485" s="2" t="s">
        <v>4</v>
      </c>
      <c r="D485">
        <v>1870</v>
      </c>
    </row>
    <row r="486" spans="1:4" x14ac:dyDescent="0.45">
      <c r="A486">
        <v>485</v>
      </c>
      <c r="B486" s="1">
        <v>44433</v>
      </c>
      <c r="C486" s="2" t="s">
        <v>7</v>
      </c>
      <c r="D486">
        <v>2520</v>
      </c>
    </row>
    <row r="487" spans="1:4" x14ac:dyDescent="0.45">
      <c r="A487">
        <v>486</v>
      </c>
      <c r="B487" s="1">
        <v>44433</v>
      </c>
      <c r="C487" s="2" t="s">
        <v>5</v>
      </c>
      <c r="D487">
        <v>6360</v>
      </c>
    </row>
    <row r="488" spans="1:4" x14ac:dyDescent="0.45">
      <c r="A488">
        <v>487</v>
      </c>
      <c r="B488" s="1">
        <v>44434</v>
      </c>
      <c r="C488" s="2" t="s">
        <v>4</v>
      </c>
      <c r="D488">
        <v>8890</v>
      </c>
    </row>
    <row r="489" spans="1:4" x14ac:dyDescent="0.45">
      <c r="A489">
        <v>488</v>
      </c>
      <c r="B489" s="1">
        <v>44435</v>
      </c>
      <c r="C489" s="2" t="s">
        <v>7</v>
      </c>
      <c r="D489">
        <v>1470</v>
      </c>
    </row>
    <row r="490" spans="1:4" x14ac:dyDescent="0.45">
      <c r="A490">
        <v>489</v>
      </c>
      <c r="B490" s="1">
        <v>44436</v>
      </c>
      <c r="C490" s="2" t="s">
        <v>7</v>
      </c>
      <c r="D490">
        <v>2950</v>
      </c>
    </row>
    <row r="491" spans="1:4" x14ac:dyDescent="0.45">
      <c r="A491">
        <v>490</v>
      </c>
      <c r="B491" s="1">
        <v>44436</v>
      </c>
      <c r="C491" s="2" t="s">
        <v>4</v>
      </c>
      <c r="D491">
        <v>6730</v>
      </c>
    </row>
    <row r="492" spans="1:4" x14ac:dyDescent="0.45">
      <c r="A492">
        <v>491</v>
      </c>
      <c r="B492" s="1">
        <v>44437</v>
      </c>
      <c r="C492" s="2" t="s">
        <v>5</v>
      </c>
      <c r="D492">
        <v>5530</v>
      </c>
    </row>
    <row r="493" spans="1:4" x14ac:dyDescent="0.45">
      <c r="A493">
        <v>492</v>
      </c>
      <c r="B493" s="1">
        <v>44437</v>
      </c>
      <c r="C493" s="2" t="s">
        <v>7</v>
      </c>
      <c r="D493">
        <v>6600</v>
      </c>
    </row>
    <row r="494" spans="1:4" x14ac:dyDescent="0.45">
      <c r="A494">
        <v>493</v>
      </c>
      <c r="B494" s="1">
        <v>44438</v>
      </c>
      <c r="C494" s="2" t="s">
        <v>5</v>
      </c>
      <c r="D494">
        <v>7740</v>
      </c>
    </row>
    <row r="495" spans="1:4" x14ac:dyDescent="0.45">
      <c r="A495">
        <v>494</v>
      </c>
      <c r="B495" s="1">
        <v>44438</v>
      </c>
      <c r="C495" s="2" t="s">
        <v>7</v>
      </c>
      <c r="D495">
        <v>3800</v>
      </c>
    </row>
    <row r="496" spans="1:4" x14ac:dyDescent="0.45">
      <c r="A496">
        <v>495</v>
      </c>
      <c r="B496" s="1">
        <v>44438</v>
      </c>
      <c r="C496" s="2" t="s">
        <v>4</v>
      </c>
      <c r="D496">
        <v>7060</v>
      </c>
    </row>
    <row r="497" spans="1:4" x14ac:dyDescent="0.45">
      <c r="A497">
        <v>496</v>
      </c>
      <c r="B497" s="1">
        <v>44439</v>
      </c>
      <c r="C497" s="2" t="s">
        <v>4</v>
      </c>
      <c r="D497">
        <v>4560</v>
      </c>
    </row>
    <row r="498" spans="1:4" x14ac:dyDescent="0.45">
      <c r="A498">
        <v>497</v>
      </c>
      <c r="B498" s="1">
        <v>44440</v>
      </c>
      <c r="C498" s="2" t="s">
        <v>4</v>
      </c>
      <c r="D498">
        <v>4620</v>
      </c>
    </row>
    <row r="499" spans="1:4" x14ac:dyDescent="0.45">
      <c r="A499">
        <v>498</v>
      </c>
      <c r="B499" s="1">
        <v>44440</v>
      </c>
      <c r="C499" s="2" t="s">
        <v>7</v>
      </c>
      <c r="D499">
        <v>1530</v>
      </c>
    </row>
    <row r="500" spans="1:4" x14ac:dyDescent="0.45">
      <c r="A500">
        <v>499</v>
      </c>
      <c r="B500" s="1">
        <v>44441</v>
      </c>
      <c r="C500" s="2" t="s">
        <v>4</v>
      </c>
      <c r="D500">
        <v>6920</v>
      </c>
    </row>
    <row r="501" spans="1:4" x14ac:dyDescent="0.45">
      <c r="A501">
        <v>500</v>
      </c>
      <c r="B501" s="1">
        <v>44441</v>
      </c>
      <c r="C501" s="2" t="s">
        <v>6</v>
      </c>
      <c r="D501">
        <v>4100</v>
      </c>
    </row>
    <row r="502" spans="1:4" x14ac:dyDescent="0.45">
      <c r="A502">
        <v>501</v>
      </c>
      <c r="B502" s="1">
        <v>44442</v>
      </c>
      <c r="C502" s="2" t="s">
        <v>5</v>
      </c>
      <c r="D502">
        <v>2870</v>
      </c>
    </row>
    <row r="503" spans="1:4" x14ac:dyDescent="0.45">
      <c r="A503">
        <v>502</v>
      </c>
      <c r="B503" s="1">
        <v>44442</v>
      </c>
      <c r="C503" s="2" t="s">
        <v>4</v>
      </c>
      <c r="D503">
        <v>1160</v>
      </c>
    </row>
    <row r="504" spans="1:4" x14ac:dyDescent="0.45">
      <c r="A504">
        <v>503</v>
      </c>
      <c r="B504" s="1">
        <v>44442</v>
      </c>
      <c r="C504" s="2" t="s">
        <v>6</v>
      </c>
      <c r="D504">
        <v>8460</v>
      </c>
    </row>
    <row r="505" spans="1:4" x14ac:dyDescent="0.45">
      <c r="A505">
        <v>504</v>
      </c>
      <c r="B505" s="1">
        <v>44443</v>
      </c>
      <c r="C505" s="2" t="s">
        <v>5</v>
      </c>
      <c r="D505">
        <v>6880</v>
      </c>
    </row>
    <row r="506" spans="1:4" x14ac:dyDescent="0.45">
      <c r="A506">
        <v>505</v>
      </c>
      <c r="B506" s="1">
        <v>44444</v>
      </c>
      <c r="C506" s="2" t="s">
        <v>7</v>
      </c>
      <c r="D506">
        <v>3610</v>
      </c>
    </row>
    <row r="507" spans="1:4" x14ac:dyDescent="0.45">
      <c r="A507">
        <v>506</v>
      </c>
      <c r="B507" s="1">
        <v>44445</v>
      </c>
      <c r="C507" s="2" t="s">
        <v>6</v>
      </c>
      <c r="D507">
        <v>2400</v>
      </c>
    </row>
    <row r="508" spans="1:4" x14ac:dyDescent="0.45">
      <c r="A508">
        <v>507</v>
      </c>
      <c r="B508" s="1">
        <v>44446</v>
      </c>
      <c r="C508" s="2" t="s">
        <v>5</v>
      </c>
      <c r="D508">
        <v>2660</v>
      </c>
    </row>
    <row r="509" spans="1:4" x14ac:dyDescent="0.45">
      <c r="A509">
        <v>508</v>
      </c>
      <c r="B509" s="1">
        <v>44447</v>
      </c>
      <c r="C509" s="2" t="s">
        <v>7</v>
      </c>
      <c r="D509">
        <v>9310</v>
      </c>
    </row>
    <row r="510" spans="1:4" x14ac:dyDescent="0.45">
      <c r="A510">
        <v>509</v>
      </c>
      <c r="B510" s="1">
        <v>44447</v>
      </c>
      <c r="C510" s="2" t="s">
        <v>5</v>
      </c>
      <c r="D510">
        <v>3980</v>
      </c>
    </row>
    <row r="511" spans="1:4" x14ac:dyDescent="0.45">
      <c r="A511">
        <v>510</v>
      </c>
      <c r="B511" s="1">
        <v>44448</v>
      </c>
      <c r="C511" s="2" t="s">
        <v>6</v>
      </c>
      <c r="D511">
        <v>7000</v>
      </c>
    </row>
    <row r="512" spans="1:4" x14ac:dyDescent="0.45">
      <c r="A512">
        <v>511</v>
      </c>
      <c r="B512" s="1">
        <v>44448</v>
      </c>
      <c r="C512" s="2" t="s">
        <v>5</v>
      </c>
      <c r="D512">
        <v>4660</v>
      </c>
    </row>
    <row r="513" spans="1:4" x14ac:dyDescent="0.45">
      <c r="A513">
        <v>512</v>
      </c>
      <c r="B513" s="1">
        <v>44448</v>
      </c>
      <c r="C513" s="2" t="s">
        <v>4</v>
      </c>
      <c r="D513">
        <v>6620</v>
      </c>
    </row>
    <row r="514" spans="1:4" x14ac:dyDescent="0.45">
      <c r="A514">
        <v>513</v>
      </c>
      <c r="B514" s="1">
        <v>44449</v>
      </c>
      <c r="C514" s="2" t="s">
        <v>6</v>
      </c>
      <c r="D514">
        <v>1690</v>
      </c>
    </row>
    <row r="515" spans="1:4" x14ac:dyDescent="0.45">
      <c r="A515">
        <v>514</v>
      </c>
      <c r="B515" s="1">
        <v>44449</v>
      </c>
      <c r="C515" s="2" t="s">
        <v>7</v>
      </c>
      <c r="D515">
        <v>6080</v>
      </c>
    </row>
    <row r="516" spans="1:4" x14ac:dyDescent="0.45">
      <c r="A516">
        <v>515</v>
      </c>
      <c r="B516" s="1">
        <v>44450</v>
      </c>
      <c r="C516" s="2" t="s">
        <v>4</v>
      </c>
      <c r="D516">
        <v>1970</v>
      </c>
    </row>
    <row r="517" spans="1:4" x14ac:dyDescent="0.45">
      <c r="A517">
        <v>516</v>
      </c>
      <c r="B517" s="1">
        <v>44450</v>
      </c>
      <c r="C517" s="2" t="s">
        <v>6</v>
      </c>
      <c r="D517">
        <v>4320</v>
      </c>
    </row>
    <row r="518" spans="1:4" x14ac:dyDescent="0.45">
      <c r="A518">
        <v>517</v>
      </c>
      <c r="B518" s="1">
        <v>44450</v>
      </c>
      <c r="C518" s="2" t="s">
        <v>5</v>
      </c>
      <c r="D518">
        <v>3310</v>
      </c>
    </row>
    <row r="519" spans="1:4" x14ac:dyDescent="0.45">
      <c r="A519">
        <v>518</v>
      </c>
      <c r="B519" s="1">
        <v>44451</v>
      </c>
      <c r="C519" s="2" t="s">
        <v>7</v>
      </c>
      <c r="D519">
        <v>3550</v>
      </c>
    </row>
    <row r="520" spans="1:4" x14ac:dyDescent="0.45">
      <c r="A520">
        <v>519</v>
      </c>
      <c r="B520" s="1">
        <v>44451</v>
      </c>
      <c r="C520" s="2" t="s">
        <v>4</v>
      </c>
      <c r="D520">
        <v>5210</v>
      </c>
    </row>
    <row r="521" spans="1:4" x14ac:dyDescent="0.45">
      <c r="A521">
        <v>520</v>
      </c>
      <c r="B521" s="1">
        <v>44451</v>
      </c>
      <c r="C521" s="2" t="s">
        <v>5</v>
      </c>
      <c r="D521">
        <v>2990</v>
      </c>
    </row>
    <row r="522" spans="1:4" x14ac:dyDescent="0.45">
      <c r="A522">
        <v>521</v>
      </c>
      <c r="B522" s="1">
        <v>44452</v>
      </c>
      <c r="C522" s="2" t="s">
        <v>6</v>
      </c>
      <c r="D522">
        <v>7890</v>
      </c>
    </row>
    <row r="523" spans="1:4" x14ac:dyDescent="0.45">
      <c r="A523">
        <v>522</v>
      </c>
      <c r="B523" s="1">
        <v>44452</v>
      </c>
      <c r="C523" s="2" t="s">
        <v>5</v>
      </c>
      <c r="D523">
        <v>3440</v>
      </c>
    </row>
    <row r="524" spans="1:4" x14ac:dyDescent="0.45">
      <c r="A524">
        <v>523</v>
      </c>
      <c r="B524" s="1">
        <v>44452</v>
      </c>
      <c r="C524" s="2" t="s">
        <v>7</v>
      </c>
      <c r="D524">
        <v>6170</v>
      </c>
    </row>
    <row r="525" spans="1:4" x14ac:dyDescent="0.45">
      <c r="A525">
        <v>524</v>
      </c>
      <c r="B525" s="1">
        <v>44453</v>
      </c>
      <c r="C525" s="2" t="s">
        <v>4</v>
      </c>
      <c r="D525">
        <v>8230</v>
      </c>
    </row>
    <row r="526" spans="1:4" x14ac:dyDescent="0.45">
      <c r="A526">
        <v>525</v>
      </c>
      <c r="B526" s="1">
        <v>44454</v>
      </c>
      <c r="C526" s="2" t="s">
        <v>5</v>
      </c>
      <c r="D526">
        <v>4710</v>
      </c>
    </row>
    <row r="527" spans="1:4" x14ac:dyDescent="0.45">
      <c r="A527">
        <v>526</v>
      </c>
      <c r="B527" s="1">
        <v>44454</v>
      </c>
      <c r="C527" s="2" t="s">
        <v>6</v>
      </c>
      <c r="D527">
        <v>5870</v>
      </c>
    </row>
    <row r="528" spans="1:4" x14ac:dyDescent="0.45">
      <c r="A528">
        <v>527</v>
      </c>
      <c r="B528" s="1">
        <v>44454</v>
      </c>
      <c r="C528" s="2" t="s">
        <v>7</v>
      </c>
      <c r="D528">
        <v>4400</v>
      </c>
    </row>
    <row r="529" spans="1:4" x14ac:dyDescent="0.45">
      <c r="A529">
        <v>528</v>
      </c>
      <c r="B529" s="1">
        <v>44455</v>
      </c>
      <c r="C529" s="2" t="s">
        <v>4</v>
      </c>
      <c r="D529">
        <v>9580</v>
      </c>
    </row>
    <row r="530" spans="1:4" x14ac:dyDescent="0.45">
      <c r="A530">
        <v>529</v>
      </c>
      <c r="B530" s="1">
        <v>44456</v>
      </c>
      <c r="C530" s="2" t="s">
        <v>5</v>
      </c>
      <c r="D530">
        <v>6730</v>
      </c>
    </row>
    <row r="531" spans="1:4" x14ac:dyDescent="0.45">
      <c r="A531">
        <v>530</v>
      </c>
      <c r="B531" s="1">
        <v>44456</v>
      </c>
      <c r="C531" s="2" t="s">
        <v>7</v>
      </c>
      <c r="D531">
        <v>3320</v>
      </c>
    </row>
    <row r="532" spans="1:4" x14ac:dyDescent="0.45">
      <c r="A532">
        <v>531</v>
      </c>
      <c r="B532" s="1">
        <v>44456</v>
      </c>
      <c r="C532" s="2" t="s">
        <v>4</v>
      </c>
      <c r="D532">
        <v>7580</v>
      </c>
    </row>
    <row r="533" spans="1:4" x14ac:dyDescent="0.45">
      <c r="A533">
        <v>532</v>
      </c>
      <c r="B533" s="1">
        <v>44457</v>
      </c>
      <c r="C533" s="2" t="s">
        <v>6</v>
      </c>
      <c r="D533">
        <v>7650</v>
      </c>
    </row>
    <row r="534" spans="1:4" x14ac:dyDescent="0.45">
      <c r="A534">
        <v>533</v>
      </c>
      <c r="B534" s="1">
        <v>44457</v>
      </c>
      <c r="C534" s="2" t="s">
        <v>5</v>
      </c>
      <c r="D534">
        <v>2640</v>
      </c>
    </row>
    <row r="535" spans="1:4" x14ac:dyDescent="0.45">
      <c r="A535">
        <v>534</v>
      </c>
      <c r="B535" s="1">
        <v>44458</v>
      </c>
      <c r="C535" s="2" t="s">
        <v>7</v>
      </c>
      <c r="D535">
        <v>9750</v>
      </c>
    </row>
    <row r="536" spans="1:4" x14ac:dyDescent="0.45">
      <c r="A536">
        <v>535</v>
      </c>
      <c r="B536" s="1">
        <v>44458</v>
      </c>
      <c r="C536" s="2" t="s">
        <v>5</v>
      </c>
      <c r="D536">
        <v>9860</v>
      </c>
    </row>
    <row r="537" spans="1:4" x14ac:dyDescent="0.45">
      <c r="A537">
        <v>536</v>
      </c>
      <c r="B537" s="1">
        <v>44458</v>
      </c>
      <c r="C537" s="2" t="s">
        <v>6</v>
      </c>
      <c r="D537">
        <v>8160</v>
      </c>
    </row>
    <row r="538" spans="1:4" x14ac:dyDescent="0.45">
      <c r="A538">
        <v>537</v>
      </c>
      <c r="B538" s="1">
        <v>44459</v>
      </c>
      <c r="C538" s="2" t="s">
        <v>4</v>
      </c>
      <c r="D538">
        <v>6280</v>
      </c>
    </row>
    <row r="539" spans="1:4" x14ac:dyDescent="0.45">
      <c r="A539">
        <v>538</v>
      </c>
      <c r="B539" s="1">
        <v>44459</v>
      </c>
      <c r="C539" s="2" t="s">
        <v>7</v>
      </c>
      <c r="D539">
        <v>6490</v>
      </c>
    </row>
    <row r="540" spans="1:4" x14ac:dyDescent="0.45">
      <c r="A540">
        <v>539</v>
      </c>
      <c r="B540" s="1">
        <v>44460</v>
      </c>
      <c r="C540" s="2" t="s">
        <v>4</v>
      </c>
      <c r="D540">
        <v>4110</v>
      </c>
    </row>
    <row r="541" spans="1:4" x14ac:dyDescent="0.45">
      <c r="A541">
        <v>540</v>
      </c>
      <c r="B541" s="1">
        <v>44460</v>
      </c>
      <c r="C541" s="2" t="s">
        <v>7</v>
      </c>
      <c r="D541">
        <v>3140</v>
      </c>
    </row>
    <row r="542" spans="1:4" x14ac:dyDescent="0.45">
      <c r="A542">
        <v>541</v>
      </c>
      <c r="B542" s="1">
        <v>44461</v>
      </c>
      <c r="C542" s="2" t="s">
        <v>7</v>
      </c>
      <c r="D542">
        <v>3550</v>
      </c>
    </row>
    <row r="543" spans="1:4" x14ac:dyDescent="0.45">
      <c r="A543">
        <v>542</v>
      </c>
      <c r="B543" s="1">
        <v>44461</v>
      </c>
      <c r="C543" s="2" t="s">
        <v>6</v>
      </c>
      <c r="D543">
        <v>1280</v>
      </c>
    </row>
    <row r="544" spans="1:4" x14ac:dyDescent="0.45">
      <c r="A544">
        <v>543</v>
      </c>
      <c r="B544" s="1">
        <v>44462</v>
      </c>
      <c r="C544" s="2" t="s">
        <v>6</v>
      </c>
      <c r="D544">
        <v>8360</v>
      </c>
    </row>
    <row r="545" spans="1:4" x14ac:dyDescent="0.45">
      <c r="A545">
        <v>544</v>
      </c>
      <c r="B545" s="1">
        <v>44463</v>
      </c>
      <c r="C545" s="2" t="s">
        <v>7</v>
      </c>
      <c r="D545">
        <v>2930</v>
      </c>
    </row>
    <row r="546" spans="1:4" x14ac:dyDescent="0.45">
      <c r="A546">
        <v>545</v>
      </c>
      <c r="B546" s="1">
        <v>44463</v>
      </c>
      <c r="C546" s="2" t="s">
        <v>6</v>
      </c>
      <c r="D546">
        <v>9920</v>
      </c>
    </row>
    <row r="547" spans="1:4" x14ac:dyDescent="0.45">
      <c r="A547">
        <v>546</v>
      </c>
      <c r="B547" s="1">
        <v>44464</v>
      </c>
      <c r="C547" s="2" t="s">
        <v>6</v>
      </c>
      <c r="D547">
        <v>3140</v>
      </c>
    </row>
    <row r="548" spans="1:4" x14ac:dyDescent="0.45">
      <c r="A548">
        <v>547</v>
      </c>
      <c r="B548" s="1">
        <v>44465</v>
      </c>
      <c r="C548" s="2" t="s">
        <v>4</v>
      </c>
      <c r="D548">
        <v>1010</v>
      </c>
    </row>
    <row r="549" spans="1:4" x14ac:dyDescent="0.45">
      <c r="A549">
        <v>548</v>
      </c>
      <c r="B549" s="1">
        <v>44466</v>
      </c>
      <c r="C549" s="2" t="s">
        <v>6</v>
      </c>
      <c r="D549">
        <v>9210</v>
      </c>
    </row>
    <row r="550" spans="1:4" x14ac:dyDescent="0.45">
      <c r="A550">
        <v>549</v>
      </c>
      <c r="B550" s="1">
        <v>44466</v>
      </c>
      <c r="C550" s="2" t="s">
        <v>7</v>
      </c>
      <c r="D550">
        <v>1880</v>
      </c>
    </row>
    <row r="551" spans="1:4" x14ac:dyDescent="0.45">
      <c r="A551">
        <v>550</v>
      </c>
      <c r="B551" s="1">
        <v>44467</v>
      </c>
      <c r="C551" s="2" t="s">
        <v>5</v>
      </c>
      <c r="D551">
        <v>5080</v>
      </c>
    </row>
    <row r="552" spans="1:4" x14ac:dyDescent="0.45">
      <c r="A552">
        <v>551</v>
      </c>
      <c r="B552" s="1">
        <v>44467</v>
      </c>
      <c r="C552" s="2" t="s">
        <v>7</v>
      </c>
      <c r="D552">
        <v>6540</v>
      </c>
    </row>
    <row r="553" spans="1:4" x14ac:dyDescent="0.45">
      <c r="A553">
        <v>552</v>
      </c>
      <c r="B553" s="1">
        <v>44468</v>
      </c>
      <c r="C553" s="2" t="s">
        <v>6</v>
      </c>
      <c r="D553">
        <v>3250</v>
      </c>
    </row>
    <row r="554" spans="1:4" x14ac:dyDescent="0.45">
      <c r="A554">
        <v>553</v>
      </c>
      <c r="B554" s="1">
        <v>44469</v>
      </c>
      <c r="C554" s="2" t="s">
        <v>4</v>
      </c>
      <c r="D554">
        <v>5080</v>
      </c>
    </row>
    <row r="555" spans="1:4" x14ac:dyDescent="0.45">
      <c r="A555">
        <v>554</v>
      </c>
      <c r="B555" s="1">
        <v>44469</v>
      </c>
      <c r="C555" s="2" t="s">
        <v>5</v>
      </c>
      <c r="D555">
        <v>7660</v>
      </c>
    </row>
    <row r="556" spans="1:4" x14ac:dyDescent="0.45">
      <c r="A556">
        <v>555</v>
      </c>
      <c r="B556" s="1">
        <v>44470</v>
      </c>
      <c r="C556" s="2" t="s">
        <v>7</v>
      </c>
      <c r="D556">
        <v>7840</v>
      </c>
    </row>
    <row r="557" spans="1:4" x14ac:dyDescent="0.45">
      <c r="A557">
        <v>556</v>
      </c>
      <c r="B557" s="1">
        <v>44470</v>
      </c>
      <c r="C557" s="2" t="s">
        <v>6</v>
      </c>
      <c r="D557">
        <v>2060</v>
      </c>
    </row>
    <row r="558" spans="1:4" x14ac:dyDescent="0.45">
      <c r="A558">
        <v>557</v>
      </c>
      <c r="B558" s="1">
        <v>44471</v>
      </c>
      <c r="C558" s="2" t="s">
        <v>5</v>
      </c>
      <c r="D558">
        <v>1010</v>
      </c>
    </row>
    <row r="559" spans="1:4" x14ac:dyDescent="0.45">
      <c r="A559">
        <v>558</v>
      </c>
      <c r="B559" s="1">
        <v>44472</v>
      </c>
      <c r="C559" s="2" t="s">
        <v>5</v>
      </c>
      <c r="D559">
        <v>7540</v>
      </c>
    </row>
    <row r="560" spans="1:4" x14ac:dyDescent="0.45">
      <c r="A560">
        <v>559</v>
      </c>
      <c r="B560" s="1">
        <v>44472</v>
      </c>
      <c r="C560" s="2" t="s">
        <v>7</v>
      </c>
      <c r="D560">
        <v>6350</v>
      </c>
    </row>
    <row r="561" spans="1:4" x14ac:dyDescent="0.45">
      <c r="A561">
        <v>560</v>
      </c>
      <c r="B561" s="1">
        <v>44472</v>
      </c>
      <c r="C561" s="2" t="s">
        <v>4</v>
      </c>
      <c r="D561">
        <v>9160</v>
      </c>
    </row>
    <row r="562" spans="1:4" x14ac:dyDescent="0.45">
      <c r="A562">
        <v>561</v>
      </c>
      <c r="B562" s="1">
        <v>44473</v>
      </c>
      <c r="C562" s="2" t="s">
        <v>5</v>
      </c>
      <c r="D562">
        <v>9800</v>
      </c>
    </row>
    <row r="563" spans="1:4" x14ac:dyDescent="0.45">
      <c r="A563">
        <v>562</v>
      </c>
      <c r="B563" s="1">
        <v>44473</v>
      </c>
      <c r="C563" s="2" t="s">
        <v>7</v>
      </c>
      <c r="D563">
        <v>4990</v>
      </c>
    </row>
    <row r="564" spans="1:4" x14ac:dyDescent="0.45">
      <c r="A564">
        <v>563</v>
      </c>
      <c r="B564" s="1">
        <v>44474</v>
      </c>
      <c r="C564" s="2" t="s">
        <v>6</v>
      </c>
      <c r="D564">
        <v>5220</v>
      </c>
    </row>
    <row r="565" spans="1:4" x14ac:dyDescent="0.45">
      <c r="A565">
        <v>564</v>
      </c>
      <c r="B565" s="1">
        <v>44474</v>
      </c>
      <c r="C565" s="2" t="s">
        <v>4</v>
      </c>
      <c r="D565">
        <v>3610</v>
      </c>
    </row>
    <row r="566" spans="1:4" x14ac:dyDescent="0.45">
      <c r="A566">
        <v>565</v>
      </c>
      <c r="B566" s="1">
        <v>44474</v>
      </c>
      <c r="C566" s="2" t="s">
        <v>5</v>
      </c>
      <c r="D566">
        <v>5150</v>
      </c>
    </row>
    <row r="567" spans="1:4" x14ac:dyDescent="0.45">
      <c r="A567">
        <v>566</v>
      </c>
      <c r="B567" s="1">
        <v>44475</v>
      </c>
      <c r="C567" s="2" t="s">
        <v>6</v>
      </c>
      <c r="D567">
        <v>2500</v>
      </c>
    </row>
    <row r="568" spans="1:4" x14ac:dyDescent="0.45">
      <c r="A568">
        <v>567</v>
      </c>
      <c r="B568" s="1">
        <v>44475</v>
      </c>
      <c r="C568" s="2" t="s">
        <v>5</v>
      </c>
      <c r="D568">
        <v>8900</v>
      </c>
    </row>
    <row r="569" spans="1:4" x14ac:dyDescent="0.45">
      <c r="A569">
        <v>568</v>
      </c>
      <c r="B569" s="1">
        <v>44475</v>
      </c>
      <c r="C569" s="2" t="s">
        <v>7</v>
      </c>
      <c r="D569">
        <v>2040</v>
      </c>
    </row>
    <row r="570" spans="1:4" x14ac:dyDescent="0.45">
      <c r="A570">
        <v>569</v>
      </c>
      <c r="B570" s="1">
        <v>44476</v>
      </c>
      <c r="C570" s="2" t="s">
        <v>4</v>
      </c>
      <c r="D570">
        <v>8930</v>
      </c>
    </row>
    <row r="571" spans="1:4" x14ac:dyDescent="0.45">
      <c r="A571">
        <v>570</v>
      </c>
      <c r="B571" s="1">
        <v>44477</v>
      </c>
      <c r="C571" s="2" t="s">
        <v>5</v>
      </c>
      <c r="D571">
        <v>4980</v>
      </c>
    </row>
    <row r="572" spans="1:4" x14ac:dyDescent="0.45">
      <c r="A572">
        <v>571</v>
      </c>
      <c r="B572" s="1">
        <v>44477</v>
      </c>
      <c r="C572" s="2" t="s">
        <v>6</v>
      </c>
      <c r="D572">
        <v>7120</v>
      </c>
    </row>
    <row r="573" spans="1:4" x14ac:dyDescent="0.45">
      <c r="A573">
        <v>572</v>
      </c>
      <c r="B573" s="1">
        <v>44477</v>
      </c>
      <c r="C573" s="2" t="s">
        <v>4</v>
      </c>
      <c r="D573">
        <v>1780</v>
      </c>
    </row>
    <row r="574" spans="1:4" x14ac:dyDescent="0.45">
      <c r="A574">
        <v>573</v>
      </c>
      <c r="B574" s="1">
        <v>44478</v>
      </c>
      <c r="C574" s="2" t="s">
        <v>5</v>
      </c>
      <c r="D574">
        <v>8360</v>
      </c>
    </row>
    <row r="575" spans="1:4" x14ac:dyDescent="0.45">
      <c r="A575">
        <v>574</v>
      </c>
      <c r="B575" s="1">
        <v>44478</v>
      </c>
      <c r="C575" s="2" t="s">
        <v>4</v>
      </c>
      <c r="D575">
        <v>5240</v>
      </c>
    </row>
    <row r="576" spans="1:4" x14ac:dyDescent="0.45">
      <c r="A576">
        <v>575</v>
      </c>
      <c r="B576" s="1">
        <v>44478</v>
      </c>
      <c r="C576" s="2" t="s">
        <v>7</v>
      </c>
      <c r="D576">
        <v>5420</v>
      </c>
    </row>
    <row r="577" spans="1:4" x14ac:dyDescent="0.45">
      <c r="A577">
        <v>576</v>
      </c>
      <c r="B577" s="1">
        <v>44479</v>
      </c>
      <c r="C577" s="2" t="s">
        <v>7</v>
      </c>
      <c r="D577">
        <v>9390</v>
      </c>
    </row>
    <row r="578" spans="1:4" x14ac:dyDescent="0.45">
      <c r="A578">
        <v>577</v>
      </c>
      <c r="B578" s="1">
        <v>44479</v>
      </c>
      <c r="C578" s="2" t="s">
        <v>4</v>
      </c>
      <c r="D578">
        <v>2510</v>
      </c>
    </row>
    <row r="579" spans="1:4" x14ac:dyDescent="0.45">
      <c r="A579">
        <v>578</v>
      </c>
      <c r="B579" s="1">
        <v>44480</v>
      </c>
      <c r="C579" s="2" t="s">
        <v>7</v>
      </c>
      <c r="D579">
        <v>7980</v>
      </c>
    </row>
    <row r="580" spans="1:4" x14ac:dyDescent="0.45">
      <c r="A580">
        <v>579</v>
      </c>
      <c r="B580" s="1">
        <v>44480</v>
      </c>
      <c r="C580" s="2" t="s">
        <v>4</v>
      </c>
      <c r="D580">
        <v>3720</v>
      </c>
    </row>
    <row r="581" spans="1:4" x14ac:dyDescent="0.45">
      <c r="A581">
        <v>580</v>
      </c>
      <c r="B581" s="1">
        <v>44481</v>
      </c>
      <c r="C581" s="2" t="s">
        <v>4</v>
      </c>
      <c r="D581">
        <v>3210</v>
      </c>
    </row>
    <row r="582" spans="1:4" x14ac:dyDescent="0.45">
      <c r="A582">
        <v>581</v>
      </c>
      <c r="B582" s="1">
        <v>44482</v>
      </c>
      <c r="C582" s="2" t="s">
        <v>7</v>
      </c>
      <c r="D582">
        <v>7640</v>
      </c>
    </row>
    <row r="583" spans="1:4" x14ac:dyDescent="0.45">
      <c r="A583">
        <v>582</v>
      </c>
      <c r="B583" s="1">
        <v>44482</v>
      </c>
      <c r="C583" s="2" t="s">
        <v>4</v>
      </c>
      <c r="D583">
        <v>6100</v>
      </c>
    </row>
    <row r="584" spans="1:4" x14ac:dyDescent="0.45">
      <c r="A584">
        <v>583</v>
      </c>
      <c r="B584" s="1">
        <v>44483</v>
      </c>
      <c r="C584" s="2" t="s">
        <v>4</v>
      </c>
      <c r="D584">
        <v>6850</v>
      </c>
    </row>
    <row r="585" spans="1:4" x14ac:dyDescent="0.45">
      <c r="A585">
        <v>584</v>
      </c>
      <c r="B585" s="1">
        <v>44483</v>
      </c>
      <c r="C585" s="2" t="s">
        <v>7</v>
      </c>
      <c r="D585">
        <v>2170</v>
      </c>
    </row>
    <row r="586" spans="1:4" x14ac:dyDescent="0.45">
      <c r="A586">
        <v>585</v>
      </c>
      <c r="B586" s="1">
        <v>44484</v>
      </c>
      <c r="C586" s="2" t="s">
        <v>5</v>
      </c>
      <c r="D586">
        <v>6230</v>
      </c>
    </row>
    <row r="587" spans="1:4" x14ac:dyDescent="0.45">
      <c r="A587">
        <v>586</v>
      </c>
      <c r="B587" s="1">
        <v>44484</v>
      </c>
      <c r="C587" s="2" t="s">
        <v>7</v>
      </c>
      <c r="D587">
        <v>2310</v>
      </c>
    </row>
    <row r="588" spans="1:4" x14ac:dyDescent="0.45">
      <c r="A588">
        <v>587</v>
      </c>
      <c r="B588" s="1">
        <v>44485</v>
      </c>
      <c r="C588" s="2" t="s">
        <v>6</v>
      </c>
      <c r="D588">
        <v>5650</v>
      </c>
    </row>
    <row r="589" spans="1:4" x14ac:dyDescent="0.45">
      <c r="A589">
        <v>588</v>
      </c>
      <c r="B589" s="1">
        <v>44485</v>
      </c>
      <c r="C589" s="2" t="s">
        <v>7</v>
      </c>
      <c r="D589">
        <v>7250</v>
      </c>
    </row>
    <row r="590" spans="1:4" x14ac:dyDescent="0.45">
      <c r="A590">
        <v>589</v>
      </c>
      <c r="B590" s="1">
        <v>44486</v>
      </c>
      <c r="C590" s="2" t="s">
        <v>7</v>
      </c>
      <c r="D590">
        <v>3650</v>
      </c>
    </row>
    <row r="591" spans="1:4" x14ac:dyDescent="0.45">
      <c r="A591">
        <v>590</v>
      </c>
      <c r="B591" s="1">
        <v>44486</v>
      </c>
      <c r="C591" s="2" t="s">
        <v>5</v>
      </c>
      <c r="D591">
        <v>4190</v>
      </c>
    </row>
    <row r="592" spans="1:4" x14ac:dyDescent="0.45">
      <c r="A592">
        <v>591</v>
      </c>
      <c r="B592" s="1">
        <v>44486</v>
      </c>
      <c r="C592" s="2" t="s">
        <v>4</v>
      </c>
      <c r="D592">
        <v>7920</v>
      </c>
    </row>
    <row r="593" spans="1:4" x14ac:dyDescent="0.45">
      <c r="A593">
        <v>592</v>
      </c>
      <c r="B593" s="1">
        <v>44487</v>
      </c>
      <c r="C593" s="2" t="s">
        <v>5</v>
      </c>
      <c r="D593">
        <v>5920</v>
      </c>
    </row>
    <row r="594" spans="1:4" x14ac:dyDescent="0.45">
      <c r="A594">
        <v>593</v>
      </c>
      <c r="B594" s="1">
        <v>44487</v>
      </c>
      <c r="C594" s="2" t="s">
        <v>4</v>
      </c>
      <c r="D594">
        <v>5270</v>
      </c>
    </row>
    <row r="595" spans="1:4" x14ac:dyDescent="0.45">
      <c r="A595">
        <v>594</v>
      </c>
      <c r="B595" s="1">
        <v>44488</v>
      </c>
      <c r="C595" s="2" t="s">
        <v>6</v>
      </c>
      <c r="D595">
        <v>7990</v>
      </c>
    </row>
    <row r="596" spans="1:4" x14ac:dyDescent="0.45">
      <c r="A596">
        <v>595</v>
      </c>
      <c r="B596" s="1">
        <v>44488</v>
      </c>
      <c r="C596" s="2" t="s">
        <v>5</v>
      </c>
      <c r="D596">
        <v>5450</v>
      </c>
    </row>
    <row r="597" spans="1:4" x14ac:dyDescent="0.45">
      <c r="A597">
        <v>596</v>
      </c>
      <c r="B597" s="1">
        <v>44489</v>
      </c>
      <c r="C597" s="2" t="s">
        <v>4</v>
      </c>
      <c r="D597">
        <v>2580</v>
      </c>
    </row>
    <row r="598" spans="1:4" x14ac:dyDescent="0.45">
      <c r="A598">
        <v>597</v>
      </c>
      <c r="B598" s="1">
        <v>44490</v>
      </c>
      <c r="C598" s="2" t="s">
        <v>4</v>
      </c>
      <c r="D598">
        <v>8040</v>
      </c>
    </row>
    <row r="599" spans="1:4" x14ac:dyDescent="0.45">
      <c r="A599">
        <v>598</v>
      </c>
      <c r="B599" s="1">
        <v>44490</v>
      </c>
      <c r="C599" s="2" t="s">
        <v>7</v>
      </c>
      <c r="D599">
        <v>1920</v>
      </c>
    </row>
    <row r="600" spans="1:4" x14ac:dyDescent="0.45">
      <c r="A600">
        <v>599</v>
      </c>
      <c r="B600" s="1">
        <v>44491</v>
      </c>
      <c r="C600" s="2" t="s">
        <v>4</v>
      </c>
      <c r="D600">
        <v>6930</v>
      </c>
    </row>
    <row r="601" spans="1:4" x14ac:dyDescent="0.45">
      <c r="A601">
        <v>600</v>
      </c>
      <c r="B601" s="1">
        <v>44491</v>
      </c>
      <c r="C601" s="2" t="s">
        <v>6</v>
      </c>
      <c r="D601">
        <v>9480</v>
      </c>
    </row>
    <row r="602" spans="1:4" x14ac:dyDescent="0.45">
      <c r="A602">
        <v>601</v>
      </c>
      <c r="B602" s="1">
        <v>44491</v>
      </c>
      <c r="C602" s="2" t="s">
        <v>5</v>
      </c>
      <c r="D602">
        <v>4810</v>
      </c>
    </row>
    <row r="603" spans="1:4" x14ac:dyDescent="0.45">
      <c r="A603">
        <v>602</v>
      </c>
      <c r="B603" s="1">
        <v>44492</v>
      </c>
      <c r="C603" s="2" t="s">
        <v>4</v>
      </c>
      <c r="D603">
        <v>5770</v>
      </c>
    </row>
    <row r="604" spans="1:4" x14ac:dyDescent="0.45">
      <c r="A604">
        <v>603</v>
      </c>
      <c r="B604" s="1">
        <v>44492</v>
      </c>
      <c r="C604" s="2" t="s">
        <v>7</v>
      </c>
      <c r="D604">
        <v>2610</v>
      </c>
    </row>
    <row r="605" spans="1:4" x14ac:dyDescent="0.45">
      <c r="A605">
        <v>604</v>
      </c>
      <c r="B605" s="1">
        <v>44493</v>
      </c>
      <c r="C605" s="2" t="s">
        <v>5</v>
      </c>
      <c r="D605">
        <v>2670</v>
      </c>
    </row>
    <row r="606" spans="1:4" x14ac:dyDescent="0.45">
      <c r="A606">
        <v>605</v>
      </c>
      <c r="B606" s="1">
        <v>44493</v>
      </c>
      <c r="C606" s="2" t="s">
        <v>7</v>
      </c>
      <c r="D606">
        <v>1330</v>
      </c>
    </row>
    <row r="607" spans="1:4" x14ac:dyDescent="0.45">
      <c r="A607">
        <v>606</v>
      </c>
      <c r="B607" s="1">
        <v>44494</v>
      </c>
      <c r="C607" s="2" t="s">
        <v>5</v>
      </c>
      <c r="D607">
        <v>1700</v>
      </c>
    </row>
    <row r="608" spans="1:4" x14ac:dyDescent="0.45">
      <c r="A608">
        <v>607</v>
      </c>
      <c r="B608" s="1">
        <v>44494</v>
      </c>
      <c r="C608" s="2" t="s">
        <v>6</v>
      </c>
      <c r="D608">
        <v>1050</v>
      </c>
    </row>
    <row r="609" spans="1:4" x14ac:dyDescent="0.45">
      <c r="A609">
        <v>608</v>
      </c>
      <c r="B609" s="1">
        <v>44494</v>
      </c>
      <c r="C609" s="2" t="s">
        <v>4</v>
      </c>
      <c r="D609">
        <v>1750</v>
      </c>
    </row>
    <row r="610" spans="1:4" x14ac:dyDescent="0.45">
      <c r="A610">
        <v>609</v>
      </c>
      <c r="B610" s="1">
        <v>44494</v>
      </c>
      <c r="C610" s="2" t="s">
        <v>7</v>
      </c>
      <c r="D610">
        <v>6530</v>
      </c>
    </row>
    <row r="611" spans="1:4" x14ac:dyDescent="0.45">
      <c r="A611">
        <v>610</v>
      </c>
      <c r="B611" s="1">
        <v>44495</v>
      </c>
      <c r="C611" s="2" t="s">
        <v>4</v>
      </c>
      <c r="D611">
        <v>6980</v>
      </c>
    </row>
    <row r="612" spans="1:4" x14ac:dyDescent="0.45">
      <c r="A612">
        <v>611</v>
      </c>
      <c r="B612" s="1">
        <v>44495</v>
      </c>
      <c r="C612" s="2" t="s">
        <v>6</v>
      </c>
      <c r="D612">
        <v>6590</v>
      </c>
    </row>
    <row r="613" spans="1:4" x14ac:dyDescent="0.45">
      <c r="A613">
        <v>612</v>
      </c>
      <c r="B613" s="1">
        <v>44495</v>
      </c>
      <c r="C613" s="2" t="s">
        <v>5</v>
      </c>
      <c r="D613">
        <v>2090</v>
      </c>
    </row>
    <row r="614" spans="1:4" x14ac:dyDescent="0.45">
      <c r="A614">
        <v>613</v>
      </c>
      <c r="B614" s="1">
        <v>44496</v>
      </c>
      <c r="C614" s="2" t="s">
        <v>5</v>
      </c>
      <c r="D614">
        <v>3960</v>
      </c>
    </row>
    <row r="615" spans="1:4" x14ac:dyDescent="0.45">
      <c r="A615">
        <v>614</v>
      </c>
      <c r="B615" s="1">
        <v>44496</v>
      </c>
      <c r="C615" s="2" t="s">
        <v>6</v>
      </c>
      <c r="D615">
        <v>6430</v>
      </c>
    </row>
    <row r="616" spans="1:4" x14ac:dyDescent="0.45">
      <c r="A616">
        <v>615</v>
      </c>
      <c r="B616" s="1">
        <v>44496</v>
      </c>
      <c r="C616" s="2" t="s">
        <v>4</v>
      </c>
      <c r="D616">
        <v>9940</v>
      </c>
    </row>
    <row r="617" spans="1:4" x14ac:dyDescent="0.45">
      <c r="A617">
        <v>616</v>
      </c>
      <c r="B617" s="1">
        <v>44496</v>
      </c>
      <c r="C617" s="2" t="s">
        <v>7</v>
      </c>
      <c r="D617">
        <v>4220</v>
      </c>
    </row>
    <row r="618" spans="1:4" x14ac:dyDescent="0.45">
      <c r="A618">
        <v>617</v>
      </c>
      <c r="B618" s="1">
        <v>44497</v>
      </c>
      <c r="C618" s="2" t="s">
        <v>7</v>
      </c>
      <c r="D618">
        <v>2630</v>
      </c>
    </row>
    <row r="619" spans="1:4" x14ac:dyDescent="0.45">
      <c r="A619">
        <v>618</v>
      </c>
      <c r="B619" s="1">
        <v>44497</v>
      </c>
      <c r="C619" s="2" t="s">
        <v>4</v>
      </c>
      <c r="D619">
        <v>3540</v>
      </c>
    </row>
    <row r="620" spans="1:4" x14ac:dyDescent="0.45">
      <c r="A620">
        <v>619</v>
      </c>
      <c r="B620" s="1">
        <v>44498</v>
      </c>
      <c r="C620" s="2" t="s">
        <v>5</v>
      </c>
      <c r="D620">
        <v>2630</v>
      </c>
    </row>
    <row r="621" spans="1:4" x14ac:dyDescent="0.45">
      <c r="A621">
        <v>620</v>
      </c>
      <c r="B621" s="1">
        <v>44499</v>
      </c>
      <c r="C621" s="2" t="s">
        <v>6</v>
      </c>
      <c r="D621">
        <v>4230</v>
      </c>
    </row>
    <row r="622" spans="1:4" x14ac:dyDescent="0.45">
      <c r="A622">
        <v>621</v>
      </c>
      <c r="B622" s="1">
        <v>44499</v>
      </c>
      <c r="C622" s="2" t="s">
        <v>4</v>
      </c>
      <c r="D622">
        <v>4630</v>
      </c>
    </row>
    <row r="623" spans="1:4" x14ac:dyDescent="0.45">
      <c r="A623">
        <v>622</v>
      </c>
      <c r="B623" s="1">
        <v>44500</v>
      </c>
      <c r="C623" s="2" t="s">
        <v>5</v>
      </c>
      <c r="D623">
        <v>2100</v>
      </c>
    </row>
    <row r="624" spans="1:4" x14ac:dyDescent="0.45">
      <c r="A624">
        <v>623</v>
      </c>
      <c r="B624" s="1">
        <v>44501</v>
      </c>
      <c r="C624" s="2" t="s">
        <v>4</v>
      </c>
      <c r="D624">
        <v>4290</v>
      </c>
    </row>
    <row r="625" spans="1:4" x14ac:dyDescent="0.45">
      <c r="A625">
        <v>624</v>
      </c>
      <c r="B625" s="1">
        <v>44501</v>
      </c>
      <c r="C625" s="2" t="s">
        <v>6</v>
      </c>
      <c r="D625">
        <v>2870</v>
      </c>
    </row>
    <row r="626" spans="1:4" x14ac:dyDescent="0.45">
      <c r="A626">
        <v>625</v>
      </c>
      <c r="B626" s="1">
        <v>44501</v>
      </c>
      <c r="C626" s="2" t="s">
        <v>5</v>
      </c>
      <c r="D626">
        <v>3550</v>
      </c>
    </row>
    <row r="627" spans="1:4" x14ac:dyDescent="0.45">
      <c r="A627">
        <v>626</v>
      </c>
      <c r="B627" s="1">
        <v>44502</v>
      </c>
      <c r="C627" s="2" t="s">
        <v>4</v>
      </c>
      <c r="D627">
        <v>8480</v>
      </c>
    </row>
    <row r="628" spans="1:4" x14ac:dyDescent="0.45">
      <c r="A628">
        <v>627</v>
      </c>
      <c r="B628" s="1">
        <v>44503</v>
      </c>
      <c r="C628" s="2" t="s">
        <v>4</v>
      </c>
      <c r="D628">
        <v>4860</v>
      </c>
    </row>
    <row r="629" spans="1:4" x14ac:dyDescent="0.45">
      <c r="A629">
        <v>628</v>
      </c>
      <c r="B629" s="1">
        <v>44503</v>
      </c>
      <c r="C629" s="2" t="s">
        <v>5</v>
      </c>
      <c r="D629">
        <v>8270</v>
      </c>
    </row>
    <row r="630" spans="1:4" x14ac:dyDescent="0.45">
      <c r="A630">
        <v>629</v>
      </c>
      <c r="B630" s="1">
        <v>44504</v>
      </c>
      <c r="C630" s="2" t="s">
        <v>7</v>
      </c>
      <c r="D630">
        <v>8790</v>
      </c>
    </row>
    <row r="631" spans="1:4" x14ac:dyDescent="0.45">
      <c r="A631">
        <v>630</v>
      </c>
      <c r="B631" s="1">
        <v>44504</v>
      </c>
      <c r="C631" s="2" t="s">
        <v>6</v>
      </c>
      <c r="D631">
        <v>3110</v>
      </c>
    </row>
    <row r="632" spans="1:4" x14ac:dyDescent="0.45">
      <c r="A632">
        <v>631</v>
      </c>
      <c r="B632" s="1">
        <v>44504</v>
      </c>
      <c r="C632" s="2" t="s">
        <v>5</v>
      </c>
      <c r="D632">
        <v>1440</v>
      </c>
    </row>
    <row r="633" spans="1:4" x14ac:dyDescent="0.45">
      <c r="A633">
        <v>632</v>
      </c>
      <c r="B633" s="1">
        <v>44505</v>
      </c>
      <c r="C633" s="2" t="s">
        <v>7</v>
      </c>
      <c r="D633">
        <v>4550</v>
      </c>
    </row>
    <row r="634" spans="1:4" x14ac:dyDescent="0.45">
      <c r="A634">
        <v>633</v>
      </c>
      <c r="B634" s="1">
        <v>44505</v>
      </c>
      <c r="C634" s="2" t="s">
        <v>4</v>
      </c>
      <c r="D634">
        <v>6980</v>
      </c>
    </row>
    <row r="635" spans="1:4" x14ac:dyDescent="0.45">
      <c r="A635">
        <v>634</v>
      </c>
      <c r="B635" s="1">
        <v>44506</v>
      </c>
      <c r="C635" s="2" t="s">
        <v>5</v>
      </c>
      <c r="D635">
        <v>3920</v>
      </c>
    </row>
    <row r="636" spans="1:4" x14ac:dyDescent="0.45">
      <c r="A636">
        <v>635</v>
      </c>
      <c r="B636" s="1">
        <v>44507</v>
      </c>
      <c r="C636" s="2" t="s">
        <v>5</v>
      </c>
      <c r="D636">
        <v>7040</v>
      </c>
    </row>
    <row r="637" spans="1:4" x14ac:dyDescent="0.45">
      <c r="A637">
        <v>636</v>
      </c>
      <c r="B637" s="1">
        <v>44507</v>
      </c>
      <c r="C637" s="2" t="s">
        <v>4</v>
      </c>
      <c r="D637">
        <v>7000</v>
      </c>
    </row>
    <row r="638" spans="1:4" x14ac:dyDescent="0.45">
      <c r="A638">
        <v>637</v>
      </c>
      <c r="B638" s="1">
        <v>44508</v>
      </c>
      <c r="C638" s="2" t="s">
        <v>5</v>
      </c>
      <c r="D638">
        <v>1980</v>
      </c>
    </row>
    <row r="639" spans="1:4" x14ac:dyDescent="0.45">
      <c r="A639">
        <v>638</v>
      </c>
      <c r="B639" s="1">
        <v>44508</v>
      </c>
      <c r="C639" s="2" t="s">
        <v>4</v>
      </c>
      <c r="D639">
        <v>7550</v>
      </c>
    </row>
    <row r="640" spans="1:4" x14ac:dyDescent="0.45">
      <c r="A640">
        <v>639</v>
      </c>
      <c r="B640" s="1">
        <v>44509</v>
      </c>
      <c r="C640" s="2" t="s">
        <v>6</v>
      </c>
      <c r="D640">
        <v>2300</v>
      </c>
    </row>
    <row r="641" spans="1:4" x14ac:dyDescent="0.45">
      <c r="A641">
        <v>640</v>
      </c>
      <c r="B641" s="1">
        <v>44509</v>
      </c>
      <c r="C641" s="2" t="s">
        <v>5</v>
      </c>
      <c r="D641">
        <v>5950</v>
      </c>
    </row>
    <row r="642" spans="1:4" x14ac:dyDescent="0.45">
      <c r="A642">
        <v>641</v>
      </c>
      <c r="B642" s="1">
        <v>44509</v>
      </c>
      <c r="C642" s="2" t="s">
        <v>7</v>
      </c>
      <c r="D642">
        <v>4860</v>
      </c>
    </row>
    <row r="643" spans="1:4" x14ac:dyDescent="0.45">
      <c r="A643">
        <v>642</v>
      </c>
      <c r="B643" s="1">
        <v>44510</v>
      </c>
      <c r="C643" s="2" t="s">
        <v>5</v>
      </c>
      <c r="D643">
        <v>7210</v>
      </c>
    </row>
    <row r="644" spans="1:4" x14ac:dyDescent="0.45">
      <c r="A644">
        <v>643</v>
      </c>
      <c r="B644" s="1">
        <v>44510</v>
      </c>
      <c r="C644" s="2" t="s">
        <v>6</v>
      </c>
      <c r="D644">
        <v>6320</v>
      </c>
    </row>
    <row r="645" spans="1:4" x14ac:dyDescent="0.45">
      <c r="A645">
        <v>644</v>
      </c>
      <c r="B645" s="1">
        <v>44510</v>
      </c>
      <c r="C645" s="2" t="s">
        <v>4</v>
      </c>
      <c r="D645">
        <v>6800</v>
      </c>
    </row>
    <row r="646" spans="1:4" x14ac:dyDescent="0.45">
      <c r="A646">
        <v>645</v>
      </c>
      <c r="B646" s="1">
        <v>44511</v>
      </c>
      <c r="C646" s="2" t="s">
        <v>4</v>
      </c>
      <c r="D646">
        <v>8040</v>
      </c>
    </row>
    <row r="647" spans="1:4" x14ac:dyDescent="0.45">
      <c r="A647">
        <v>646</v>
      </c>
      <c r="B647" s="1">
        <v>44511</v>
      </c>
      <c r="C647" s="2" t="s">
        <v>6</v>
      </c>
      <c r="D647">
        <v>2960</v>
      </c>
    </row>
    <row r="648" spans="1:4" x14ac:dyDescent="0.45">
      <c r="A648">
        <v>647</v>
      </c>
      <c r="B648" s="1">
        <v>44512</v>
      </c>
      <c r="C648" s="2" t="s">
        <v>5</v>
      </c>
      <c r="D648">
        <v>1960</v>
      </c>
    </row>
    <row r="649" spans="1:4" x14ac:dyDescent="0.45">
      <c r="A649">
        <v>648</v>
      </c>
      <c r="B649" s="1">
        <v>44513</v>
      </c>
      <c r="C649" s="2" t="s">
        <v>4</v>
      </c>
      <c r="D649">
        <v>5740</v>
      </c>
    </row>
    <row r="650" spans="1:4" x14ac:dyDescent="0.45">
      <c r="A650">
        <v>649</v>
      </c>
      <c r="B650" s="1">
        <v>44514</v>
      </c>
      <c r="C650" s="2" t="s">
        <v>5</v>
      </c>
      <c r="D650">
        <v>2610</v>
      </c>
    </row>
    <row r="651" spans="1:4" x14ac:dyDescent="0.45">
      <c r="A651">
        <v>650</v>
      </c>
      <c r="B651" s="1">
        <v>44514</v>
      </c>
      <c r="C651" s="2" t="s">
        <v>4</v>
      </c>
      <c r="D651">
        <v>5910</v>
      </c>
    </row>
    <row r="652" spans="1:4" x14ac:dyDescent="0.45">
      <c r="A652">
        <v>651</v>
      </c>
      <c r="B652" s="1">
        <v>44515</v>
      </c>
      <c r="C652" s="2" t="s">
        <v>5</v>
      </c>
      <c r="D652">
        <v>4410</v>
      </c>
    </row>
    <row r="653" spans="1:4" x14ac:dyDescent="0.45">
      <c r="A653">
        <v>652</v>
      </c>
      <c r="B653" s="1">
        <v>44515</v>
      </c>
      <c r="C653" s="2" t="s">
        <v>4</v>
      </c>
      <c r="D653">
        <v>2820</v>
      </c>
    </row>
    <row r="654" spans="1:4" x14ac:dyDescent="0.45">
      <c r="A654">
        <v>653</v>
      </c>
      <c r="B654" s="1">
        <v>44515</v>
      </c>
      <c r="C654" s="2" t="s">
        <v>6</v>
      </c>
      <c r="D654">
        <v>8320</v>
      </c>
    </row>
    <row r="655" spans="1:4" x14ac:dyDescent="0.45">
      <c r="A655">
        <v>654</v>
      </c>
      <c r="B655" s="1">
        <v>44515</v>
      </c>
      <c r="C655" s="2" t="s">
        <v>7</v>
      </c>
      <c r="D655">
        <v>1580</v>
      </c>
    </row>
    <row r="656" spans="1:4" x14ac:dyDescent="0.45">
      <c r="A656">
        <v>655</v>
      </c>
      <c r="B656" s="1">
        <v>44516</v>
      </c>
      <c r="C656" s="2" t="s">
        <v>7</v>
      </c>
      <c r="D656">
        <v>3470</v>
      </c>
    </row>
    <row r="657" spans="1:4" x14ac:dyDescent="0.45">
      <c r="A657">
        <v>656</v>
      </c>
      <c r="B657" s="1">
        <v>44516</v>
      </c>
      <c r="C657" s="2" t="s">
        <v>6</v>
      </c>
      <c r="D657">
        <v>4420</v>
      </c>
    </row>
    <row r="658" spans="1:4" x14ac:dyDescent="0.45">
      <c r="A658">
        <v>657</v>
      </c>
      <c r="B658" s="1">
        <v>44517</v>
      </c>
      <c r="C658" s="2" t="s">
        <v>6</v>
      </c>
      <c r="D658">
        <v>3130</v>
      </c>
    </row>
    <row r="659" spans="1:4" x14ac:dyDescent="0.45">
      <c r="A659">
        <v>658</v>
      </c>
      <c r="B659" s="1">
        <v>44517</v>
      </c>
      <c r="C659" s="2" t="s">
        <v>7</v>
      </c>
      <c r="D659">
        <v>1320</v>
      </c>
    </row>
    <row r="660" spans="1:4" x14ac:dyDescent="0.45">
      <c r="A660">
        <v>659</v>
      </c>
      <c r="B660" s="1">
        <v>44517</v>
      </c>
      <c r="C660" s="2" t="s">
        <v>4</v>
      </c>
      <c r="D660">
        <v>8470</v>
      </c>
    </row>
    <row r="661" spans="1:4" x14ac:dyDescent="0.45">
      <c r="A661">
        <v>660</v>
      </c>
      <c r="B661" s="1">
        <v>44518</v>
      </c>
      <c r="C661" s="2" t="s">
        <v>6</v>
      </c>
      <c r="D661">
        <v>1030</v>
      </c>
    </row>
    <row r="662" spans="1:4" x14ac:dyDescent="0.45">
      <c r="A662">
        <v>661</v>
      </c>
      <c r="B662" s="1">
        <v>44519</v>
      </c>
      <c r="C662" s="2" t="s">
        <v>4</v>
      </c>
      <c r="D662">
        <v>6050</v>
      </c>
    </row>
    <row r="663" spans="1:4" x14ac:dyDescent="0.45">
      <c r="A663">
        <v>662</v>
      </c>
      <c r="B663" s="1">
        <v>44519</v>
      </c>
      <c r="C663" s="2" t="s">
        <v>5</v>
      </c>
      <c r="D663">
        <v>4740</v>
      </c>
    </row>
    <row r="664" spans="1:4" x14ac:dyDescent="0.45">
      <c r="A664">
        <v>663</v>
      </c>
      <c r="B664" s="1">
        <v>44520</v>
      </c>
      <c r="C664" s="2" t="s">
        <v>4</v>
      </c>
      <c r="D664">
        <v>5270</v>
      </c>
    </row>
    <row r="665" spans="1:4" x14ac:dyDescent="0.45">
      <c r="A665">
        <v>664</v>
      </c>
      <c r="B665" s="1">
        <v>44520</v>
      </c>
      <c r="C665" s="2" t="s">
        <v>5</v>
      </c>
      <c r="D665">
        <v>9150</v>
      </c>
    </row>
    <row r="666" spans="1:4" x14ac:dyDescent="0.45">
      <c r="A666">
        <v>665</v>
      </c>
      <c r="B666" s="1">
        <v>44520</v>
      </c>
      <c r="C666" s="2" t="s">
        <v>6</v>
      </c>
      <c r="D666">
        <v>8790</v>
      </c>
    </row>
    <row r="667" spans="1:4" x14ac:dyDescent="0.45">
      <c r="A667">
        <v>666</v>
      </c>
      <c r="B667" s="1">
        <v>44520</v>
      </c>
      <c r="C667" s="2" t="s">
        <v>7</v>
      </c>
      <c r="D667">
        <v>2830</v>
      </c>
    </row>
    <row r="668" spans="1:4" x14ac:dyDescent="0.45">
      <c r="A668">
        <v>667</v>
      </c>
      <c r="B668" s="1">
        <v>44521</v>
      </c>
      <c r="C668" s="2" t="s">
        <v>4</v>
      </c>
      <c r="D668">
        <v>1380</v>
      </c>
    </row>
    <row r="669" spans="1:4" x14ac:dyDescent="0.45">
      <c r="A669">
        <v>668</v>
      </c>
      <c r="B669" s="1">
        <v>44522</v>
      </c>
      <c r="C669" s="2" t="s">
        <v>5</v>
      </c>
      <c r="D669">
        <v>9060</v>
      </c>
    </row>
    <row r="670" spans="1:4" x14ac:dyDescent="0.45">
      <c r="A670">
        <v>669</v>
      </c>
      <c r="B670" s="1">
        <v>44522</v>
      </c>
      <c r="C670" s="2" t="s">
        <v>7</v>
      </c>
      <c r="D670">
        <v>3190</v>
      </c>
    </row>
    <row r="671" spans="1:4" x14ac:dyDescent="0.45">
      <c r="A671">
        <v>670</v>
      </c>
      <c r="B671" s="1">
        <v>44522</v>
      </c>
      <c r="C671" s="2" t="s">
        <v>6</v>
      </c>
      <c r="D671">
        <v>4380</v>
      </c>
    </row>
    <row r="672" spans="1:4" x14ac:dyDescent="0.45">
      <c r="A672">
        <v>671</v>
      </c>
      <c r="B672" s="1">
        <v>44522</v>
      </c>
      <c r="C672" s="2" t="s">
        <v>4</v>
      </c>
      <c r="D672">
        <v>5930</v>
      </c>
    </row>
    <row r="673" spans="1:4" x14ac:dyDescent="0.45">
      <c r="A673">
        <v>672</v>
      </c>
      <c r="B673" s="1">
        <v>44523</v>
      </c>
      <c r="C673" s="2" t="s">
        <v>5</v>
      </c>
      <c r="D673">
        <v>3980</v>
      </c>
    </row>
    <row r="674" spans="1:4" x14ac:dyDescent="0.45">
      <c r="A674">
        <v>673</v>
      </c>
      <c r="B674" s="1">
        <v>44523</v>
      </c>
      <c r="C674" s="2" t="s">
        <v>4</v>
      </c>
      <c r="D674">
        <v>9750</v>
      </c>
    </row>
    <row r="675" spans="1:4" x14ac:dyDescent="0.45">
      <c r="A675">
        <v>674</v>
      </c>
      <c r="B675" s="1">
        <v>44523</v>
      </c>
      <c r="C675" s="2" t="s">
        <v>7</v>
      </c>
      <c r="D675">
        <v>7340</v>
      </c>
    </row>
    <row r="676" spans="1:4" x14ac:dyDescent="0.45">
      <c r="A676">
        <v>675</v>
      </c>
      <c r="B676" s="1">
        <v>44523</v>
      </c>
      <c r="C676" s="2" t="s">
        <v>6</v>
      </c>
      <c r="D676">
        <v>5350</v>
      </c>
    </row>
    <row r="677" spans="1:4" x14ac:dyDescent="0.45">
      <c r="A677">
        <v>676</v>
      </c>
      <c r="B677" s="1">
        <v>44524</v>
      </c>
      <c r="C677" s="2" t="s">
        <v>4</v>
      </c>
      <c r="D677">
        <v>5490</v>
      </c>
    </row>
    <row r="678" spans="1:4" x14ac:dyDescent="0.45">
      <c r="A678">
        <v>677</v>
      </c>
      <c r="B678" s="1">
        <v>44524</v>
      </c>
      <c r="C678" s="2" t="s">
        <v>7</v>
      </c>
      <c r="D678">
        <v>1180</v>
      </c>
    </row>
    <row r="679" spans="1:4" x14ac:dyDescent="0.45">
      <c r="A679">
        <v>678</v>
      </c>
      <c r="B679" s="1">
        <v>44525</v>
      </c>
      <c r="C679" s="2" t="s">
        <v>7</v>
      </c>
      <c r="D679">
        <v>7560</v>
      </c>
    </row>
    <row r="680" spans="1:4" x14ac:dyDescent="0.45">
      <c r="A680">
        <v>679</v>
      </c>
      <c r="B680" s="1">
        <v>44526</v>
      </c>
      <c r="C680" s="2" t="s">
        <v>5</v>
      </c>
      <c r="D680">
        <v>7970</v>
      </c>
    </row>
    <row r="681" spans="1:4" x14ac:dyDescent="0.45">
      <c r="A681">
        <v>680</v>
      </c>
      <c r="B681" s="1">
        <v>44526</v>
      </c>
      <c r="C681" s="2" t="s">
        <v>7</v>
      </c>
      <c r="D681">
        <v>2400</v>
      </c>
    </row>
    <row r="682" spans="1:4" x14ac:dyDescent="0.45">
      <c r="A682">
        <v>681</v>
      </c>
      <c r="B682" s="1">
        <v>44526</v>
      </c>
      <c r="C682" s="2" t="s">
        <v>4</v>
      </c>
      <c r="D682">
        <v>7120</v>
      </c>
    </row>
    <row r="683" spans="1:4" x14ac:dyDescent="0.45">
      <c r="A683">
        <v>682</v>
      </c>
      <c r="B683" s="1">
        <v>44527</v>
      </c>
      <c r="C683" s="2" t="s">
        <v>7</v>
      </c>
      <c r="D683">
        <v>3500</v>
      </c>
    </row>
    <row r="684" spans="1:4" x14ac:dyDescent="0.45">
      <c r="A684">
        <v>683</v>
      </c>
      <c r="B684" s="1">
        <v>44527</v>
      </c>
      <c r="C684" s="2" t="s">
        <v>4</v>
      </c>
      <c r="D684">
        <v>8590</v>
      </c>
    </row>
    <row r="685" spans="1:4" x14ac:dyDescent="0.45">
      <c r="A685">
        <v>684</v>
      </c>
      <c r="B685" s="1">
        <v>44528</v>
      </c>
      <c r="C685" s="2" t="s">
        <v>4</v>
      </c>
      <c r="D685">
        <v>2510</v>
      </c>
    </row>
    <row r="686" spans="1:4" x14ac:dyDescent="0.45">
      <c r="A686">
        <v>685</v>
      </c>
      <c r="B686" s="1">
        <v>44528</v>
      </c>
      <c r="C686" s="2" t="s">
        <v>5</v>
      </c>
      <c r="D686">
        <v>2180</v>
      </c>
    </row>
    <row r="687" spans="1:4" x14ac:dyDescent="0.45">
      <c r="A687">
        <v>686</v>
      </c>
      <c r="B687" s="1">
        <v>44528</v>
      </c>
      <c r="C687" s="2" t="s">
        <v>6</v>
      </c>
      <c r="D687">
        <v>4710</v>
      </c>
    </row>
    <row r="688" spans="1:4" x14ac:dyDescent="0.45">
      <c r="A688">
        <v>687</v>
      </c>
      <c r="B688" s="1">
        <v>44529</v>
      </c>
      <c r="C688" s="2" t="s">
        <v>5</v>
      </c>
      <c r="D688">
        <v>3830</v>
      </c>
    </row>
    <row r="689" spans="1:4" x14ac:dyDescent="0.45">
      <c r="A689">
        <v>688</v>
      </c>
      <c r="B689" s="1">
        <v>44529</v>
      </c>
      <c r="C689" s="2" t="s">
        <v>4</v>
      </c>
      <c r="D689">
        <v>3110</v>
      </c>
    </row>
    <row r="690" spans="1:4" x14ac:dyDescent="0.45">
      <c r="A690">
        <v>689</v>
      </c>
      <c r="B690" s="1">
        <v>44529</v>
      </c>
      <c r="C690" s="2" t="s">
        <v>7</v>
      </c>
      <c r="D690">
        <v>9840</v>
      </c>
    </row>
    <row r="691" spans="1:4" x14ac:dyDescent="0.45">
      <c r="A691">
        <v>690</v>
      </c>
      <c r="B691" s="1">
        <v>44530</v>
      </c>
      <c r="C691" s="2" t="s">
        <v>4</v>
      </c>
      <c r="D691">
        <v>3880</v>
      </c>
    </row>
    <row r="692" spans="1:4" x14ac:dyDescent="0.45">
      <c r="A692">
        <v>691</v>
      </c>
      <c r="B692" s="1">
        <v>44530</v>
      </c>
      <c r="C692" s="2" t="s">
        <v>7</v>
      </c>
      <c r="D692">
        <v>9670</v>
      </c>
    </row>
    <row r="693" spans="1:4" x14ac:dyDescent="0.45">
      <c r="A693">
        <v>692</v>
      </c>
      <c r="B693" s="1">
        <v>44531</v>
      </c>
      <c r="C693" s="2" t="s">
        <v>7</v>
      </c>
      <c r="D693">
        <v>3510</v>
      </c>
    </row>
    <row r="694" spans="1:4" x14ac:dyDescent="0.45">
      <c r="A694">
        <v>693</v>
      </c>
      <c r="B694" s="1">
        <v>44532</v>
      </c>
      <c r="C694" s="2" t="s">
        <v>7</v>
      </c>
      <c r="D694">
        <v>5820</v>
      </c>
    </row>
    <row r="695" spans="1:4" x14ac:dyDescent="0.45">
      <c r="A695">
        <v>694</v>
      </c>
      <c r="B695" s="1">
        <v>44532</v>
      </c>
      <c r="C695" s="2" t="s">
        <v>4</v>
      </c>
      <c r="D695">
        <v>1950</v>
      </c>
    </row>
    <row r="696" spans="1:4" x14ac:dyDescent="0.45">
      <c r="A696">
        <v>695</v>
      </c>
      <c r="B696" s="1">
        <v>44533</v>
      </c>
      <c r="C696" s="2" t="s">
        <v>7</v>
      </c>
      <c r="D696">
        <v>1310</v>
      </c>
    </row>
    <row r="697" spans="1:4" x14ac:dyDescent="0.45">
      <c r="A697">
        <v>696</v>
      </c>
      <c r="B697" s="1">
        <v>44533</v>
      </c>
      <c r="C697" s="2" t="s">
        <v>5</v>
      </c>
      <c r="D697">
        <v>3850</v>
      </c>
    </row>
    <row r="698" spans="1:4" x14ac:dyDescent="0.45">
      <c r="A698">
        <v>697</v>
      </c>
      <c r="B698" s="1">
        <v>44533</v>
      </c>
      <c r="C698" s="2" t="s">
        <v>6</v>
      </c>
      <c r="D698">
        <v>4160</v>
      </c>
    </row>
    <row r="699" spans="1:4" x14ac:dyDescent="0.45">
      <c r="A699">
        <v>698</v>
      </c>
      <c r="B699" s="1">
        <v>44534</v>
      </c>
      <c r="C699" s="2" t="s">
        <v>7</v>
      </c>
      <c r="D699">
        <v>3550</v>
      </c>
    </row>
    <row r="700" spans="1:4" x14ac:dyDescent="0.45">
      <c r="A700">
        <v>699</v>
      </c>
      <c r="B700" s="1">
        <v>44534</v>
      </c>
      <c r="C700" s="2" t="s">
        <v>5</v>
      </c>
      <c r="D700">
        <v>2700</v>
      </c>
    </row>
    <row r="701" spans="1:4" x14ac:dyDescent="0.45">
      <c r="A701">
        <v>700</v>
      </c>
      <c r="B701" s="1">
        <v>44535</v>
      </c>
      <c r="C701" s="2" t="s">
        <v>4</v>
      </c>
      <c r="D701">
        <v>4620</v>
      </c>
    </row>
    <row r="702" spans="1:4" x14ac:dyDescent="0.45">
      <c r="A702">
        <v>701</v>
      </c>
      <c r="B702" s="1">
        <v>44535</v>
      </c>
      <c r="C702" s="2" t="s">
        <v>5</v>
      </c>
      <c r="D702">
        <v>5060</v>
      </c>
    </row>
    <row r="703" spans="1:4" x14ac:dyDescent="0.45">
      <c r="A703">
        <v>702</v>
      </c>
      <c r="B703" s="1">
        <v>44536</v>
      </c>
      <c r="C703" s="2" t="s">
        <v>4</v>
      </c>
      <c r="D703">
        <v>2550</v>
      </c>
    </row>
    <row r="704" spans="1:4" x14ac:dyDescent="0.45">
      <c r="A704">
        <v>703</v>
      </c>
      <c r="B704" s="1">
        <v>44536</v>
      </c>
      <c r="C704" s="2" t="s">
        <v>5</v>
      </c>
      <c r="D704">
        <v>4310</v>
      </c>
    </row>
    <row r="705" spans="1:4" x14ac:dyDescent="0.45">
      <c r="A705">
        <v>704</v>
      </c>
      <c r="B705" s="1">
        <v>44536</v>
      </c>
      <c r="C705" s="2" t="s">
        <v>6</v>
      </c>
      <c r="D705">
        <v>7210</v>
      </c>
    </row>
    <row r="706" spans="1:4" x14ac:dyDescent="0.45">
      <c r="A706">
        <v>705</v>
      </c>
      <c r="B706" s="1">
        <v>44537</v>
      </c>
      <c r="C706" s="2" t="s">
        <v>6</v>
      </c>
      <c r="D706">
        <v>3560</v>
      </c>
    </row>
    <row r="707" spans="1:4" x14ac:dyDescent="0.45">
      <c r="A707">
        <v>706</v>
      </c>
      <c r="B707" s="1">
        <v>44538</v>
      </c>
      <c r="C707" s="2" t="s">
        <v>5</v>
      </c>
      <c r="D707">
        <v>520</v>
      </c>
    </row>
    <row r="708" spans="1:4" x14ac:dyDescent="0.45">
      <c r="A708">
        <v>707</v>
      </c>
      <c r="B708" s="1">
        <v>44539</v>
      </c>
      <c r="C708" s="2" t="s">
        <v>7</v>
      </c>
      <c r="D708">
        <v>6090</v>
      </c>
    </row>
    <row r="709" spans="1:4" x14ac:dyDescent="0.45">
      <c r="A709">
        <v>708</v>
      </c>
      <c r="B709" s="1">
        <v>44540</v>
      </c>
      <c r="C709" s="2" t="s">
        <v>4</v>
      </c>
      <c r="D709">
        <v>570</v>
      </c>
    </row>
    <row r="710" spans="1:4" x14ac:dyDescent="0.45">
      <c r="A710">
        <v>709</v>
      </c>
      <c r="B710" s="1">
        <v>44541</v>
      </c>
      <c r="C710" s="2" t="s">
        <v>4</v>
      </c>
      <c r="D710">
        <v>9510</v>
      </c>
    </row>
    <row r="711" spans="1:4" x14ac:dyDescent="0.45">
      <c r="A711">
        <v>710</v>
      </c>
      <c r="B711" s="1">
        <v>44541</v>
      </c>
      <c r="C711" s="2" t="s">
        <v>7</v>
      </c>
      <c r="D711">
        <v>2480</v>
      </c>
    </row>
    <row r="712" spans="1:4" x14ac:dyDescent="0.45">
      <c r="A712">
        <v>711</v>
      </c>
      <c r="B712" s="1">
        <v>44541</v>
      </c>
      <c r="C712" s="2" t="s">
        <v>6</v>
      </c>
      <c r="D712">
        <v>8000</v>
      </c>
    </row>
    <row r="713" spans="1:4" x14ac:dyDescent="0.45">
      <c r="A713">
        <v>712</v>
      </c>
      <c r="B713" s="1">
        <v>44542</v>
      </c>
      <c r="C713" s="2" t="s">
        <v>5</v>
      </c>
      <c r="D713">
        <v>9990</v>
      </c>
    </row>
    <row r="714" spans="1:4" x14ac:dyDescent="0.45">
      <c r="A714">
        <v>713</v>
      </c>
      <c r="B714" s="1">
        <v>44542</v>
      </c>
      <c r="C714" s="2" t="s">
        <v>4</v>
      </c>
      <c r="D714">
        <v>2750</v>
      </c>
    </row>
    <row r="715" spans="1:4" x14ac:dyDescent="0.45">
      <c r="A715">
        <v>714</v>
      </c>
      <c r="B715" s="1">
        <v>44542</v>
      </c>
      <c r="C715" s="2" t="s">
        <v>7</v>
      </c>
      <c r="D715">
        <v>4260</v>
      </c>
    </row>
    <row r="716" spans="1:4" x14ac:dyDescent="0.45">
      <c r="A716">
        <v>715</v>
      </c>
      <c r="B716" s="1">
        <v>44543</v>
      </c>
      <c r="C716" s="2" t="s">
        <v>5</v>
      </c>
      <c r="D716">
        <v>2700</v>
      </c>
    </row>
    <row r="717" spans="1:4" x14ac:dyDescent="0.45">
      <c r="A717">
        <v>716</v>
      </c>
      <c r="B717" s="1">
        <v>44543</v>
      </c>
      <c r="C717" s="2" t="s">
        <v>7</v>
      </c>
      <c r="D717">
        <v>2180</v>
      </c>
    </row>
    <row r="718" spans="1:4" x14ac:dyDescent="0.45">
      <c r="A718">
        <v>717</v>
      </c>
      <c r="B718" s="1">
        <v>44544</v>
      </c>
      <c r="C718" s="2" t="s">
        <v>5</v>
      </c>
      <c r="D718">
        <v>8200</v>
      </c>
    </row>
    <row r="719" spans="1:4" x14ac:dyDescent="0.45">
      <c r="A719">
        <v>718</v>
      </c>
      <c r="B719" s="1">
        <v>44544</v>
      </c>
      <c r="C719" s="2" t="s">
        <v>6</v>
      </c>
      <c r="D719">
        <v>5080</v>
      </c>
    </row>
    <row r="720" spans="1:4" x14ac:dyDescent="0.45">
      <c r="A720">
        <v>719</v>
      </c>
      <c r="B720" s="1">
        <v>44544</v>
      </c>
      <c r="C720" s="2" t="s">
        <v>4</v>
      </c>
      <c r="D720">
        <v>7660</v>
      </c>
    </row>
    <row r="721" spans="1:4" x14ac:dyDescent="0.45">
      <c r="A721">
        <v>720</v>
      </c>
      <c r="B721" s="1">
        <v>44544</v>
      </c>
      <c r="C721" s="2" t="s">
        <v>7</v>
      </c>
      <c r="D721">
        <v>8700</v>
      </c>
    </row>
    <row r="722" spans="1:4" x14ac:dyDescent="0.45">
      <c r="A722">
        <v>721</v>
      </c>
      <c r="B722" s="1">
        <v>44545</v>
      </c>
      <c r="C722" s="2" t="s">
        <v>6</v>
      </c>
      <c r="D722">
        <v>7940</v>
      </c>
    </row>
    <row r="723" spans="1:4" x14ac:dyDescent="0.45">
      <c r="A723">
        <v>722</v>
      </c>
      <c r="B723" s="1">
        <v>44545</v>
      </c>
      <c r="C723" s="2" t="s">
        <v>4</v>
      </c>
      <c r="D723">
        <v>5370</v>
      </c>
    </row>
    <row r="724" spans="1:4" x14ac:dyDescent="0.45">
      <c r="A724">
        <v>723</v>
      </c>
      <c r="B724" s="1">
        <v>44546</v>
      </c>
      <c r="C724" s="2" t="s">
        <v>5</v>
      </c>
      <c r="D724">
        <v>3940</v>
      </c>
    </row>
    <row r="725" spans="1:4" x14ac:dyDescent="0.45">
      <c r="A725">
        <v>724</v>
      </c>
      <c r="B725" s="1">
        <v>44547</v>
      </c>
      <c r="C725" s="2" t="s">
        <v>5</v>
      </c>
      <c r="D725">
        <v>4400</v>
      </c>
    </row>
    <row r="726" spans="1:4" x14ac:dyDescent="0.45">
      <c r="A726">
        <v>725</v>
      </c>
      <c r="B726" s="1">
        <v>44548</v>
      </c>
      <c r="C726" s="2" t="s">
        <v>6</v>
      </c>
      <c r="D726">
        <v>6800</v>
      </c>
    </row>
    <row r="727" spans="1:4" x14ac:dyDescent="0.45">
      <c r="A727">
        <v>726</v>
      </c>
      <c r="B727" s="1">
        <v>44548</v>
      </c>
      <c r="C727" s="2" t="s">
        <v>4</v>
      </c>
      <c r="D727">
        <v>4640</v>
      </c>
    </row>
    <row r="728" spans="1:4" x14ac:dyDescent="0.45">
      <c r="A728">
        <v>727</v>
      </c>
      <c r="B728" s="1">
        <v>44548</v>
      </c>
      <c r="C728" s="2" t="s">
        <v>7</v>
      </c>
      <c r="D728">
        <v>7530</v>
      </c>
    </row>
    <row r="729" spans="1:4" x14ac:dyDescent="0.45">
      <c r="A729">
        <v>728</v>
      </c>
      <c r="B729" s="1">
        <v>44549</v>
      </c>
      <c r="C729" s="2" t="s">
        <v>7</v>
      </c>
      <c r="D729">
        <v>6950</v>
      </c>
    </row>
    <row r="730" spans="1:4" x14ac:dyDescent="0.45">
      <c r="A730">
        <v>729</v>
      </c>
      <c r="B730" s="1">
        <v>44549</v>
      </c>
      <c r="C730" s="2" t="s">
        <v>4</v>
      </c>
      <c r="D730">
        <v>2520</v>
      </c>
    </row>
    <row r="731" spans="1:4" x14ac:dyDescent="0.45">
      <c r="A731">
        <v>730</v>
      </c>
      <c r="B731" s="1">
        <v>44549</v>
      </c>
      <c r="C731" s="2" t="s">
        <v>5</v>
      </c>
      <c r="D731">
        <v>4570</v>
      </c>
    </row>
    <row r="732" spans="1:4" x14ac:dyDescent="0.45">
      <c r="A732">
        <v>731</v>
      </c>
      <c r="B732" s="1">
        <v>44550</v>
      </c>
      <c r="C732" s="2" t="s">
        <v>6</v>
      </c>
      <c r="D732">
        <v>7250</v>
      </c>
    </row>
    <row r="733" spans="1:4" x14ac:dyDescent="0.45">
      <c r="A733">
        <v>732</v>
      </c>
      <c r="B733" s="1">
        <v>44550</v>
      </c>
      <c r="C733" s="2" t="s">
        <v>4</v>
      </c>
      <c r="D733">
        <v>1340</v>
      </c>
    </row>
    <row r="734" spans="1:4" x14ac:dyDescent="0.45">
      <c r="A734">
        <v>733</v>
      </c>
      <c r="B734" s="1">
        <v>44551</v>
      </c>
      <c r="C734" s="2" t="s">
        <v>6</v>
      </c>
      <c r="D734">
        <v>1880</v>
      </c>
    </row>
    <row r="735" spans="1:4" x14ac:dyDescent="0.45">
      <c r="A735">
        <v>734</v>
      </c>
      <c r="B735" s="1">
        <v>44552</v>
      </c>
      <c r="C735" s="2" t="s">
        <v>4</v>
      </c>
      <c r="D735">
        <v>5730</v>
      </c>
    </row>
    <row r="736" spans="1:4" x14ac:dyDescent="0.45">
      <c r="A736">
        <v>735</v>
      </c>
      <c r="B736" s="1">
        <v>44552</v>
      </c>
      <c r="C736" s="2" t="s">
        <v>5</v>
      </c>
      <c r="D736">
        <v>1260</v>
      </c>
    </row>
    <row r="737" spans="1:4" x14ac:dyDescent="0.45">
      <c r="A737">
        <v>736</v>
      </c>
      <c r="B737" s="1">
        <v>44553</v>
      </c>
      <c r="C737" s="2" t="s">
        <v>4</v>
      </c>
      <c r="D737">
        <v>9620</v>
      </c>
    </row>
    <row r="738" spans="1:4" x14ac:dyDescent="0.45">
      <c r="A738">
        <v>737</v>
      </c>
      <c r="B738" s="1">
        <v>44553</v>
      </c>
      <c r="C738" s="2" t="s">
        <v>6</v>
      </c>
      <c r="D738">
        <v>1280</v>
      </c>
    </row>
    <row r="739" spans="1:4" x14ac:dyDescent="0.45">
      <c r="A739">
        <v>738</v>
      </c>
      <c r="B739" s="1">
        <v>44553</v>
      </c>
      <c r="C739" s="2" t="s">
        <v>5</v>
      </c>
      <c r="D739">
        <v>4040</v>
      </c>
    </row>
    <row r="740" spans="1:4" x14ac:dyDescent="0.45">
      <c r="A740">
        <v>739</v>
      </c>
      <c r="B740" s="1">
        <v>44554</v>
      </c>
      <c r="C740" s="2" t="s">
        <v>4</v>
      </c>
      <c r="D740">
        <v>4270</v>
      </c>
    </row>
    <row r="741" spans="1:4" x14ac:dyDescent="0.45">
      <c r="A741">
        <v>740</v>
      </c>
      <c r="B741" s="1">
        <v>44555</v>
      </c>
      <c r="C741" s="2" t="s">
        <v>4</v>
      </c>
      <c r="D741">
        <v>1590</v>
      </c>
    </row>
    <row r="742" spans="1:4" x14ac:dyDescent="0.45">
      <c r="A742">
        <v>741</v>
      </c>
      <c r="B742" s="1">
        <v>44556</v>
      </c>
      <c r="C742" s="2" t="s">
        <v>5</v>
      </c>
      <c r="D742">
        <v>7700</v>
      </c>
    </row>
    <row r="743" spans="1:4" x14ac:dyDescent="0.45">
      <c r="A743">
        <v>742</v>
      </c>
      <c r="B743" s="1">
        <v>44556</v>
      </c>
      <c r="C743" s="2" t="s">
        <v>7</v>
      </c>
      <c r="D743">
        <v>7320</v>
      </c>
    </row>
    <row r="744" spans="1:4" x14ac:dyDescent="0.45">
      <c r="A744">
        <v>743</v>
      </c>
      <c r="B744" s="1">
        <v>44557</v>
      </c>
      <c r="C744" s="2" t="s">
        <v>7</v>
      </c>
      <c r="D744">
        <v>3930</v>
      </c>
    </row>
    <row r="745" spans="1:4" x14ac:dyDescent="0.45">
      <c r="A745">
        <v>744</v>
      </c>
      <c r="B745" s="1">
        <v>44557</v>
      </c>
      <c r="C745" s="2" t="s">
        <v>6</v>
      </c>
      <c r="D745">
        <v>5870</v>
      </c>
    </row>
    <row r="746" spans="1:4" x14ac:dyDescent="0.45">
      <c r="A746">
        <v>745</v>
      </c>
      <c r="B746" s="1">
        <v>44557</v>
      </c>
      <c r="C746" s="2" t="s">
        <v>5</v>
      </c>
      <c r="D746">
        <v>8040</v>
      </c>
    </row>
    <row r="747" spans="1:4" x14ac:dyDescent="0.45">
      <c r="A747">
        <v>746</v>
      </c>
      <c r="B747" s="1">
        <v>44557</v>
      </c>
      <c r="C747" s="2" t="s">
        <v>4</v>
      </c>
      <c r="D747">
        <v>8030</v>
      </c>
    </row>
    <row r="748" spans="1:4" x14ac:dyDescent="0.45">
      <c r="A748">
        <v>747</v>
      </c>
      <c r="B748" s="1">
        <v>44558</v>
      </c>
      <c r="C748" s="2" t="s">
        <v>5</v>
      </c>
      <c r="D748">
        <v>4140</v>
      </c>
    </row>
    <row r="749" spans="1:4" x14ac:dyDescent="0.45">
      <c r="A749">
        <v>748</v>
      </c>
      <c r="B749" s="1">
        <v>44558</v>
      </c>
      <c r="C749" s="2" t="s">
        <v>4</v>
      </c>
      <c r="D749">
        <v>1410</v>
      </c>
    </row>
    <row r="750" spans="1:4" x14ac:dyDescent="0.45">
      <c r="A750">
        <v>749</v>
      </c>
      <c r="B750" s="1">
        <v>44558</v>
      </c>
      <c r="C750" s="2" t="s">
        <v>6</v>
      </c>
      <c r="D750">
        <v>4500</v>
      </c>
    </row>
    <row r="751" spans="1:4" x14ac:dyDescent="0.45">
      <c r="A751">
        <v>750</v>
      </c>
      <c r="B751" s="1">
        <v>44559</v>
      </c>
      <c r="C751" s="2" t="s">
        <v>5</v>
      </c>
      <c r="D751">
        <v>4050</v>
      </c>
    </row>
    <row r="752" spans="1:4" x14ac:dyDescent="0.45">
      <c r="A752">
        <v>751</v>
      </c>
      <c r="B752" s="1">
        <v>44559</v>
      </c>
      <c r="C752" s="2" t="s">
        <v>4</v>
      </c>
      <c r="D752">
        <v>7390</v>
      </c>
    </row>
    <row r="753" spans="1:4" x14ac:dyDescent="0.45">
      <c r="A753">
        <v>752</v>
      </c>
      <c r="B753" s="1">
        <v>44560</v>
      </c>
      <c r="C753" s="2" t="s">
        <v>6</v>
      </c>
      <c r="D753">
        <v>4600</v>
      </c>
    </row>
    <row r="754" spans="1:4" x14ac:dyDescent="0.45">
      <c r="A754">
        <v>753</v>
      </c>
      <c r="B754" s="1">
        <v>44560</v>
      </c>
      <c r="C754" s="2" t="s">
        <v>5</v>
      </c>
      <c r="D754">
        <v>7040</v>
      </c>
    </row>
    <row r="755" spans="1:4" x14ac:dyDescent="0.45">
      <c r="A755">
        <v>754</v>
      </c>
      <c r="B755" s="1">
        <v>44560</v>
      </c>
      <c r="C755" s="2" t="s">
        <v>7</v>
      </c>
      <c r="D755">
        <v>2410</v>
      </c>
    </row>
    <row r="756" spans="1:4" x14ac:dyDescent="0.45">
      <c r="A756">
        <v>755</v>
      </c>
      <c r="B756" s="1">
        <v>44561</v>
      </c>
      <c r="C756" s="2" t="s">
        <v>6</v>
      </c>
      <c r="D756">
        <v>6290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05DC0-74CD-47ED-9FE6-14E659B26F3F}">
  <dimension ref="A1:K224"/>
  <sheetViews>
    <sheetView workbookViewId="0">
      <selection activeCell="H224" sqref="H224"/>
    </sheetView>
  </sheetViews>
  <sheetFormatPr defaultRowHeight="14.25" x14ac:dyDescent="0.45"/>
  <cols>
    <col min="1" max="1" width="14.86328125" bestFit="1" customWidth="1"/>
    <col min="2" max="2" width="9.9296875" bestFit="1" customWidth="1"/>
    <col min="3" max="3" width="11" bestFit="1" customWidth="1"/>
    <col min="4" max="4" width="20.3984375" bestFit="1" customWidth="1"/>
    <col min="5" max="5" width="9.9296875" style="7" bestFit="1" customWidth="1"/>
    <col min="7" max="7" width="12.06640625" customWidth="1"/>
    <col min="8" max="8" width="12.796875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s="7" t="s">
        <v>9</v>
      </c>
      <c r="F1" t="s">
        <v>10</v>
      </c>
    </row>
    <row r="2" spans="1:11" hidden="1" x14ac:dyDescent="0.45">
      <c r="A2">
        <v>1</v>
      </c>
      <c r="B2" s="1">
        <v>44198</v>
      </c>
      <c r="C2" s="2" t="s">
        <v>4</v>
      </c>
      <c r="D2">
        <v>1290</v>
      </c>
      <c r="E2" s="7">
        <v>0</v>
      </c>
      <c r="F2">
        <v>1</v>
      </c>
      <c r="G2" s="5"/>
    </row>
    <row r="3" spans="1:11" hidden="1" x14ac:dyDescent="0.45">
      <c r="A3">
        <v>11</v>
      </c>
      <c r="B3" s="1">
        <v>44201</v>
      </c>
      <c r="C3" s="2" t="s">
        <v>4</v>
      </c>
      <c r="D3">
        <v>1430</v>
      </c>
      <c r="E3" s="7">
        <f>soki4[[#This Row],[data]]-B2</f>
        <v>3</v>
      </c>
      <c r="F3">
        <f>IF(soki4[[#This Row],[Kolumna1]] &lt;= 1, F2+soki4[[#This Row],[Kolumna1]], 0)</f>
        <v>0</v>
      </c>
      <c r="J3" t="s">
        <v>12</v>
      </c>
    </row>
    <row r="4" spans="1:11" hidden="1" x14ac:dyDescent="0.45">
      <c r="A4">
        <v>13</v>
      </c>
      <c r="B4" s="1">
        <v>44202</v>
      </c>
      <c r="C4" s="2" t="s">
        <v>4</v>
      </c>
      <c r="D4">
        <v>5540</v>
      </c>
      <c r="E4" s="7">
        <f>soki4[[#This Row],[data]]-B3</f>
        <v>1</v>
      </c>
      <c r="F4">
        <f>IF(soki4[[#This Row],[Kolumna1]] &lt;= 1, F3+soki4[[#This Row],[Kolumna1]], 0)</f>
        <v>1</v>
      </c>
      <c r="K4" t="s">
        <v>11</v>
      </c>
    </row>
    <row r="5" spans="1:11" hidden="1" x14ac:dyDescent="0.45">
      <c r="A5">
        <v>16</v>
      </c>
      <c r="B5" s="1">
        <v>44204</v>
      </c>
      <c r="C5" s="2" t="s">
        <v>4</v>
      </c>
      <c r="D5">
        <v>9410</v>
      </c>
      <c r="E5" s="7">
        <f>soki4[[#This Row],[data]]-B4</f>
        <v>2</v>
      </c>
      <c r="F5">
        <f>IF(soki4[[#This Row],[Kolumna1]] &lt;= 1, F4+soki4[[#This Row],[Kolumna1]], 0)</f>
        <v>0</v>
      </c>
    </row>
    <row r="6" spans="1:11" hidden="1" x14ac:dyDescent="0.45">
      <c r="A6">
        <v>18</v>
      </c>
      <c r="B6" s="1">
        <v>44205</v>
      </c>
      <c r="C6" s="2" t="s">
        <v>4</v>
      </c>
      <c r="D6">
        <v>2240</v>
      </c>
      <c r="E6" s="7">
        <f>soki4[[#This Row],[data]]-B5</f>
        <v>1</v>
      </c>
      <c r="F6">
        <f>IF(soki4[[#This Row],[Kolumna1]] &lt;= 1, F5+soki4[[#This Row],[Kolumna1]], 0)</f>
        <v>1</v>
      </c>
    </row>
    <row r="7" spans="1:11" hidden="1" x14ac:dyDescent="0.45">
      <c r="A7">
        <v>23</v>
      </c>
      <c r="B7" s="1">
        <v>44207</v>
      </c>
      <c r="C7" s="2" t="s">
        <v>4</v>
      </c>
      <c r="D7">
        <v>9750</v>
      </c>
      <c r="E7" s="7">
        <f>soki4[[#This Row],[data]]-B6</f>
        <v>2</v>
      </c>
      <c r="F7">
        <f>IF(soki4[[#This Row],[Kolumna1]] &lt;= 1, F6+soki4[[#This Row],[Kolumna1]], 0)</f>
        <v>0</v>
      </c>
    </row>
    <row r="8" spans="1:11" hidden="1" x14ac:dyDescent="0.45">
      <c r="A8">
        <v>26</v>
      </c>
      <c r="B8" s="1">
        <v>44210</v>
      </c>
      <c r="C8" s="2" t="s">
        <v>4</v>
      </c>
      <c r="D8">
        <v>2260</v>
      </c>
      <c r="E8" s="7">
        <f>soki4[[#This Row],[data]]-B7</f>
        <v>3</v>
      </c>
      <c r="F8">
        <f>IF(soki4[[#This Row],[Kolumna1]] &lt;= 1, F7+soki4[[#This Row],[Kolumna1]], 0)</f>
        <v>0</v>
      </c>
    </row>
    <row r="9" spans="1:11" hidden="1" x14ac:dyDescent="0.45">
      <c r="A9">
        <v>30</v>
      </c>
      <c r="B9" s="1">
        <v>44211</v>
      </c>
      <c r="C9" s="2" t="s">
        <v>4</v>
      </c>
      <c r="D9">
        <v>3260</v>
      </c>
      <c r="E9" s="7">
        <f>soki4[[#This Row],[data]]-B8</f>
        <v>1</v>
      </c>
      <c r="F9">
        <f>IF(soki4[[#This Row],[Kolumna1]] &lt;= 1, F8+soki4[[#This Row],[Kolumna1]], 0)</f>
        <v>1</v>
      </c>
    </row>
    <row r="10" spans="1:11" hidden="1" x14ac:dyDescent="0.45">
      <c r="A10">
        <v>36</v>
      </c>
      <c r="B10" s="1">
        <v>44213</v>
      </c>
      <c r="C10" s="2" t="s">
        <v>4</v>
      </c>
      <c r="D10">
        <v>3140</v>
      </c>
      <c r="E10" s="7">
        <f>soki4[[#This Row],[data]]-B9</f>
        <v>2</v>
      </c>
      <c r="F10">
        <f>IF(soki4[[#This Row],[Kolumna1]] &lt;= 1, F9+soki4[[#This Row],[Kolumna1]], 0)</f>
        <v>0</v>
      </c>
    </row>
    <row r="11" spans="1:11" hidden="1" x14ac:dyDescent="0.45">
      <c r="A11">
        <v>39</v>
      </c>
      <c r="B11" s="1">
        <v>44215</v>
      </c>
      <c r="C11" s="2" t="s">
        <v>4</v>
      </c>
      <c r="D11">
        <v>1170</v>
      </c>
      <c r="E11" s="7">
        <f>soki4[[#This Row],[data]]-B10</f>
        <v>2</v>
      </c>
      <c r="F11">
        <f>IF(soki4[[#This Row],[Kolumna1]] &lt;= 1, F10+soki4[[#This Row],[Kolumna1]], 0)</f>
        <v>0</v>
      </c>
    </row>
    <row r="12" spans="1:11" hidden="1" x14ac:dyDescent="0.45">
      <c r="A12">
        <v>40</v>
      </c>
      <c r="B12" s="1">
        <v>44216</v>
      </c>
      <c r="C12" s="2" t="s">
        <v>4</v>
      </c>
      <c r="D12">
        <v>2350</v>
      </c>
      <c r="E12" s="7">
        <f>soki4[[#This Row],[data]]-B11</f>
        <v>1</v>
      </c>
      <c r="F12">
        <f>IF(soki4[[#This Row],[Kolumna1]] &lt;= 1, F11+soki4[[#This Row],[Kolumna1]], 0)</f>
        <v>1</v>
      </c>
    </row>
    <row r="13" spans="1:11" hidden="1" x14ac:dyDescent="0.45">
      <c r="A13">
        <v>46</v>
      </c>
      <c r="B13" s="1">
        <v>44219</v>
      </c>
      <c r="C13" s="2" t="s">
        <v>4</v>
      </c>
      <c r="D13">
        <v>2870</v>
      </c>
      <c r="E13" s="7">
        <f>soki4[[#This Row],[data]]-B12</f>
        <v>3</v>
      </c>
      <c r="F13">
        <f>IF(soki4[[#This Row],[Kolumna1]] &lt;= 1, F12+soki4[[#This Row],[Kolumna1]], 0)</f>
        <v>0</v>
      </c>
    </row>
    <row r="14" spans="1:11" hidden="1" x14ac:dyDescent="0.45">
      <c r="A14">
        <v>47</v>
      </c>
      <c r="B14" s="1">
        <v>44220</v>
      </c>
      <c r="C14" s="2" t="s">
        <v>4</v>
      </c>
      <c r="D14">
        <v>8690</v>
      </c>
      <c r="E14" s="7">
        <f>soki4[[#This Row],[data]]-B13</f>
        <v>1</v>
      </c>
      <c r="F14">
        <f>IF(soki4[[#This Row],[Kolumna1]] &lt;= 1, F13+soki4[[#This Row],[Kolumna1]], 0)</f>
        <v>1</v>
      </c>
    </row>
    <row r="15" spans="1:11" hidden="1" x14ac:dyDescent="0.45">
      <c r="A15">
        <v>53</v>
      </c>
      <c r="B15" s="1">
        <v>44223</v>
      </c>
      <c r="C15" s="2" t="s">
        <v>4</v>
      </c>
      <c r="D15">
        <v>7870</v>
      </c>
      <c r="E15" s="7">
        <f>soki4[[#This Row],[data]]-B14</f>
        <v>3</v>
      </c>
      <c r="F15">
        <f>IF(soki4[[#This Row],[Kolumna1]] &lt;= 1, F14+soki4[[#This Row],[Kolumna1]], 0)</f>
        <v>0</v>
      </c>
    </row>
    <row r="16" spans="1:11" hidden="1" x14ac:dyDescent="0.45">
      <c r="A16">
        <v>55</v>
      </c>
      <c r="B16" s="1">
        <v>44224</v>
      </c>
      <c r="C16" s="2" t="s">
        <v>4</v>
      </c>
      <c r="D16">
        <v>1940</v>
      </c>
      <c r="E16" s="7">
        <f>soki4[[#This Row],[data]]-B15</f>
        <v>1</v>
      </c>
      <c r="F16">
        <f>IF(soki4[[#This Row],[Kolumna1]] &lt;= 1, F15+soki4[[#This Row],[Kolumna1]], 0)</f>
        <v>1</v>
      </c>
    </row>
    <row r="17" spans="1:6" hidden="1" x14ac:dyDescent="0.45">
      <c r="A17">
        <v>61</v>
      </c>
      <c r="B17" s="1">
        <v>44227</v>
      </c>
      <c r="C17" s="2" t="s">
        <v>4</v>
      </c>
      <c r="D17">
        <v>6900</v>
      </c>
      <c r="E17" s="7">
        <f>soki4[[#This Row],[data]]-B16</f>
        <v>3</v>
      </c>
      <c r="F17">
        <f>IF(soki4[[#This Row],[Kolumna1]] &lt;= 1, F16+soki4[[#This Row],[Kolumna1]], 0)</f>
        <v>0</v>
      </c>
    </row>
    <row r="18" spans="1:6" hidden="1" x14ac:dyDescent="0.45">
      <c r="A18">
        <v>66</v>
      </c>
      <c r="B18" s="1">
        <v>44228</v>
      </c>
      <c r="C18" s="2" t="s">
        <v>4</v>
      </c>
      <c r="D18">
        <v>6960</v>
      </c>
      <c r="E18" s="7">
        <f>soki4[[#This Row],[data]]-B17</f>
        <v>1</v>
      </c>
      <c r="F18">
        <f>IF(soki4[[#This Row],[Kolumna1]] &lt;= 1, F17+soki4[[#This Row],[Kolumna1]], 0)</f>
        <v>1</v>
      </c>
    </row>
    <row r="19" spans="1:6" hidden="1" x14ac:dyDescent="0.45">
      <c r="A19">
        <v>71</v>
      </c>
      <c r="B19" s="1">
        <v>44231</v>
      </c>
      <c r="C19" s="2" t="s">
        <v>4</v>
      </c>
      <c r="D19">
        <v>7770</v>
      </c>
      <c r="E19" s="7">
        <f>soki4[[#This Row],[data]]-B18</f>
        <v>3</v>
      </c>
      <c r="F19">
        <f>IF(soki4[[#This Row],[Kolumna1]] &lt;= 1, F18+soki4[[#This Row],[Kolumna1]], 0)</f>
        <v>0</v>
      </c>
    </row>
    <row r="20" spans="1:6" hidden="1" x14ac:dyDescent="0.45">
      <c r="A20">
        <v>74</v>
      </c>
      <c r="B20" s="1">
        <v>44233</v>
      </c>
      <c r="C20" s="2" t="s">
        <v>4</v>
      </c>
      <c r="D20">
        <v>1820</v>
      </c>
      <c r="E20" s="7">
        <f>soki4[[#This Row],[data]]-B19</f>
        <v>2</v>
      </c>
      <c r="F20">
        <f>IF(soki4[[#This Row],[Kolumna1]] &lt;= 1, F19+soki4[[#This Row],[Kolumna1]], 0)</f>
        <v>0</v>
      </c>
    </row>
    <row r="21" spans="1:6" hidden="1" x14ac:dyDescent="0.45">
      <c r="A21">
        <v>76</v>
      </c>
      <c r="B21" s="1">
        <v>44234</v>
      </c>
      <c r="C21" s="2" t="s">
        <v>4</v>
      </c>
      <c r="D21">
        <v>5920</v>
      </c>
      <c r="E21" s="7">
        <f>soki4[[#This Row],[data]]-B20</f>
        <v>1</v>
      </c>
      <c r="F21">
        <f>IF(soki4[[#This Row],[Kolumna1]] &lt;= 1, F20+soki4[[#This Row],[Kolumna1]], 0)</f>
        <v>1</v>
      </c>
    </row>
    <row r="22" spans="1:6" hidden="1" x14ac:dyDescent="0.45">
      <c r="A22">
        <v>79</v>
      </c>
      <c r="B22" s="1">
        <v>44235</v>
      </c>
      <c r="C22" s="2" t="s">
        <v>4</v>
      </c>
      <c r="D22">
        <v>1970</v>
      </c>
      <c r="E22" s="7">
        <f>soki4[[#This Row],[data]]-B21</f>
        <v>1</v>
      </c>
      <c r="F22">
        <f>IF(soki4[[#This Row],[Kolumna1]] &lt;= 1, F21+soki4[[#This Row],[Kolumna1]], 0)</f>
        <v>2</v>
      </c>
    </row>
    <row r="23" spans="1:6" hidden="1" x14ac:dyDescent="0.45">
      <c r="A23">
        <v>82</v>
      </c>
      <c r="B23" s="1">
        <v>44237</v>
      </c>
      <c r="C23" s="2" t="s">
        <v>4</v>
      </c>
      <c r="D23">
        <v>2620</v>
      </c>
      <c r="E23" s="7">
        <f>soki4[[#This Row],[data]]-B22</f>
        <v>2</v>
      </c>
      <c r="F23">
        <f>IF(soki4[[#This Row],[Kolumna1]] &lt;= 1, F22+soki4[[#This Row],[Kolumna1]], 0)</f>
        <v>0</v>
      </c>
    </row>
    <row r="24" spans="1:6" hidden="1" x14ac:dyDescent="0.45">
      <c r="A24">
        <v>89</v>
      </c>
      <c r="B24" s="1">
        <v>44240</v>
      </c>
      <c r="C24" s="2" t="s">
        <v>4</v>
      </c>
      <c r="D24">
        <v>1870</v>
      </c>
      <c r="E24" s="7">
        <f>soki4[[#This Row],[data]]-B23</f>
        <v>3</v>
      </c>
      <c r="F24">
        <f>IF(soki4[[#This Row],[Kolumna1]] &lt;= 1, F23+soki4[[#This Row],[Kolumna1]], 0)</f>
        <v>0</v>
      </c>
    </row>
    <row r="25" spans="1:6" hidden="1" x14ac:dyDescent="0.45">
      <c r="A25">
        <v>92</v>
      </c>
      <c r="B25" s="1">
        <v>44242</v>
      </c>
      <c r="C25" s="2" t="s">
        <v>4</v>
      </c>
      <c r="D25">
        <v>3780</v>
      </c>
      <c r="E25" s="7">
        <f>soki4[[#This Row],[data]]-B24</f>
        <v>2</v>
      </c>
      <c r="F25">
        <f>IF(soki4[[#This Row],[Kolumna1]] &lt;= 1, F24+soki4[[#This Row],[Kolumna1]], 0)</f>
        <v>0</v>
      </c>
    </row>
    <row r="26" spans="1:6" hidden="1" x14ac:dyDescent="0.45">
      <c r="A26">
        <v>94</v>
      </c>
      <c r="B26" s="1">
        <v>44243</v>
      </c>
      <c r="C26" s="2" t="s">
        <v>4</v>
      </c>
      <c r="D26">
        <v>1570</v>
      </c>
      <c r="E26" s="7">
        <f>soki4[[#This Row],[data]]-B25</f>
        <v>1</v>
      </c>
      <c r="F26">
        <f>IF(soki4[[#This Row],[Kolumna1]] &lt;= 1, F25+soki4[[#This Row],[Kolumna1]], 0)</f>
        <v>1</v>
      </c>
    </row>
    <row r="27" spans="1:6" hidden="1" x14ac:dyDescent="0.45">
      <c r="A27">
        <v>97</v>
      </c>
      <c r="B27" s="1">
        <v>44244</v>
      </c>
      <c r="C27" s="2" t="s">
        <v>4</v>
      </c>
      <c r="D27">
        <v>9690</v>
      </c>
      <c r="E27" s="7">
        <f>soki4[[#This Row],[data]]-B26</f>
        <v>1</v>
      </c>
      <c r="F27">
        <f>IF(soki4[[#This Row],[Kolumna1]] &lt;= 1, F26+soki4[[#This Row],[Kolumna1]], 0)</f>
        <v>2</v>
      </c>
    </row>
    <row r="28" spans="1:6" hidden="1" x14ac:dyDescent="0.45">
      <c r="A28">
        <v>104</v>
      </c>
      <c r="B28" s="1">
        <v>44248</v>
      </c>
      <c r="C28" s="2" t="s">
        <v>4</v>
      </c>
      <c r="D28">
        <v>6700</v>
      </c>
      <c r="E28" s="7">
        <f>soki4[[#This Row],[data]]-B27</f>
        <v>4</v>
      </c>
      <c r="F28">
        <f>IF(soki4[[#This Row],[Kolumna1]] &lt;= 1, F27+soki4[[#This Row],[Kolumna1]], 0)</f>
        <v>0</v>
      </c>
    </row>
    <row r="29" spans="1:6" hidden="1" x14ac:dyDescent="0.45">
      <c r="A29">
        <v>105</v>
      </c>
      <c r="B29" s="1">
        <v>44249</v>
      </c>
      <c r="C29" s="2" t="s">
        <v>4</v>
      </c>
      <c r="D29">
        <v>5570</v>
      </c>
      <c r="E29" s="7">
        <f>soki4[[#This Row],[data]]-B28</f>
        <v>1</v>
      </c>
      <c r="F29">
        <f>IF(soki4[[#This Row],[Kolumna1]] &lt;= 1, F28+soki4[[#This Row],[Kolumna1]], 0)</f>
        <v>1</v>
      </c>
    </row>
    <row r="30" spans="1:6" hidden="1" x14ac:dyDescent="0.45">
      <c r="A30">
        <v>113</v>
      </c>
      <c r="B30" s="1">
        <v>44252</v>
      </c>
      <c r="C30" s="2" t="s">
        <v>4</v>
      </c>
      <c r="D30">
        <v>5060</v>
      </c>
      <c r="E30" s="7">
        <f>soki4[[#This Row],[data]]-B29</f>
        <v>3</v>
      </c>
      <c r="F30">
        <f>IF(soki4[[#This Row],[Kolumna1]] &lt;= 1, F29+soki4[[#This Row],[Kolumna1]], 0)</f>
        <v>0</v>
      </c>
    </row>
    <row r="31" spans="1:6" hidden="1" x14ac:dyDescent="0.45">
      <c r="A31">
        <v>115</v>
      </c>
      <c r="B31" s="1">
        <v>44253</v>
      </c>
      <c r="C31" s="2" t="s">
        <v>4</v>
      </c>
      <c r="D31">
        <v>5100</v>
      </c>
      <c r="E31" s="7">
        <f>soki4[[#This Row],[data]]-B30</f>
        <v>1</v>
      </c>
      <c r="F31">
        <f>IF(soki4[[#This Row],[Kolumna1]] &lt;= 1, F30+soki4[[#This Row],[Kolumna1]], 0)</f>
        <v>1</v>
      </c>
    </row>
    <row r="32" spans="1:6" hidden="1" x14ac:dyDescent="0.45">
      <c r="A32">
        <v>118</v>
      </c>
      <c r="B32" s="1">
        <v>44255</v>
      </c>
      <c r="C32" s="2" t="s">
        <v>4</v>
      </c>
      <c r="D32">
        <v>4290</v>
      </c>
      <c r="E32" s="7">
        <f>soki4[[#This Row],[data]]-B31</f>
        <v>2</v>
      </c>
      <c r="F32">
        <f>IF(soki4[[#This Row],[Kolumna1]] &lt;= 1, F31+soki4[[#This Row],[Kolumna1]], 0)</f>
        <v>0</v>
      </c>
    </row>
    <row r="33" spans="1:6" hidden="1" x14ac:dyDescent="0.45">
      <c r="A33">
        <v>121</v>
      </c>
      <c r="B33" s="1">
        <v>44256</v>
      </c>
      <c r="C33" s="2" t="s">
        <v>4</v>
      </c>
      <c r="D33">
        <v>8650</v>
      </c>
      <c r="E33" s="7">
        <f>soki4[[#This Row],[data]]-B32</f>
        <v>1</v>
      </c>
      <c r="F33">
        <f>IF(soki4[[#This Row],[Kolumna1]] &lt;= 1, F32+soki4[[#This Row],[Kolumna1]], 0)</f>
        <v>1</v>
      </c>
    </row>
    <row r="34" spans="1:6" hidden="1" x14ac:dyDescent="0.45">
      <c r="A34">
        <v>124</v>
      </c>
      <c r="B34" s="1">
        <v>44258</v>
      </c>
      <c r="C34" s="2" t="s">
        <v>4</v>
      </c>
      <c r="D34">
        <v>6850</v>
      </c>
      <c r="E34" s="7">
        <f>soki4[[#This Row],[data]]-B33</f>
        <v>2</v>
      </c>
      <c r="F34">
        <f>IF(soki4[[#This Row],[Kolumna1]] &lt;= 1, F33+soki4[[#This Row],[Kolumna1]], 0)</f>
        <v>0</v>
      </c>
    </row>
    <row r="35" spans="1:6" hidden="1" x14ac:dyDescent="0.45">
      <c r="A35">
        <v>125</v>
      </c>
      <c r="B35" s="1">
        <v>44259</v>
      </c>
      <c r="C35" s="2" t="s">
        <v>4</v>
      </c>
      <c r="D35">
        <v>6210</v>
      </c>
      <c r="E35" s="7">
        <f>soki4[[#This Row],[data]]-B34</f>
        <v>1</v>
      </c>
      <c r="F35">
        <f>IF(soki4[[#This Row],[Kolumna1]] &lt;= 1, F34+soki4[[#This Row],[Kolumna1]], 0)</f>
        <v>1</v>
      </c>
    </row>
    <row r="36" spans="1:6" hidden="1" x14ac:dyDescent="0.45">
      <c r="A36">
        <v>126</v>
      </c>
      <c r="B36" s="1">
        <v>44260</v>
      </c>
      <c r="C36" s="2" t="s">
        <v>4</v>
      </c>
      <c r="D36">
        <v>3340</v>
      </c>
      <c r="E36" s="7">
        <f>soki4[[#This Row],[data]]-B35</f>
        <v>1</v>
      </c>
      <c r="F36">
        <f>IF(soki4[[#This Row],[Kolumna1]] &lt;= 1, F35+soki4[[#This Row],[Kolumna1]], 0)</f>
        <v>2</v>
      </c>
    </row>
    <row r="37" spans="1:6" hidden="1" x14ac:dyDescent="0.45">
      <c r="A37">
        <v>131</v>
      </c>
      <c r="B37" s="1">
        <v>44262</v>
      </c>
      <c r="C37" s="2" t="s">
        <v>4</v>
      </c>
      <c r="D37">
        <v>5310</v>
      </c>
      <c r="E37" s="7">
        <f>soki4[[#This Row],[data]]-B36</f>
        <v>2</v>
      </c>
      <c r="F37">
        <f>IF(soki4[[#This Row],[Kolumna1]] &lt;= 1, F36+soki4[[#This Row],[Kolumna1]], 0)</f>
        <v>0</v>
      </c>
    </row>
    <row r="38" spans="1:6" hidden="1" x14ac:dyDescent="0.45">
      <c r="A38">
        <v>132</v>
      </c>
      <c r="B38" s="1">
        <v>44263</v>
      </c>
      <c r="C38" s="2" t="s">
        <v>4</v>
      </c>
      <c r="D38">
        <v>9130</v>
      </c>
      <c r="E38" s="7">
        <f>soki4[[#This Row],[data]]-B37</f>
        <v>1</v>
      </c>
      <c r="F38">
        <f>IF(soki4[[#This Row],[Kolumna1]] &lt;= 1, F37+soki4[[#This Row],[Kolumna1]], 0)</f>
        <v>1</v>
      </c>
    </row>
    <row r="39" spans="1:6" hidden="1" x14ac:dyDescent="0.45">
      <c r="A39">
        <v>134</v>
      </c>
      <c r="B39" s="1">
        <v>44264</v>
      </c>
      <c r="C39" s="2" t="s">
        <v>4</v>
      </c>
      <c r="D39">
        <v>1920</v>
      </c>
      <c r="E39" s="7">
        <f>soki4[[#This Row],[data]]-B38</f>
        <v>1</v>
      </c>
      <c r="F39">
        <f>IF(soki4[[#This Row],[Kolumna1]] &lt;= 1, F38+soki4[[#This Row],[Kolumna1]], 0)</f>
        <v>2</v>
      </c>
    </row>
    <row r="40" spans="1:6" hidden="1" x14ac:dyDescent="0.45">
      <c r="A40">
        <v>141</v>
      </c>
      <c r="B40" s="1">
        <v>44267</v>
      </c>
      <c r="C40" s="2" t="s">
        <v>4</v>
      </c>
      <c r="D40">
        <v>820</v>
      </c>
      <c r="E40" s="7">
        <f>soki4[[#This Row],[data]]-B39</f>
        <v>3</v>
      </c>
      <c r="F40">
        <f>IF(soki4[[#This Row],[Kolumna1]] &lt;= 1, F39+soki4[[#This Row],[Kolumna1]], 0)</f>
        <v>0</v>
      </c>
    </row>
    <row r="41" spans="1:6" hidden="1" x14ac:dyDescent="0.45">
      <c r="A41">
        <v>142</v>
      </c>
      <c r="B41" s="1">
        <v>44268</v>
      </c>
      <c r="C41" s="2" t="s">
        <v>4</v>
      </c>
      <c r="D41">
        <v>5220</v>
      </c>
      <c r="E41" s="7">
        <f>soki4[[#This Row],[data]]-B40</f>
        <v>1</v>
      </c>
      <c r="F41">
        <f>IF(soki4[[#This Row],[Kolumna1]] &lt;= 1, F40+soki4[[#This Row],[Kolumna1]], 0)</f>
        <v>1</v>
      </c>
    </row>
    <row r="42" spans="1:6" hidden="1" x14ac:dyDescent="0.45">
      <c r="A42">
        <v>145</v>
      </c>
      <c r="B42" s="1">
        <v>44270</v>
      </c>
      <c r="C42" s="2" t="s">
        <v>4</v>
      </c>
      <c r="D42">
        <v>6860</v>
      </c>
      <c r="E42" s="7">
        <f>soki4[[#This Row],[data]]-B41</f>
        <v>2</v>
      </c>
      <c r="F42">
        <f>IF(soki4[[#This Row],[Kolumna1]] &lt;= 1, F41+soki4[[#This Row],[Kolumna1]], 0)</f>
        <v>0</v>
      </c>
    </row>
    <row r="43" spans="1:6" hidden="1" x14ac:dyDescent="0.45">
      <c r="A43">
        <v>146</v>
      </c>
      <c r="B43" s="1">
        <v>44271</v>
      </c>
      <c r="C43" s="2" t="s">
        <v>4</v>
      </c>
      <c r="D43">
        <v>2020</v>
      </c>
      <c r="E43" s="7">
        <f>soki4[[#This Row],[data]]-B42</f>
        <v>1</v>
      </c>
      <c r="F43">
        <f>IF(soki4[[#This Row],[Kolumna1]] &lt;= 1, F42+soki4[[#This Row],[Kolumna1]], 0)</f>
        <v>1</v>
      </c>
    </row>
    <row r="44" spans="1:6" hidden="1" x14ac:dyDescent="0.45">
      <c r="A44">
        <v>148</v>
      </c>
      <c r="B44" s="1">
        <v>44272</v>
      </c>
      <c r="C44" s="2" t="s">
        <v>4</v>
      </c>
      <c r="D44">
        <v>9720</v>
      </c>
      <c r="E44" s="7">
        <f>soki4[[#This Row],[data]]-B43</f>
        <v>1</v>
      </c>
      <c r="F44">
        <f>IF(soki4[[#This Row],[Kolumna1]] &lt;= 1, F43+soki4[[#This Row],[Kolumna1]], 0)</f>
        <v>2</v>
      </c>
    </row>
    <row r="45" spans="1:6" hidden="1" x14ac:dyDescent="0.45">
      <c r="A45">
        <v>150</v>
      </c>
      <c r="B45" s="1">
        <v>44273</v>
      </c>
      <c r="C45" s="2" t="s">
        <v>4</v>
      </c>
      <c r="D45">
        <v>6780</v>
      </c>
      <c r="E45" s="7">
        <f>soki4[[#This Row],[data]]-B44</f>
        <v>1</v>
      </c>
      <c r="F45">
        <f>IF(soki4[[#This Row],[Kolumna1]] &lt;= 1, F44+soki4[[#This Row],[Kolumna1]], 0)</f>
        <v>3</v>
      </c>
    </row>
    <row r="46" spans="1:6" hidden="1" x14ac:dyDescent="0.45">
      <c r="A46">
        <v>157</v>
      </c>
      <c r="B46" s="1">
        <v>44275</v>
      </c>
      <c r="C46" s="2" t="s">
        <v>4</v>
      </c>
      <c r="D46">
        <v>9410</v>
      </c>
      <c r="E46" s="7">
        <f>soki4[[#This Row],[data]]-B45</f>
        <v>2</v>
      </c>
      <c r="F46">
        <f>IF(soki4[[#This Row],[Kolumna1]] &lt;= 1, F45+soki4[[#This Row],[Kolumna1]], 0)</f>
        <v>0</v>
      </c>
    </row>
    <row r="47" spans="1:6" hidden="1" x14ac:dyDescent="0.45">
      <c r="A47">
        <v>159</v>
      </c>
      <c r="B47" s="1">
        <v>44276</v>
      </c>
      <c r="C47" s="2" t="s">
        <v>4</v>
      </c>
      <c r="D47">
        <v>2480</v>
      </c>
      <c r="E47" s="7">
        <f>soki4[[#This Row],[data]]-B46</f>
        <v>1</v>
      </c>
      <c r="F47">
        <f>IF(soki4[[#This Row],[Kolumna1]] &lt;= 1, F46+soki4[[#This Row],[Kolumna1]], 0)</f>
        <v>1</v>
      </c>
    </row>
    <row r="48" spans="1:6" hidden="1" x14ac:dyDescent="0.45">
      <c r="A48">
        <v>161</v>
      </c>
      <c r="B48" s="1">
        <v>44277</v>
      </c>
      <c r="C48" s="2" t="s">
        <v>4</v>
      </c>
      <c r="D48">
        <v>860</v>
      </c>
      <c r="E48" s="7">
        <f>soki4[[#This Row],[data]]-B47</f>
        <v>1</v>
      </c>
      <c r="F48">
        <f>IF(soki4[[#This Row],[Kolumna1]] &lt;= 1, F47+soki4[[#This Row],[Kolumna1]], 0)</f>
        <v>2</v>
      </c>
    </row>
    <row r="49" spans="1:6" hidden="1" x14ac:dyDescent="0.45">
      <c r="A49">
        <v>165</v>
      </c>
      <c r="B49" s="1">
        <v>44279</v>
      </c>
      <c r="C49" s="2" t="s">
        <v>4</v>
      </c>
      <c r="D49">
        <v>8300</v>
      </c>
      <c r="E49" s="7">
        <f>soki4[[#This Row],[data]]-B48</f>
        <v>2</v>
      </c>
      <c r="F49">
        <f>IF(soki4[[#This Row],[Kolumna1]] &lt;= 1, F48+soki4[[#This Row],[Kolumna1]], 0)</f>
        <v>0</v>
      </c>
    </row>
    <row r="50" spans="1:6" hidden="1" x14ac:dyDescent="0.45">
      <c r="A50">
        <v>169</v>
      </c>
      <c r="B50" s="1">
        <v>44281</v>
      </c>
      <c r="C50" s="2" t="s">
        <v>4</v>
      </c>
      <c r="D50">
        <v>1300</v>
      </c>
      <c r="E50" s="7">
        <f>soki4[[#This Row],[data]]-B49</f>
        <v>2</v>
      </c>
      <c r="F50">
        <f>IF(soki4[[#This Row],[Kolumna1]] &lt;= 1, F49+soki4[[#This Row],[Kolumna1]], 0)</f>
        <v>0</v>
      </c>
    </row>
    <row r="51" spans="1:6" hidden="1" x14ac:dyDescent="0.45">
      <c r="A51">
        <v>173</v>
      </c>
      <c r="B51" s="1">
        <v>44283</v>
      </c>
      <c r="C51" s="2" t="s">
        <v>4</v>
      </c>
      <c r="D51">
        <v>1460</v>
      </c>
      <c r="E51" s="7">
        <f>soki4[[#This Row],[data]]-B50</f>
        <v>2</v>
      </c>
      <c r="F51">
        <f>IF(soki4[[#This Row],[Kolumna1]] &lt;= 1, F50+soki4[[#This Row],[Kolumna1]], 0)</f>
        <v>0</v>
      </c>
    </row>
    <row r="52" spans="1:6" hidden="1" x14ac:dyDescent="0.45">
      <c r="A52">
        <v>176</v>
      </c>
      <c r="B52" s="1">
        <v>44284</v>
      </c>
      <c r="C52" s="2" t="s">
        <v>4</v>
      </c>
      <c r="D52">
        <v>8090</v>
      </c>
      <c r="E52" s="7">
        <f>soki4[[#This Row],[data]]-B51</f>
        <v>1</v>
      </c>
      <c r="F52">
        <f>IF(soki4[[#This Row],[Kolumna1]] &lt;= 1, F51+soki4[[#This Row],[Kolumna1]], 0)</f>
        <v>1</v>
      </c>
    </row>
    <row r="53" spans="1:6" hidden="1" x14ac:dyDescent="0.45">
      <c r="A53">
        <v>177</v>
      </c>
      <c r="B53" s="1">
        <v>44285</v>
      </c>
      <c r="C53" s="2" t="s">
        <v>4</v>
      </c>
      <c r="D53">
        <v>4230</v>
      </c>
      <c r="E53" s="7">
        <f>soki4[[#This Row],[data]]-B52</f>
        <v>1</v>
      </c>
      <c r="F53">
        <f>IF(soki4[[#This Row],[Kolumna1]] &lt;= 1, F52+soki4[[#This Row],[Kolumna1]], 0)</f>
        <v>2</v>
      </c>
    </row>
    <row r="54" spans="1:6" hidden="1" x14ac:dyDescent="0.45">
      <c r="A54">
        <v>180</v>
      </c>
      <c r="B54" s="1">
        <v>44287</v>
      </c>
      <c r="C54" s="2" t="s">
        <v>4</v>
      </c>
      <c r="D54">
        <v>3540</v>
      </c>
      <c r="E54" s="7">
        <f>soki4[[#This Row],[data]]-B53</f>
        <v>2</v>
      </c>
      <c r="F54">
        <f>IF(soki4[[#This Row],[Kolumna1]] &lt;= 1, F53+soki4[[#This Row],[Kolumna1]], 0)</f>
        <v>0</v>
      </c>
    </row>
    <row r="55" spans="1:6" hidden="1" x14ac:dyDescent="0.45">
      <c r="A55">
        <v>183</v>
      </c>
      <c r="B55" s="1">
        <v>44288</v>
      </c>
      <c r="C55" s="2" t="s">
        <v>4</v>
      </c>
      <c r="D55">
        <v>4560</v>
      </c>
      <c r="E55" s="7">
        <f>soki4[[#This Row],[data]]-B54</f>
        <v>1</v>
      </c>
      <c r="F55">
        <f>IF(soki4[[#This Row],[Kolumna1]] &lt;= 1, F54+soki4[[#This Row],[Kolumna1]], 0)</f>
        <v>1</v>
      </c>
    </row>
    <row r="56" spans="1:6" hidden="1" x14ac:dyDescent="0.45">
      <c r="A56">
        <v>189</v>
      </c>
      <c r="B56" s="1">
        <v>44292</v>
      </c>
      <c r="C56" s="2" t="s">
        <v>4</v>
      </c>
      <c r="D56">
        <v>7100</v>
      </c>
      <c r="E56" s="7">
        <f>soki4[[#This Row],[data]]-B55</f>
        <v>4</v>
      </c>
      <c r="F56">
        <f>IF(soki4[[#This Row],[Kolumna1]] &lt;= 1, F55+soki4[[#This Row],[Kolumna1]], 0)</f>
        <v>0</v>
      </c>
    </row>
    <row r="57" spans="1:6" hidden="1" x14ac:dyDescent="0.45">
      <c r="A57">
        <v>191</v>
      </c>
      <c r="B57" s="1">
        <v>44293</v>
      </c>
      <c r="C57" s="2" t="s">
        <v>4</v>
      </c>
      <c r="D57">
        <v>7650</v>
      </c>
      <c r="E57" s="7">
        <f>soki4[[#This Row],[data]]-B56</f>
        <v>1</v>
      </c>
      <c r="F57">
        <f>IF(soki4[[#This Row],[Kolumna1]] &lt;= 1, F56+soki4[[#This Row],[Kolumna1]], 0)</f>
        <v>1</v>
      </c>
    </row>
    <row r="58" spans="1:6" hidden="1" x14ac:dyDescent="0.45">
      <c r="A58">
        <v>193</v>
      </c>
      <c r="B58" s="1">
        <v>44294</v>
      </c>
      <c r="C58" s="2" t="s">
        <v>4</v>
      </c>
      <c r="D58">
        <v>8230</v>
      </c>
      <c r="E58" s="7">
        <f>soki4[[#This Row],[data]]-B57</f>
        <v>1</v>
      </c>
      <c r="F58">
        <f>IF(soki4[[#This Row],[Kolumna1]] &lt;= 1, F57+soki4[[#This Row],[Kolumna1]], 0)</f>
        <v>2</v>
      </c>
    </row>
    <row r="59" spans="1:6" hidden="1" x14ac:dyDescent="0.45">
      <c r="A59">
        <v>196</v>
      </c>
      <c r="B59" s="1">
        <v>44295</v>
      </c>
      <c r="C59" s="2" t="s">
        <v>4</v>
      </c>
      <c r="D59">
        <v>9980</v>
      </c>
      <c r="E59" s="7">
        <f>soki4[[#This Row],[data]]-B58</f>
        <v>1</v>
      </c>
      <c r="F59">
        <f>IF(soki4[[#This Row],[Kolumna1]] &lt;= 1, F58+soki4[[#This Row],[Kolumna1]], 0)</f>
        <v>3</v>
      </c>
    </row>
    <row r="60" spans="1:6" hidden="1" x14ac:dyDescent="0.45">
      <c r="A60">
        <v>202</v>
      </c>
      <c r="B60" s="1">
        <v>44298</v>
      </c>
      <c r="C60" s="2" t="s">
        <v>4</v>
      </c>
      <c r="D60">
        <v>4460</v>
      </c>
      <c r="E60" s="7">
        <f>soki4[[#This Row],[data]]-B59</f>
        <v>3</v>
      </c>
      <c r="F60">
        <f>IF(soki4[[#This Row],[Kolumna1]] &lt;= 1, F59+soki4[[#This Row],[Kolumna1]], 0)</f>
        <v>0</v>
      </c>
    </row>
    <row r="61" spans="1:6" hidden="1" x14ac:dyDescent="0.45">
      <c r="A61">
        <v>206</v>
      </c>
      <c r="B61" s="1">
        <v>44300</v>
      </c>
      <c r="C61" s="2" t="s">
        <v>4</v>
      </c>
      <c r="D61">
        <v>6780</v>
      </c>
      <c r="E61" s="7">
        <f>soki4[[#This Row],[data]]-B60</f>
        <v>2</v>
      </c>
      <c r="F61">
        <f>IF(soki4[[#This Row],[Kolumna1]] &lt;= 1, F60+soki4[[#This Row],[Kolumna1]], 0)</f>
        <v>0</v>
      </c>
    </row>
    <row r="62" spans="1:6" hidden="1" x14ac:dyDescent="0.45">
      <c r="A62">
        <v>209</v>
      </c>
      <c r="B62" s="1">
        <v>44301</v>
      </c>
      <c r="C62" s="2" t="s">
        <v>4</v>
      </c>
      <c r="D62">
        <v>6720</v>
      </c>
      <c r="E62" s="7">
        <f>soki4[[#This Row],[data]]-B61</f>
        <v>1</v>
      </c>
      <c r="F62">
        <f>IF(soki4[[#This Row],[Kolumna1]] &lt;= 1, F61+soki4[[#This Row],[Kolumna1]], 0)</f>
        <v>1</v>
      </c>
    </row>
    <row r="63" spans="1:6" hidden="1" x14ac:dyDescent="0.45">
      <c r="A63">
        <v>213</v>
      </c>
      <c r="B63" s="1">
        <v>44302</v>
      </c>
      <c r="C63" s="2" t="s">
        <v>4</v>
      </c>
      <c r="D63">
        <v>1000</v>
      </c>
      <c r="E63" s="7">
        <f>soki4[[#This Row],[data]]-B62</f>
        <v>1</v>
      </c>
      <c r="F63">
        <f>IF(soki4[[#This Row],[Kolumna1]] &lt;= 1, F62+soki4[[#This Row],[Kolumna1]], 0)</f>
        <v>2</v>
      </c>
    </row>
    <row r="64" spans="1:6" hidden="1" x14ac:dyDescent="0.45">
      <c r="A64">
        <v>216</v>
      </c>
      <c r="B64" s="1">
        <v>44303</v>
      </c>
      <c r="C64" s="2" t="s">
        <v>4</v>
      </c>
      <c r="D64">
        <v>1800</v>
      </c>
      <c r="E64" s="7">
        <f>soki4[[#This Row],[data]]-B63</f>
        <v>1</v>
      </c>
      <c r="F64">
        <f>IF(soki4[[#This Row],[Kolumna1]] &lt;= 1, F63+soki4[[#This Row],[Kolumna1]], 0)</f>
        <v>3</v>
      </c>
    </row>
    <row r="65" spans="1:6" hidden="1" x14ac:dyDescent="0.45">
      <c r="A65">
        <v>219</v>
      </c>
      <c r="B65" s="1">
        <v>44304</v>
      </c>
      <c r="C65" s="2" t="s">
        <v>4</v>
      </c>
      <c r="D65">
        <v>6470</v>
      </c>
      <c r="E65" s="7">
        <f>soki4[[#This Row],[data]]-B64</f>
        <v>1</v>
      </c>
      <c r="F65">
        <f>IF(soki4[[#This Row],[Kolumna1]] &lt;= 1, F64+soki4[[#This Row],[Kolumna1]], 0)</f>
        <v>4</v>
      </c>
    </row>
    <row r="66" spans="1:6" hidden="1" x14ac:dyDescent="0.45">
      <c r="A66">
        <v>222</v>
      </c>
      <c r="B66" s="1">
        <v>44305</v>
      </c>
      <c r="C66" s="2" t="s">
        <v>4</v>
      </c>
      <c r="D66">
        <v>5220</v>
      </c>
      <c r="E66" s="7">
        <f>soki4[[#This Row],[data]]-B65</f>
        <v>1</v>
      </c>
      <c r="F66">
        <f>IF(soki4[[#This Row],[Kolumna1]] &lt;= 1, F65+soki4[[#This Row],[Kolumna1]], 0)</f>
        <v>5</v>
      </c>
    </row>
    <row r="67" spans="1:6" hidden="1" x14ac:dyDescent="0.45">
      <c r="A67">
        <v>226</v>
      </c>
      <c r="B67" s="1">
        <v>44307</v>
      </c>
      <c r="C67" s="2" t="s">
        <v>4</v>
      </c>
      <c r="D67">
        <v>4140</v>
      </c>
      <c r="E67" s="7">
        <f>soki4[[#This Row],[data]]-B66</f>
        <v>2</v>
      </c>
      <c r="F67">
        <f>IF(soki4[[#This Row],[Kolumna1]] &lt;= 1, F66+soki4[[#This Row],[Kolumna1]], 0)</f>
        <v>0</v>
      </c>
    </row>
    <row r="68" spans="1:6" hidden="1" x14ac:dyDescent="0.45">
      <c r="A68">
        <v>230</v>
      </c>
      <c r="B68" s="1">
        <v>44309</v>
      </c>
      <c r="C68" s="2" t="s">
        <v>4</v>
      </c>
      <c r="D68">
        <v>950</v>
      </c>
      <c r="E68" s="7">
        <f>soki4[[#This Row],[data]]-B67</f>
        <v>2</v>
      </c>
      <c r="F68">
        <f>IF(soki4[[#This Row],[Kolumna1]] &lt;= 1, F67+soki4[[#This Row],[Kolumna1]], 0)</f>
        <v>0</v>
      </c>
    </row>
    <row r="69" spans="1:6" hidden="1" x14ac:dyDescent="0.45">
      <c r="A69">
        <v>234</v>
      </c>
      <c r="B69" s="1">
        <v>44311</v>
      </c>
      <c r="C69" s="2" t="s">
        <v>4</v>
      </c>
      <c r="D69">
        <v>8060</v>
      </c>
      <c r="E69" s="7">
        <f>soki4[[#This Row],[data]]-B68</f>
        <v>2</v>
      </c>
      <c r="F69">
        <f>IF(soki4[[#This Row],[Kolumna1]] &lt;= 1, F68+soki4[[#This Row],[Kolumna1]], 0)</f>
        <v>0</v>
      </c>
    </row>
    <row r="70" spans="1:6" hidden="1" x14ac:dyDescent="0.45">
      <c r="A70">
        <v>239</v>
      </c>
      <c r="B70" s="1">
        <v>44314</v>
      </c>
      <c r="C70" s="2" t="s">
        <v>4</v>
      </c>
      <c r="D70">
        <v>9390</v>
      </c>
      <c r="E70" s="7">
        <f>soki4[[#This Row],[data]]-B69</f>
        <v>3</v>
      </c>
      <c r="F70">
        <f>IF(soki4[[#This Row],[Kolumna1]] &lt;= 1, F69+soki4[[#This Row],[Kolumna1]], 0)</f>
        <v>0</v>
      </c>
    </row>
    <row r="71" spans="1:6" hidden="1" x14ac:dyDescent="0.45">
      <c r="A71">
        <v>242</v>
      </c>
      <c r="B71" s="1">
        <v>44316</v>
      </c>
      <c r="C71" s="2" t="s">
        <v>4</v>
      </c>
      <c r="D71">
        <v>4880</v>
      </c>
      <c r="E71" s="7">
        <f>soki4[[#This Row],[data]]-B70</f>
        <v>2</v>
      </c>
      <c r="F71">
        <f>IF(soki4[[#This Row],[Kolumna1]] &lt;= 1, F70+soki4[[#This Row],[Kolumna1]], 0)</f>
        <v>0</v>
      </c>
    </row>
    <row r="72" spans="1:6" hidden="1" x14ac:dyDescent="0.45">
      <c r="A72">
        <v>243</v>
      </c>
      <c r="B72" s="1">
        <v>44317</v>
      </c>
      <c r="C72" s="2" t="s">
        <v>4</v>
      </c>
      <c r="D72">
        <v>3980</v>
      </c>
      <c r="E72" s="7">
        <f>soki4[[#This Row],[data]]-B71</f>
        <v>1</v>
      </c>
      <c r="F72">
        <f>IF(soki4[[#This Row],[Kolumna1]] &lt;= 1, F71+soki4[[#This Row],[Kolumna1]], 0)</f>
        <v>1</v>
      </c>
    </row>
    <row r="73" spans="1:6" hidden="1" x14ac:dyDescent="0.45">
      <c r="A73">
        <v>244</v>
      </c>
      <c r="B73" s="1">
        <v>44318</v>
      </c>
      <c r="C73" s="2" t="s">
        <v>4</v>
      </c>
      <c r="D73">
        <v>3980</v>
      </c>
      <c r="E73" s="7">
        <f>soki4[[#This Row],[data]]-B72</f>
        <v>1</v>
      </c>
      <c r="F73">
        <f>IF(soki4[[#This Row],[Kolumna1]] &lt;= 1, F72+soki4[[#This Row],[Kolumna1]], 0)</f>
        <v>2</v>
      </c>
    </row>
    <row r="74" spans="1:6" hidden="1" x14ac:dyDescent="0.45">
      <c r="A74">
        <v>249</v>
      </c>
      <c r="B74" s="1">
        <v>44321</v>
      </c>
      <c r="C74" s="2" t="s">
        <v>4</v>
      </c>
      <c r="D74">
        <v>3070</v>
      </c>
      <c r="E74" s="7">
        <f>soki4[[#This Row],[data]]-B73</f>
        <v>3</v>
      </c>
      <c r="F74">
        <f>IF(soki4[[#This Row],[Kolumna1]] &lt;= 1, F73+soki4[[#This Row],[Kolumna1]], 0)</f>
        <v>0</v>
      </c>
    </row>
    <row r="75" spans="1:6" hidden="1" x14ac:dyDescent="0.45">
      <c r="A75">
        <v>250</v>
      </c>
      <c r="B75" s="1">
        <v>44322</v>
      </c>
      <c r="C75" s="2" t="s">
        <v>4</v>
      </c>
      <c r="D75">
        <v>1950</v>
      </c>
      <c r="E75" s="7">
        <f>soki4[[#This Row],[data]]-B74</f>
        <v>1</v>
      </c>
      <c r="F75">
        <f>IF(soki4[[#This Row],[Kolumna1]] &lt;= 1, F74+soki4[[#This Row],[Kolumna1]], 0)</f>
        <v>1</v>
      </c>
    </row>
    <row r="76" spans="1:6" hidden="1" x14ac:dyDescent="0.45">
      <c r="A76">
        <v>253</v>
      </c>
      <c r="B76" s="1">
        <v>44323</v>
      </c>
      <c r="C76" s="2" t="s">
        <v>4</v>
      </c>
      <c r="D76">
        <v>9810</v>
      </c>
      <c r="E76" s="7">
        <f>soki4[[#This Row],[data]]-B75</f>
        <v>1</v>
      </c>
      <c r="F76">
        <f>IF(soki4[[#This Row],[Kolumna1]] &lt;= 1, F75+soki4[[#This Row],[Kolumna1]], 0)</f>
        <v>2</v>
      </c>
    </row>
    <row r="77" spans="1:6" hidden="1" x14ac:dyDescent="0.45">
      <c r="A77">
        <v>257</v>
      </c>
      <c r="B77" s="1">
        <v>44324</v>
      </c>
      <c r="C77" s="2" t="s">
        <v>4</v>
      </c>
      <c r="D77">
        <v>7270</v>
      </c>
      <c r="E77" s="7">
        <f>soki4[[#This Row],[data]]-B76</f>
        <v>1</v>
      </c>
      <c r="F77">
        <f>IF(soki4[[#This Row],[Kolumna1]] &lt;= 1, F76+soki4[[#This Row],[Kolumna1]], 0)</f>
        <v>3</v>
      </c>
    </row>
    <row r="78" spans="1:6" hidden="1" x14ac:dyDescent="0.45">
      <c r="A78">
        <v>260</v>
      </c>
      <c r="B78" s="1">
        <v>44325</v>
      </c>
      <c r="C78" s="2" t="s">
        <v>4</v>
      </c>
      <c r="D78">
        <v>5440</v>
      </c>
      <c r="E78" s="7">
        <f>soki4[[#This Row],[data]]-B77</f>
        <v>1</v>
      </c>
      <c r="F78">
        <f>IF(soki4[[#This Row],[Kolumna1]] &lt;= 1, F77+soki4[[#This Row],[Kolumna1]], 0)</f>
        <v>4</v>
      </c>
    </row>
    <row r="79" spans="1:6" hidden="1" x14ac:dyDescent="0.45">
      <c r="A79">
        <v>267</v>
      </c>
      <c r="B79" s="1">
        <v>44329</v>
      </c>
      <c r="C79" s="2" t="s">
        <v>4</v>
      </c>
      <c r="D79">
        <v>600</v>
      </c>
      <c r="E79" s="7">
        <f>soki4[[#This Row],[data]]-B78</f>
        <v>4</v>
      </c>
      <c r="F79">
        <f>IF(soki4[[#This Row],[Kolumna1]] &lt;= 1, F78+soki4[[#This Row],[Kolumna1]], 0)</f>
        <v>0</v>
      </c>
    </row>
    <row r="80" spans="1:6" hidden="1" x14ac:dyDescent="0.45">
      <c r="A80">
        <v>268</v>
      </c>
      <c r="B80" s="1">
        <v>44330</v>
      </c>
      <c r="C80" s="2" t="s">
        <v>4</v>
      </c>
      <c r="D80">
        <v>1170</v>
      </c>
      <c r="E80" s="7">
        <f>soki4[[#This Row],[data]]-B79</f>
        <v>1</v>
      </c>
      <c r="F80">
        <f>IF(soki4[[#This Row],[Kolumna1]] &lt;= 1, F79+soki4[[#This Row],[Kolumna1]], 0)</f>
        <v>1</v>
      </c>
    </row>
    <row r="81" spans="1:6" hidden="1" x14ac:dyDescent="0.45">
      <c r="A81">
        <v>272</v>
      </c>
      <c r="B81" s="1">
        <v>44332</v>
      </c>
      <c r="C81" s="2" t="s">
        <v>4</v>
      </c>
      <c r="D81">
        <v>1200</v>
      </c>
      <c r="E81" s="7">
        <f>soki4[[#This Row],[data]]-B80</f>
        <v>2</v>
      </c>
      <c r="F81">
        <f>IF(soki4[[#This Row],[Kolumna1]] &lt;= 1, F80+soki4[[#This Row],[Kolumna1]], 0)</f>
        <v>0</v>
      </c>
    </row>
    <row r="82" spans="1:6" hidden="1" x14ac:dyDescent="0.45">
      <c r="A82">
        <v>274</v>
      </c>
      <c r="B82" s="1">
        <v>44333</v>
      </c>
      <c r="C82" s="2" t="s">
        <v>4</v>
      </c>
      <c r="D82">
        <v>2210</v>
      </c>
      <c r="E82" s="7">
        <f>soki4[[#This Row],[data]]-B81</f>
        <v>1</v>
      </c>
      <c r="F82">
        <f>IF(soki4[[#This Row],[Kolumna1]] &lt;= 1, F81+soki4[[#This Row],[Kolumna1]], 0)</f>
        <v>1</v>
      </c>
    </row>
    <row r="83" spans="1:6" hidden="1" x14ac:dyDescent="0.45">
      <c r="A83">
        <v>275</v>
      </c>
      <c r="B83" s="1">
        <v>44334</v>
      </c>
      <c r="C83" s="2" t="s">
        <v>4</v>
      </c>
      <c r="D83">
        <v>1170</v>
      </c>
      <c r="E83" s="7">
        <f>soki4[[#This Row],[data]]-B82</f>
        <v>1</v>
      </c>
      <c r="F83">
        <f>IF(soki4[[#This Row],[Kolumna1]] &lt;= 1, F82+soki4[[#This Row],[Kolumna1]], 0)</f>
        <v>2</v>
      </c>
    </row>
    <row r="84" spans="1:6" hidden="1" x14ac:dyDescent="0.45">
      <c r="A84">
        <v>280</v>
      </c>
      <c r="B84" s="1">
        <v>44335</v>
      </c>
      <c r="C84" s="2" t="s">
        <v>4</v>
      </c>
      <c r="D84">
        <v>4470</v>
      </c>
      <c r="E84" s="7">
        <f>soki4[[#This Row],[data]]-B83</f>
        <v>1</v>
      </c>
      <c r="F84">
        <f>IF(soki4[[#This Row],[Kolumna1]] &lt;= 1, F83+soki4[[#This Row],[Kolumna1]], 0)</f>
        <v>3</v>
      </c>
    </row>
    <row r="85" spans="1:6" hidden="1" x14ac:dyDescent="0.45">
      <c r="A85">
        <v>282</v>
      </c>
      <c r="B85" s="1">
        <v>44336</v>
      </c>
      <c r="C85" s="2" t="s">
        <v>4</v>
      </c>
      <c r="D85">
        <v>2250</v>
      </c>
      <c r="E85" s="7">
        <f>soki4[[#This Row],[data]]-B84</f>
        <v>1</v>
      </c>
      <c r="F85">
        <f>IF(soki4[[#This Row],[Kolumna1]] &lt;= 1, F84+soki4[[#This Row],[Kolumna1]], 0)</f>
        <v>4</v>
      </c>
    </row>
    <row r="86" spans="1:6" hidden="1" x14ac:dyDescent="0.45">
      <c r="A86">
        <v>289</v>
      </c>
      <c r="B86" s="1">
        <v>44339</v>
      </c>
      <c r="C86" s="2" t="s">
        <v>4</v>
      </c>
      <c r="D86">
        <v>4700</v>
      </c>
      <c r="E86" s="7">
        <f>soki4[[#This Row],[data]]-B85</f>
        <v>3</v>
      </c>
      <c r="F86">
        <f>IF(soki4[[#This Row],[Kolumna1]] &lt;= 1, F85+soki4[[#This Row],[Kolumna1]], 0)</f>
        <v>0</v>
      </c>
    </row>
    <row r="87" spans="1:6" hidden="1" x14ac:dyDescent="0.45">
      <c r="A87">
        <v>290</v>
      </c>
      <c r="B87" s="1">
        <v>44340</v>
      </c>
      <c r="C87" s="2" t="s">
        <v>4</v>
      </c>
      <c r="D87">
        <v>1830</v>
      </c>
      <c r="E87" s="7">
        <f>soki4[[#This Row],[data]]-B86</f>
        <v>1</v>
      </c>
      <c r="F87">
        <f>IF(soki4[[#This Row],[Kolumna1]] &lt;= 1, F86+soki4[[#This Row],[Kolumna1]], 0)</f>
        <v>1</v>
      </c>
    </row>
    <row r="88" spans="1:6" hidden="1" x14ac:dyDescent="0.45">
      <c r="A88">
        <v>296</v>
      </c>
      <c r="B88" s="1">
        <v>44342</v>
      </c>
      <c r="C88" s="2" t="s">
        <v>4</v>
      </c>
      <c r="D88">
        <v>4560</v>
      </c>
      <c r="E88" s="7">
        <f>soki4[[#This Row],[data]]-B87</f>
        <v>2</v>
      </c>
      <c r="F88">
        <f>IF(soki4[[#This Row],[Kolumna1]] &lt;= 1, F87+soki4[[#This Row],[Kolumna1]], 0)</f>
        <v>0</v>
      </c>
    </row>
    <row r="89" spans="1:6" hidden="1" x14ac:dyDescent="0.45">
      <c r="A89">
        <v>298</v>
      </c>
      <c r="B89" s="1">
        <v>44343</v>
      </c>
      <c r="C89" s="2" t="s">
        <v>4</v>
      </c>
      <c r="D89">
        <v>3110</v>
      </c>
      <c r="E89" s="7">
        <f>soki4[[#This Row],[data]]-B88</f>
        <v>1</v>
      </c>
      <c r="F89">
        <f>IF(soki4[[#This Row],[Kolumna1]] &lt;= 1, F88+soki4[[#This Row],[Kolumna1]], 0)</f>
        <v>1</v>
      </c>
    </row>
    <row r="90" spans="1:6" hidden="1" x14ac:dyDescent="0.45">
      <c r="A90">
        <v>301</v>
      </c>
      <c r="B90" s="1">
        <v>44344</v>
      </c>
      <c r="C90" s="2" t="s">
        <v>4</v>
      </c>
      <c r="D90">
        <v>9220</v>
      </c>
      <c r="E90" s="7">
        <f>soki4[[#This Row],[data]]-B89</f>
        <v>1</v>
      </c>
      <c r="F90">
        <f>IF(soki4[[#This Row],[Kolumna1]] &lt;= 1, F89+soki4[[#This Row],[Kolumna1]], 0)</f>
        <v>2</v>
      </c>
    </row>
    <row r="91" spans="1:6" hidden="1" x14ac:dyDescent="0.45">
      <c r="A91">
        <v>302</v>
      </c>
      <c r="B91" s="1">
        <v>44345</v>
      </c>
      <c r="C91" s="2" t="s">
        <v>4</v>
      </c>
      <c r="D91">
        <v>9740</v>
      </c>
      <c r="E91" s="7">
        <f>soki4[[#This Row],[data]]-B90</f>
        <v>1</v>
      </c>
      <c r="F91">
        <f>IF(soki4[[#This Row],[Kolumna1]] &lt;= 1, F90+soki4[[#This Row],[Kolumna1]], 0)</f>
        <v>3</v>
      </c>
    </row>
    <row r="92" spans="1:6" hidden="1" x14ac:dyDescent="0.45">
      <c r="A92">
        <v>303</v>
      </c>
      <c r="B92" s="1">
        <v>44346</v>
      </c>
      <c r="C92" s="2" t="s">
        <v>4</v>
      </c>
      <c r="D92">
        <v>4500</v>
      </c>
      <c r="E92" s="7">
        <f>soki4[[#This Row],[data]]-B91</f>
        <v>1</v>
      </c>
      <c r="F92">
        <f>IF(soki4[[#This Row],[Kolumna1]] &lt;= 1, F91+soki4[[#This Row],[Kolumna1]], 0)</f>
        <v>4</v>
      </c>
    </row>
    <row r="93" spans="1:6" hidden="1" x14ac:dyDescent="0.45">
      <c r="A93">
        <v>305</v>
      </c>
      <c r="B93" s="1">
        <v>44347</v>
      </c>
      <c r="C93" s="2" t="s">
        <v>4</v>
      </c>
      <c r="D93">
        <v>9960</v>
      </c>
      <c r="E93" s="7">
        <f>soki4[[#This Row],[data]]-B92</f>
        <v>1</v>
      </c>
      <c r="F93">
        <f>IF(soki4[[#This Row],[Kolumna1]] &lt;= 1, F92+soki4[[#This Row],[Kolumna1]], 0)</f>
        <v>5</v>
      </c>
    </row>
    <row r="94" spans="1:6" hidden="1" x14ac:dyDescent="0.45">
      <c r="A94">
        <v>311</v>
      </c>
      <c r="B94" s="1">
        <v>44350</v>
      </c>
      <c r="C94" s="2" t="s">
        <v>4</v>
      </c>
      <c r="D94">
        <v>5030</v>
      </c>
      <c r="E94" s="7">
        <f>soki4[[#This Row],[data]]-B93</f>
        <v>3</v>
      </c>
      <c r="F94">
        <f>IF(soki4[[#This Row],[Kolumna1]] &lt;= 1, F93+soki4[[#This Row],[Kolumna1]], 0)</f>
        <v>0</v>
      </c>
    </row>
    <row r="95" spans="1:6" hidden="1" x14ac:dyDescent="0.45">
      <c r="A95">
        <v>314</v>
      </c>
      <c r="B95" s="1">
        <v>44352</v>
      </c>
      <c r="C95" s="2" t="s">
        <v>4</v>
      </c>
      <c r="D95">
        <v>5490</v>
      </c>
      <c r="E95" s="7">
        <f>soki4[[#This Row],[data]]-B94</f>
        <v>2</v>
      </c>
      <c r="F95">
        <f>IF(soki4[[#This Row],[Kolumna1]] &lt;= 1, F94+soki4[[#This Row],[Kolumna1]], 0)</f>
        <v>0</v>
      </c>
    </row>
    <row r="96" spans="1:6" hidden="1" x14ac:dyDescent="0.45">
      <c r="A96">
        <v>316</v>
      </c>
      <c r="B96" s="1">
        <v>44353</v>
      </c>
      <c r="C96" s="2" t="s">
        <v>4</v>
      </c>
      <c r="D96">
        <v>6790</v>
      </c>
      <c r="E96" s="7">
        <f>soki4[[#This Row],[data]]-B95</f>
        <v>1</v>
      </c>
      <c r="F96">
        <f>IF(soki4[[#This Row],[Kolumna1]] &lt;= 1, F95+soki4[[#This Row],[Kolumna1]], 0)</f>
        <v>1</v>
      </c>
    </row>
    <row r="97" spans="1:6" hidden="1" x14ac:dyDescent="0.45">
      <c r="A97">
        <v>318</v>
      </c>
      <c r="B97" s="1">
        <v>44354</v>
      </c>
      <c r="C97" s="2" t="s">
        <v>4</v>
      </c>
      <c r="D97">
        <v>5530</v>
      </c>
      <c r="E97" s="7">
        <f>soki4[[#This Row],[data]]-B96</f>
        <v>1</v>
      </c>
      <c r="F97">
        <f>IF(soki4[[#This Row],[Kolumna1]] &lt;= 1, F96+soki4[[#This Row],[Kolumna1]], 0)</f>
        <v>2</v>
      </c>
    </row>
    <row r="98" spans="1:6" hidden="1" x14ac:dyDescent="0.45">
      <c r="A98">
        <v>321</v>
      </c>
      <c r="B98" s="1">
        <v>44356</v>
      </c>
      <c r="C98" s="2" t="s">
        <v>4</v>
      </c>
      <c r="D98">
        <v>5550</v>
      </c>
      <c r="E98" s="7">
        <f>soki4[[#This Row],[data]]-B97</f>
        <v>2</v>
      </c>
      <c r="F98">
        <f>IF(soki4[[#This Row],[Kolumna1]] &lt;= 1, F97+soki4[[#This Row],[Kolumna1]], 0)</f>
        <v>0</v>
      </c>
    </row>
    <row r="99" spans="1:6" hidden="1" x14ac:dyDescent="0.45">
      <c r="A99">
        <v>324</v>
      </c>
      <c r="B99" s="1">
        <v>44357</v>
      </c>
      <c r="C99" s="2" t="s">
        <v>4</v>
      </c>
      <c r="D99">
        <v>4330</v>
      </c>
      <c r="E99" s="7">
        <f>soki4[[#This Row],[data]]-B98</f>
        <v>1</v>
      </c>
      <c r="F99">
        <f>IF(soki4[[#This Row],[Kolumna1]] &lt;= 1, F98+soki4[[#This Row],[Kolumna1]], 0)</f>
        <v>1</v>
      </c>
    </row>
    <row r="100" spans="1:6" hidden="1" x14ac:dyDescent="0.45">
      <c r="A100">
        <v>329</v>
      </c>
      <c r="B100" s="1">
        <v>44359</v>
      </c>
      <c r="C100" s="2" t="s">
        <v>4</v>
      </c>
      <c r="D100">
        <v>2240</v>
      </c>
      <c r="E100" s="7">
        <f>soki4[[#This Row],[data]]-B99</f>
        <v>2</v>
      </c>
      <c r="F100">
        <f>IF(soki4[[#This Row],[Kolumna1]] &lt;= 1, F99+soki4[[#This Row],[Kolumna1]], 0)</f>
        <v>0</v>
      </c>
    </row>
    <row r="101" spans="1:6" hidden="1" x14ac:dyDescent="0.45">
      <c r="A101">
        <v>330</v>
      </c>
      <c r="B101" s="1">
        <v>44360</v>
      </c>
      <c r="C101" s="2" t="s">
        <v>4</v>
      </c>
      <c r="D101">
        <v>1810</v>
      </c>
      <c r="E101" s="7">
        <f>soki4[[#This Row],[data]]-B100</f>
        <v>1</v>
      </c>
      <c r="F101">
        <f>IF(soki4[[#This Row],[Kolumna1]] &lt;= 1, F100+soki4[[#This Row],[Kolumna1]], 0)</f>
        <v>1</v>
      </c>
    </row>
    <row r="102" spans="1:6" hidden="1" x14ac:dyDescent="0.45">
      <c r="A102">
        <v>335</v>
      </c>
      <c r="B102" s="1">
        <v>44361</v>
      </c>
      <c r="C102" s="2" t="s">
        <v>4</v>
      </c>
      <c r="D102">
        <v>1230</v>
      </c>
      <c r="E102" s="7">
        <f>soki4[[#This Row],[data]]-B101</f>
        <v>1</v>
      </c>
      <c r="F102">
        <f>IF(soki4[[#This Row],[Kolumna1]] &lt;= 1, F101+soki4[[#This Row],[Kolumna1]], 0)</f>
        <v>2</v>
      </c>
    </row>
    <row r="103" spans="1:6" hidden="1" x14ac:dyDescent="0.45">
      <c r="A103">
        <v>339</v>
      </c>
      <c r="B103" s="1">
        <v>44363</v>
      </c>
      <c r="C103" s="2" t="s">
        <v>4</v>
      </c>
      <c r="D103">
        <v>3020</v>
      </c>
      <c r="E103" s="7">
        <f>soki4[[#This Row],[data]]-B102</f>
        <v>2</v>
      </c>
      <c r="F103">
        <f>IF(soki4[[#This Row],[Kolumna1]] &lt;= 1, F102+soki4[[#This Row],[Kolumna1]], 0)</f>
        <v>0</v>
      </c>
    </row>
    <row r="104" spans="1:6" hidden="1" x14ac:dyDescent="0.45">
      <c r="A104">
        <v>342</v>
      </c>
      <c r="B104" s="1">
        <v>44364</v>
      </c>
      <c r="C104" s="2" t="s">
        <v>4</v>
      </c>
      <c r="D104">
        <v>4180</v>
      </c>
      <c r="E104" s="7">
        <f>soki4[[#This Row],[data]]-B103</f>
        <v>1</v>
      </c>
      <c r="F104">
        <f>IF(soki4[[#This Row],[Kolumna1]] &lt;= 1, F103+soki4[[#This Row],[Kolumna1]], 0)</f>
        <v>1</v>
      </c>
    </row>
    <row r="105" spans="1:6" hidden="1" x14ac:dyDescent="0.45">
      <c r="A105">
        <v>346</v>
      </c>
      <c r="B105" s="1">
        <v>44365</v>
      </c>
      <c r="C105" s="2" t="s">
        <v>4</v>
      </c>
      <c r="D105">
        <v>9420</v>
      </c>
      <c r="E105" s="7">
        <f>soki4[[#This Row],[data]]-B104</f>
        <v>1</v>
      </c>
      <c r="F105">
        <f>IF(soki4[[#This Row],[Kolumna1]] &lt;= 1, F104+soki4[[#This Row],[Kolumna1]], 0)</f>
        <v>2</v>
      </c>
    </row>
    <row r="106" spans="1:6" hidden="1" x14ac:dyDescent="0.45">
      <c r="A106">
        <v>349</v>
      </c>
      <c r="B106" s="1">
        <v>44367</v>
      </c>
      <c r="C106" s="2" t="s">
        <v>4</v>
      </c>
      <c r="D106">
        <v>1060</v>
      </c>
      <c r="E106" s="7">
        <f>soki4[[#This Row],[data]]-B105</f>
        <v>2</v>
      </c>
      <c r="F106">
        <f>IF(soki4[[#This Row],[Kolumna1]] &lt;= 1, F105+soki4[[#This Row],[Kolumna1]], 0)</f>
        <v>0</v>
      </c>
    </row>
    <row r="107" spans="1:6" hidden="1" x14ac:dyDescent="0.45">
      <c r="A107">
        <v>360</v>
      </c>
      <c r="B107" s="1">
        <v>44374</v>
      </c>
      <c r="C107" s="2" t="s">
        <v>4</v>
      </c>
      <c r="D107">
        <v>9010</v>
      </c>
      <c r="E107" s="7">
        <f>soki4[[#This Row],[data]]-B106</f>
        <v>7</v>
      </c>
      <c r="F107">
        <f>IF(soki4[[#This Row],[Kolumna1]] &lt;= 1, F106+soki4[[#This Row],[Kolumna1]], 0)</f>
        <v>0</v>
      </c>
    </row>
    <row r="108" spans="1:6" hidden="1" x14ac:dyDescent="0.45">
      <c r="A108">
        <v>362</v>
      </c>
      <c r="B108" s="1">
        <v>44376</v>
      </c>
      <c r="C108" s="2" t="s">
        <v>4</v>
      </c>
      <c r="D108">
        <v>2910</v>
      </c>
      <c r="E108" s="7">
        <f>soki4[[#This Row],[data]]-B107</f>
        <v>2</v>
      </c>
      <c r="F108">
        <f>IF(soki4[[#This Row],[Kolumna1]] &lt;= 1, F107+soki4[[#This Row],[Kolumna1]], 0)</f>
        <v>0</v>
      </c>
    </row>
    <row r="109" spans="1:6" hidden="1" x14ac:dyDescent="0.45">
      <c r="A109">
        <v>367</v>
      </c>
      <c r="B109" s="1">
        <v>44378</v>
      </c>
      <c r="C109" s="2" t="s">
        <v>4</v>
      </c>
      <c r="D109">
        <v>1740</v>
      </c>
      <c r="E109" s="7">
        <f>soki4[[#This Row],[data]]-B108</f>
        <v>2</v>
      </c>
      <c r="F109">
        <f>IF(soki4[[#This Row],[Kolumna1]] &lt;= 1, F108+soki4[[#This Row],[Kolumna1]], 0)</f>
        <v>0</v>
      </c>
    </row>
    <row r="110" spans="1:6" hidden="1" x14ac:dyDescent="0.45">
      <c r="A110">
        <v>371</v>
      </c>
      <c r="B110" s="1">
        <v>44380</v>
      </c>
      <c r="C110" s="2" t="s">
        <v>4</v>
      </c>
      <c r="D110">
        <v>4600</v>
      </c>
      <c r="E110" s="7">
        <f>soki4[[#This Row],[data]]-B109</f>
        <v>2</v>
      </c>
      <c r="F110">
        <f>IF(soki4[[#This Row],[Kolumna1]] &lt;= 1, F109+soki4[[#This Row],[Kolumna1]], 0)</f>
        <v>0</v>
      </c>
    </row>
    <row r="111" spans="1:6" hidden="1" x14ac:dyDescent="0.45">
      <c r="A111">
        <v>375</v>
      </c>
      <c r="B111" s="1">
        <v>44382</v>
      </c>
      <c r="C111" s="2" t="s">
        <v>4</v>
      </c>
      <c r="D111">
        <v>2650</v>
      </c>
      <c r="E111" s="7">
        <f>soki4[[#This Row],[data]]-B110</f>
        <v>2</v>
      </c>
      <c r="F111">
        <f>IF(soki4[[#This Row],[Kolumna1]] &lt;= 1, F110+soki4[[#This Row],[Kolumna1]], 0)</f>
        <v>0</v>
      </c>
    </row>
    <row r="112" spans="1:6" hidden="1" x14ac:dyDescent="0.45">
      <c r="A112">
        <v>377</v>
      </c>
      <c r="B112" s="1">
        <v>44383</v>
      </c>
      <c r="C112" s="2" t="s">
        <v>4</v>
      </c>
      <c r="D112">
        <v>4460</v>
      </c>
      <c r="E112" s="7">
        <f>soki4[[#This Row],[data]]-B111</f>
        <v>1</v>
      </c>
      <c r="F112">
        <f>IF(soki4[[#This Row],[Kolumna1]] &lt;= 1, F111+soki4[[#This Row],[Kolumna1]], 0)</f>
        <v>1</v>
      </c>
    </row>
    <row r="113" spans="1:6" hidden="1" x14ac:dyDescent="0.45">
      <c r="A113">
        <v>379</v>
      </c>
      <c r="B113" s="1">
        <v>44384</v>
      </c>
      <c r="C113" s="2" t="s">
        <v>4</v>
      </c>
      <c r="D113">
        <v>9670</v>
      </c>
      <c r="E113" s="7">
        <f>soki4[[#This Row],[data]]-B112</f>
        <v>1</v>
      </c>
      <c r="F113">
        <f>IF(soki4[[#This Row],[Kolumna1]] &lt;= 1, F112+soki4[[#This Row],[Kolumna1]], 0)</f>
        <v>2</v>
      </c>
    </row>
    <row r="114" spans="1:6" hidden="1" x14ac:dyDescent="0.45">
      <c r="A114">
        <v>381</v>
      </c>
      <c r="B114" s="1">
        <v>44385</v>
      </c>
      <c r="C114" s="2" t="s">
        <v>4</v>
      </c>
      <c r="D114">
        <v>2030</v>
      </c>
      <c r="E114" s="7">
        <f>soki4[[#This Row],[data]]-B113</f>
        <v>1</v>
      </c>
      <c r="F114">
        <f>IF(soki4[[#This Row],[Kolumna1]] &lt;= 1, F113+soki4[[#This Row],[Kolumna1]], 0)</f>
        <v>3</v>
      </c>
    </row>
    <row r="115" spans="1:6" hidden="1" x14ac:dyDescent="0.45">
      <c r="A115">
        <v>385</v>
      </c>
      <c r="B115" s="1">
        <v>44386</v>
      </c>
      <c r="C115" s="2" t="s">
        <v>4</v>
      </c>
      <c r="D115">
        <v>9280</v>
      </c>
      <c r="E115" s="7">
        <f>soki4[[#This Row],[data]]-B114</f>
        <v>1</v>
      </c>
      <c r="F115">
        <f>IF(soki4[[#This Row],[Kolumna1]] &lt;= 1, F114+soki4[[#This Row],[Kolumna1]], 0)</f>
        <v>4</v>
      </c>
    </row>
    <row r="116" spans="1:6" hidden="1" x14ac:dyDescent="0.45">
      <c r="A116">
        <v>389</v>
      </c>
      <c r="B116" s="1">
        <v>44388</v>
      </c>
      <c r="C116" s="2" t="s">
        <v>4</v>
      </c>
      <c r="D116">
        <v>4170</v>
      </c>
      <c r="E116" s="7">
        <f>soki4[[#This Row],[data]]-B115</f>
        <v>2</v>
      </c>
      <c r="F116">
        <f>IF(soki4[[#This Row],[Kolumna1]] &lt;= 1, F115+soki4[[#This Row],[Kolumna1]], 0)</f>
        <v>0</v>
      </c>
    </row>
    <row r="117" spans="1:6" hidden="1" x14ac:dyDescent="0.45">
      <c r="A117">
        <v>390</v>
      </c>
      <c r="B117" s="1">
        <v>44389</v>
      </c>
      <c r="C117" s="2" t="s">
        <v>4</v>
      </c>
      <c r="D117">
        <v>6110</v>
      </c>
      <c r="E117" s="7">
        <f>soki4[[#This Row],[data]]-B116</f>
        <v>1</v>
      </c>
      <c r="F117">
        <f>IF(soki4[[#This Row],[Kolumna1]] &lt;= 1, F116+soki4[[#This Row],[Kolumna1]], 0)</f>
        <v>1</v>
      </c>
    </row>
    <row r="118" spans="1:6" hidden="1" x14ac:dyDescent="0.45">
      <c r="A118">
        <v>392</v>
      </c>
      <c r="B118" s="1">
        <v>44390</v>
      </c>
      <c r="C118" s="2" t="s">
        <v>4</v>
      </c>
      <c r="D118">
        <v>6930</v>
      </c>
      <c r="E118" s="7">
        <f>soki4[[#This Row],[data]]-B117</f>
        <v>1</v>
      </c>
      <c r="F118">
        <f>IF(soki4[[#This Row],[Kolumna1]] &lt;= 1, F117+soki4[[#This Row],[Kolumna1]], 0)</f>
        <v>2</v>
      </c>
    </row>
    <row r="119" spans="1:6" hidden="1" x14ac:dyDescent="0.45">
      <c r="A119">
        <v>398</v>
      </c>
      <c r="B119" s="1">
        <v>44392</v>
      </c>
      <c r="C119" s="2" t="s">
        <v>4</v>
      </c>
      <c r="D119">
        <v>9850</v>
      </c>
      <c r="E119" s="7">
        <f>soki4[[#This Row],[data]]-B118</f>
        <v>2</v>
      </c>
      <c r="F119">
        <f>IF(soki4[[#This Row],[Kolumna1]] &lt;= 1, F118+soki4[[#This Row],[Kolumna1]], 0)</f>
        <v>0</v>
      </c>
    </row>
    <row r="120" spans="1:6" hidden="1" x14ac:dyDescent="0.45">
      <c r="A120">
        <v>399</v>
      </c>
      <c r="B120" s="1">
        <v>44393</v>
      </c>
      <c r="C120" s="2" t="s">
        <v>4</v>
      </c>
      <c r="D120">
        <v>8950</v>
      </c>
      <c r="E120" s="7">
        <f>soki4[[#This Row],[data]]-B119</f>
        <v>1</v>
      </c>
      <c r="F120">
        <f>IF(soki4[[#This Row],[Kolumna1]] &lt;= 1, F119+soki4[[#This Row],[Kolumna1]], 0)</f>
        <v>1</v>
      </c>
    </row>
    <row r="121" spans="1:6" hidden="1" x14ac:dyDescent="0.45">
      <c r="A121">
        <v>401</v>
      </c>
      <c r="B121" s="1">
        <v>44394</v>
      </c>
      <c r="C121" s="2" t="s">
        <v>4</v>
      </c>
      <c r="D121">
        <v>4680</v>
      </c>
      <c r="E121" s="7">
        <f>soki4[[#This Row],[data]]-B120</f>
        <v>1</v>
      </c>
      <c r="F121">
        <f>IF(soki4[[#This Row],[Kolumna1]] &lt;= 1, F120+soki4[[#This Row],[Kolumna1]], 0)</f>
        <v>2</v>
      </c>
    </row>
    <row r="122" spans="1:6" hidden="1" x14ac:dyDescent="0.45">
      <c r="A122">
        <v>404</v>
      </c>
      <c r="B122" s="1">
        <v>44396</v>
      </c>
      <c r="C122" s="2" t="s">
        <v>4</v>
      </c>
      <c r="D122">
        <v>5870</v>
      </c>
      <c r="E122" s="7">
        <f>soki4[[#This Row],[data]]-B121</f>
        <v>2</v>
      </c>
      <c r="F122">
        <f>IF(soki4[[#This Row],[Kolumna1]] &lt;= 1, F121+soki4[[#This Row],[Kolumna1]], 0)</f>
        <v>0</v>
      </c>
    </row>
    <row r="123" spans="1:6" hidden="1" x14ac:dyDescent="0.45">
      <c r="A123">
        <v>406</v>
      </c>
      <c r="B123" s="1">
        <v>44397</v>
      </c>
      <c r="C123" s="2" t="s">
        <v>4</v>
      </c>
      <c r="D123">
        <v>1500</v>
      </c>
      <c r="E123" s="7">
        <f>soki4[[#This Row],[data]]-B122</f>
        <v>1</v>
      </c>
      <c r="F123">
        <f>IF(soki4[[#This Row],[Kolumna1]] &lt;= 1, F122+soki4[[#This Row],[Kolumna1]], 0)</f>
        <v>1</v>
      </c>
    </row>
    <row r="124" spans="1:6" hidden="1" x14ac:dyDescent="0.45">
      <c r="A124">
        <v>408</v>
      </c>
      <c r="B124" s="1">
        <v>44398</v>
      </c>
      <c r="C124" s="2" t="s">
        <v>4</v>
      </c>
      <c r="D124">
        <v>2150</v>
      </c>
      <c r="E124" s="7">
        <f>soki4[[#This Row],[data]]-B123</f>
        <v>1</v>
      </c>
      <c r="F124">
        <f>IF(soki4[[#This Row],[Kolumna1]] &lt;= 1, F123+soki4[[#This Row],[Kolumna1]], 0)</f>
        <v>2</v>
      </c>
    </row>
    <row r="125" spans="1:6" hidden="1" x14ac:dyDescent="0.45">
      <c r="A125">
        <v>411</v>
      </c>
      <c r="B125" s="1">
        <v>44399</v>
      </c>
      <c r="C125" s="2" t="s">
        <v>4</v>
      </c>
      <c r="D125">
        <v>1560</v>
      </c>
      <c r="E125" s="7">
        <f>soki4[[#This Row],[data]]-B124</f>
        <v>1</v>
      </c>
      <c r="F125">
        <f>IF(soki4[[#This Row],[Kolumna1]] &lt;= 1, F124+soki4[[#This Row],[Kolumna1]], 0)</f>
        <v>3</v>
      </c>
    </row>
    <row r="126" spans="1:6" hidden="1" x14ac:dyDescent="0.45">
      <c r="A126">
        <v>414</v>
      </c>
      <c r="B126" s="1">
        <v>44400</v>
      </c>
      <c r="C126" s="2" t="s">
        <v>4</v>
      </c>
      <c r="D126">
        <v>8550</v>
      </c>
      <c r="E126" s="7">
        <f>soki4[[#This Row],[data]]-B125</f>
        <v>1</v>
      </c>
      <c r="F126">
        <f>IF(soki4[[#This Row],[Kolumna1]] &lt;= 1, F125+soki4[[#This Row],[Kolumna1]], 0)</f>
        <v>4</v>
      </c>
    </row>
    <row r="127" spans="1:6" hidden="1" x14ac:dyDescent="0.45">
      <c r="A127">
        <v>419</v>
      </c>
      <c r="B127" s="1">
        <v>44401</v>
      </c>
      <c r="C127" s="2" t="s">
        <v>4</v>
      </c>
      <c r="D127">
        <v>8020</v>
      </c>
      <c r="E127" s="7">
        <f>soki4[[#This Row],[data]]-B126</f>
        <v>1</v>
      </c>
      <c r="F127">
        <f>IF(soki4[[#This Row],[Kolumna1]] &lt;= 1, F126+soki4[[#This Row],[Kolumna1]], 0)</f>
        <v>5</v>
      </c>
    </row>
    <row r="128" spans="1:6" hidden="1" x14ac:dyDescent="0.45">
      <c r="A128">
        <v>420</v>
      </c>
      <c r="B128" s="1">
        <v>44402</v>
      </c>
      <c r="C128" s="2" t="s">
        <v>4</v>
      </c>
      <c r="D128">
        <v>2730</v>
      </c>
      <c r="E128" s="7">
        <f>soki4[[#This Row],[data]]-B127</f>
        <v>1</v>
      </c>
      <c r="F128">
        <f>IF(soki4[[#This Row],[Kolumna1]] &lt;= 1, F127+soki4[[#This Row],[Kolumna1]], 0)</f>
        <v>6</v>
      </c>
    </row>
    <row r="129" spans="1:6" hidden="1" x14ac:dyDescent="0.45">
      <c r="A129">
        <v>425</v>
      </c>
      <c r="B129" s="1">
        <v>44405</v>
      </c>
      <c r="C129" s="2" t="s">
        <v>4</v>
      </c>
      <c r="D129">
        <v>780</v>
      </c>
      <c r="E129" s="7">
        <f>soki4[[#This Row],[data]]-B128</f>
        <v>3</v>
      </c>
      <c r="F129">
        <f>IF(soki4[[#This Row],[Kolumna1]] &lt;= 1, F128+soki4[[#This Row],[Kolumna1]], 0)</f>
        <v>0</v>
      </c>
    </row>
    <row r="130" spans="1:6" hidden="1" x14ac:dyDescent="0.45">
      <c r="A130">
        <v>429</v>
      </c>
      <c r="B130" s="1">
        <v>44406</v>
      </c>
      <c r="C130" s="2" t="s">
        <v>4</v>
      </c>
      <c r="D130">
        <v>330</v>
      </c>
      <c r="E130" s="7">
        <f>soki4[[#This Row],[data]]-B129</f>
        <v>1</v>
      </c>
      <c r="F130">
        <f>IF(soki4[[#This Row],[Kolumna1]] &lt;= 1, F129+soki4[[#This Row],[Kolumna1]], 0)</f>
        <v>1</v>
      </c>
    </row>
    <row r="131" spans="1:6" hidden="1" x14ac:dyDescent="0.45">
      <c r="A131">
        <v>432</v>
      </c>
      <c r="B131" s="1">
        <v>44407</v>
      </c>
      <c r="C131" s="2" t="s">
        <v>4</v>
      </c>
      <c r="D131">
        <v>5660</v>
      </c>
      <c r="E131" s="7">
        <f>soki4[[#This Row],[data]]-B130</f>
        <v>1</v>
      </c>
      <c r="F131">
        <f>IF(soki4[[#This Row],[Kolumna1]] &lt;= 1, F130+soki4[[#This Row],[Kolumna1]], 0)</f>
        <v>2</v>
      </c>
    </row>
    <row r="132" spans="1:6" hidden="1" x14ac:dyDescent="0.45">
      <c r="A132">
        <v>433</v>
      </c>
      <c r="B132" s="1">
        <v>44408</v>
      </c>
      <c r="C132" s="2" t="s">
        <v>4</v>
      </c>
      <c r="D132">
        <v>4200</v>
      </c>
      <c r="E132" s="7">
        <f>soki4[[#This Row],[data]]-B131</f>
        <v>1</v>
      </c>
      <c r="F132">
        <f>IF(soki4[[#This Row],[Kolumna1]] &lt;= 1, F131+soki4[[#This Row],[Kolumna1]], 0)</f>
        <v>3</v>
      </c>
    </row>
    <row r="133" spans="1:6" hidden="1" x14ac:dyDescent="0.45">
      <c r="A133">
        <v>437</v>
      </c>
      <c r="B133" s="1">
        <v>44409</v>
      </c>
      <c r="C133" s="2" t="s">
        <v>4</v>
      </c>
      <c r="D133">
        <v>4200</v>
      </c>
      <c r="E133" s="7">
        <f>soki4[[#This Row],[data]]-B132</f>
        <v>1</v>
      </c>
      <c r="F133">
        <f>IF(soki4[[#This Row],[Kolumna1]] &lt;= 1, F132+soki4[[#This Row],[Kolumna1]], 0)</f>
        <v>4</v>
      </c>
    </row>
    <row r="134" spans="1:6" hidden="1" x14ac:dyDescent="0.45">
      <c r="A134">
        <v>439</v>
      </c>
      <c r="B134" s="1">
        <v>44410</v>
      </c>
      <c r="C134" s="2" t="s">
        <v>4</v>
      </c>
      <c r="D134">
        <v>6110</v>
      </c>
      <c r="E134" s="7">
        <f>soki4[[#This Row],[data]]-B133</f>
        <v>1</v>
      </c>
      <c r="F134">
        <f>IF(soki4[[#This Row],[Kolumna1]] &lt;= 1, F133+soki4[[#This Row],[Kolumna1]], 0)</f>
        <v>5</v>
      </c>
    </row>
    <row r="135" spans="1:6" hidden="1" x14ac:dyDescent="0.45">
      <c r="A135">
        <v>449</v>
      </c>
      <c r="B135" s="1">
        <v>44416</v>
      </c>
      <c r="C135" s="2" t="s">
        <v>4</v>
      </c>
      <c r="D135">
        <v>5280</v>
      </c>
      <c r="E135" s="7">
        <f>soki4[[#This Row],[data]]-B134</f>
        <v>6</v>
      </c>
      <c r="F135">
        <f>IF(soki4[[#This Row],[Kolumna1]] &lt;= 1, F134+soki4[[#This Row],[Kolumna1]], 0)</f>
        <v>0</v>
      </c>
    </row>
    <row r="136" spans="1:6" hidden="1" x14ac:dyDescent="0.45">
      <c r="A136">
        <v>456</v>
      </c>
      <c r="B136" s="1">
        <v>44419</v>
      </c>
      <c r="C136" s="2" t="s">
        <v>4</v>
      </c>
      <c r="D136">
        <v>8110</v>
      </c>
      <c r="E136" s="7">
        <f>soki4[[#This Row],[data]]-B135</f>
        <v>3</v>
      </c>
      <c r="F136">
        <f>IF(soki4[[#This Row],[Kolumna1]] &lt;= 1, F135+soki4[[#This Row],[Kolumna1]], 0)</f>
        <v>0</v>
      </c>
    </row>
    <row r="137" spans="1:6" hidden="1" x14ac:dyDescent="0.45">
      <c r="A137">
        <v>460</v>
      </c>
      <c r="B137" s="1">
        <v>44422</v>
      </c>
      <c r="C137" s="2" t="s">
        <v>4</v>
      </c>
      <c r="D137">
        <v>6500</v>
      </c>
      <c r="E137" s="7">
        <f>soki4[[#This Row],[data]]-B136</f>
        <v>3</v>
      </c>
      <c r="F137">
        <f>IF(soki4[[#This Row],[Kolumna1]] &lt;= 1, F136+soki4[[#This Row],[Kolumna1]], 0)</f>
        <v>0</v>
      </c>
    </row>
    <row r="138" spans="1:6" hidden="1" x14ac:dyDescent="0.45">
      <c r="A138">
        <v>463</v>
      </c>
      <c r="B138" s="1">
        <v>44423</v>
      </c>
      <c r="C138" s="2" t="s">
        <v>4</v>
      </c>
      <c r="D138">
        <v>5430</v>
      </c>
      <c r="E138" s="7">
        <f>soki4[[#This Row],[data]]-B137</f>
        <v>1</v>
      </c>
      <c r="F138">
        <f>IF(soki4[[#This Row],[Kolumna1]] &lt;= 1, F137+soki4[[#This Row],[Kolumna1]], 0)</f>
        <v>1</v>
      </c>
    </row>
    <row r="139" spans="1:6" hidden="1" x14ac:dyDescent="0.45">
      <c r="A139">
        <v>465</v>
      </c>
      <c r="B139" s="1">
        <v>44424</v>
      </c>
      <c r="C139" s="2" t="s">
        <v>4</v>
      </c>
      <c r="D139">
        <v>3000</v>
      </c>
      <c r="E139" s="7">
        <f>soki4[[#This Row],[data]]-B138</f>
        <v>1</v>
      </c>
      <c r="F139">
        <f>IF(soki4[[#This Row],[Kolumna1]] &lt;= 1, F138+soki4[[#This Row],[Kolumna1]], 0)</f>
        <v>2</v>
      </c>
    </row>
    <row r="140" spans="1:6" hidden="1" x14ac:dyDescent="0.45">
      <c r="A140">
        <v>469</v>
      </c>
      <c r="B140" s="1">
        <v>44425</v>
      </c>
      <c r="C140" s="2" t="s">
        <v>4</v>
      </c>
      <c r="D140">
        <v>2510</v>
      </c>
      <c r="E140" s="7">
        <f>soki4[[#This Row],[data]]-B139</f>
        <v>1</v>
      </c>
      <c r="F140">
        <f>IF(soki4[[#This Row],[Kolumna1]] &lt;= 1, F139+soki4[[#This Row],[Kolumna1]], 0)</f>
        <v>3</v>
      </c>
    </row>
    <row r="141" spans="1:6" hidden="1" x14ac:dyDescent="0.45">
      <c r="A141">
        <v>473</v>
      </c>
      <c r="B141" s="1">
        <v>44428</v>
      </c>
      <c r="C141" s="2" t="s">
        <v>4</v>
      </c>
      <c r="D141">
        <v>3060</v>
      </c>
      <c r="E141" s="7">
        <f>soki4[[#This Row],[data]]-B140</f>
        <v>3</v>
      </c>
      <c r="F141">
        <f>IF(soki4[[#This Row],[Kolumna1]] &lt;= 1, F140+soki4[[#This Row],[Kolumna1]], 0)</f>
        <v>0</v>
      </c>
    </row>
    <row r="142" spans="1:6" hidden="1" x14ac:dyDescent="0.45">
      <c r="A142">
        <v>477</v>
      </c>
      <c r="B142" s="1">
        <v>44430</v>
      </c>
      <c r="C142" s="2" t="s">
        <v>4</v>
      </c>
      <c r="D142">
        <v>4530</v>
      </c>
      <c r="E142" s="7">
        <f>soki4[[#This Row],[data]]-B141</f>
        <v>2</v>
      </c>
      <c r="F142">
        <f>IF(soki4[[#This Row],[Kolumna1]] &lt;= 1, F141+soki4[[#This Row],[Kolumna1]], 0)</f>
        <v>0</v>
      </c>
    </row>
    <row r="143" spans="1:6" hidden="1" x14ac:dyDescent="0.45">
      <c r="A143">
        <v>479</v>
      </c>
      <c r="B143" s="1">
        <v>44431</v>
      </c>
      <c r="C143" s="2" t="s">
        <v>4</v>
      </c>
      <c r="D143">
        <v>6400</v>
      </c>
      <c r="E143" s="7">
        <f>soki4[[#This Row],[data]]-B142</f>
        <v>1</v>
      </c>
      <c r="F143">
        <f>IF(soki4[[#This Row],[Kolumna1]] &lt;= 1, F142+soki4[[#This Row],[Kolumna1]], 0)</f>
        <v>1</v>
      </c>
    </row>
    <row r="144" spans="1:6" hidden="1" x14ac:dyDescent="0.45">
      <c r="A144">
        <v>484</v>
      </c>
      <c r="B144" s="1">
        <v>44432</v>
      </c>
      <c r="C144" s="2" t="s">
        <v>4</v>
      </c>
      <c r="D144">
        <v>1870</v>
      </c>
      <c r="E144" s="7">
        <f>soki4[[#This Row],[data]]-B143</f>
        <v>1</v>
      </c>
      <c r="F144">
        <f>IF(soki4[[#This Row],[Kolumna1]] &lt;= 1, F143+soki4[[#This Row],[Kolumna1]], 0)</f>
        <v>2</v>
      </c>
    </row>
    <row r="145" spans="1:6" hidden="1" x14ac:dyDescent="0.45">
      <c r="A145">
        <v>487</v>
      </c>
      <c r="B145" s="1">
        <v>44434</v>
      </c>
      <c r="C145" s="2" t="s">
        <v>4</v>
      </c>
      <c r="D145">
        <v>8890</v>
      </c>
      <c r="E145" s="7">
        <f>soki4[[#This Row],[data]]-B144</f>
        <v>2</v>
      </c>
      <c r="F145">
        <f>IF(soki4[[#This Row],[Kolumna1]] &lt;= 1, F144+soki4[[#This Row],[Kolumna1]], 0)</f>
        <v>0</v>
      </c>
    </row>
    <row r="146" spans="1:6" hidden="1" x14ac:dyDescent="0.45">
      <c r="A146">
        <v>490</v>
      </c>
      <c r="B146" s="1">
        <v>44436</v>
      </c>
      <c r="C146" s="2" t="s">
        <v>4</v>
      </c>
      <c r="D146">
        <v>6730</v>
      </c>
      <c r="E146" s="7">
        <f>soki4[[#This Row],[data]]-B145</f>
        <v>2</v>
      </c>
      <c r="F146">
        <f>IF(soki4[[#This Row],[Kolumna1]] &lt;= 1, F145+soki4[[#This Row],[Kolumna1]], 0)</f>
        <v>0</v>
      </c>
    </row>
    <row r="147" spans="1:6" hidden="1" x14ac:dyDescent="0.45">
      <c r="A147">
        <v>495</v>
      </c>
      <c r="B147" s="1">
        <v>44438</v>
      </c>
      <c r="C147" s="2" t="s">
        <v>4</v>
      </c>
      <c r="D147">
        <v>7060</v>
      </c>
      <c r="E147" s="7">
        <f>soki4[[#This Row],[data]]-B146</f>
        <v>2</v>
      </c>
      <c r="F147">
        <f>IF(soki4[[#This Row],[Kolumna1]] &lt;= 1, F146+soki4[[#This Row],[Kolumna1]], 0)</f>
        <v>0</v>
      </c>
    </row>
    <row r="148" spans="1:6" hidden="1" x14ac:dyDescent="0.45">
      <c r="A148">
        <v>496</v>
      </c>
      <c r="B148" s="1">
        <v>44439</v>
      </c>
      <c r="C148" s="2" t="s">
        <v>4</v>
      </c>
      <c r="D148">
        <v>4560</v>
      </c>
      <c r="E148" s="7">
        <f>soki4[[#This Row],[data]]-B147</f>
        <v>1</v>
      </c>
      <c r="F148">
        <f>IF(soki4[[#This Row],[Kolumna1]] &lt;= 1, F147+soki4[[#This Row],[Kolumna1]], 0)</f>
        <v>1</v>
      </c>
    </row>
    <row r="149" spans="1:6" hidden="1" x14ac:dyDescent="0.45">
      <c r="A149">
        <v>497</v>
      </c>
      <c r="B149" s="1">
        <v>44440</v>
      </c>
      <c r="C149" s="2" t="s">
        <v>4</v>
      </c>
      <c r="D149">
        <v>4620</v>
      </c>
      <c r="E149" s="7">
        <f>soki4[[#This Row],[data]]-B148</f>
        <v>1</v>
      </c>
      <c r="F149">
        <f>IF(soki4[[#This Row],[Kolumna1]] &lt;= 1, F148+soki4[[#This Row],[Kolumna1]], 0)</f>
        <v>2</v>
      </c>
    </row>
    <row r="150" spans="1:6" hidden="1" x14ac:dyDescent="0.45">
      <c r="A150">
        <v>499</v>
      </c>
      <c r="B150" s="1">
        <v>44441</v>
      </c>
      <c r="C150" s="2" t="s">
        <v>4</v>
      </c>
      <c r="D150">
        <v>6920</v>
      </c>
      <c r="E150" s="7">
        <f>soki4[[#This Row],[data]]-B149</f>
        <v>1</v>
      </c>
      <c r="F150">
        <f>IF(soki4[[#This Row],[Kolumna1]] &lt;= 1, F149+soki4[[#This Row],[Kolumna1]], 0)</f>
        <v>3</v>
      </c>
    </row>
    <row r="151" spans="1:6" hidden="1" x14ac:dyDescent="0.45">
      <c r="A151">
        <v>502</v>
      </c>
      <c r="B151" s="1">
        <v>44442</v>
      </c>
      <c r="C151" s="2" t="s">
        <v>4</v>
      </c>
      <c r="D151">
        <v>1160</v>
      </c>
      <c r="E151" s="7">
        <f>soki4[[#This Row],[data]]-B150</f>
        <v>1</v>
      </c>
      <c r="F151">
        <f>IF(soki4[[#This Row],[Kolumna1]] &lt;= 1, F150+soki4[[#This Row],[Kolumna1]], 0)</f>
        <v>4</v>
      </c>
    </row>
    <row r="152" spans="1:6" hidden="1" x14ac:dyDescent="0.45">
      <c r="A152">
        <v>512</v>
      </c>
      <c r="B152" s="1">
        <v>44448</v>
      </c>
      <c r="C152" s="2" t="s">
        <v>4</v>
      </c>
      <c r="D152">
        <v>6620</v>
      </c>
      <c r="E152" s="7">
        <f>soki4[[#This Row],[data]]-B151</f>
        <v>6</v>
      </c>
      <c r="F152">
        <f>IF(soki4[[#This Row],[Kolumna1]] &lt;= 1, F151+soki4[[#This Row],[Kolumna1]], 0)</f>
        <v>0</v>
      </c>
    </row>
    <row r="153" spans="1:6" hidden="1" x14ac:dyDescent="0.45">
      <c r="A153">
        <v>515</v>
      </c>
      <c r="B153" s="1">
        <v>44450</v>
      </c>
      <c r="C153" s="2" t="s">
        <v>4</v>
      </c>
      <c r="D153">
        <v>1970</v>
      </c>
      <c r="E153" s="7">
        <f>soki4[[#This Row],[data]]-B152</f>
        <v>2</v>
      </c>
      <c r="F153">
        <f>IF(soki4[[#This Row],[Kolumna1]] &lt;= 1, F152+soki4[[#This Row],[Kolumna1]], 0)</f>
        <v>0</v>
      </c>
    </row>
    <row r="154" spans="1:6" hidden="1" x14ac:dyDescent="0.45">
      <c r="A154">
        <v>519</v>
      </c>
      <c r="B154" s="1">
        <v>44451</v>
      </c>
      <c r="C154" s="2" t="s">
        <v>4</v>
      </c>
      <c r="D154">
        <v>5210</v>
      </c>
      <c r="E154" s="7">
        <f>soki4[[#This Row],[data]]-B153</f>
        <v>1</v>
      </c>
      <c r="F154">
        <f>IF(soki4[[#This Row],[Kolumna1]] &lt;= 1, F153+soki4[[#This Row],[Kolumna1]], 0)</f>
        <v>1</v>
      </c>
    </row>
    <row r="155" spans="1:6" hidden="1" x14ac:dyDescent="0.45">
      <c r="A155">
        <v>524</v>
      </c>
      <c r="B155" s="1">
        <v>44453</v>
      </c>
      <c r="C155" s="2" t="s">
        <v>4</v>
      </c>
      <c r="D155">
        <v>8230</v>
      </c>
      <c r="E155" s="7">
        <f>soki4[[#This Row],[data]]-B154</f>
        <v>2</v>
      </c>
      <c r="F155">
        <f>IF(soki4[[#This Row],[Kolumna1]] &lt;= 1, F154+soki4[[#This Row],[Kolumna1]], 0)</f>
        <v>0</v>
      </c>
    </row>
    <row r="156" spans="1:6" hidden="1" x14ac:dyDescent="0.45">
      <c r="A156">
        <v>528</v>
      </c>
      <c r="B156" s="1">
        <v>44455</v>
      </c>
      <c r="C156" s="2" t="s">
        <v>4</v>
      </c>
      <c r="D156">
        <v>9580</v>
      </c>
      <c r="E156" s="7">
        <f>soki4[[#This Row],[data]]-B155</f>
        <v>2</v>
      </c>
      <c r="F156">
        <f>IF(soki4[[#This Row],[Kolumna1]] &lt;= 1, F155+soki4[[#This Row],[Kolumna1]], 0)</f>
        <v>0</v>
      </c>
    </row>
    <row r="157" spans="1:6" hidden="1" x14ac:dyDescent="0.45">
      <c r="A157">
        <v>531</v>
      </c>
      <c r="B157" s="1">
        <v>44456</v>
      </c>
      <c r="C157" s="2" t="s">
        <v>4</v>
      </c>
      <c r="D157">
        <v>7580</v>
      </c>
      <c r="E157" s="7">
        <f>soki4[[#This Row],[data]]-B156</f>
        <v>1</v>
      </c>
      <c r="F157">
        <f>IF(soki4[[#This Row],[Kolumna1]] &lt;= 1, F156+soki4[[#This Row],[Kolumna1]], 0)</f>
        <v>1</v>
      </c>
    </row>
    <row r="158" spans="1:6" hidden="1" x14ac:dyDescent="0.45">
      <c r="A158">
        <v>537</v>
      </c>
      <c r="B158" s="1">
        <v>44459</v>
      </c>
      <c r="C158" s="2" t="s">
        <v>4</v>
      </c>
      <c r="D158">
        <v>6280</v>
      </c>
      <c r="E158" s="7">
        <f>soki4[[#This Row],[data]]-B157</f>
        <v>3</v>
      </c>
      <c r="F158">
        <f>IF(soki4[[#This Row],[Kolumna1]] &lt;= 1, F157+soki4[[#This Row],[Kolumna1]], 0)</f>
        <v>0</v>
      </c>
    </row>
    <row r="159" spans="1:6" hidden="1" x14ac:dyDescent="0.45">
      <c r="A159">
        <v>539</v>
      </c>
      <c r="B159" s="1">
        <v>44460</v>
      </c>
      <c r="C159" s="2" t="s">
        <v>4</v>
      </c>
      <c r="D159">
        <v>4110</v>
      </c>
      <c r="E159" s="7">
        <f>soki4[[#This Row],[data]]-B158</f>
        <v>1</v>
      </c>
      <c r="F159">
        <f>IF(soki4[[#This Row],[Kolumna1]] &lt;= 1, F158+soki4[[#This Row],[Kolumna1]], 0)</f>
        <v>1</v>
      </c>
    </row>
    <row r="160" spans="1:6" hidden="1" x14ac:dyDescent="0.45">
      <c r="A160">
        <v>547</v>
      </c>
      <c r="B160" s="1">
        <v>44465</v>
      </c>
      <c r="C160" s="2" t="s">
        <v>4</v>
      </c>
      <c r="D160">
        <v>1010</v>
      </c>
      <c r="E160" s="7">
        <f>soki4[[#This Row],[data]]-B159</f>
        <v>5</v>
      </c>
      <c r="F160">
        <f>IF(soki4[[#This Row],[Kolumna1]] &lt;= 1, F159+soki4[[#This Row],[Kolumna1]], 0)</f>
        <v>0</v>
      </c>
    </row>
    <row r="161" spans="1:8" hidden="1" x14ac:dyDescent="0.45">
      <c r="A161">
        <v>553</v>
      </c>
      <c r="B161" s="1">
        <v>44469</v>
      </c>
      <c r="C161" s="2" t="s">
        <v>4</v>
      </c>
      <c r="D161">
        <v>5080</v>
      </c>
      <c r="E161" s="7">
        <f>soki4[[#This Row],[data]]-B160</f>
        <v>4</v>
      </c>
      <c r="F161">
        <f>IF(soki4[[#This Row],[Kolumna1]] &lt;= 1, F160+soki4[[#This Row],[Kolumna1]], 0)</f>
        <v>0</v>
      </c>
    </row>
    <row r="162" spans="1:8" hidden="1" x14ac:dyDescent="0.45">
      <c r="A162">
        <v>560</v>
      </c>
      <c r="B162" s="1">
        <v>44472</v>
      </c>
      <c r="C162" s="2" t="s">
        <v>4</v>
      </c>
      <c r="D162">
        <v>9160</v>
      </c>
      <c r="E162" s="7">
        <f>soki4[[#This Row],[data]]-B161</f>
        <v>3</v>
      </c>
      <c r="F162">
        <f>IF(soki4[[#This Row],[Kolumna1]] &lt;= 1, F161+soki4[[#This Row],[Kolumna1]], 0)</f>
        <v>0</v>
      </c>
    </row>
    <row r="163" spans="1:8" hidden="1" x14ac:dyDescent="0.45">
      <c r="A163">
        <v>564</v>
      </c>
      <c r="B163" s="1">
        <v>44474</v>
      </c>
      <c r="C163" s="2" t="s">
        <v>4</v>
      </c>
      <c r="D163">
        <v>3610</v>
      </c>
      <c r="E163" s="7">
        <f>soki4[[#This Row],[data]]-B162</f>
        <v>2</v>
      </c>
      <c r="F163">
        <f>IF(soki4[[#This Row],[Kolumna1]] &lt;= 1, F162+soki4[[#This Row],[Kolumna1]], 0)</f>
        <v>0</v>
      </c>
    </row>
    <row r="164" spans="1:8" hidden="1" x14ac:dyDescent="0.45">
      <c r="A164">
        <v>569</v>
      </c>
      <c r="B164" s="1">
        <v>44476</v>
      </c>
      <c r="C164" s="2" t="s">
        <v>4</v>
      </c>
      <c r="D164">
        <v>8930</v>
      </c>
      <c r="E164" s="7">
        <f>soki4[[#This Row],[data]]-B163</f>
        <v>2</v>
      </c>
      <c r="F164">
        <f>IF(soki4[[#This Row],[Kolumna1]] &lt;= 1, F163+soki4[[#This Row],[Kolumna1]], 0)</f>
        <v>0</v>
      </c>
    </row>
    <row r="165" spans="1:8" hidden="1" x14ac:dyDescent="0.45">
      <c r="A165">
        <v>572</v>
      </c>
      <c r="B165" s="1">
        <v>44477</v>
      </c>
      <c r="C165" s="2" t="s">
        <v>4</v>
      </c>
      <c r="D165">
        <v>1780</v>
      </c>
      <c r="E165" s="7">
        <f>soki4[[#This Row],[data]]-B164</f>
        <v>1</v>
      </c>
      <c r="F165">
        <f>IF(soki4[[#This Row],[Kolumna1]] &lt;= 1, F164+soki4[[#This Row],[Kolumna1]], 0)</f>
        <v>1</v>
      </c>
    </row>
    <row r="166" spans="1:8" hidden="1" x14ac:dyDescent="0.45">
      <c r="A166">
        <v>574</v>
      </c>
      <c r="B166" s="1">
        <v>44478</v>
      </c>
      <c r="C166" s="2" t="s">
        <v>4</v>
      </c>
      <c r="D166">
        <v>5240</v>
      </c>
      <c r="E166" s="7">
        <f>soki4[[#This Row],[data]]-B165</f>
        <v>1</v>
      </c>
      <c r="F166">
        <f>IF(soki4[[#This Row],[Kolumna1]] &lt;= 1, F165+soki4[[#This Row],[Kolumna1]], 0)</f>
        <v>2</v>
      </c>
    </row>
    <row r="167" spans="1:8" hidden="1" x14ac:dyDescent="0.45">
      <c r="A167">
        <v>577</v>
      </c>
      <c r="B167" s="1">
        <v>44479</v>
      </c>
      <c r="C167" s="2" t="s">
        <v>4</v>
      </c>
      <c r="D167">
        <v>2510</v>
      </c>
      <c r="E167" s="7">
        <f>soki4[[#This Row],[data]]-B166</f>
        <v>1</v>
      </c>
      <c r="F167">
        <f>IF(soki4[[#This Row],[Kolumna1]] &lt;= 1, F166+soki4[[#This Row],[Kolumna1]], 0)</f>
        <v>3</v>
      </c>
    </row>
    <row r="168" spans="1:8" hidden="1" x14ac:dyDescent="0.45">
      <c r="A168">
        <v>579</v>
      </c>
      <c r="B168" s="1">
        <v>44480</v>
      </c>
      <c r="C168" s="2" t="s">
        <v>4</v>
      </c>
      <c r="D168">
        <v>3720</v>
      </c>
      <c r="E168" s="7">
        <f>soki4[[#This Row],[data]]-B167</f>
        <v>1</v>
      </c>
      <c r="F168">
        <f>IF(soki4[[#This Row],[Kolumna1]] &lt;= 1, F167+soki4[[#This Row],[Kolumna1]], 0)</f>
        <v>4</v>
      </c>
    </row>
    <row r="169" spans="1:8" hidden="1" x14ac:dyDescent="0.45">
      <c r="A169">
        <v>580</v>
      </c>
      <c r="B169" s="1">
        <v>44481</v>
      </c>
      <c r="C169" s="2" t="s">
        <v>4</v>
      </c>
      <c r="D169">
        <v>3210</v>
      </c>
      <c r="E169" s="7">
        <f>soki4[[#This Row],[data]]-B168</f>
        <v>1</v>
      </c>
      <c r="F169">
        <f>IF(soki4[[#This Row],[Kolumna1]] &lt;= 1, F168+soki4[[#This Row],[Kolumna1]], 0)</f>
        <v>5</v>
      </c>
    </row>
    <row r="170" spans="1:8" hidden="1" x14ac:dyDescent="0.45">
      <c r="A170">
        <v>582</v>
      </c>
      <c r="B170" s="1">
        <v>44482</v>
      </c>
      <c r="C170" s="2" t="s">
        <v>4</v>
      </c>
      <c r="D170">
        <v>6100</v>
      </c>
      <c r="E170" s="7">
        <f>soki4[[#This Row],[data]]-B169</f>
        <v>1</v>
      </c>
      <c r="F170">
        <f>IF(soki4[[#This Row],[Kolumna1]] &lt;= 1, F169+soki4[[#This Row],[Kolumna1]], 0)</f>
        <v>6</v>
      </c>
    </row>
    <row r="171" spans="1:8" x14ac:dyDescent="0.45">
      <c r="A171">
        <v>583</v>
      </c>
      <c r="B171" s="1">
        <v>44483</v>
      </c>
      <c r="C171" s="2" t="s">
        <v>4</v>
      </c>
      <c r="D171">
        <v>6850</v>
      </c>
      <c r="E171" s="7">
        <f>soki4[[#This Row],[data]]-B170</f>
        <v>1</v>
      </c>
      <c r="F171">
        <f>IF(soki4[[#This Row],[Kolumna1]] &lt;= 1, F170+soki4[[#This Row],[Kolumna1]], 0)</f>
        <v>7</v>
      </c>
      <c r="H171" s="5">
        <v>44483</v>
      </c>
    </row>
    <row r="172" spans="1:8" hidden="1" x14ac:dyDescent="0.45">
      <c r="A172">
        <v>591</v>
      </c>
      <c r="B172" s="1">
        <v>44486</v>
      </c>
      <c r="C172" s="2" t="s">
        <v>4</v>
      </c>
      <c r="D172">
        <v>7920</v>
      </c>
      <c r="E172" s="7">
        <f>soki4[[#This Row],[data]]-B171</f>
        <v>3</v>
      </c>
      <c r="F172">
        <f>IF(soki4[[#This Row],[Kolumna1]] &lt;= 1, F171+soki4[[#This Row],[Kolumna1]], 0)</f>
        <v>0</v>
      </c>
    </row>
    <row r="173" spans="1:8" hidden="1" x14ac:dyDescent="0.45">
      <c r="A173">
        <v>593</v>
      </c>
      <c r="B173" s="1">
        <v>44487</v>
      </c>
      <c r="C173" s="2" t="s">
        <v>4</v>
      </c>
      <c r="D173">
        <v>5270</v>
      </c>
      <c r="E173" s="7">
        <f>soki4[[#This Row],[data]]-B172</f>
        <v>1</v>
      </c>
      <c r="F173">
        <f>IF(soki4[[#This Row],[Kolumna1]] &lt;= 1, F172+soki4[[#This Row],[Kolumna1]], 0)</f>
        <v>1</v>
      </c>
    </row>
    <row r="174" spans="1:8" hidden="1" x14ac:dyDescent="0.45">
      <c r="A174">
        <v>596</v>
      </c>
      <c r="B174" s="1">
        <v>44489</v>
      </c>
      <c r="C174" s="2" t="s">
        <v>4</v>
      </c>
      <c r="D174">
        <v>2580</v>
      </c>
      <c r="E174" s="7">
        <f>soki4[[#This Row],[data]]-B173</f>
        <v>2</v>
      </c>
      <c r="F174">
        <f>IF(soki4[[#This Row],[Kolumna1]] &lt;= 1, F173+soki4[[#This Row],[Kolumna1]], 0)</f>
        <v>0</v>
      </c>
    </row>
    <row r="175" spans="1:8" hidden="1" x14ac:dyDescent="0.45">
      <c r="A175">
        <v>597</v>
      </c>
      <c r="B175" s="1">
        <v>44490</v>
      </c>
      <c r="C175" s="2" t="s">
        <v>4</v>
      </c>
      <c r="D175">
        <v>8040</v>
      </c>
      <c r="E175" s="7">
        <f>soki4[[#This Row],[data]]-B174</f>
        <v>1</v>
      </c>
      <c r="F175">
        <f>IF(soki4[[#This Row],[Kolumna1]] &lt;= 1, F174+soki4[[#This Row],[Kolumna1]], 0)</f>
        <v>1</v>
      </c>
    </row>
    <row r="176" spans="1:8" hidden="1" x14ac:dyDescent="0.45">
      <c r="A176">
        <v>599</v>
      </c>
      <c r="B176" s="1">
        <v>44491</v>
      </c>
      <c r="C176" s="2" t="s">
        <v>4</v>
      </c>
      <c r="D176">
        <v>6930</v>
      </c>
      <c r="E176" s="7">
        <f>soki4[[#This Row],[data]]-B175</f>
        <v>1</v>
      </c>
      <c r="F176">
        <f>IF(soki4[[#This Row],[Kolumna1]] &lt;= 1, F175+soki4[[#This Row],[Kolumna1]], 0)</f>
        <v>2</v>
      </c>
    </row>
    <row r="177" spans="1:6" hidden="1" x14ac:dyDescent="0.45">
      <c r="A177">
        <v>602</v>
      </c>
      <c r="B177" s="1">
        <v>44492</v>
      </c>
      <c r="C177" s="2" t="s">
        <v>4</v>
      </c>
      <c r="D177">
        <v>5770</v>
      </c>
      <c r="E177" s="7">
        <f>soki4[[#This Row],[data]]-B176</f>
        <v>1</v>
      </c>
      <c r="F177">
        <f>IF(soki4[[#This Row],[Kolumna1]] &lt;= 1, F176+soki4[[#This Row],[Kolumna1]], 0)</f>
        <v>3</v>
      </c>
    </row>
    <row r="178" spans="1:6" hidden="1" x14ac:dyDescent="0.45">
      <c r="A178">
        <v>608</v>
      </c>
      <c r="B178" s="1">
        <v>44494</v>
      </c>
      <c r="C178" s="2" t="s">
        <v>4</v>
      </c>
      <c r="D178">
        <v>1750</v>
      </c>
      <c r="E178" s="7">
        <f>soki4[[#This Row],[data]]-B177</f>
        <v>2</v>
      </c>
      <c r="F178">
        <f>IF(soki4[[#This Row],[Kolumna1]] &lt;= 1, F177+soki4[[#This Row],[Kolumna1]], 0)</f>
        <v>0</v>
      </c>
    </row>
    <row r="179" spans="1:6" hidden="1" x14ac:dyDescent="0.45">
      <c r="A179">
        <v>610</v>
      </c>
      <c r="B179" s="1">
        <v>44495</v>
      </c>
      <c r="C179" s="2" t="s">
        <v>4</v>
      </c>
      <c r="D179">
        <v>6980</v>
      </c>
      <c r="E179" s="7">
        <f>soki4[[#This Row],[data]]-B178</f>
        <v>1</v>
      </c>
      <c r="F179">
        <f>IF(soki4[[#This Row],[Kolumna1]] &lt;= 1, F178+soki4[[#This Row],[Kolumna1]], 0)</f>
        <v>1</v>
      </c>
    </row>
    <row r="180" spans="1:6" hidden="1" x14ac:dyDescent="0.45">
      <c r="A180">
        <v>615</v>
      </c>
      <c r="B180" s="1">
        <v>44496</v>
      </c>
      <c r="C180" s="2" t="s">
        <v>4</v>
      </c>
      <c r="D180">
        <v>9940</v>
      </c>
      <c r="E180" s="7">
        <f>soki4[[#This Row],[data]]-B179</f>
        <v>1</v>
      </c>
      <c r="F180">
        <f>IF(soki4[[#This Row],[Kolumna1]] &lt;= 1, F179+soki4[[#This Row],[Kolumna1]], 0)</f>
        <v>2</v>
      </c>
    </row>
    <row r="181" spans="1:6" hidden="1" x14ac:dyDescent="0.45">
      <c r="A181">
        <v>618</v>
      </c>
      <c r="B181" s="1">
        <v>44497</v>
      </c>
      <c r="C181" s="2" t="s">
        <v>4</v>
      </c>
      <c r="D181">
        <v>3540</v>
      </c>
      <c r="E181" s="7">
        <f>soki4[[#This Row],[data]]-B180</f>
        <v>1</v>
      </c>
      <c r="F181">
        <f>IF(soki4[[#This Row],[Kolumna1]] &lt;= 1, F180+soki4[[#This Row],[Kolumna1]], 0)</f>
        <v>3</v>
      </c>
    </row>
    <row r="182" spans="1:6" hidden="1" x14ac:dyDescent="0.45">
      <c r="A182">
        <v>621</v>
      </c>
      <c r="B182" s="1">
        <v>44499</v>
      </c>
      <c r="C182" s="2" t="s">
        <v>4</v>
      </c>
      <c r="D182">
        <v>4630</v>
      </c>
      <c r="E182" s="7">
        <f>soki4[[#This Row],[data]]-B181</f>
        <v>2</v>
      </c>
      <c r="F182">
        <f>IF(soki4[[#This Row],[Kolumna1]] &lt;= 1, F181+soki4[[#This Row],[Kolumna1]], 0)</f>
        <v>0</v>
      </c>
    </row>
    <row r="183" spans="1:6" hidden="1" x14ac:dyDescent="0.45">
      <c r="A183">
        <v>623</v>
      </c>
      <c r="B183" s="1">
        <v>44501</v>
      </c>
      <c r="C183" s="2" t="s">
        <v>4</v>
      </c>
      <c r="D183">
        <v>4290</v>
      </c>
      <c r="E183" s="7">
        <f>soki4[[#This Row],[data]]-B182</f>
        <v>2</v>
      </c>
      <c r="F183">
        <f>IF(soki4[[#This Row],[Kolumna1]] &lt;= 1, F182+soki4[[#This Row],[Kolumna1]], 0)</f>
        <v>0</v>
      </c>
    </row>
    <row r="184" spans="1:6" hidden="1" x14ac:dyDescent="0.45">
      <c r="A184">
        <v>626</v>
      </c>
      <c r="B184" s="1">
        <v>44502</v>
      </c>
      <c r="C184" s="2" t="s">
        <v>4</v>
      </c>
      <c r="D184">
        <v>8480</v>
      </c>
      <c r="E184" s="7">
        <f>soki4[[#This Row],[data]]-B183</f>
        <v>1</v>
      </c>
      <c r="F184">
        <f>IF(soki4[[#This Row],[Kolumna1]] &lt;= 1, F183+soki4[[#This Row],[Kolumna1]], 0)</f>
        <v>1</v>
      </c>
    </row>
    <row r="185" spans="1:6" hidden="1" x14ac:dyDescent="0.45">
      <c r="A185">
        <v>627</v>
      </c>
      <c r="B185" s="1">
        <v>44503</v>
      </c>
      <c r="C185" s="2" t="s">
        <v>4</v>
      </c>
      <c r="D185">
        <v>4860</v>
      </c>
      <c r="E185" s="7">
        <f>soki4[[#This Row],[data]]-B184</f>
        <v>1</v>
      </c>
      <c r="F185">
        <f>IF(soki4[[#This Row],[Kolumna1]] &lt;= 1, F184+soki4[[#This Row],[Kolumna1]], 0)</f>
        <v>2</v>
      </c>
    </row>
    <row r="186" spans="1:6" hidden="1" x14ac:dyDescent="0.45">
      <c r="A186">
        <v>633</v>
      </c>
      <c r="B186" s="1">
        <v>44505</v>
      </c>
      <c r="C186" s="2" t="s">
        <v>4</v>
      </c>
      <c r="D186">
        <v>6980</v>
      </c>
      <c r="E186" s="7">
        <f>soki4[[#This Row],[data]]-B185</f>
        <v>2</v>
      </c>
      <c r="F186">
        <f>IF(soki4[[#This Row],[Kolumna1]] &lt;= 1, F185+soki4[[#This Row],[Kolumna1]], 0)</f>
        <v>0</v>
      </c>
    </row>
    <row r="187" spans="1:6" hidden="1" x14ac:dyDescent="0.45">
      <c r="A187">
        <v>636</v>
      </c>
      <c r="B187" s="1">
        <v>44507</v>
      </c>
      <c r="C187" s="2" t="s">
        <v>4</v>
      </c>
      <c r="D187">
        <v>7000</v>
      </c>
      <c r="E187" s="7">
        <f>soki4[[#This Row],[data]]-B186</f>
        <v>2</v>
      </c>
      <c r="F187">
        <f>IF(soki4[[#This Row],[Kolumna1]] &lt;= 1, F186+soki4[[#This Row],[Kolumna1]], 0)</f>
        <v>0</v>
      </c>
    </row>
    <row r="188" spans="1:6" hidden="1" x14ac:dyDescent="0.45">
      <c r="A188">
        <v>638</v>
      </c>
      <c r="B188" s="1">
        <v>44508</v>
      </c>
      <c r="C188" s="2" t="s">
        <v>4</v>
      </c>
      <c r="D188">
        <v>7550</v>
      </c>
      <c r="E188" s="7">
        <f>soki4[[#This Row],[data]]-B187</f>
        <v>1</v>
      </c>
      <c r="F188">
        <f>IF(soki4[[#This Row],[Kolumna1]] &lt;= 1, F187+soki4[[#This Row],[Kolumna1]], 0)</f>
        <v>1</v>
      </c>
    </row>
    <row r="189" spans="1:6" hidden="1" x14ac:dyDescent="0.45">
      <c r="A189">
        <v>644</v>
      </c>
      <c r="B189" s="1">
        <v>44510</v>
      </c>
      <c r="C189" s="2" t="s">
        <v>4</v>
      </c>
      <c r="D189">
        <v>6800</v>
      </c>
      <c r="E189" s="7">
        <f>soki4[[#This Row],[data]]-B188</f>
        <v>2</v>
      </c>
      <c r="F189">
        <f>IF(soki4[[#This Row],[Kolumna1]] &lt;= 1, F188+soki4[[#This Row],[Kolumna1]], 0)</f>
        <v>0</v>
      </c>
    </row>
    <row r="190" spans="1:6" hidden="1" x14ac:dyDescent="0.45">
      <c r="A190">
        <v>645</v>
      </c>
      <c r="B190" s="1">
        <v>44511</v>
      </c>
      <c r="C190" s="2" t="s">
        <v>4</v>
      </c>
      <c r="D190">
        <v>8040</v>
      </c>
      <c r="E190" s="7">
        <f>soki4[[#This Row],[data]]-B189</f>
        <v>1</v>
      </c>
      <c r="F190">
        <f>IF(soki4[[#This Row],[Kolumna1]] &lt;= 1, F189+soki4[[#This Row],[Kolumna1]], 0)</f>
        <v>1</v>
      </c>
    </row>
    <row r="191" spans="1:6" hidden="1" x14ac:dyDescent="0.45">
      <c r="A191">
        <v>648</v>
      </c>
      <c r="B191" s="1">
        <v>44513</v>
      </c>
      <c r="C191" s="2" t="s">
        <v>4</v>
      </c>
      <c r="D191">
        <v>5740</v>
      </c>
      <c r="E191" s="7">
        <f>soki4[[#This Row],[data]]-B190</f>
        <v>2</v>
      </c>
      <c r="F191">
        <f>IF(soki4[[#This Row],[Kolumna1]] &lt;= 1, F190+soki4[[#This Row],[Kolumna1]], 0)</f>
        <v>0</v>
      </c>
    </row>
    <row r="192" spans="1:6" hidden="1" x14ac:dyDescent="0.45">
      <c r="A192">
        <v>650</v>
      </c>
      <c r="B192" s="1">
        <v>44514</v>
      </c>
      <c r="C192" s="2" t="s">
        <v>4</v>
      </c>
      <c r="D192">
        <v>5910</v>
      </c>
      <c r="E192" s="7">
        <f>soki4[[#This Row],[data]]-B191</f>
        <v>1</v>
      </c>
      <c r="F192">
        <f>IF(soki4[[#This Row],[Kolumna1]] &lt;= 1, F191+soki4[[#This Row],[Kolumna1]], 0)</f>
        <v>1</v>
      </c>
    </row>
    <row r="193" spans="1:6" hidden="1" x14ac:dyDescent="0.45">
      <c r="A193">
        <v>652</v>
      </c>
      <c r="B193" s="1">
        <v>44515</v>
      </c>
      <c r="C193" s="2" t="s">
        <v>4</v>
      </c>
      <c r="D193">
        <v>2820</v>
      </c>
      <c r="E193" s="7">
        <f>soki4[[#This Row],[data]]-B192</f>
        <v>1</v>
      </c>
      <c r="F193">
        <f>IF(soki4[[#This Row],[Kolumna1]] &lt;= 1, F192+soki4[[#This Row],[Kolumna1]], 0)</f>
        <v>2</v>
      </c>
    </row>
    <row r="194" spans="1:6" hidden="1" x14ac:dyDescent="0.45">
      <c r="A194">
        <v>659</v>
      </c>
      <c r="B194" s="1">
        <v>44517</v>
      </c>
      <c r="C194" s="2" t="s">
        <v>4</v>
      </c>
      <c r="D194">
        <v>8470</v>
      </c>
      <c r="E194" s="7">
        <f>soki4[[#This Row],[data]]-B193</f>
        <v>2</v>
      </c>
      <c r="F194">
        <f>IF(soki4[[#This Row],[Kolumna1]] &lt;= 1, F193+soki4[[#This Row],[Kolumna1]], 0)</f>
        <v>0</v>
      </c>
    </row>
    <row r="195" spans="1:6" hidden="1" x14ac:dyDescent="0.45">
      <c r="A195">
        <v>661</v>
      </c>
      <c r="B195" s="1">
        <v>44519</v>
      </c>
      <c r="C195" s="2" t="s">
        <v>4</v>
      </c>
      <c r="D195">
        <v>6050</v>
      </c>
      <c r="E195" s="7">
        <f>soki4[[#This Row],[data]]-B194</f>
        <v>2</v>
      </c>
      <c r="F195">
        <f>IF(soki4[[#This Row],[Kolumna1]] &lt;= 1, F194+soki4[[#This Row],[Kolumna1]], 0)</f>
        <v>0</v>
      </c>
    </row>
    <row r="196" spans="1:6" hidden="1" x14ac:dyDescent="0.45">
      <c r="A196">
        <v>663</v>
      </c>
      <c r="B196" s="1">
        <v>44520</v>
      </c>
      <c r="C196" s="2" t="s">
        <v>4</v>
      </c>
      <c r="D196">
        <v>5270</v>
      </c>
      <c r="E196" s="7">
        <f>soki4[[#This Row],[data]]-B195</f>
        <v>1</v>
      </c>
      <c r="F196">
        <f>IF(soki4[[#This Row],[Kolumna1]] &lt;= 1, F195+soki4[[#This Row],[Kolumna1]], 0)</f>
        <v>1</v>
      </c>
    </row>
    <row r="197" spans="1:6" hidden="1" x14ac:dyDescent="0.45">
      <c r="A197">
        <v>667</v>
      </c>
      <c r="B197" s="1">
        <v>44521</v>
      </c>
      <c r="C197" s="2" t="s">
        <v>4</v>
      </c>
      <c r="D197">
        <v>1380</v>
      </c>
      <c r="E197" s="7">
        <f>soki4[[#This Row],[data]]-B196</f>
        <v>1</v>
      </c>
      <c r="F197">
        <f>IF(soki4[[#This Row],[Kolumna1]] &lt;= 1, F196+soki4[[#This Row],[Kolumna1]], 0)</f>
        <v>2</v>
      </c>
    </row>
    <row r="198" spans="1:6" hidden="1" x14ac:dyDescent="0.45">
      <c r="A198">
        <v>671</v>
      </c>
      <c r="B198" s="1">
        <v>44522</v>
      </c>
      <c r="C198" s="2" t="s">
        <v>4</v>
      </c>
      <c r="D198">
        <v>5930</v>
      </c>
      <c r="E198" s="7">
        <f>soki4[[#This Row],[data]]-B197</f>
        <v>1</v>
      </c>
      <c r="F198">
        <f>IF(soki4[[#This Row],[Kolumna1]] &lt;= 1, F197+soki4[[#This Row],[Kolumna1]], 0)</f>
        <v>3</v>
      </c>
    </row>
    <row r="199" spans="1:6" hidden="1" x14ac:dyDescent="0.45">
      <c r="A199">
        <v>673</v>
      </c>
      <c r="B199" s="1">
        <v>44523</v>
      </c>
      <c r="C199" s="2" t="s">
        <v>4</v>
      </c>
      <c r="D199">
        <v>9750</v>
      </c>
      <c r="E199" s="7">
        <f>soki4[[#This Row],[data]]-B198</f>
        <v>1</v>
      </c>
      <c r="F199">
        <f>IF(soki4[[#This Row],[Kolumna1]] &lt;= 1, F198+soki4[[#This Row],[Kolumna1]], 0)</f>
        <v>4</v>
      </c>
    </row>
    <row r="200" spans="1:6" hidden="1" x14ac:dyDescent="0.45">
      <c r="A200">
        <v>676</v>
      </c>
      <c r="B200" s="1">
        <v>44524</v>
      </c>
      <c r="C200" s="2" t="s">
        <v>4</v>
      </c>
      <c r="D200">
        <v>5490</v>
      </c>
      <c r="E200" s="7">
        <f>soki4[[#This Row],[data]]-B199</f>
        <v>1</v>
      </c>
      <c r="F200">
        <f>IF(soki4[[#This Row],[Kolumna1]] &lt;= 1, F199+soki4[[#This Row],[Kolumna1]], 0)</f>
        <v>5</v>
      </c>
    </row>
    <row r="201" spans="1:6" hidden="1" x14ac:dyDescent="0.45">
      <c r="A201">
        <v>681</v>
      </c>
      <c r="B201" s="1">
        <v>44526</v>
      </c>
      <c r="C201" s="2" t="s">
        <v>4</v>
      </c>
      <c r="D201">
        <v>7120</v>
      </c>
      <c r="E201" s="7">
        <f>soki4[[#This Row],[data]]-B200</f>
        <v>2</v>
      </c>
      <c r="F201">
        <f>IF(soki4[[#This Row],[Kolumna1]] &lt;= 1, F200+soki4[[#This Row],[Kolumna1]], 0)</f>
        <v>0</v>
      </c>
    </row>
    <row r="202" spans="1:6" hidden="1" x14ac:dyDescent="0.45">
      <c r="A202">
        <v>683</v>
      </c>
      <c r="B202" s="1">
        <v>44527</v>
      </c>
      <c r="C202" s="2" t="s">
        <v>4</v>
      </c>
      <c r="D202">
        <v>8590</v>
      </c>
      <c r="E202" s="7">
        <f>soki4[[#This Row],[data]]-B201</f>
        <v>1</v>
      </c>
      <c r="F202">
        <f>IF(soki4[[#This Row],[Kolumna1]] &lt;= 1, F201+soki4[[#This Row],[Kolumna1]], 0)</f>
        <v>1</v>
      </c>
    </row>
    <row r="203" spans="1:6" hidden="1" x14ac:dyDescent="0.45">
      <c r="A203">
        <v>684</v>
      </c>
      <c r="B203" s="1">
        <v>44528</v>
      </c>
      <c r="C203" s="2" t="s">
        <v>4</v>
      </c>
      <c r="D203">
        <v>2510</v>
      </c>
      <c r="E203" s="7">
        <f>soki4[[#This Row],[data]]-B202</f>
        <v>1</v>
      </c>
      <c r="F203">
        <f>IF(soki4[[#This Row],[Kolumna1]] &lt;= 1, F202+soki4[[#This Row],[Kolumna1]], 0)</f>
        <v>2</v>
      </c>
    </row>
    <row r="204" spans="1:6" hidden="1" x14ac:dyDescent="0.45">
      <c r="A204">
        <v>688</v>
      </c>
      <c r="B204" s="1">
        <v>44529</v>
      </c>
      <c r="C204" s="2" t="s">
        <v>4</v>
      </c>
      <c r="D204">
        <v>3110</v>
      </c>
      <c r="E204" s="7">
        <f>soki4[[#This Row],[data]]-B203</f>
        <v>1</v>
      </c>
      <c r="F204">
        <f>IF(soki4[[#This Row],[Kolumna1]] &lt;= 1, F203+soki4[[#This Row],[Kolumna1]], 0)</f>
        <v>3</v>
      </c>
    </row>
    <row r="205" spans="1:6" hidden="1" x14ac:dyDescent="0.45">
      <c r="A205">
        <v>690</v>
      </c>
      <c r="B205" s="1">
        <v>44530</v>
      </c>
      <c r="C205" s="2" t="s">
        <v>4</v>
      </c>
      <c r="D205">
        <v>3880</v>
      </c>
      <c r="E205" s="7">
        <f>soki4[[#This Row],[data]]-B204</f>
        <v>1</v>
      </c>
      <c r="F205">
        <f>IF(soki4[[#This Row],[Kolumna1]] &lt;= 1, F204+soki4[[#This Row],[Kolumna1]], 0)</f>
        <v>4</v>
      </c>
    </row>
    <row r="206" spans="1:6" hidden="1" x14ac:dyDescent="0.45">
      <c r="A206">
        <v>694</v>
      </c>
      <c r="B206" s="1">
        <v>44532</v>
      </c>
      <c r="C206" s="2" t="s">
        <v>4</v>
      </c>
      <c r="D206">
        <v>1950</v>
      </c>
      <c r="E206" s="7">
        <f>soki4[[#This Row],[data]]-B205</f>
        <v>2</v>
      </c>
      <c r="F206">
        <f>IF(soki4[[#This Row],[Kolumna1]] &lt;= 1, F205+soki4[[#This Row],[Kolumna1]], 0)</f>
        <v>0</v>
      </c>
    </row>
    <row r="207" spans="1:6" hidden="1" x14ac:dyDescent="0.45">
      <c r="A207">
        <v>700</v>
      </c>
      <c r="B207" s="1">
        <v>44535</v>
      </c>
      <c r="C207" s="2" t="s">
        <v>4</v>
      </c>
      <c r="D207">
        <v>4620</v>
      </c>
      <c r="E207" s="7">
        <f>soki4[[#This Row],[data]]-B206</f>
        <v>3</v>
      </c>
      <c r="F207">
        <f>IF(soki4[[#This Row],[Kolumna1]] &lt;= 1, F206+soki4[[#This Row],[Kolumna1]], 0)</f>
        <v>0</v>
      </c>
    </row>
    <row r="208" spans="1:6" hidden="1" x14ac:dyDescent="0.45">
      <c r="A208">
        <v>702</v>
      </c>
      <c r="B208" s="1">
        <v>44536</v>
      </c>
      <c r="C208" s="2" t="s">
        <v>4</v>
      </c>
      <c r="D208">
        <v>2550</v>
      </c>
      <c r="E208" s="7">
        <f>soki4[[#This Row],[data]]-B207</f>
        <v>1</v>
      </c>
      <c r="F208">
        <f>IF(soki4[[#This Row],[Kolumna1]] &lt;= 1, F207+soki4[[#This Row],[Kolumna1]], 0)</f>
        <v>1</v>
      </c>
    </row>
    <row r="209" spans="1:8" hidden="1" x14ac:dyDescent="0.45">
      <c r="A209">
        <v>708</v>
      </c>
      <c r="B209" s="1">
        <v>44540</v>
      </c>
      <c r="C209" s="2" t="s">
        <v>4</v>
      </c>
      <c r="D209">
        <v>570</v>
      </c>
      <c r="E209" s="7">
        <f>soki4[[#This Row],[data]]-B208</f>
        <v>4</v>
      </c>
      <c r="F209">
        <f>IF(soki4[[#This Row],[Kolumna1]] &lt;= 1, F208+soki4[[#This Row],[Kolumna1]], 0)</f>
        <v>0</v>
      </c>
    </row>
    <row r="210" spans="1:8" hidden="1" x14ac:dyDescent="0.45">
      <c r="A210">
        <v>709</v>
      </c>
      <c r="B210" s="1">
        <v>44541</v>
      </c>
      <c r="C210" s="2" t="s">
        <v>4</v>
      </c>
      <c r="D210">
        <v>9510</v>
      </c>
      <c r="E210" s="7">
        <f>soki4[[#This Row],[data]]-B209</f>
        <v>1</v>
      </c>
      <c r="F210">
        <f>IF(soki4[[#This Row],[Kolumna1]] &lt;= 1, F209+soki4[[#This Row],[Kolumna1]], 0)</f>
        <v>1</v>
      </c>
    </row>
    <row r="211" spans="1:8" hidden="1" x14ac:dyDescent="0.45">
      <c r="A211">
        <v>713</v>
      </c>
      <c r="B211" s="1">
        <v>44542</v>
      </c>
      <c r="C211" s="2" t="s">
        <v>4</v>
      </c>
      <c r="D211">
        <v>2750</v>
      </c>
      <c r="E211" s="7">
        <f>soki4[[#This Row],[data]]-B210</f>
        <v>1</v>
      </c>
      <c r="F211">
        <f>IF(soki4[[#This Row],[Kolumna1]] &lt;= 1, F210+soki4[[#This Row],[Kolumna1]], 0)</f>
        <v>2</v>
      </c>
    </row>
    <row r="212" spans="1:8" hidden="1" x14ac:dyDescent="0.45">
      <c r="A212">
        <v>719</v>
      </c>
      <c r="B212" s="1">
        <v>44544</v>
      </c>
      <c r="C212" s="2" t="s">
        <v>4</v>
      </c>
      <c r="D212">
        <v>7660</v>
      </c>
      <c r="E212" s="7">
        <f>soki4[[#This Row],[data]]-B211</f>
        <v>2</v>
      </c>
      <c r="F212">
        <f>IF(soki4[[#This Row],[Kolumna1]] &lt;= 1, F211+soki4[[#This Row],[Kolumna1]], 0)</f>
        <v>0</v>
      </c>
    </row>
    <row r="213" spans="1:8" hidden="1" x14ac:dyDescent="0.45">
      <c r="A213">
        <v>722</v>
      </c>
      <c r="B213" s="1">
        <v>44545</v>
      </c>
      <c r="C213" s="2" t="s">
        <v>4</v>
      </c>
      <c r="D213">
        <v>5370</v>
      </c>
      <c r="E213" s="7">
        <f>soki4[[#This Row],[data]]-B212</f>
        <v>1</v>
      </c>
      <c r="F213">
        <f>IF(soki4[[#This Row],[Kolumna1]] &lt;= 1, F212+soki4[[#This Row],[Kolumna1]], 0)</f>
        <v>1</v>
      </c>
    </row>
    <row r="214" spans="1:8" hidden="1" x14ac:dyDescent="0.45">
      <c r="A214">
        <v>726</v>
      </c>
      <c r="B214" s="1">
        <v>44548</v>
      </c>
      <c r="C214" s="2" t="s">
        <v>4</v>
      </c>
      <c r="D214">
        <v>4640</v>
      </c>
      <c r="E214" s="7">
        <f>soki4[[#This Row],[data]]-B213</f>
        <v>3</v>
      </c>
      <c r="F214">
        <f>IF(soki4[[#This Row],[Kolumna1]] &lt;= 1, F213+soki4[[#This Row],[Kolumna1]], 0)</f>
        <v>0</v>
      </c>
    </row>
    <row r="215" spans="1:8" hidden="1" x14ac:dyDescent="0.45">
      <c r="A215">
        <v>729</v>
      </c>
      <c r="B215" s="1">
        <v>44549</v>
      </c>
      <c r="C215" s="2" t="s">
        <v>4</v>
      </c>
      <c r="D215">
        <v>2520</v>
      </c>
      <c r="E215" s="7">
        <f>soki4[[#This Row],[data]]-B214</f>
        <v>1</v>
      </c>
      <c r="F215">
        <f>IF(soki4[[#This Row],[Kolumna1]] &lt;= 1, F214+soki4[[#This Row],[Kolumna1]], 0)</f>
        <v>1</v>
      </c>
    </row>
    <row r="216" spans="1:8" hidden="1" x14ac:dyDescent="0.45">
      <c r="A216">
        <v>732</v>
      </c>
      <c r="B216" s="1">
        <v>44550</v>
      </c>
      <c r="C216" s="2" t="s">
        <v>4</v>
      </c>
      <c r="D216">
        <v>1340</v>
      </c>
      <c r="E216" s="7">
        <f>soki4[[#This Row],[data]]-B215</f>
        <v>1</v>
      </c>
      <c r="F216">
        <f>IF(soki4[[#This Row],[Kolumna1]] &lt;= 1, F215+soki4[[#This Row],[Kolumna1]], 0)</f>
        <v>2</v>
      </c>
    </row>
    <row r="217" spans="1:8" hidden="1" x14ac:dyDescent="0.45">
      <c r="A217">
        <v>734</v>
      </c>
      <c r="B217" s="1">
        <v>44552</v>
      </c>
      <c r="C217" s="2" t="s">
        <v>4</v>
      </c>
      <c r="D217">
        <v>5730</v>
      </c>
      <c r="E217" s="7">
        <f>soki4[[#This Row],[data]]-B216</f>
        <v>2</v>
      </c>
      <c r="F217">
        <f>IF(soki4[[#This Row],[Kolumna1]] &lt;= 1, F216+soki4[[#This Row],[Kolumna1]], 0)</f>
        <v>0</v>
      </c>
    </row>
    <row r="218" spans="1:8" hidden="1" x14ac:dyDescent="0.45">
      <c r="A218">
        <v>736</v>
      </c>
      <c r="B218" s="1">
        <v>44553</v>
      </c>
      <c r="C218" s="2" t="s">
        <v>4</v>
      </c>
      <c r="D218">
        <v>9620</v>
      </c>
      <c r="E218" s="7">
        <f>soki4[[#This Row],[data]]-B217</f>
        <v>1</v>
      </c>
      <c r="F218">
        <f>IF(soki4[[#This Row],[Kolumna1]] &lt;= 1, F217+soki4[[#This Row],[Kolumna1]], 0)</f>
        <v>1</v>
      </c>
    </row>
    <row r="219" spans="1:8" hidden="1" x14ac:dyDescent="0.45">
      <c r="A219">
        <v>739</v>
      </c>
      <c r="B219" s="1">
        <v>44554</v>
      </c>
      <c r="C219" s="2" t="s">
        <v>4</v>
      </c>
      <c r="D219">
        <v>4270</v>
      </c>
      <c r="E219" s="7">
        <f>soki4[[#This Row],[data]]-B218</f>
        <v>1</v>
      </c>
      <c r="F219">
        <f>IF(soki4[[#This Row],[Kolumna1]] &lt;= 1, F218+soki4[[#This Row],[Kolumna1]], 0)</f>
        <v>2</v>
      </c>
    </row>
    <row r="220" spans="1:8" hidden="1" x14ac:dyDescent="0.45">
      <c r="A220">
        <v>740</v>
      </c>
      <c r="B220" s="1">
        <v>44555</v>
      </c>
      <c r="C220" s="2" t="s">
        <v>4</v>
      </c>
      <c r="D220">
        <v>1590</v>
      </c>
      <c r="E220" s="7">
        <f>soki4[[#This Row],[data]]-B219</f>
        <v>1</v>
      </c>
      <c r="F220">
        <f>IF(soki4[[#This Row],[Kolumna1]] &lt;= 1, F219+soki4[[#This Row],[Kolumna1]], 0)</f>
        <v>3</v>
      </c>
    </row>
    <row r="221" spans="1:8" hidden="1" x14ac:dyDescent="0.45">
      <c r="A221">
        <v>746</v>
      </c>
      <c r="B221" s="1">
        <v>44557</v>
      </c>
      <c r="C221" s="2" t="s">
        <v>4</v>
      </c>
      <c r="D221">
        <v>8030</v>
      </c>
      <c r="E221" s="7">
        <f>soki4[[#This Row],[data]]-B220</f>
        <v>2</v>
      </c>
      <c r="F221">
        <f>IF(soki4[[#This Row],[Kolumna1]] &lt;= 1, F220+soki4[[#This Row],[Kolumna1]], 0)</f>
        <v>0</v>
      </c>
    </row>
    <row r="222" spans="1:8" hidden="1" x14ac:dyDescent="0.45">
      <c r="A222">
        <v>748</v>
      </c>
      <c r="B222" s="1">
        <v>44558</v>
      </c>
      <c r="C222" s="2" t="s">
        <v>4</v>
      </c>
      <c r="D222">
        <v>1410</v>
      </c>
      <c r="E222" s="7">
        <f>soki4[[#This Row],[data]]-B221</f>
        <v>1</v>
      </c>
      <c r="F222">
        <f>IF(soki4[[#This Row],[Kolumna1]] &lt;= 1, F221+soki4[[#This Row],[Kolumna1]], 0)</f>
        <v>1</v>
      </c>
    </row>
    <row r="223" spans="1:8" hidden="1" x14ac:dyDescent="0.45">
      <c r="A223">
        <v>751</v>
      </c>
      <c r="B223" s="1">
        <v>44559</v>
      </c>
      <c r="C223" s="2" t="s">
        <v>4</v>
      </c>
      <c r="D223">
        <v>7390</v>
      </c>
      <c r="E223" s="7">
        <f>soki4[[#This Row],[data]]-B222</f>
        <v>1</v>
      </c>
      <c r="F223">
        <f>IF(soki4[[#This Row],[Kolumna1]] &lt;= 1, F222+soki4[[#This Row],[Kolumna1]], 0)</f>
        <v>2</v>
      </c>
    </row>
    <row r="224" spans="1:8" x14ac:dyDescent="0.45">
      <c r="H224" s="5">
        <v>44476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F2461-9FAF-4CDE-8929-CD0218A52CA2}">
  <dimension ref="A1:H756"/>
  <sheetViews>
    <sheetView workbookViewId="0">
      <selection activeCell="K12" sqref="K12"/>
    </sheetView>
  </sheetViews>
  <sheetFormatPr defaultRowHeight="14.25" x14ac:dyDescent="0.45"/>
  <cols>
    <col min="1" max="1" width="14.86328125" bestFit="1" customWidth="1"/>
    <col min="2" max="2" width="9.9296875" bestFit="1" customWidth="1"/>
    <col min="3" max="3" width="11" bestFit="1" customWidth="1"/>
    <col min="4" max="4" width="20.3984375" bestFit="1" customWidth="1"/>
    <col min="7" max="7" width="12.265625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</row>
    <row r="2" spans="1:8" x14ac:dyDescent="0.45">
      <c r="A2">
        <v>1</v>
      </c>
      <c r="B2" s="1">
        <v>44198</v>
      </c>
      <c r="C2" s="2" t="s">
        <v>4</v>
      </c>
      <c r="D2">
        <v>1290</v>
      </c>
      <c r="G2" t="s">
        <v>8</v>
      </c>
      <c r="H2" t="s">
        <v>13</v>
      </c>
    </row>
    <row r="3" spans="1:8" x14ac:dyDescent="0.45">
      <c r="A3">
        <v>2</v>
      </c>
      <c r="B3" s="1">
        <v>44198</v>
      </c>
      <c r="C3" s="2" t="s">
        <v>5</v>
      </c>
      <c r="D3">
        <v>4420</v>
      </c>
      <c r="G3" t="s">
        <v>6</v>
      </c>
      <c r="H3">
        <f>SUMIFS(soki35[wielkosc_zamowienia], soki35[magazyn], G3)</f>
        <v>819000</v>
      </c>
    </row>
    <row r="4" spans="1:8" x14ac:dyDescent="0.45">
      <c r="A4">
        <v>3</v>
      </c>
      <c r="B4" s="1">
        <v>44198</v>
      </c>
      <c r="C4" s="2" t="s">
        <v>6</v>
      </c>
      <c r="D4">
        <v>5190</v>
      </c>
      <c r="G4" t="s">
        <v>7</v>
      </c>
      <c r="H4">
        <f>SUMIFS(soki35[wielkosc_zamowienia], soki35[magazyn], G4)</f>
        <v>944240</v>
      </c>
    </row>
    <row r="5" spans="1:8" x14ac:dyDescent="0.45">
      <c r="A5">
        <v>4</v>
      </c>
      <c r="B5" s="1">
        <v>44199</v>
      </c>
      <c r="C5" s="2" t="s">
        <v>7</v>
      </c>
      <c r="D5">
        <v>950</v>
      </c>
      <c r="G5" t="s">
        <v>4</v>
      </c>
      <c r="H5">
        <f>SUMIFS(soki35[wielkosc_zamowienia], soki35[magazyn], G5)</f>
        <v>1115560</v>
      </c>
    </row>
    <row r="6" spans="1:8" x14ac:dyDescent="0.45">
      <c r="A6">
        <v>5</v>
      </c>
      <c r="B6" s="1">
        <v>44199</v>
      </c>
      <c r="C6" s="2" t="s">
        <v>6</v>
      </c>
      <c r="D6">
        <v>6000</v>
      </c>
      <c r="G6" s="4" t="s">
        <v>5</v>
      </c>
      <c r="H6">
        <f>SUMIFS(soki35[wielkosc_zamowienia], soki35[magazyn], G6)</f>
        <v>1062920</v>
      </c>
    </row>
    <row r="7" spans="1:8" x14ac:dyDescent="0.45">
      <c r="A7">
        <v>6</v>
      </c>
      <c r="B7" s="1">
        <v>44199</v>
      </c>
      <c r="C7" s="2" t="s">
        <v>5</v>
      </c>
      <c r="D7">
        <v>8530</v>
      </c>
    </row>
    <row r="8" spans="1:8" x14ac:dyDescent="0.45">
      <c r="A8">
        <v>7</v>
      </c>
      <c r="B8" s="1">
        <v>44200</v>
      </c>
      <c r="C8" s="2" t="s">
        <v>7</v>
      </c>
      <c r="D8">
        <v>1140</v>
      </c>
      <c r="H8">
        <f xml:space="preserve"> SUM(H3:H6)</f>
        <v>3941720</v>
      </c>
    </row>
    <row r="9" spans="1:8" x14ac:dyDescent="0.45">
      <c r="A9">
        <v>8</v>
      </c>
      <c r="B9" s="1">
        <v>44200</v>
      </c>
      <c r="C9" s="2" t="s">
        <v>5</v>
      </c>
      <c r="D9">
        <v>2460</v>
      </c>
    </row>
    <row r="10" spans="1:8" x14ac:dyDescent="0.45">
      <c r="A10">
        <v>9</v>
      </c>
      <c r="B10" s="1">
        <v>44201</v>
      </c>
      <c r="C10" s="2" t="s">
        <v>6</v>
      </c>
      <c r="D10">
        <v>7520</v>
      </c>
      <c r="G10" t="s">
        <v>8</v>
      </c>
      <c r="H10" t="s">
        <v>13</v>
      </c>
    </row>
    <row r="11" spans="1:8" x14ac:dyDescent="0.45">
      <c r="A11">
        <v>10</v>
      </c>
      <c r="B11" s="1">
        <v>44201</v>
      </c>
      <c r="C11" s="2" t="s">
        <v>5</v>
      </c>
      <c r="D11">
        <v>7920</v>
      </c>
      <c r="G11" t="s">
        <v>6</v>
      </c>
      <c r="H11" s="8">
        <f>H3/H8</f>
        <v>0.20777731548664036</v>
      </c>
    </row>
    <row r="12" spans="1:8" x14ac:dyDescent="0.45">
      <c r="A12">
        <v>11</v>
      </c>
      <c r="B12" s="1">
        <v>44201</v>
      </c>
      <c r="C12" s="2" t="s">
        <v>4</v>
      </c>
      <c r="D12">
        <v>1430</v>
      </c>
      <c r="G12" t="s">
        <v>7</v>
      </c>
      <c r="H12" s="8">
        <f>H4/H8</f>
        <v>0.23955024710025066</v>
      </c>
    </row>
    <row r="13" spans="1:8" x14ac:dyDescent="0.45">
      <c r="A13">
        <v>12</v>
      </c>
      <c r="B13" s="1">
        <v>44202</v>
      </c>
      <c r="C13" s="2" t="s">
        <v>7</v>
      </c>
      <c r="D13">
        <v>1500</v>
      </c>
      <c r="G13" t="s">
        <v>4</v>
      </c>
      <c r="H13" s="8">
        <f>H5/H8</f>
        <v>0.2830135067939884</v>
      </c>
    </row>
    <row r="14" spans="1:8" x14ac:dyDescent="0.45">
      <c r="A14">
        <v>13</v>
      </c>
      <c r="B14" s="1">
        <v>44202</v>
      </c>
      <c r="C14" s="2" t="s">
        <v>4</v>
      </c>
      <c r="D14">
        <v>5540</v>
      </c>
      <c r="G14" s="4" t="s">
        <v>5</v>
      </c>
      <c r="H14" s="8">
        <f>H6/H8</f>
        <v>0.26965893061912061</v>
      </c>
    </row>
    <row r="15" spans="1:8" x14ac:dyDescent="0.45">
      <c r="A15">
        <v>14</v>
      </c>
      <c r="B15" s="1">
        <v>44202</v>
      </c>
      <c r="C15" s="2" t="s">
        <v>6</v>
      </c>
      <c r="D15">
        <v>7340</v>
      </c>
    </row>
    <row r="16" spans="1:8" x14ac:dyDescent="0.45">
      <c r="A16">
        <v>15</v>
      </c>
      <c r="B16" s="1">
        <v>44203</v>
      </c>
      <c r="C16" s="2" t="s">
        <v>5</v>
      </c>
      <c r="D16">
        <v>8170</v>
      </c>
    </row>
    <row r="17" spans="1:4" x14ac:dyDescent="0.45">
      <c r="A17">
        <v>16</v>
      </c>
      <c r="B17" s="1">
        <v>44204</v>
      </c>
      <c r="C17" s="2" t="s">
        <v>4</v>
      </c>
      <c r="D17">
        <v>9410</v>
      </c>
    </row>
    <row r="18" spans="1:4" x14ac:dyDescent="0.45">
      <c r="A18">
        <v>17</v>
      </c>
      <c r="B18" s="1">
        <v>44204</v>
      </c>
      <c r="C18" s="2" t="s">
        <v>7</v>
      </c>
      <c r="D18">
        <v>4660</v>
      </c>
    </row>
    <row r="19" spans="1:4" x14ac:dyDescent="0.45">
      <c r="A19">
        <v>18</v>
      </c>
      <c r="B19" s="1">
        <v>44205</v>
      </c>
      <c r="C19" s="2" t="s">
        <v>4</v>
      </c>
      <c r="D19">
        <v>2240</v>
      </c>
    </row>
    <row r="20" spans="1:4" x14ac:dyDescent="0.45">
      <c r="A20">
        <v>19</v>
      </c>
      <c r="B20" s="1">
        <v>44205</v>
      </c>
      <c r="C20" s="2" t="s">
        <v>5</v>
      </c>
      <c r="D20">
        <v>6760</v>
      </c>
    </row>
    <row r="21" spans="1:4" x14ac:dyDescent="0.45">
      <c r="A21">
        <v>20</v>
      </c>
      <c r="B21" s="1">
        <v>44206</v>
      </c>
      <c r="C21" s="2" t="s">
        <v>6</v>
      </c>
      <c r="D21">
        <v>7850</v>
      </c>
    </row>
    <row r="22" spans="1:4" x14ac:dyDescent="0.45">
      <c r="A22">
        <v>21</v>
      </c>
      <c r="B22" s="1">
        <v>44207</v>
      </c>
      <c r="C22" s="2" t="s">
        <v>5</v>
      </c>
      <c r="D22">
        <v>5440</v>
      </c>
    </row>
    <row r="23" spans="1:4" x14ac:dyDescent="0.45">
      <c r="A23">
        <v>22</v>
      </c>
      <c r="B23" s="1">
        <v>44207</v>
      </c>
      <c r="C23" s="2" t="s">
        <v>7</v>
      </c>
      <c r="D23">
        <v>5230</v>
      </c>
    </row>
    <row r="24" spans="1:4" x14ac:dyDescent="0.45">
      <c r="A24">
        <v>23</v>
      </c>
      <c r="B24" s="1">
        <v>44207</v>
      </c>
      <c r="C24" s="2" t="s">
        <v>4</v>
      </c>
      <c r="D24">
        <v>9750</v>
      </c>
    </row>
    <row r="25" spans="1:4" x14ac:dyDescent="0.45">
      <c r="A25">
        <v>24</v>
      </c>
      <c r="B25" s="1">
        <v>44208</v>
      </c>
      <c r="C25" s="2" t="s">
        <v>6</v>
      </c>
      <c r="D25">
        <v>4800</v>
      </c>
    </row>
    <row r="26" spans="1:4" x14ac:dyDescent="0.45">
      <c r="A26">
        <v>25</v>
      </c>
      <c r="B26" s="1">
        <v>44209</v>
      </c>
      <c r="C26" s="2" t="s">
        <v>7</v>
      </c>
      <c r="D26">
        <v>8650</v>
      </c>
    </row>
    <row r="27" spans="1:4" x14ac:dyDescent="0.45">
      <c r="A27">
        <v>26</v>
      </c>
      <c r="B27" s="1">
        <v>44210</v>
      </c>
      <c r="C27" s="2" t="s">
        <v>4</v>
      </c>
      <c r="D27">
        <v>2260</v>
      </c>
    </row>
    <row r="28" spans="1:4" x14ac:dyDescent="0.45">
      <c r="A28">
        <v>27</v>
      </c>
      <c r="B28" s="1">
        <v>44210</v>
      </c>
      <c r="C28" s="2" t="s">
        <v>5</v>
      </c>
      <c r="D28">
        <v>5000</v>
      </c>
    </row>
    <row r="29" spans="1:4" x14ac:dyDescent="0.45">
      <c r="A29">
        <v>28</v>
      </c>
      <c r="B29" s="1">
        <v>44210</v>
      </c>
      <c r="C29" s="2" t="s">
        <v>7</v>
      </c>
      <c r="D29">
        <v>1650</v>
      </c>
    </row>
    <row r="30" spans="1:4" x14ac:dyDescent="0.45">
      <c r="A30">
        <v>29</v>
      </c>
      <c r="B30" s="1">
        <v>44211</v>
      </c>
      <c r="C30" s="2" t="s">
        <v>7</v>
      </c>
      <c r="D30">
        <v>7060</v>
      </c>
    </row>
    <row r="31" spans="1:4" x14ac:dyDescent="0.45">
      <c r="A31">
        <v>30</v>
      </c>
      <c r="B31" s="1">
        <v>44211</v>
      </c>
      <c r="C31" s="2" t="s">
        <v>4</v>
      </c>
      <c r="D31">
        <v>3260</v>
      </c>
    </row>
    <row r="32" spans="1:4" x14ac:dyDescent="0.45">
      <c r="A32">
        <v>31</v>
      </c>
      <c r="B32" s="1">
        <v>44211</v>
      </c>
      <c r="C32" s="2" t="s">
        <v>6</v>
      </c>
      <c r="D32">
        <v>5760</v>
      </c>
    </row>
    <row r="33" spans="1:4" x14ac:dyDescent="0.45">
      <c r="A33">
        <v>32</v>
      </c>
      <c r="B33" s="1">
        <v>44212</v>
      </c>
      <c r="C33" s="2" t="s">
        <v>5</v>
      </c>
      <c r="D33">
        <v>1990</v>
      </c>
    </row>
    <row r="34" spans="1:4" x14ac:dyDescent="0.45">
      <c r="A34">
        <v>33</v>
      </c>
      <c r="B34" s="1">
        <v>44213</v>
      </c>
      <c r="C34" s="2" t="s">
        <v>7</v>
      </c>
      <c r="D34">
        <v>5240</v>
      </c>
    </row>
    <row r="35" spans="1:4" x14ac:dyDescent="0.45">
      <c r="A35">
        <v>34</v>
      </c>
      <c r="B35" s="1">
        <v>44213</v>
      </c>
      <c r="C35" s="2" t="s">
        <v>5</v>
      </c>
      <c r="D35">
        <v>2720</v>
      </c>
    </row>
    <row r="36" spans="1:4" x14ac:dyDescent="0.45">
      <c r="A36">
        <v>35</v>
      </c>
      <c r="B36" s="1">
        <v>44213</v>
      </c>
      <c r="C36" s="2" t="s">
        <v>6</v>
      </c>
      <c r="D36">
        <v>3220</v>
      </c>
    </row>
    <row r="37" spans="1:4" x14ac:dyDescent="0.45">
      <c r="A37">
        <v>36</v>
      </c>
      <c r="B37" s="1">
        <v>44213</v>
      </c>
      <c r="C37" s="2" t="s">
        <v>4</v>
      </c>
      <c r="D37">
        <v>3140</v>
      </c>
    </row>
    <row r="38" spans="1:4" x14ac:dyDescent="0.45">
      <c r="A38">
        <v>37</v>
      </c>
      <c r="B38" s="1">
        <v>44214</v>
      </c>
      <c r="C38" s="2" t="s">
        <v>7</v>
      </c>
      <c r="D38">
        <v>4150</v>
      </c>
    </row>
    <row r="39" spans="1:4" x14ac:dyDescent="0.45">
      <c r="A39">
        <v>38</v>
      </c>
      <c r="B39" s="1">
        <v>44215</v>
      </c>
      <c r="C39" s="2" t="s">
        <v>7</v>
      </c>
      <c r="D39">
        <v>3870</v>
      </c>
    </row>
    <row r="40" spans="1:4" x14ac:dyDescent="0.45">
      <c r="A40">
        <v>39</v>
      </c>
      <c r="B40" s="1">
        <v>44215</v>
      </c>
      <c r="C40" s="2" t="s">
        <v>4</v>
      </c>
      <c r="D40">
        <v>1170</v>
      </c>
    </row>
    <row r="41" spans="1:4" x14ac:dyDescent="0.45">
      <c r="A41">
        <v>40</v>
      </c>
      <c r="B41" s="1">
        <v>44216</v>
      </c>
      <c r="C41" s="2" t="s">
        <v>4</v>
      </c>
      <c r="D41">
        <v>2350</v>
      </c>
    </row>
    <row r="42" spans="1:4" x14ac:dyDescent="0.45">
      <c r="A42">
        <v>41</v>
      </c>
      <c r="B42" s="1">
        <v>44216</v>
      </c>
      <c r="C42" s="2" t="s">
        <v>7</v>
      </c>
      <c r="D42">
        <v>7700</v>
      </c>
    </row>
    <row r="43" spans="1:4" x14ac:dyDescent="0.45">
      <c r="A43">
        <v>42</v>
      </c>
      <c r="B43" s="1">
        <v>44217</v>
      </c>
      <c r="C43" s="2" t="s">
        <v>6</v>
      </c>
      <c r="D43">
        <v>3210</v>
      </c>
    </row>
    <row r="44" spans="1:4" x14ac:dyDescent="0.45">
      <c r="A44">
        <v>43</v>
      </c>
      <c r="B44" s="1">
        <v>44217</v>
      </c>
      <c r="C44" s="2" t="s">
        <v>7</v>
      </c>
      <c r="D44">
        <v>1060</v>
      </c>
    </row>
    <row r="45" spans="1:4" x14ac:dyDescent="0.45">
      <c r="A45">
        <v>44</v>
      </c>
      <c r="B45" s="1">
        <v>44218</v>
      </c>
      <c r="C45" s="2" t="s">
        <v>6</v>
      </c>
      <c r="D45">
        <v>2300</v>
      </c>
    </row>
    <row r="46" spans="1:4" x14ac:dyDescent="0.45">
      <c r="A46">
        <v>45</v>
      </c>
      <c r="B46" s="1">
        <v>44218</v>
      </c>
      <c r="C46" s="2" t="s">
        <v>7</v>
      </c>
      <c r="D46">
        <v>7840</v>
      </c>
    </row>
    <row r="47" spans="1:4" x14ac:dyDescent="0.45">
      <c r="A47">
        <v>46</v>
      </c>
      <c r="B47" s="1">
        <v>44219</v>
      </c>
      <c r="C47" s="2" t="s">
        <v>4</v>
      </c>
      <c r="D47">
        <v>2870</v>
      </c>
    </row>
    <row r="48" spans="1:4" x14ac:dyDescent="0.45">
      <c r="A48">
        <v>47</v>
      </c>
      <c r="B48" s="1">
        <v>44220</v>
      </c>
      <c r="C48" s="2" t="s">
        <v>4</v>
      </c>
      <c r="D48">
        <v>8690</v>
      </c>
    </row>
    <row r="49" spans="1:4" x14ac:dyDescent="0.45">
      <c r="A49">
        <v>48</v>
      </c>
      <c r="B49" s="1">
        <v>44221</v>
      </c>
      <c r="C49" s="2" t="s">
        <v>6</v>
      </c>
      <c r="D49">
        <v>6450</v>
      </c>
    </row>
    <row r="50" spans="1:4" x14ac:dyDescent="0.45">
      <c r="A50">
        <v>49</v>
      </c>
      <c r="B50" s="1">
        <v>44222</v>
      </c>
      <c r="C50" s="2" t="s">
        <v>7</v>
      </c>
      <c r="D50">
        <v>3050</v>
      </c>
    </row>
    <row r="51" spans="1:4" x14ac:dyDescent="0.45">
      <c r="A51">
        <v>50</v>
      </c>
      <c r="B51" s="1">
        <v>44222</v>
      </c>
      <c r="C51" s="2" t="s">
        <v>5</v>
      </c>
      <c r="D51">
        <v>7170</v>
      </c>
    </row>
    <row r="52" spans="1:4" x14ac:dyDescent="0.45">
      <c r="A52">
        <v>51</v>
      </c>
      <c r="B52" s="1">
        <v>44222</v>
      </c>
      <c r="C52" s="2" t="s">
        <v>6</v>
      </c>
      <c r="D52">
        <v>1970</v>
      </c>
    </row>
    <row r="53" spans="1:4" x14ac:dyDescent="0.45">
      <c r="A53">
        <v>52</v>
      </c>
      <c r="B53" s="1">
        <v>44223</v>
      </c>
      <c r="C53" s="2" t="s">
        <v>6</v>
      </c>
      <c r="D53">
        <v>3670</v>
      </c>
    </row>
    <row r="54" spans="1:4" x14ac:dyDescent="0.45">
      <c r="A54">
        <v>53</v>
      </c>
      <c r="B54" s="1">
        <v>44223</v>
      </c>
      <c r="C54" s="2" t="s">
        <v>4</v>
      </c>
      <c r="D54">
        <v>7870</v>
      </c>
    </row>
    <row r="55" spans="1:4" x14ac:dyDescent="0.45">
      <c r="A55">
        <v>54</v>
      </c>
      <c r="B55" s="1">
        <v>44224</v>
      </c>
      <c r="C55" s="2" t="s">
        <v>5</v>
      </c>
      <c r="D55">
        <v>7930</v>
      </c>
    </row>
    <row r="56" spans="1:4" x14ac:dyDescent="0.45">
      <c r="A56">
        <v>55</v>
      </c>
      <c r="B56" s="1">
        <v>44224</v>
      </c>
      <c r="C56" s="2" t="s">
        <v>4</v>
      </c>
      <c r="D56">
        <v>1940</v>
      </c>
    </row>
    <row r="57" spans="1:4" x14ac:dyDescent="0.45">
      <c r="A57">
        <v>56</v>
      </c>
      <c r="B57" s="1">
        <v>44224</v>
      </c>
      <c r="C57" s="2" t="s">
        <v>7</v>
      </c>
      <c r="D57">
        <v>2340</v>
      </c>
    </row>
    <row r="58" spans="1:4" x14ac:dyDescent="0.45">
      <c r="A58">
        <v>57</v>
      </c>
      <c r="B58" s="1">
        <v>44225</v>
      </c>
      <c r="C58" s="2" t="s">
        <v>7</v>
      </c>
      <c r="D58">
        <v>8710</v>
      </c>
    </row>
    <row r="59" spans="1:4" x14ac:dyDescent="0.45">
      <c r="A59">
        <v>58</v>
      </c>
      <c r="B59" s="1">
        <v>44225</v>
      </c>
      <c r="C59" s="2" t="s">
        <v>6</v>
      </c>
      <c r="D59">
        <v>1360</v>
      </c>
    </row>
    <row r="60" spans="1:4" x14ac:dyDescent="0.45">
      <c r="A60">
        <v>59</v>
      </c>
      <c r="B60" s="1">
        <v>44226</v>
      </c>
      <c r="C60" s="2" t="s">
        <v>5</v>
      </c>
      <c r="D60">
        <v>6820</v>
      </c>
    </row>
    <row r="61" spans="1:4" x14ac:dyDescent="0.45">
      <c r="A61">
        <v>60</v>
      </c>
      <c r="B61" s="1">
        <v>44226</v>
      </c>
      <c r="C61" s="2" t="s">
        <v>7</v>
      </c>
      <c r="D61">
        <v>9020</v>
      </c>
    </row>
    <row r="62" spans="1:4" x14ac:dyDescent="0.45">
      <c r="A62">
        <v>61</v>
      </c>
      <c r="B62" s="1">
        <v>44227</v>
      </c>
      <c r="C62" s="2" t="s">
        <v>4</v>
      </c>
      <c r="D62">
        <v>6900</v>
      </c>
    </row>
    <row r="63" spans="1:4" x14ac:dyDescent="0.45">
      <c r="A63">
        <v>62</v>
      </c>
      <c r="B63" s="1">
        <v>44227</v>
      </c>
      <c r="C63" s="2" t="s">
        <v>5</v>
      </c>
      <c r="D63">
        <v>9230</v>
      </c>
    </row>
    <row r="64" spans="1:4" x14ac:dyDescent="0.45">
      <c r="A64">
        <v>63</v>
      </c>
      <c r="B64" s="1">
        <v>44227</v>
      </c>
      <c r="C64" s="2" t="s">
        <v>7</v>
      </c>
      <c r="D64">
        <v>790</v>
      </c>
    </row>
    <row r="65" spans="1:4" x14ac:dyDescent="0.45">
      <c r="A65">
        <v>64</v>
      </c>
      <c r="B65" s="1">
        <v>44228</v>
      </c>
      <c r="C65" s="2" t="s">
        <v>7</v>
      </c>
      <c r="D65">
        <v>7820</v>
      </c>
    </row>
    <row r="66" spans="1:4" x14ac:dyDescent="0.45">
      <c r="A66">
        <v>65</v>
      </c>
      <c r="B66" s="1">
        <v>44228</v>
      </c>
      <c r="C66" s="2" t="s">
        <v>6</v>
      </c>
      <c r="D66">
        <v>2100</v>
      </c>
    </row>
    <row r="67" spans="1:4" x14ac:dyDescent="0.45">
      <c r="A67">
        <v>66</v>
      </c>
      <c r="B67" s="1">
        <v>44228</v>
      </c>
      <c r="C67" s="2" t="s">
        <v>4</v>
      </c>
      <c r="D67">
        <v>6960</v>
      </c>
    </row>
    <row r="68" spans="1:4" x14ac:dyDescent="0.45">
      <c r="A68">
        <v>67</v>
      </c>
      <c r="B68" s="1">
        <v>44229</v>
      </c>
      <c r="C68" s="2" t="s">
        <v>5</v>
      </c>
      <c r="D68">
        <v>2630</v>
      </c>
    </row>
    <row r="69" spans="1:4" x14ac:dyDescent="0.45">
      <c r="A69">
        <v>68</v>
      </c>
      <c r="B69" s="1">
        <v>44230</v>
      </c>
      <c r="C69" s="2" t="s">
        <v>6</v>
      </c>
      <c r="D69">
        <v>9250</v>
      </c>
    </row>
    <row r="70" spans="1:4" x14ac:dyDescent="0.45">
      <c r="A70">
        <v>69</v>
      </c>
      <c r="B70" s="1">
        <v>44230</v>
      </c>
      <c r="C70" s="2" t="s">
        <v>5</v>
      </c>
      <c r="D70">
        <v>6540</v>
      </c>
    </row>
    <row r="71" spans="1:4" x14ac:dyDescent="0.45">
      <c r="A71">
        <v>70</v>
      </c>
      <c r="B71" s="1">
        <v>44231</v>
      </c>
      <c r="C71" s="2" t="s">
        <v>7</v>
      </c>
      <c r="D71">
        <v>8470</v>
      </c>
    </row>
    <row r="72" spans="1:4" x14ac:dyDescent="0.45">
      <c r="A72">
        <v>71</v>
      </c>
      <c r="B72" s="1">
        <v>44231</v>
      </c>
      <c r="C72" s="2" t="s">
        <v>4</v>
      </c>
      <c r="D72">
        <v>7770</v>
      </c>
    </row>
    <row r="73" spans="1:4" x14ac:dyDescent="0.45">
      <c r="A73">
        <v>72</v>
      </c>
      <c r="B73" s="1">
        <v>44231</v>
      </c>
      <c r="C73" s="2" t="s">
        <v>5</v>
      </c>
      <c r="D73">
        <v>6270</v>
      </c>
    </row>
    <row r="74" spans="1:4" x14ac:dyDescent="0.45">
      <c r="A74">
        <v>73</v>
      </c>
      <c r="B74" s="1">
        <v>44232</v>
      </c>
      <c r="C74" s="2" t="s">
        <v>6</v>
      </c>
      <c r="D74">
        <v>1480</v>
      </c>
    </row>
    <row r="75" spans="1:4" x14ac:dyDescent="0.45">
      <c r="A75">
        <v>74</v>
      </c>
      <c r="B75" s="1">
        <v>44233</v>
      </c>
      <c r="C75" s="2" t="s">
        <v>4</v>
      </c>
      <c r="D75">
        <v>1820</v>
      </c>
    </row>
    <row r="76" spans="1:4" x14ac:dyDescent="0.45">
      <c r="A76">
        <v>75</v>
      </c>
      <c r="B76" s="1">
        <v>44233</v>
      </c>
      <c r="C76" s="2" t="s">
        <v>5</v>
      </c>
      <c r="D76">
        <v>6460</v>
      </c>
    </row>
    <row r="77" spans="1:4" x14ac:dyDescent="0.45">
      <c r="A77">
        <v>76</v>
      </c>
      <c r="B77" s="1">
        <v>44234</v>
      </c>
      <c r="C77" s="2" t="s">
        <v>4</v>
      </c>
      <c r="D77">
        <v>5920</v>
      </c>
    </row>
    <row r="78" spans="1:4" x14ac:dyDescent="0.45">
      <c r="A78">
        <v>77</v>
      </c>
      <c r="B78" s="1">
        <v>44234</v>
      </c>
      <c r="C78" s="2" t="s">
        <v>7</v>
      </c>
      <c r="D78">
        <v>8900</v>
      </c>
    </row>
    <row r="79" spans="1:4" x14ac:dyDescent="0.45">
      <c r="A79">
        <v>78</v>
      </c>
      <c r="B79" s="1">
        <v>44235</v>
      </c>
      <c r="C79" s="2" t="s">
        <v>7</v>
      </c>
      <c r="D79">
        <v>7370</v>
      </c>
    </row>
    <row r="80" spans="1:4" x14ac:dyDescent="0.45">
      <c r="A80">
        <v>79</v>
      </c>
      <c r="B80" s="1">
        <v>44235</v>
      </c>
      <c r="C80" s="2" t="s">
        <v>4</v>
      </c>
      <c r="D80">
        <v>1970</v>
      </c>
    </row>
    <row r="81" spans="1:4" x14ac:dyDescent="0.45">
      <c r="A81">
        <v>80</v>
      </c>
      <c r="B81" s="1">
        <v>44236</v>
      </c>
      <c r="C81" s="2" t="s">
        <v>7</v>
      </c>
      <c r="D81">
        <v>7030</v>
      </c>
    </row>
    <row r="82" spans="1:4" x14ac:dyDescent="0.45">
      <c r="A82">
        <v>81</v>
      </c>
      <c r="B82" s="1">
        <v>44237</v>
      </c>
      <c r="C82" s="2" t="s">
        <v>7</v>
      </c>
      <c r="D82">
        <v>1000</v>
      </c>
    </row>
    <row r="83" spans="1:4" x14ac:dyDescent="0.45">
      <c r="A83">
        <v>82</v>
      </c>
      <c r="B83" s="1">
        <v>44237</v>
      </c>
      <c r="C83" s="2" t="s">
        <v>4</v>
      </c>
      <c r="D83">
        <v>2620</v>
      </c>
    </row>
    <row r="84" spans="1:4" x14ac:dyDescent="0.45">
      <c r="A84">
        <v>83</v>
      </c>
      <c r="B84" s="1">
        <v>44238</v>
      </c>
      <c r="C84" s="2" t="s">
        <v>7</v>
      </c>
      <c r="D84">
        <v>9440</v>
      </c>
    </row>
    <row r="85" spans="1:4" x14ac:dyDescent="0.45">
      <c r="A85">
        <v>84</v>
      </c>
      <c r="B85" s="1">
        <v>44238</v>
      </c>
      <c r="C85" s="2" t="s">
        <v>5</v>
      </c>
      <c r="D85">
        <v>8020</v>
      </c>
    </row>
    <row r="86" spans="1:4" x14ac:dyDescent="0.45">
      <c r="A86">
        <v>85</v>
      </c>
      <c r="B86" s="1">
        <v>44238</v>
      </c>
      <c r="C86" s="2" t="s">
        <v>6</v>
      </c>
      <c r="D86">
        <v>5820</v>
      </c>
    </row>
    <row r="87" spans="1:4" x14ac:dyDescent="0.45">
      <c r="A87">
        <v>86</v>
      </c>
      <c r="B87" s="1">
        <v>44239</v>
      </c>
      <c r="C87" s="2" t="s">
        <v>7</v>
      </c>
      <c r="D87">
        <v>4850</v>
      </c>
    </row>
    <row r="88" spans="1:4" x14ac:dyDescent="0.45">
      <c r="A88">
        <v>87</v>
      </c>
      <c r="B88" s="1">
        <v>44239</v>
      </c>
      <c r="C88" s="2" t="s">
        <v>5</v>
      </c>
      <c r="D88">
        <v>4910</v>
      </c>
    </row>
    <row r="89" spans="1:4" x14ac:dyDescent="0.45">
      <c r="A89">
        <v>88</v>
      </c>
      <c r="B89" s="1">
        <v>44240</v>
      </c>
      <c r="C89" s="2" t="s">
        <v>5</v>
      </c>
      <c r="D89">
        <v>5690</v>
      </c>
    </row>
    <row r="90" spans="1:4" x14ac:dyDescent="0.45">
      <c r="A90">
        <v>89</v>
      </c>
      <c r="B90" s="1">
        <v>44240</v>
      </c>
      <c r="C90" s="2" t="s">
        <v>4</v>
      </c>
      <c r="D90">
        <v>1870</v>
      </c>
    </row>
    <row r="91" spans="1:4" x14ac:dyDescent="0.45">
      <c r="A91">
        <v>90</v>
      </c>
      <c r="B91" s="1">
        <v>44241</v>
      </c>
      <c r="C91" s="2" t="s">
        <v>5</v>
      </c>
      <c r="D91">
        <v>1800</v>
      </c>
    </row>
    <row r="92" spans="1:4" x14ac:dyDescent="0.45">
      <c r="A92">
        <v>91</v>
      </c>
      <c r="B92" s="1">
        <v>44241</v>
      </c>
      <c r="C92" s="2" t="s">
        <v>6</v>
      </c>
      <c r="D92">
        <v>4150</v>
      </c>
    </row>
    <row r="93" spans="1:4" x14ac:dyDescent="0.45">
      <c r="A93">
        <v>92</v>
      </c>
      <c r="B93" s="1">
        <v>44242</v>
      </c>
      <c r="C93" s="2" t="s">
        <v>4</v>
      </c>
      <c r="D93">
        <v>3780</v>
      </c>
    </row>
    <row r="94" spans="1:4" x14ac:dyDescent="0.45">
      <c r="A94">
        <v>93</v>
      </c>
      <c r="B94" s="1">
        <v>44243</v>
      </c>
      <c r="C94" s="2" t="s">
        <v>7</v>
      </c>
      <c r="D94">
        <v>3330</v>
      </c>
    </row>
    <row r="95" spans="1:4" x14ac:dyDescent="0.45">
      <c r="A95">
        <v>94</v>
      </c>
      <c r="B95" s="1">
        <v>44243</v>
      </c>
      <c r="C95" s="2" t="s">
        <v>4</v>
      </c>
      <c r="D95">
        <v>1570</v>
      </c>
    </row>
    <row r="96" spans="1:4" x14ac:dyDescent="0.45">
      <c r="A96">
        <v>95</v>
      </c>
      <c r="B96" s="1">
        <v>44243</v>
      </c>
      <c r="C96" s="2" t="s">
        <v>6</v>
      </c>
      <c r="D96">
        <v>1590</v>
      </c>
    </row>
    <row r="97" spans="1:4" x14ac:dyDescent="0.45">
      <c r="A97">
        <v>96</v>
      </c>
      <c r="B97" s="1">
        <v>44244</v>
      </c>
      <c r="C97" s="2" t="s">
        <v>5</v>
      </c>
      <c r="D97">
        <v>7240</v>
      </c>
    </row>
    <row r="98" spans="1:4" x14ac:dyDescent="0.45">
      <c r="A98">
        <v>97</v>
      </c>
      <c r="B98" s="1">
        <v>44244</v>
      </c>
      <c r="C98" s="2" t="s">
        <v>4</v>
      </c>
      <c r="D98">
        <v>9690</v>
      </c>
    </row>
    <row r="99" spans="1:4" x14ac:dyDescent="0.45">
      <c r="A99">
        <v>98</v>
      </c>
      <c r="B99" s="1">
        <v>44244</v>
      </c>
      <c r="C99" s="2" t="s">
        <v>7</v>
      </c>
      <c r="D99">
        <v>5600</v>
      </c>
    </row>
    <row r="100" spans="1:4" x14ac:dyDescent="0.45">
      <c r="A100">
        <v>99</v>
      </c>
      <c r="B100" s="1">
        <v>44245</v>
      </c>
      <c r="C100" s="2" t="s">
        <v>5</v>
      </c>
      <c r="D100">
        <v>1740</v>
      </c>
    </row>
    <row r="101" spans="1:4" x14ac:dyDescent="0.45">
      <c r="A101">
        <v>100</v>
      </c>
      <c r="B101" s="1">
        <v>44246</v>
      </c>
      <c r="C101" s="2" t="s">
        <v>5</v>
      </c>
      <c r="D101">
        <v>5430</v>
      </c>
    </row>
    <row r="102" spans="1:4" x14ac:dyDescent="0.45">
      <c r="A102">
        <v>101</v>
      </c>
      <c r="B102" s="1">
        <v>44247</v>
      </c>
      <c r="C102" s="2" t="s">
        <v>7</v>
      </c>
      <c r="D102">
        <v>8190</v>
      </c>
    </row>
    <row r="103" spans="1:4" x14ac:dyDescent="0.45">
      <c r="A103">
        <v>102</v>
      </c>
      <c r="B103" s="1">
        <v>44247</v>
      </c>
      <c r="C103" s="2" t="s">
        <v>5</v>
      </c>
      <c r="D103">
        <v>1470</v>
      </c>
    </row>
    <row r="104" spans="1:4" x14ac:dyDescent="0.45">
      <c r="A104">
        <v>103</v>
      </c>
      <c r="B104" s="1">
        <v>44248</v>
      </c>
      <c r="C104" s="2" t="s">
        <v>6</v>
      </c>
      <c r="D104">
        <v>1620</v>
      </c>
    </row>
    <row r="105" spans="1:4" x14ac:dyDescent="0.45">
      <c r="A105">
        <v>104</v>
      </c>
      <c r="B105" s="1">
        <v>44248</v>
      </c>
      <c r="C105" s="2" t="s">
        <v>4</v>
      </c>
      <c r="D105">
        <v>6700</v>
      </c>
    </row>
    <row r="106" spans="1:4" x14ac:dyDescent="0.45">
      <c r="A106">
        <v>105</v>
      </c>
      <c r="B106" s="1">
        <v>44249</v>
      </c>
      <c r="C106" s="2" t="s">
        <v>4</v>
      </c>
      <c r="D106">
        <v>5570</v>
      </c>
    </row>
    <row r="107" spans="1:4" x14ac:dyDescent="0.45">
      <c r="A107">
        <v>106</v>
      </c>
      <c r="B107" s="1">
        <v>44249</v>
      </c>
      <c r="C107" s="2" t="s">
        <v>7</v>
      </c>
      <c r="D107">
        <v>4070</v>
      </c>
    </row>
    <row r="108" spans="1:4" x14ac:dyDescent="0.45">
      <c r="A108">
        <v>107</v>
      </c>
      <c r="B108" s="1">
        <v>44249</v>
      </c>
      <c r="C108" s="2" t="s">
        <v>6</v>
      </c>
      <c r="D108">
        <v>6500</v>
      </c>
    </row>
    <row r="109" spans="1:4" x14ac:dyDescent="0.45">
      <c r="A109">
        <v>108</v>
      </c>
      <c r="B109" s="1">
        <v>44250</v>
      </c>
      <c r="C109" s="2" t="s">
        <v>6</v>
      </c>
      <c r="D109">
        <v>6050</v>
      </c>
    </row>
    <row r="110" spans="1:4" x14ac:dyDescent="0.45">
      <c r="A110">
        <v>109</v>
      </c>
      <c r="B110" s="1">
        <v>44250</v>
      </c>
      <c r="C110" s="2" t="s">
        <v>5</v>
      </c>
      <c r="D110">
        <v>6880</v>
      </c>
    </row>
    <row r="111" spans="1:4" x14ac:dyDescent="0.45">
      <c r="A111">
        <v>110</v>
      </c>
      <c r="B111" s="1">
        <v>44251</v>
      </c>
      <c r="C111" s="2" t="s">
        <v>5</v>
      </c>
      <c r="D111">
        <v>3790</v>
      </c>
    </row>
    <row r="112" spans="1:4" x14ac:dyDescent="0.45">
      <c r="A112">
        <v>111</v>
      </c>
      <c r="B112" s="1">
        <v>44252</v>
      </c>
      <c r="C112" s="2" t="s">
        <v>5</v>
      </c>
      <c r="D112">
        <v>4560</v>
      </c>
    </row>
    <row r="113" spans="1:4" x14ac:dyDescent="0.45">
      <c r="A113">
        <v>112</v>
      </c>
      <c r="B113" s="1">
        <v>44252</v>
      </c>
      <c r="C113" s="2" t="s">
        <v>6</v>
      </c>
      <c r="D113">
        <v>3910</v>
      </c>
    </row>
    <row r="114" spans="1:4" x14ac:dyDescent="0.45">
      <c r="A114">
        <v>113</v>
      </c>
      <c r="B114" s="1">
        <v>44252</v>
      </c>
      <c r="C114" s="2" t="s">
        <v>4</v>
      </c>
      <c r="D114">
        <v>5060</v>
      </c>
    </row>
    <row r="115" spans="1:4" x14ac:dyDescent="0.45">
      <c r="A115">
        <v>114</v>
      </c>
      <c r="B115" s="1">
        <v>44253</v>
      </c>
      <c r="C115" s="2" t="s">
        <v>7</v>
      </c>
      <c r="D115">
        <v>9440</v>
      </c>
    </row>
    <row r="116" spans="1:4" x14ac:dyDescent="0.45">
      <c r="A116">
        <v>115</v>
      </c>
      <c r="B116" s="1">
        <v>44253</v>
      </c>
      <c r="C116" s="2" t="s">
        <v>4</v>
      </c>
      <c r="D116">
        <v>5100</v>
      </c>
    </row>
    <row r="117" spans="1:4" x14ac:dyDescent="0.45">
      <c r="A117">
        <v>116</v>
      </c>
      <c r="B117" s="1">
        <v>44254</v>
      </c>
      <c r="C117" s="2" t="s">
        <v>5</v>
      </c>
      <c r="D117">
        <v>4360</v>
      </c>
    </row>
    <row r="118" spans="1:4" x14ac:dyDescent="0.45">
      <c r="A118">
        <v>117</v>
      </c>
      <c r="B118" s="1">
        <v>44254</v>
      </c>
      <c r="C118" s="2" t="s">
        <v>6</v>
      </c>
      <c r="D118">
        <v>6220</v>
      </c>
    </row>
    <row r="119" spans="1:4" x14ac:dyDescent="0.45">
      <c r="A119">
        <v>118</v>
      </c>
      <c r="B119" s="1">
        <v>44255</v>
      </c>
      <c r="C119" s="2" t="s">
        <v>4</v>
      </c>
      <c r="D119">
        <v>4290</v>
      </c>
    </row>
    <row r="120" spans="1:4" x14ac:dyDescent="0.45">
      <c r="A120">
        <v>119</v>
      </c>
      <c r="B120" s="1">
        <v>44255</v>
      </c>
      <c r="C120" s="2" t="s">
        <v>6</v>
      </c>
      <c r="D120">
        <v>1260</v>
      </c>
    </row>
    <row r="121" spans="1:4" x14ac:dyDescent="0.45">
      <c r="A121">
        <v>120</v>
      </c>
      <c r="B121" s="1">
        <v>44256</v>
      </c>
      <c r="C121" s="2" t="s">
        <v>5</v>
      </c>
      <c r="D121">
        <v>9520</v>
      </c>
    </row>
    <row r="122" spans="1:4" x14ac:dyDescent="0.45">
      <c r="A122">
        <v>121</v>
      </c>
      <c r="B122" s="1">
        <v>44256</v>
      </c>
      <c r="C122" s="2" t="s">
        <v>4</v>
      </c>
      <c r="D122">
        <v>8650</v>
      </c>
    </row>
    <row r="123" spans="1:4" x14ac:dyDescent="0.45">
      <c r="A123">
        <v>122</v>
      </c>
      <c r="B123" s="1">
        <v>44257</v>
      </c>
      <c r="C123" s="2" t="s">
        <v>6</v>
      </c>
      <c r="D123">
        <v>9080</v>
      </c>
    </row>
    <row r="124" spans="1:4" x14ac:dyDescent="0.45">
      <c r="A124">
        <v>123</v>
      </c>
      <c r="B124" s="1">
        <v>44257</v>
      </c>
      <c r="C124" s="2" t="s">
        <v>5</v>
      </c>
      <c r="D124">
        <v>1510</v>
      </c>
    </row>
    <row r="125" spans="1:4" x14ac:dyDescent="0.45">
      <c r="A125">
        <v>124</v>
      </c>
      <c r="B125" s="1">
        <v>44258</v>
      </c>
      <c r="C125" s="2" t="s">
        <v>4</v>
      </c>
      <c r="D125">
        <v>6850</v>
      </c>
    </row>
    <row r="126" spans="1:4" x14ac:dyDescent="0.45">
      <c r="A126">
        <v>125</v>
      </c>
      <c r="B126" s="1">
        <v>44259</v>
      </c>
      <c r="C126" s="2" t="s">
        <v>4</v>
      </c>
      <c r="D126">
        <v>6210</v>
      </c>
    </row>
    <row r="127" spans="1:4" x14ac:dyDescent="0.45">
      <c r="A127">
        <v>126</v>
      </c>
      <c r="B127" s="1">
        <v>44260</v>
      </c>
      <c r="C127" s="2" t="s">
        <v>4</v>
      </c>
      <c r="D127">
        <v>3340</v>
      </c>
    </row>
    <row r="128" spans="1:4" x14ac:dyDescent="0.45">
      <c r="A128">
        <v>127</v>
      </c>
      <c r="B128" s="1">
        <v>44260</v>
      </c>
      <c r="C128" s="2" t="s">
        <v>5</v>
      </c>
      <c r="D128">
        <v>3450</v>
      </c>
    </row>
    <row r="129" spans="1:4" x14ac:dyDescent="0.45">
      <c r="A129">
        <v>128</v>
      </c>
      <c r="B129" s="1">
        <v>44261</v>
      </c>
      <c r="C129" s="2" t="s">
        <v>7</v>
      </c>
      <c r="D129">
        <v>3270</v>
      </c>
    </row>
    <row r="130" spans="1:4" x14ac:dyDescent="0.45">
      <c r="A130">
        <v>129</v>
      </c>
      <c r="B130" s="1">
        <v>44261</v>
      </c>
      <c r="C130" s="2" t="s">
        <v>6</v>
      </c>
      <c r="D130">
        <v>3580</v>
      </c>
    </row>
    <row r="131" spans="1:4" x14ac:dyDescent="0.45">
      <c r="A131">
        <v>130</v>
      </c>
      <c r="B131" s="1">
        <v>44261</v>
      </c>
      <c r="C131" s="2" t="s">
        <v>5</v>
      </c>
      <c r="D131">
        <v>9560</v>
      </c>
    </row>
    <row r="132" spans="1:4" x14ac:dyDescent="0.45">
      <c r="A132">
        <v>131</v>
      </c>
      <c r="B132" s="1">
        <v>44262</v>
      </c>
      <c r="C132" s="2" t="s">
        <v>4</v>
      </c>
      <c r="D132">
        <v>5310</v>
      </c>
    </row>
    <row r="133" spans="1:4" x14ac:dyDescent="0.45">
      <c r="A133">
        <v>132</v>
      </c>
      <c r="B133" s="1">
        <v>44263</v>
      </c>
      <c r="C133" s="2" t="s">
        <v>4</v>
      </c>
      <c r="D133">
        <v>9130</v>
      </c>
    </row>
    <row r="134" spans="1:4" x14ac:dyDescent="0.45">
      <c r="A134">
        <v>133</v>
      </c>
      <c r="B134" s="1">
        <v>44263</v>
      </c>
      <c r="C134" s="2" t="s">
        <v>5</v>
      </c>
      <c r="D134">
        <v>8710</v>
      </c>
    </row>
    <row r="135" spans="1:4" x14ac:dyDescent="0.45">
      <c r="A135">
        <v>134</v>
      </c>
      <c r="B135" s="1">
        <v>44264</v>
      </c>
      <c r="C135" s="2" t="s">
        <v>4</v>
      </c>
      <c r="D135">
        <v>1920</v>
      </c>
    </row>
    <row r="136" spans="1:4" x14ac:dyDescent="0.45">
      <c r="A136">
        <v>135</v>
      </c>
      <c r="B136" s="1">
        <v>44264</v>
      </c>
      <c r="C136" s="2" t="s">
        <v>5</v>
      </c>
      <c r="D136">
        <v>4330</v>
      </c>
    </row>
    <row r="137" spans="1:4" x14ac:dyDescent="0.45">
      <c r="A137">
        <v>136</v>
      </c>
      <c r="B137" s="1">
        <v>44265</v>
      </c>
      <c r="C137" s="2" t="s">
        <v>6</v>
      </c>
      <c r="D137">
        <v>6010</v>
      </c>
    </row>
    <row r="138" spans="1:4" x14ac:dyDescent="0.45">
      <c r="A138">
        <v>137</v>
      </c>
      <c r="B138" s="1">
        <v>44265</v>
      </c>
      <c r="C138" s="2" t="s">
        <v>5</v>
      </c>
      <c r="D138">
        <v>8680</v>
      </c>
    </row>
    <row r="139" spans="1:4" x14ac:dyDescent="0.45">
      <c r="A139">
        <v>138</v>
      </c>
      <c r="B139" s="1">
        <v>44265</v>
      </c>
      <c r="C139" s="2" t="s">
        <v>7</v>
      </c>
      <c r="D139">
        <v>6950</v>
      </c>
    </row>
    <row r="140" spans="1:4" x14ac:dyDescent="0.45">
      <c r="A140">
        <v>139</v>
      </c>
      <c r="B140" s="1">
        <v>44266</v>
      </c>
      <c r="C140" s="2" t="s">
        <v>5</v>
      </c>
      <c r="D140">
        <v>3280</v>
      </c>
    </row>
    <row r="141" spans="1:4" x14ac:dyDescent="0.45">
      <c r="A141">
        <v>140</v>
      </c>
      <c r="B141" s="1">
        <v>44267</v>
      </c>
      <c r="C141" s="2" t="s">
        <v>6</v>
      </c>
      <c r="D141">
        <v>9590</v>
      </c>
    </row>
    <row r="142" spans="1:4" x14ac:dyDescent="0.45">
      <c r="A142">
        <v>141</v>
      </c>
      <c r="B142" s="1">
        <v>44267</v>
      </c>
      <c r="C142" s="2" t="s">
        <v>4</v>
      </c>
      <c r="D142">
        <v>820</v>
      </c>
    </row>
    <row r="143" spans="1:4" x14ac:dyDescent="0.45">
      <c r="A143">
        <v>142</v>
      </c>
      <c r="B143" s="1">
        <v>44268</v>
      </c>
      <c r="C143" s="2" t="s">
        <v>4</v>
      </c>
      <c r="D143">
        <v>5220</v>
      </c>
    </row>
    <row r="144" spans="1:4" x14ac:dyDescent="0.45">
      <c r="A144">
        <v>143</v>
      </c>
      <c r="B144" s="1">
        <v>44269</v>
      </c>
      <c r="C144" s="2" t="s">
        <v>6</v>
      </c>
      <c r="D144">
        <v>6210</v>
      </c>
    </row>
    <row r="145" spans="1:4" x14ac:dyDescent="0.45">
      <c r="A145">
        <v>144</v>
      </c>
      <c r="B145" s="1">
        <v>44269</v>
      </c>
      <c r="C145" s="2" t="s">
        <v>5</v>
      </c>
      <c r="D145">
        <v>3180</v>
      </c>
    </row>
    <row r="146" spans="1:4" x14ac:dyDescent="0.45">
      <c r="A146">
        <v>145</v>
      </c>
      <c r="B146" s="1">
        <v>44270</v>
      </c>
      <c r="C146" s="2" t="s">
        <v>4</v>
      </c>
      <c r="D146">
        <v>6860</v>
      </c>
    </row>
    <row r="147" spans="1:4" x14ac:dyDescent="0.45">
      <c r="A147">
        <v>146</v>
      </c>
      <c r="B147" s="1">
        <v>44271</v>
      </c>
      <c r="C147" s="2" t="s">
        <v>4</v>
      </c>
      <c r="D147">
        <v>2020</v>
      </c>
    </row>
    <row r="148" spans="1:4" x14ac:dyDescent="0.45">
      <c r="A148">
        <v>147</v>
      </c>
      <c r="B148" s="1">
        <v>44271</v>
      </c>
      <c r="C148" s="2" t="s">
        <v>5</v>
      </c>
      <c r="D148">
        <v>3650</v>
      </c>
    </row>
    <row r="149" spans="1:4" x14ac:dyDescent="0.45">
      <c r="A149">
        <v>148</v>
      </c>
      <c r="B149" s="1">
        <v>44272</v>
      </c>
      <c r="C149" s="2" t="s">
        <v>4</v>
      </c>
      <c r="D149">
        <v>9720</v>
      </c>
    </row>
    <row r="150" spans="1:4" x14ac:dyDescent="0.45">
      <c r="A150">
        <v>149</v>
      </c>
      <c r="B150" s="1">
        <v>44273</v>
      </c>
      <c r="C150" s="2" t="s">
        <v>5</v>
      </c>
      <c r="D150">
        <v>7840</v>
      </c>
    </row>
    <row r="151" spans="1:4" x14ac:dyDescent="0.45">
      <c r="A151">
        <v>150</v>
      </c>
      <c r="B151" s="1">
        <v>44273</v>
      </c>
      <c r="C151" s="2" t="s">
        <v>4</v>
      </c>
      <c r="D151">
        <v>6780</v>
      </c>
    </row>
    <row r="152" spans="1:4" x14ac:dyDescent="0.45">
      <c r="A152">
        <v>151</v>
      </c>
      <c r="B152" s="1">
        <v>44273</v>
      </c>
      <c r="C152" s="2" t="s">
        <v>6</v>
      </c>
      <c r="D152">
        <v>3490</v>
      </c>
    </row>
    <row r="153" spans="1:4" x14ac:dyDescent="0.45">
      <c r="A153">
        <v>152</v>
      </c>
      <c r="B153" s="1">
        <v>44273</v>
      </c>
      <c r="C153" s="2" t="s">
        <v>7</v>
      </c>
      <c r="D153">
        <v>9980</v>
      </c>
    </row>
    <row r="154" spans="1:4" x14ac:dyDescent="0.45">
      <c r="A154">
        <v>153</v>
      </c>
      <c r="B154" s="1">
        <v>44274</v>
      </c>
      <c r="C154" s="2" t="s">
        <v>7</v>
      </c>
      <c r="D154">
        <v>7850</v>
      </c>
    </row>
    <row r="155" spans="1:4" x14ac:dyDescent="0.45">
      <c r="A155">
        <v>154</v>
      </c>
      <c r="B155" s="1">
        <v>44274</v>
      </c>
      <c r="C155" s="2" t="s">
        <v>6</v>
      </c>
      <c r="D155">
        <v>9770</v>
      </c>
    </row>
    <row r="156" spans="1:4" x14ac:dyDescent="0.45">
      <c r="A156">
        <v>155</v>
      </c>
      <c r="B156" s="1">
        <v>44275</v>
      </c>
      <c r="C156" s="2" t="s">
        <v>6</v>
      </c>
      <c r="D156">
        <v>750</v>
      </c>
    </row>
    <row r="157" spans="1:4" x14ac:dyDescent="0.45">
      <c r="A157">
        <v>156</v>
      </c>
      <c r="B157" s="1">
        <v>44275</v>
      </c>
      <c r="C157" s="2" t="s">
        <v>7</v>
      </c>
      <c r="D157">
        <v>8900</v>
      </c>
    </row>
    <row r="158" spans="1:4" x14ac:dyDescent="0.45">
      <c r="A158">
        <v>157</v>
      </c>
      <c r="B158" s="1">
        <v>44275</v>
      </c>
      <c r="C158" s="2" t="s">
        <v>4</v>
      </c>
      <c r="D158">
        <v>9410</v>
      </c>
    </row>
    <row r="159" spans="1:4" x14ac:dyDescent="0.45">
      <c r="A159">
        <v>158</v>
      </c>
      <c r="B159" s="1">
        <v>44276</v>
      </c>
      <c r="C159" s="2" t="s">
        <v>6</v>
      </c>
      <c r="D159">
        <v>9310</v>
      </c>
    </row>
    <row r="160" spans="1:4" x14ac:dyDescent="0.45">
      <c r="A160">
        <v>159</v>
      </c>
      <c r="B160" s="1">
        <v>44276</v>
      </c>
      <c r="C160" s="2" t="s">
        <v>4</v>
      </c>
      <c r="D160">
        <v>2480</v>
      </c>
    </row>
    <row r="161" spans="1:4" x14ac:dyDescent="0.45">
      <c r="A161">
        <v>160</v>
      </c>
      <c r="B161" s="1">
        <v>44276</v>
      </c>
      <c r="C161" s="2" t="s">
        <v>5</v>
      </c>
      <c r="D161">
        <v>1740</v>
      </c>
    </row>
    <row r="162" spans="1:4" x14ac:dyDescent="0.45">
      <c r="A162">
        <v>161</v>
      </c>
      <c r="B162" s="1">
        <v>44277</v>
      </c>
      <c r="C162" s="2" t="s">
        <v>4</v>
      </c>
      <c r="D162">
        <v>860</v>
      </c>
    </row>
    <row r="163" spans="1:4" x14ac:dyDescent="0.45">
      <c r="A163">
        <v>162</v>
      </c>
      <c r="B163" s="1">
        <v>44278</v>
      </c>
      <c r="C163" s="2" t="s">
        <v>5</v>
      </c>
      <c r="D163">
        <v>1830</v>
      </c>
    </row>
    <row r="164" spans="1:4" x14ac:dyDescent="0.45">
      <c r="A164">
        <v>163</v>
      </c>
      <c r="B164" s="1">
        <v>44279</v>
      </c>
      <c r="C164" s="2" t="s">
        <v>6</v>
      </c>
      <c r="D164">
        <v>1770</v>
      </c>
    </row>
    <row r="165" spans="1:4" x14ac:dyDescent="0.45">
      <c r="A165">
        <v>164</v>
      </c>
      <c r="B165" s="1">
        <v>44279</v>
      </c>
      <c r="C165" s="2" t="s">
        <v>7</v>
      </c>
      <c r="D165">
        <v>7830</v>
      </c>
    </row>
    <row r="166" spans="1:4" x14ac:dyDescent="0.45">
      <c r="A166">
        <v>165</v>
      </c>
      <c r="B166" s="1">
        <v>44279</v>
      </c>
      <c r="C166" s="2" t="s">
        <v>4</v>
      </c>
      <c r="D166">
        <v>8300</v>
      </c>
    </row>
    <row r="167" spans="1:4" x14ac:dyDescent="0.45">
      <c r="A167">
        <v>166</v>
      </c>
      <c r="B167" s="1">
        <v>44280</v>
      </c>
      <c r="C167" s="2" t="s">
        <v>5</v>
      </c>
      <c r="D167">
        <v>1050</v>
      </c>
    </row>
    <row r="168" spans="1:4" x14ac:dyDescent="0.45">
      <c r="A168">
        <v>167</v>
      </c>
      <c r="B168" s="1">
        <v>44280</v>
      </c>
      <c r="C168" s="2" t="s">
        <v>7</v>
      </c>
      <c r="D168">
        <v>5150</v>
      </c>
    </row>
    <row r="169" spans="1:4" x14ac:dyDescent="0.45">
      <c r="A169">
        <v>168</v>
      </c>
      <c r="B169" s="1">
        <v>44280</v>
      </c>
      <c r="C169" s="2" t="s">
        <v>6</v>
      </c>
      <c r="D169">
        <v>6860</v>
      </c>
    </row>
    <row r="170" spans="1:4" x14ac:dyDescent="0.45">
      <c r="A170">
        <v>169</v>
      </c>
      <c r="B170" s="1">
        <v>44281</v>
      </c>
      <c r="C170" s="2" t="s">
        <v>4</v>
      </c>
      <c r="D170">
        <v>1300</v>
      </c>
    </row>
    <row r="171" spans="1:4" x14ac:dyDescent="0.45">
      <c r="A171">
        <v>170</v>
      </c>
      <c r="B171" s="1">
        <v>44281</v>
      </c>
      <c r="C171" s="2" t="s">
        <v>5</v>
      </c>
      <c r="D171">
        <v>8800</v>
      </c>
    </row>
    <row r="172" spans="1:4" x14ac:dyDescent="0.45">
      <c r="A172">
        <v>171</v>
      </c>
      <c r="B172" s="1">
        <v>44282</v>
      </c>
      <c r="C172" s="2" t="s">
        <v>6</v>
      </c>
      <c r="D172">
        <v>1250</v>
      </c>
    </row>
    <row r="173" spans="1:4" x14ac:dyDescent="0.45">
      <c r="A173">
        <v>172</v>
      </c>
      <c r="B173" s="1">
        <v>44283</v>
      </c>
      <c r="C173" s="2" t="s">
        <v>5</v>
      </c>
      <c r="D173">
        <v>3910</v>
      </c>
    </row>
    <row r="174" spans="1:4" x14ac:dyDescent="0.45">
      <c r="A174">
        <v>173</v>
      </c>
      <c r="B174" s="1">
        <v>44283</v>
      </c>
      <c r="C174" s="2" t="s">
        <v>4</v>
      </c>
      <c r="D174">
        <v>1460</v>
      </c>
    </row>
    <row r="175" spans="1:4" x14ac:dyDescent="0.45">
      <c r="A175">
        <v>174</v>
      </c>
      <c r="B175" s="1">
        <v>44283</v>
      </c>
      <c r="C175" s="2" t="s">
        <v>7</v>
      </c>
      <c r="D175">
        <v>6470</v>
      </c>
    </row>
    <row r="176" spans="1:4" x14ac:dyDescent="0.45">
      <c r="A176">
        <v>175</v>
      </c>
      <c r="B176" s="1">
        <v>44283</v>
      </c>
      <c r="C176" s="2" t="s">
        <v>6</v>
      </c>
      <c r="D176">
        <v>6580</v>
      </c>
    </row>
    <row r="177" spans="1:4" x14ac:dyDescent="0.45">
      <c r="A177">
        <v>176</v>
      </c>
      <c r="B177" s="1">
        <v>44284</v>
      </c>
      <c r="C177" s="2" t="s">
        <v>4</v>
      </c>
      <c r="D177">
        <v>8090</v>
      </c>
    </row>
    <row r="178" spans="1:4" x14ac:dyDescent="0.45">
      <c r="A178">
        <v>177</v>
      </c>
      <c r="B178" s="1">
        <v>44285</v>
      </c>
      <c r="C178" s="2" t="s">
        <v>4</v>
      </c>
      <c r="D178">
        <v>4230</v>
      </c>
    </row>
    <row r="179" spans="1:4" x14ac:dyDescent="0.45">
      <c r="A179">
        <v>178</v>
      </c>
      <c r="B179" s="1">
        <v>44286</v>
      </c>
      <c r="C179" s="2" t="s">
        <v>7</v>
      </c>
      <c r="D179">
        <v>2750</v>
      </c>
    </row>
    <row r="180" spans="1:4" x14ac:dyDescent="0.45">
      <c r="A180">
        <v>179</v>
      </c>
      <c r="B180" s="1">
        <v>44286</v>
      </c>
      <c r="C180" s="2" t="s">
        <v>5</v>
      </c>
      <c r="D180">
        <v>5660</v>
      </c>
    </row>
    <row r="181" spans="1:4" x14ac:dyDescent="0.45">
      <c r="A181">
        <v>180</v>
      </c>
      <c r="B181" s="1">
        <v>44287</v>
      </c>
      <c r="C181" s="2" t="s">
        <v>4</v>
      </c>
      <c r="D181">
        <v>3540</v>
      </c>
    </row>
    <row r="182" spans="1:4" x14ac:dyDescent="0.45">
      <c r="A182">
        <v>181</v>
      </c>
      <c r="B182" s="1">
        <v>44287</v>
      </c>
      <c r="C182" s="2" t="s">
        <v>7</v>
      </c>
      <c r="D182">
        <v>2630</v>
      </c>
    </row>
    <row r="183" spans="1:4" x14ac:dyDescent="0.45">
      <c r="A183">
        <v>182</v>
      </c>
      <c r="B183" s="1">
        <v>44288</v>
      </c>
      <c r="C183" s="2" t="s">
        <v>6</v>
      </c>
      <c r="D183">
        <v>1030</v>
      </c>
    </row>
    <row r="184" spans="1:4" x14ac:dyDescent="0.45">
      <c r="A184">
        <v>183</v>
      </c>
      <c r="B184" s="1">
        <v>44288</v>
      </c>
      <c r="C184" s="2" t="s">
        <v>4</v>
      </c>
      <c r="D184">
        <v>4560</v>
      </c>
    </row>
    <row r="185" spans="1:4" x14ac:dyDescent="0.45">
      <c r="A185">
        <v>184</v>
      </c>
      <c r="B185" s="1">
        <v>44289</v>
      </c>
      <c r="C185" s="2" t="s">
        <v>5</v>
      </c>
      <c r="D185">
        <v>6400</v>
      </c>
    </row>
    <row r="186" spans="1:4" x14ac:dyDescent="0.45">
      <c r="A186">
        <v>185</v>
      </c>
      <c r="B186" s="1">
        <v>44290</v>
      </c>
      <c r="C186" s="2" t="s">
        <v>5</v>
      </c>
      <c r="D186">
        <v>3040</v>
      </c>
    </row>
    <row r="187" spans="1:4" x14ac:dyDescent="0.45">
      <c r="A187">
        <v>186</v>
      </c>
      <c r="B187" s="1">
        <v>44290</v>
      </c>
      <c r="C187" s="2" t="s">
        <v>6</v>
      </c>
      <c r="D187">
        <v>6450</v>
      </c>
    </row>
    <row r="188" spans="1:4" x14ac:dyDescent="0.45">
      <c r="A188">
        <v>187</v>
      </c>
      <c r="B188" s="1">
        <v>44291</v>
      </c>
      <c r="C188" s="2" t="s">
        <v>6</v>
      </c>
      <c r="D188">
        <v>7650</v>
      </c>
    </row>
    <row r="189" spans="1:4" x14ac:dyDescent="0.45">
      <c r="A189">
        <v>188</v>
      </c>
      <c r="B189" s="1">
        <v>44292</v>
      </c>
      <c r="C189" s="2" t="s">
        <v>5</v>
      </c>
      <c r="D189">
        <v>7190</v>
      </c>
    </row>
    <row r="190" spans="1:4" x14ac:dyDescent="0.45">
      <c r="A190">
        <v>189</v>
      </c>
      <c r="B190" s="1">
        <v>44292</v>
      </c>
      <c r="C190" s="2" t="s">
        <v>4</v>
      </c>
      <c r="D190">
        <v>7100</v>
      </c>
    </row>
    <row r="191" spans="1:4" x14ac:dyDescent="0.45">
      <c r="A191">
        <v>190</v>
      </c>
      <c r="B191" s="1">
        <v>44292</v>
      </c>
      <c r="C191" s="2" t="s">
        <v>7</v>
      </c>
      <c r="D191">
        <v>8950</v>
      </c>
    </row>
    <row r="192" spans="1:4" x14ac:dyDescent="0.45">
      <c r="A192">
        <v>191</v>
      </c>
      <c r="B192" s="1">
        <v>44293</v>
      </c>
      <c r="C192" s="2" t="s">
        <v>4</v>
      </c>
      <c r="D192">
        <v>7650</v>
      </c>
    </row>
    <row r="193" spans="1:4" x14ac:dyDescent="0.45">
      <c r="A193">
        <v>192</v>
      </c>
      <c r="B193" s="1">
        <v>44293</v>
      </c>
      <c r="C193" s="2" t="s">
        <v>6</v>
      </c>
      <c r="D193">
        <v>3350</v>
      </c>
    </row>
    <row r="194" spans="1:4" x14ac:dyDescent="0.45">
      <c r="A194">
        <v>193</v>
      </c>
      <c r="B194" s="1">
        <v>44294</v>
      </c>
      <c r="C194" s="2" t="s">
        <v>4</v>
      </c>
      <c r="D194">
        <v>8230</v>
      </c>
    </row>
    <row r="195" spans="1:4" x14ac:dyDescent="0.45">
      <c r="A195">
        <v>194</v>
      </c>
      <c r="B195" s="1">
        <v>44294</v>
      </c>
      <c r="C195" s="2" t="s">
        <v>7</v>
      </c>
      <c r="D195">
        <v>4860</v>
      </c>
    </row>
    <row r="196" spans="1:4" x14ac:dyDescent="0.45">
      <c r="A196">
        <v>195</v>
      </c>
      <c r="B196" s="1">
        <v>44294</v>
      </c>
      <c r="C196" s="2" t="s">
        <v>6</v>
      </c>
      <c r="D196">
        <v>2250</v>
      </c>
    </row>
    <row r="197" spans="1:4" x14ac:dyDescent="0.45">
      <c r="A197">
        <v>196</v>
      </c>
      <c r="B197" s="1">
        <v>44295</v>
      </c>
      <c r="C197" s="2" t="s">
        <v>4</v>
      </c>
      <c r="D197">
        <v>9980</v>
      </c>
    </row>
    <row r="198" spans="1:4" x14ac:dyDescent="0.45">
      <c r="A198">
        <v>197</v>
      </c>
      <c r="B198" s="1">
        <v>44295</v>
      </c>
      <c r="C198" s="2" t="s">
        <v>6</v>
      </c>
      <c r="D198">
        <v>6320</v>
      </c>
    </row>
    <row r="199" spans="1:4" x14ac:dyDescent="0.45">
      <c r="A199">
        <v>198</v>
      </c>
      <c r="B199" s="1">
        <v>44295</v>
      </c>
      <c r="C199" s="2" t="s">
        <v>7</v>
      </c>
      <c r="D199">
        <v>4600</v>
      </c>
    </row>
    <row r="200" spans="1:4" x14ac:dyDescent="0.45">
      <c r="A200">
        <v>199</v>
      </c>
      <c r="B200" s="1">
        <v>44296</v>
      </c>
      <c r="C200" s="2" t="s">
        <v>5</v>
      </c>
      <c r="D200">
        <v>9150</v>
      </c>
    </row>
    <row r="201" spans="1:4" x14ac:dyDescent="0.45">
      <c r="A201">
        <v>200</v>
      </c>
      <c r="B201" s="1">
        <v>44297</v>
      </c>
      <c r="C201" s="2" t="s">
        <v>7</v>
      </c>
      <c r="D201">
        <v>4940</v>
      </c>
    </row>
    <row r="202" spans="1:4" x14ac:dyDescent="0.45">
      <c r="A202">
        <v>201</v>
      </c>
      <c r="B202" s="1">
        <v>44298</v>
      </c>
      <c r="C202" s="2" t="s">
        <v>5</v>
      </c>
      <c r="D202">
        <v>7550</v>
      </c>
    </row>
    <row r="203" spans="1:4" x14ac:dyDescent="0.45">
      <c r="A203">
        <v>202</v>
      </c>
      <c r="B203" s="1">
        <v>44298</v>
      </c>
      <c r="C203" s="2" t="s">
        <v>4</v>
      </c>
      <c r="D203">
        <v>4460</v>
      </c>
    </row>
    <row r="204" spans="1:4" x14ac:dyDescent="0.45">
      <c r="A204">
        <v>203</v>
      </c>
      <c r="B204" s="1">
        <v>44299</v>
      </c>
      <c r="C204" s="2" t="s">
        <v>5</v>
      </c>
      <c r="D204">
        <v>1680</v>
      </c>
    </row>
    <row r="205" spans="1:4" x14ac:dyDescent="0.45">
      <c r="A205">
        <v>204</v>
      </c>
      <c r="B205" s="1">
        <v>44299</v>
      </c>
      <c r="C205" s="2" t="s">
        <v>7</v>
      </c>
      <c r="D205">
        <v>5220</v>
      </c>
    </row>
    <row r="206" spans="1:4" x14ac:dyDescent="0.45">
      <c r="A206">
        <v>205</v>
      </c>
      <c r="B206" s="1">
        <v>44299</v>
      </c>
      <c r="C206" s="2" t="s">
        <v>6</v>
      </c>
      <c r="D206">
        <v>6180</v>
      </c>
    </row>
    <row r="207" spans="1:4" x14ac:dyDescent="0.45">
      <c r="A207">
        <v>206</v>
      </c>
      <c r="B207" s="1">
        <v>44300</v>
      </c>
      <c r="C207" s="2" t="s">
        <v>4</v>
      </c>
      <c r="D207">
        <v>6780</v>
      </c>
    </row>
    <row r="208" spans="1:4" x14ac:dyDescent="0.45">
      <c r="A208">
        <v>207</v>
      </c>
      <c r="B208" s="1">
        <v>44300</v>
      </c>
      <c r="C208" s="2" t="s">
        <v>6</v>
      </c>
      <c r="D208">
        <v>6770</v>
      </c>
    </row>
    <row r="209" spans="1:4" x14ac:dyDescent="0.45">
      <c r="A209">
        <v>208</v>
      </c>
      <c r="B209" s="1">
        <v>44300</v>
      </c>
      <c r="C209" s="2" t="s">
        <v>7</v>
      </c>
      <c r="D209">
        <v>2070</v>
      </c>
    </row>
    <row r="210" spans="1:4" x14ac:dyDescent="0.45">
      <c r="A210">
        <v>209</v>
      </c>
      <c r="B210" s="1">
        <v>44301</v>
      </c>
      <c r="C210" s="2" t="s">
        <v>4</v>
      </c>
      <c r="D210">
        <v>6720</v>
      </c>
    </row>
    <row r="211" spans="1:4" x14ac:dyDescent="0.45">
      <c r="A211">
        <v>210</v>
      </c>
      <c r="B211" s="1">
        <v>44301</v>
      </c>
      <c r="C211" s="2" t="s">
        <v>6</v>
      </c>
      <c r="D211">
        <v>5160</v>
      </c>
    </row>
    <row r="212" spans="1:4" x14ac:dyDescent="0.45">
      <c r="A212">
        <v>211</v>
      </c>
      <c r="B212" s="1">
        <v>44301</v>
      </c>
      <c r="C212" s="2" t="s">
        <v>7</v>
      </c>
      <c r="D212">
        <v>3130</v>
      </c>
    </row>
    <row r="213" spans="1:4" x14ac:dyDescent="0.45">
      <c r="A213">
        <v>212</v>
      </c>
      <c r="B213" s="1">
        <v>44302</v>
      </c>
      <c r="C213" s="2" t="s">
        <v>5</v>
      </c>
      <c r="D213">
        <v>6560</v>
      </c>
    </row>
    <row r="214" spans="1:4" x14ac:dyDescent="0.45">
      <c r="A214">
        <v>213</v>
      </c>
      <c r="B214" s="1">
        <v>44302</v>
      </c>
      <c r="C214" s="2" t="s">
        <v>4</v>
      </c>
      <c r="D214">
        <v>1000</v>
      </c>
    </row>
    <row r="215" spans="1:4" x14ac:dyDescent="0.45">
      <c r="A215">
        <v>214</v>
      </c>
      <c r="B215" s="1">
        <v>44303</v>
      </c>
      <c r="C215" s="2" t="s">
        <v>7</v>
      </c>
      <c r="D215">
        <v>2660</v>
      </c>
    </row>
    <row r="216" spans="1:4" x14ac:dyDescent="0.45">
      <c r="A216">
        <v>215</v>
      </c>
      <c r="B216" s="1">
        <v>44303</v>
      </c>
      <c r="C216" s="2" t="s">
        <v>6</v>
      </c>
      <c r="D216">
        <v>8880</v>
      </c>
    </row>
    <row r="217" spans="1:4" x14ac:dyDescent="0.45">
      <c r="A217">
        <v>216</v>
      </c>
      <c r="B217" s="1">
        <v>44303</v>
      </c>
      <c r="C217" s="2" t="s">
        <v>4</v>
      </c>
      <c r="D217">
        <v>1800</v>
      </c>
    </row>
    <row r="218" spans="1:4" x14ac:dyDescent="0.45">
      <c r="A218">
        <v>217</v>
      </c>
      <c r="B218" s="1">
        <v>44304</v>
      </c>
      <c r="C218" s="2" t="s">
        <v>6</v>
      </c>
      <c r="D218">
        <v>6820</v>
      </c>
    </row>
    <row r="219" spans="1:4" x14ac:dyDescent="0.45">
      <c r="A219">
        <v>218</v>
      </c>
      <c r="B219" s="1">
        <v>44304</v>
      </c>
      <c r="C219" s="2" t="s">
        <v>7</v>
      </c>
      <c r="D219">
        <v>3860</v>
      </c>
    </row>
    <row r="220" spans="1:4" x14ac:dyDescent="0.45">
      <c r="A220">
        <v>219</v>
      </c>
      <c r="B220" s="1">
        <v>44304</v>
      </c>
      <c r="C220" s="2" t="s">
        <v>4</v>
      </c>
      <c r="D220">
        <v>6470</v>
      </c>
    </row>
    <row r="221" spans="1:4" x14ac:dyDescent="0.45">
      <c r="A221">
        <v>220</v>
      </c>
      <c r="B221" s="1">
        <v>44305</v>
      </c>
      <c r="C221" s="2" t="s">
        <v>6</v>
      </c>
      <c r="D221">
        <v>1560</v>
      </c>
    </row>
    <row r="222" spans="1:4" x14ac:dyDescent="0.45">
      <c r="A222">
        <v>221</v>
      </c>
      <c r="B222" s="1">
        <v>44305</v>
      </c>
      <c r="C222" s="2" t="s">
        <v>7</v>
      </c>
      <c r="D222">
        <v>3420</v>
      </c>
    </row>
    <row r="223" spans="1:4" x14ac:dyDescent="0.45">
      <c r="A223">
        <v>222</v>
      </c>
      <c r="B223" s="1">
        <v>44305</v>
      </c>
      <c r="C223" s="2" t="s">
        <v>4</v>
      </c>
      <c r="D223">
        <v>5220</v>
      </c>
    </row>
    <row r="224" spans="1:4" x14ac:dyDescent="0.45">
      <c r="A224">
        <v>223</v>
      </c>
      <c r="B224" s="1">
        <v>44306</v>
      </c>
      <c r="C224" s="2" t="s">
        <v>7</v>
      </c>
      <c r="D224">
        <v>6100</v>
      </c>
    </row>
    <row r="225" spans="1:4" x14ac:dyDescent="0.45">
      <c r="A225">
        <v>224</v>
      </c>
      <c r="B225" s="1">
        <v>44306</v>
      </c>
      <c r="C225" s="2" t="s">
        <v>5</v>
      </c>
      <c r="D225">
        <v>3800</v>
      </c>
    </row>
    <row r="226" spans="1:4" x14ac:dyDescent="0.45">
      <c r="A226">
        <v>225</v>
      </c>
      <c r="B226" s="1">
        <v>44307</v>
      </c>
      <c r="C226" s="2" t="s">
        <v>7</v>
      </c>
      <c r="D226">
        <v>3170</v>
      </c>
    </row>
    <row r="227" spans="1:4" x14ac:dyDescent="0.45">
      <c r="A227">
        <v>226</v>
      </c>
      <c r="B227" s="1">
        <v>44307</v>
      </c>
      <c r="C227" s="2" t="s">
        <v>4</v>
      </c>
      <c r="D227">
        <v>4140</v>
      </c>
    </row>
    <row r="228" spans="1:4" x14ac:dyDescent="0.45">
      <c r="A228">
        <v>227</v>
      </c>
      <c r="B228" s="1">
        <v>44307</v>
      </c>
      <c r="C228" s="2" t="s">
        <v>5</v>
      </c>
      <c r="D228">
        <v>2060</v>
      </c>
    </row>
    <row r="229" spans="1:4" x14ac:dyDescent="0.45">
      <c r="A229">
        <v>228</v>
      </c>
      <c r="B229" s="1">
        <v>44308</v>
      </c>
      <c r="C229" s="2" t="s">
        <v>5</v>
      </c>
      <c r="D229">
        <v>8220</v>
      </c>
    </row>
    <row r="230" spans="1:4" x14ac:dyDescent="0.45">
      <c r="A230">
        <v>229</v>
      </c>
      <c r="B230" s="1">
        <v>44309</v>
      </c>
      <c r="C230" s="2" t="s">
        <v>7</v>
      </c>
      <c r="D230">
        <v>9490</v>
      </c>
    </row>
    <row r="231" spans="1:4" x14ac:dyDescent="0.45">
      <c r="A231">
        <v>230</v>
      </c>
      <c r="B231" s="1">
        <v>44309</v>
      </c>
      <c r="C231" s="2" t="s">
        <v>4</v>
      </c>
      <c r="D231">
        <v>950</v>
      </c>
    </row>
    <row r="232" spans="1:4" x14ac:dyDescent="0.45">
      <c r="A232">
        <v>231</v>
      </c>
      <c r="B232" s="1">
        <v>44310</v>
      </c>
      <c r="C232" s="2" t="s">
        <v>5</v>
      </c>
      <c r="D232">
        <v>3110</v>
      </c>
    </row>
    <row r="233" spans="1:4" x14ac:dyDescent="0.45">
      <c r="A233">
        <v>232</v>
      </c>
      <c r="B233" s="1">
        <v>44311</v>
      </c>
      <c r="C233" s="2" t="s">
        <v>6</v>
      </c>
      <c r="D233">
        <v>6010</v>
      </c>
    </row>
    <row r="234" spans="1:4" x14ac:dyDescent="0.45">
      <c r="A234">
        <v>233</v>
      </c>
      <c r="B234" s="1">
        <v>44311</v>
      </c>
      <c r="C234" s="2" t="s">
        <v>7</v>
      </c>
      <c r="D234">
        <v>1220</v>
      </c>
    </row>
    <row r="235" spans="1:4" x14ac:dyDescent="0.45">
      <c r="A235">
        <v>234</v>
      </c>
      <c r="B235" s="1">
        <v>44311</v>
      </c>
      <c r="C235" s="2" t="s">
        <v>4</v>
      </c>
      <c r="D235">
        <v>8060</v>
      </c>
    </row>
    <row r="236" spans="1:4" x14ac:dyDescent="0.45">
      <c r="A236">
        <v>235</v>
      </c>
      <c r="B236" s="1">
        <v>44312</v>
      </c>
      <c r="C236" s="2" t="s">
        <v>7</v>
      </c>
      <c r="D236">
        <v>4040</v>
      </c>
    </row>
    <row r="237" spans="1:4" x14ac:dyDescent="0.45">
      <c r="A237">
        <v>236</v>
      </c>
      <c r="B237" s="1">
        <v>44313</v>
      </c>
      <c r="C237" s="2" t="s">
        <v>6</v>
      </c>
      <c r="D237">
        <v>950</v>
      </c>
    </row>
    <row r="238" spans="1:4" x14ac:dyDescent="0.45">
      <c r="A238">
        <v>237</v>
      </c>
      <c r="B238" s="1">
        <v>44313</v>
      </c>
      <c r="C238" s="2" t="s">
        <v>5</v>
      </c>
      <c r="D238">
        <v>9470</v>
      </c>
    </row>
    <row r="239" spans="1:4" x14ac:dyDescent="0.45">
      <c r="A239">
        <v>238</v>
      </c>
      <c r="B239" s="1">
        <v>44313</v>
      </c>
      <c r="C239" s="2" t="s">
        <v>7</v>
      </c>
      <c r="D239">
        <v>4760</v>
      </c>
    </row>
    <row r="240" spans="1:4" x14ac:dyDescent="0.45">
      <c r="A240">
        <v>239</v>
      </c>
      <c r="B240" s="1">
        <v>44314</v>
      </c>
      <c r="C240" s="2" t="s">
        <v>4</v>
      </c>
      <c r="D240">
        <v>9390</v>
      </c>
    </row>
    <row r="241" spans="1:4" x14ac:dyDescent="0.45">
      <c r="A241">
        <v>240</v>
      </c>
      <c r="B241" s="1">
        <v>44314</v>
      </c>
      <c r="C241" s="2" t="s">
        <v>5</v>
      </c>
      <c r="D241">
        <v>4520</v>
      </c>
    </row>
    <row r="242" spans="1:4" x14ac:dyDescent="0.45">
      <c r="A242">
        <v>241</v>
      </c>
      <c r="B242" s="1">
        <v>44315</v>
      </c>
      <c r="C242" s="2" t="s">
        <v>5</v>
      </c>
      <c r="D242">
        <v>8460</v>
      </c>
    </row>
    <row r="243" spans="1:4" x14ac:dyDescent="0.45">
      <c r="A243">
        <v>242</v>
      </c>
      <c r="B243" s="1">
        <v>44316</v>
      </c>
      <c r="C243" s="2" t="s">
        <v>4</v>
      </c>
      <c r="D243">
        <v>4880</v>
      </c>
    </row>
    <row r="244" spans="1:4" x14ac:dyDescent="0.45">
      <c r="A244">
        <v>243</v>
      </c>
      <c r="B244" s="1">
        <v>44317</v>
      </c>
      <c r="C244" s="2" t="s">
        <v>4</v>
      </c>
      <c r="D244">
        <v>3980</v>
      </c>
    </row>
    <row r="245" spans="1:4" x14ac:dyDescent="0.45">
      <c r="A245">
        <v>244</v>
      </c>
      <c r="B245" s="1">
        <v>44318</v>
      </c>
      <c r="C245" s="2" t="s">
        <v>4</v>
      </c>
      <c r="D245">
        <v>3980</v>
      </c>
    </row>
    <row r="246" spans="1:4" x14ac:dyDescent="0.45">
      <c r="A246">
        <v>245</v>
      </c>
      <c r="B246" s="1">
        <v>44319</v>
      </c>
      <c r="C246" s="2" t="s">
        <v>6</v>
      </c>
      <c r="D246">
        <v>2130</v>
      </c>
    </row>
    <row r="247" spans="1:4" x14ac:dyDescent="0.45">
      <c r="A247">
        <v>246</v>
      </c>
      <c r="B247" s="1">
        <v>44319</v>
      </c>
      <c r="C247" s="2" t="s">
        <v>5</v>
      </c>
      <c r="D247">
        <v>7520</v>
      </c>
    </row>
    <row r="248" spans="1:4" x14ac:dyDescent="0.45">
      <c r="A248">
        <v>247</v>
      </c>
      <c r="B248" s="1">
        <v>44320</v>
      </c>
      <c r="C248" s="2" t="s">
        <v>5</v>
      </c>
      <c r="D248">
        <v>3900</v>
      </c>
    </row>
    <row r="249" spans="1:4" x14ac:dyDescent="0.45">
      <c r="A249">
        <v>248</v>
      </c>
      <c r="B249" s="1">
        <v>44321</v>
      </c>
      <c r="C249" s="2" t="s">
        <v>5</v>
      </c>
      <c r="D249">
        <v>8960</v>
      </c>
    </row>
    <row r="250" spans="1:4" x14ac:dyDescent="0.45">
      <c r="A250">
        <v>249</v>
      </c>
      <c r="B250" s="1">
        <v>44321</v>
      </c>
      <c r="C250" s="2" t="s">
        <v>4</v>
      </c>
      <c r="D250">
        <v>3070</v>
      </c>
    </row>
    <row r="251" spans="1:4" x14ac:dyDescent="0.45">
      <c r="A251">
        <v>250</v>
      </c>
      <c r="B251" s="1">
        <v>44322</v>
      </c>
      <c r="C251" s="2" t="s">
        <v>4</v>
      </c>
      <c r="D251">
        <v>1950</v>
      </c>
    </row>
    <row r="252" spans="1:4" x14ac:dyDescent="0.45">
      <c r="A252">
        <v>251</v>
      </c>
      <c r="B252" s="1">
        <v>44322</v>
      </c>
      <c r="C252" s="2" t="s">
        <v>7</v>
      </c>
      <c r="D252">
        <v>4340</v>
      </c>
    </row>
    <row r="253" spans="1:4" x14ac:dyDescent="0.45">
      <c r="A253">
        <v>252</v>
      </c>
      <c r="B253" s="1">
        <v>44323</v>
      </c>
      <c r="C253" s="2" t="s">
        <v>7</v>
      </c>
      <c r="D253">
        <v>8510</v>
      </c>
    </row>
    <row r="254" spans="1:4" x14ac:dyDescent="0.45">
      <c r="A254">
        <v>253</v>
      </c>
      <c r="B254" s="1">
        <v>44323</v>
      </c>
      <c r="C254" s="2" t="s">
        <v>4</v>
      </c>
      <c r="D254">
        <v>9810</v>
      </c>
    </row>
    <row r="255" spans="1:4" x14ac:dyDescent="0.45">
      <c r="A255">
        <v>254</v>
      </c>
      <c r="B255" s="1">
        <v>44323</v>
      </c>
      <c r="C255" s="2" t="s">
        <v>6</v>
      </c>
      <c r="D255">
        <v>5560</v>
      </c>
    </row>
    <row r="256" spans="1:4" x14ac:dyDescent="0.45">
      <c r="A256">
        <v>255</v>
      </c>
      <c r="B256" s="1">
        <v>44323</v>
      </c>
      <c r="C256" s="2" t="s">
        <v>5</v>
      </c>
      <c r="D256">
        <v>8340</v>
      </c>
    </row>
    <row r="257" spans="1:4" x14ac:dyDescent="0.45">
      <c r="A257">
        <v>256</v>
      </c>
      <c r="B257" s="1">
        <v>44324</v>
      </c>
      <c r="C257" s="2" t="s">
        <v>5</v>
      </c>
      <c r="D257">
        <v>4510</v>
      </c>
    </row>
    <row r="258" spans="1:4" x14ac:dyDescent="0.45">
      <c r="A258">
        <v>257</v>
      </c>
      <c r="B258" s="1">
        <v>44324</v>
      </c>
      <c r="C258" s="2" t="s">
        <v>4</v>
      </c>
      <c r="D258">
        <v>7270</v>
      </c>
    </row>
    <row r="259" spans="1:4" x14ac:dyDescent="0.45">
      <c r="A259">
        <v>258</v>
      </c>
      <c r="B259" s="1">
        <v>44325</v>
      </c>
      <c r="C259" s="2" t="s">
        <v>5</v>
      </c>
      <c r="D259">
        <v>7710</v>
      </c>
    </row>
    <row r="260" spans="1:4" x14ac:dyDescent="0.45">
      <c r="A260">
        <v>259</v>
      </c>
      <c r="B260" s="1">
        <v>44325</v>
      </c>
      <c r="C260" s="2" t="s">
        <v>6</v>
      </c>
      <c r="D260">
        <v>8090</v>
      </c>
    </row>
    <row r="261" spans="1:4" x14ac:dyDescent="0.45">
      <c r="A261">
        <v>260</v>
      </c>
      <c r="B261" s="1">
        <v>44325</v>
      </c>
      <c r="C261" s="2" t="s">
        <v>4</v>
      </c>
      <c r="D261">
        <v>5440</v>
      </c>
    </row>
    <row r="262" spans="1:4" x14ac:dyDescent="0.45">
      <c r="A262">
        <v>261</v>
      </c>
      <c r="B262" s="1">
        <v>44325</v>
      </c>
      <c r="C262" s="2" t="s">
        <v>7</v>
      </c>
      <c r="D262">
        <v>4060</v>
      </c>
    </row>
    <row r="263" spans="1:4" x14ac:dyDescent="0.45">
      <c r="A263">
        <v>262</v>
      </c>
      <c r="B263" s="1">
        <v>44326</v>
      </c>
      <c r="C263" s="2" t="s">
        <v>5</v>
      </c>
      <c r="D263">
        <v>9620</v>
      </c>
    </row>
    <row r="264" spans="1:4" x14ac:dyDescent="0.45">
      <c r="A264">
        <v>263</v>
      </c>
      <c r="B264" s="1">
        <v>44327</v>
      </c>
      <c r="C264" s="2" t="s">
        <v>6</v>
      </c>
      <c r="D264">
        <v>9630</v>
      </c>
    </row>
    <row r="265" spans="1:4" x14ac:dyDescent="0.45">
      <c r="A265">
        <v>264</v>
      </c>
      <c r="B265" s="1">
        <v>44328</v>
      </c>
      <c r="C265" s="2" t="s">
        <v>6</v>
      </c>
      <c r="D265">
        <v>390</v>
      </c>
    </row>
    <row r="266" spans="1:4" x14ac:dyDescent="0.45">
      <c r="A266">
        <v>265</v>
      </c>
      <c r="B266" s="1">
        <v>44329</v>
      </c>
      <c r="C266" s="2" t="s">
        <v>7</v>
      </c>
      <c r="D266">
        <v>7870</v>
      </c>
    </row>
    <row r="267" spans="1:4" x14ac:dyDescent="0.45">
      <c r="A267">
        <v>266</v>
      </c>
      <c r="B267" s="1">
        <v>44329</v>
      </c>
      <c r="C267" s="2" t="s">
        <v>5</v>
      </c>
      <c r="D267">
        <v>4100</v>
      </c>
    </row>
    <row r="268" spans="1:4" x14ac:dyDescent="0.45">
      <c r="A268">
        <v>267</v>
      </c>
      <c r="B268" s="1">
        <v>44329</v>
      </c>
      <c r="C268" s="2" t="s">
        <v>4</v>
      </c>
      <c r="D268">
        <v>600</v>
      </c>
    </row>
    <row r="269" spans="1:4" x14ac:dyDescent="0.45">
      <c r="A269">
        <v>268</v>
      </c>
      <c r="B269" s="1">
        <v>44330</v>
      </c>
      <c r="C269" s="2" t="s">
        <v>4</v>
      </c>
      <c r="D269">
        <v>1170</v>
      </c>
    </row>
    <row r="270" spans="1:4" x14ac:dyDescent="0.45">
      <c r="A270">
        <v>269</v>
      </c>
      <c r="B270" s="1">
        <v>44330</v>
      </c>
      <c r="C270" s="2" t="s">
        <v>7</v>
      </c>
      <c r="D270">
        <v>860</v>
      </c>
    </row>
    <row r="271" spans="1:4" x14ac:dyDescent="0.45">
      <c r="A271">
        <v>270</v>
      </c>
      <c r="B271" s="1">
        <v>44331</v>
      </c>
      <c r="C271" s="2" t="s">
        <v>6</v>
      </c>
      <c r="D271">
        <v>2350</v>
      </c>
    </row>
    <row r="272" spans="1:4" x14ac:dyDescent="0.45">
      <c r="A272">
        <v>271</v>
      </c>
      <c r="B272" s="1">
        <v>44331</v>
      </c>
      <c r="C272" s="2" t="s">
        <v>7</v>
      </c>
      <c r="D272">
        <v>9230</v>
      </c>
    </row>
    <row r="273" spans="1:4" x14ac:dyDescent="0.45">
      <c r="A273">
        <v>272</v>
      </c>
      <c r="B273" s="1">
        <v>44332</v>
      </c>
      <c r="C273" s="2" t="s">
        <v>4</v>
      </c>
      <c r="D273">
        <v>1200</v>
      </c>
    </row>
    <row r="274" spans="1:4" x14ac:dyDescent="0.45">
      <c r="A274">
        <v>273</v>
      </c>
      <c r="B274" s="1">
        <v>44332</v>
      </c>
      <c r="C274" s="2" t="s">
        <v>5</v>
      </c>
      <c r="D274">
        <v>7370</v>
      </c>
    </row>
    <row r="275" spans="1:4" x14ac:dyDescent="0.45">
      <c r="A275">
        <v>274</v>
      </c>
      <c r="B275" s="1">
        <v>44333</v>
      </c>
      <c r="C275" s="2" t="s">
        <v>4</v>
      </c>
      <c r="D275">
        <v>2210</v>
      </c>
    </row>
    <row r="276" spans="1:4" x14ac:dyDescent="0.45">
      <c r="A276">
        <v>275</v>
      </c>
      <c r="B276" s="1">
        <v>44334</v>
      </c>
      <c r="C276" s="2" t="s">
        <v>4</v>
      </c>
      <c r="D276">
        <v>1170</v>
      </c>
    </row>
    <row r="277" spans="1:4" x14ac:dyDescent="0.45">
      <c r="A277">
        <v>276</v>
      </c>
      <c r="B277" s="1">
        <v>44334</v>
      </c>
      <c r="C277" s="2" t="s">
        <v>6</v>
      </c>
      <c r="D277">
        <v>4170</v>
      </c>
    </row>
    <row r="278" spans="1:4" x14ac:dyDescent="0.45">
      <c r="A278">
        <v>277</v>
      </c>
      <c r="B278" s="1">
        <v>44334</v>
      </c>
      <c r="C278" s="2" t="s">
        <v>5</v>
      </c>
      <c r="D278">
        <v>7330</v>
      </c>
    </row>
    <row r="279" spans="1:4" x14ac:dyDescent="0.45">
      <c r="A279">
        <v>278</v>
      </c>
      <c r="B279" s="1">
        <v>44335</v>
      </c>
      <c r="C279" s="2" t="s">
        <v>6</v>
      </c>
      <c r="D279">
        <v>6170</v>
      </c>
    </row>
    <row r="280" spans="1:4" x14ac:dyDescent="0.45">
      <c r="A280">
        <v>279</v>
      </c>
      <c r="B280" s="1">
        <v>44335</v>
      </c>
      <c r="C280" s="2" t="s">
        <v>7</v>
      </c>
      <c r="D280">
        <v>5020</v>
      </c>
    </row>
    <row r="281" spans="1:4" x14ac:dyDescent="0.45">
      <c r="A281">
        <v>280</v>
      </c>
      <c r="B281" s="1">
        <v>44335</v>
      </c>
      <c r="C281" s="2" t="s">
        <v>4</v>
      </c>
      <c r="D281">
        <v>4470</v>
      </c>
    </row>
    <row r="282" spans="1:4" x14ac:dyDescent="0.45">
      <c r="A282">
        <v>281</v>
      </c>
      <c r="B282" s="1">
        <v>44335</v>
      </c>
      <c r="C282" s="2" t="s">
        <v>5</v>
      </c>
      <c r="D282">
        <v>8450</v>
      </c>
    </row>
    <row r="283" spans="1:4" x14ac:dyDescent="0.45">
      <c r="A283">
        <v>282</v>
      </c>
      <c r="B283" s="1">
        <v>44336</v>
      </c>
      <c r="C283" s="2" t="s">
        <v>4</v>
      </c>
      <c r="D283">
        <v>2250</v>
      </c>
    </row>
    <row r="284" spans="1:4" x14ac:dyDescent="0.45">
      <c r="A284">
        <v>283</v>
      </c>
      <c r="B284" s="1">
        <v>44336</v>
      </c>
      <c r="C284" s="2" t="s">
        <v>5</v>
      </c>
      <c r="D284">
        <v>6050</v>
      </c>
    </row>
    <row r="285" spans="1:4" x14ac:dyDescent="0.45">
      <c r="A285">
        <v>284</v>
      </c>
      <c r="B285" s="1">
        <v>44337</v>
      </c>
      <c r="C285" s="2" t="s">
        <v>5</v>
      </c>
      <c r="D285">
        <v>5490</v>
      </c>
    </row>
    <row r="286" spans="1:4" x14ac:dyDescent="0.45">
      <c r="A286">
        <v>285</v>
      </c>
      <c r="B286" s="1">
        <v>44338</v>
      </c>
      <c r="C286" s="2" t="s">
        <v>7</v>
      </c>
      <c r="D286">
        <v>3000</v>
      </c>
    </row>
    <row r="287" spans="1:4" x14ac:dyDescent="0.45">
      <c r="A287">
        <v>286</v>
      </c>
      <c r="B287" s="1">
        <v>44338</v>
      </c>
      <c r="C287" s="2" t="s">
        <v>6</v>
      </c>
      <c r="D287">
        <v>9670</v>
      </c>
    </row>
    <row r="288" spans="1:4" x14ac:dyDescent="0.45">
      <c r="A288">
        <v>287</v>
      </c>
      <c r="B288" s="1">
        <v>44339</v>
      </c>
      <c r="C288" s="2" t="s">
        <v>7</v>
      </c>
      <c r="D288">
        <v>3710</v>
      </c>
    </row>
    <row r="289" spans="1:4" x14ac:dyDescent="0.45">
      <c r="A289">
        <v>288</v>
      </c>
      <c r="B289" s="1">
        <v>44339</v>
      </c>
      <c r="C289" s="2" t="s">
        <v>5</v>
      </c>
      <c r="D289">
        <v>2680</v>
      </c>
    </row>
    <row r="290" spans="1:4" x14ac:dyDescent="0.45">
      <c r="A290">
        <v>289</v>
      </c>
      <c r="B290" s="1">
        <v>44339</v>
      </c>
      <c r="C290" s="2" t="s">
        <v>4</v>
      </c>
      <c r="D290">
        <v>4700</v>
      </c>
    </row>
    <row r="291" spans="1:4" x14ac:dyDescent="0.45">
      <c r="A291">
        <v>290</v>
      </c>
      <c r="B291" s="1">
        <v>44340</v>
      </c>
      <c r="C291" s="2" t="s">
        <v>4</v>
      </c>
      <c r="D291">
        <v>1830</v>
      </c>
    </row>
    <row r="292" spans="1:4" x14ac:dyDescent="0.45">
      <c r="A292">
        <v>291</v>
      </c>
      <c r="B292" s="1">
        <v>44340</v>
      </c>
      <c r="C292" s="2" t="s">
        <v>5</v>
      </c>
      <c r="D292">
        <v>4100</v>
      </c>
    </row>
    <row r="293" spans="1:4" x14ac:dyDescent="0.45">
      <c r="A293">
        <v>292</v>
      </c>
      <c r="B293" s="1">
        <v>44341</v>
      </c>
      <c r="C293" s="2" t="s">
        <v>7</v>
      </c>
      <c r="D293">
        <v>7870</v>
      </c>
    </row>
    <row r="294" spans="1:4" x14ac:dyDescent="0.45">
      <c r="A294">
        <v>293</v>
      </c>
      <c r="B294" s="1">
        <v>44341</v>
      </c>
      <c r="C294" s="2" t="s">
        <v>5</v>
      </c>
      <c r="D294">
        <v>7160</v>
      </c>
    </row>
    <row r="295" spans="1:4" x14ac:dyDescent="0.45">
      <c r="A295">
        <v>294</v>
      </c>
      <c r="B295" s="1">
        <v>44341</v>
      </c>
      <c r="C295" s="2" t="s">
        <v>6</v>
      </c>
      <c r="D295">
        <v>9200</v>
      </c>
    </row>
    <row r="296" spans="1:4" x14ac:dyDescent="0.45">
      <c r="A296">
        <v>295</v>
      </c>
      <c r="B296" s="1">
        <v>44342</v>
      </c>
      <c r="C296" s="2" t="s">
        <v>5</v>
      </c>
      <c r="D296">
        <v>7390</v>
      </c>
    </row>
    <row r="297" spans="1:4" x14ac:dyDescent="0.45">
      <c r="A297">
        <v>296</v>
      </c>
      <c r="B297" s="1">
        <v>44342</v>
      </c>
      <c r="C297" s="2" t="s">
        <v>4</v>
      </c>
      <c r="D297">
        <v>4560</v>
      </c>
    </row>
    <row r="298" spans="1:4" x14ac:dyDescent="0.45">
      <c r="A298">
        <v>297</v>
      </c>
      <c r="B298" s="1">
        <v>44343</v>
      </c>
      <c r="C298" s="2" t="s">
        <v>5</v>
      </c>
      <c r="D298">
        <v>8680</v>
      </c>
    </row>
    <row r="299" spans="1:4" x14ac:dyDescent="0.45">
      <c r="A299">
        <v>298</v>
      </c>
      <c r="B299" s="1">
        <v>44343</v>
      </c>
      <c r="C299" s="2" t="s">
        <v>4</v>
      </c>
      <c r="D299">
        <v>3110</v>
      </c>
    </row>
    <row r="300" spans="1:4" x14ac:dyDescent="0.45">
      <c r="A300">
        <v>299</v>
      </c>
      <c r="B300" s="1">
        <v>44343</v>
      </c>
      <c r="C300" s="2" t="s">
        <v>7</v>
      </c>
      <c r="D300">
        <v>8770</v>
      </c>
    </row>
    <row r="301" spans="1:4" x14ac:dyDescent="0.45">
      <c r="A301">
        <v>300</v>
      </c>
      <c r="B301" s="1">
        <v>44344</v>
      </c>
      <c r="C301" s="2" t="s">
        <v>7</v>
      </c>
      <c r="D301">
        <v>6900</v>
      </c>
    </row>
    <row r="302" spans="1:4" x14ac:dyDescent="0.45">
      <c r="A302">
        <v>301</v>
      </c>
      <c r="B302" s="1">
        <v>44344</v>
      </c>
      <c r="C302" s="2" t="s">
        <v>4</v>
      </c>
      <c r="D302">
        <v>9220</v>
      </c>
    </row>
    <row r="303" spans="1:4" x14ac:dyDescent="0.45">
      <c r="A303">
        <v>302</v>
      </c>
      <c r="B303" s="1">
        <v>44345</v>
      </c>
      <c r="C303" s="2" t="s">
        <v>4</v>
      </c>
      <c r="D303">
        <v>9740</v>
      </c>
    </row>
    <row r="304" spans="1:4" x14ac:dyDescent="0.45">
      <c r="A304">
        <v>303</v>
      </c>
      <c r="B304" s="1">
        <v>44346</v>
      </c>
      <c r="C304" s="2" t="s">
        <v>4</v>
      </c>
      <c r="D304">
        <v>4500</v>
      </c>
    </row>
    <row r="305" spans="1:4" x14ac:dyDescent="0.45">
      <c r="A305">
        <v>304</v>
      </c>
      <c r="B305" s="1">
        <v>44346</v>
      </c>
      <c r="C305" s="2" t="s">
        <v>6</v>
      </c>
      <c r="D305">
        <v>9950</v>
      </c>
    </row>
    <row r="306" spans="1:4" x14ac:dyDescent="0.45">
      <c r="A306">
        <v>305</v>
      </c>
      <c r="B306" s="1">
        <v>44347</v>
      </c>
      <c r="C306" s="2" t="s">
        <v>4</v>
      </c>
      <c r="D306">
        <v>9960</v>
      </c>
    </row>
    <row r="307" spans="1:4" x14ac:dyDescent="0.45">
      <c r="A307">
        <v>306</v>
      </c>
      <c r="B307" s="1">
        <v>44347</v>
      </c>
      <c r="C307" s="2" t="s">
        <v>6</v>
      </c>
      <c r="D307">
        <v>8880</v>
      </c>
    </row>
    <row r="308" spans="1:4" x14ac:dyDescent="0.45">
      <c r="A308">
        <v>307</v>
      </c>
      <c r="B308" s="1">
        <v>44347</v>
      </c>
      <c r="C308" s="2" t="s">
        <v>5</v>
      </c>
      <c r="D308">
        <v>4160</v>
      </c>
    </row>
    <row r="309" spans="1:4" x14ac:dyDescent="0.45">
      <c r="A309">
        <v>308</v>
      </c>
      <c r="B309" s="1">
        <v>44348</v>
      </c>
      <c r="C309" s="2" t="s">
        <v>5</v>
      </c>
      <c r="D309">
        <v>6300</v>
      </c>
    </row>
    <row r="310" spans="1:4" x14ac:dyDescent="0.45">
      <c r="A310">
        <v>309</v>
      </c>
      <c r="B310" s="1">
        <v>44348</v>
      </c>
      <c r="C310" s="2" t="s">
        <v>7</v>
      </c>
      <c r="D310">
        <v>9040</v>
      </c>
    </row>
    <row r="311" spans="1:4" x14ac:dyDescent="0.45">
      <c r="A311">
        <v>310</v>
      </c>
      <c r="B311" s="1">
        <v>44349</v>
      </c>
      <c r="C311" s="2" t="s">
        <v>7</v>
      </c>
      <c r="D311">
        <v>8880</v>
      </c>
    </row>
    <row r="312" spans="1:4" x14ac:dyDescent="0.45">
      <c r="A312">
        <v>311</v>
      </c>
      <c r="B312" s="1">
        <v>44350</v>
      </c>
      <c r="C312" s="2" t="s">
        <v>4</v>
      </c>
      <c r="D312">
        <v>5030</v>
      </c>
    </row>
    <row r="313" spans="1:4" x14ac:dyDescent="0.45">
      <c r="A313">
        <v>312</v>
      </c>
      <c r="B313" s="1">
        <v>44350</v>
      </c>
      <c r="C313" s="2" t="s">
        <v>6</v>
      </c>
      <c r="D313">
        <v>6010</v>
      </c>
    </row>
    <row r="314" spans="1:4" x14ac:dyDescent="0.45">
      <c r="A314">
        <v>313</v>
      </c>
      <c r="B314" s="1">
        <v>44351</v>
      </c>
      <c r="C314" s="2" t="s">
        <v>5</v>
      </c>
      <c r="D314">
        <v>8880</v>
      </c>
    </row>
    <row r="315" spans="1:4" x14ac:dyDescent="0.45">
      <c r="A315">
        <v>314</v>
      </c>
      <c r="B315" s="1">
        <v>44352</v>
      </c>
      <c r="C315" s="2" t="s">
        <v>4</v>
      </c>
      <c r="D315">
        <v>5490</v>
      </c>
    </row>
    <row r="316" spans="1:4" x14ac:dyDescent="0.45">
      <c r="A316">
        <v>315</v>
      </c>
      <c r="B316" s="1">
        <v>44353</v>
      </c>
      <c r="C316" s="2" t="s">
        <v>7</v>
      </c>
      <c r="D316">
        <v>9370</v>
      </c>
    </row>
    <row r="317" spans="1:4" x14ac:dyDescent="0.45">
      <c r="A317">
        <v>316</v>
      </c>
      <c r="B317" s="1">
        <v>44353</v>
      </c>
      <c r="C317" s="2" t="s">
        <v>4</v>
      </c>
      <c r="D317">
        <v>6790</v>
      </c>
    </row>
    <row r="318" spans="1:4" x14ac:dyDescent="0.45">
      <c r="A318">
        <v>317</v>
      </c>
      <c r="B318" s="1">
        <v>44354</v>
      </c>
      <c r="C318" s="2" t="s">
        <v>5</v>
      </c>
      <c r="D318">
        <v>2540</v>
      </c>
    </row>
    <row r="319" spans="1:4" x14ac:dyDescent="0.45">
      <c r="A319">
        <v>318</v>
      </c>
      <c r="B319" s="1">
        <v>44354</v>
      </c>
      <c r="C319" s="2" t="s">
        <v>4</v>
      </c>
      <c r="D319">
        <v>5530</v>
      </c>
    </row>
    <row r="320" spans="1:4" x14ac:dyDescent="0.45">
      <c r="A320">
        <v>319</v>
      </c>
      <c r="B320" s="1">
        <v>44354</v>
      </c>
      <c r="C320" s="2" t="s">
        <v>7</v>
      </c>
      <c r="D320">
        <v>7020</v>
      </c>
    </row>
    <row r="321" spans="1:4" x14ac:dyDescent="0.45">
      <c r="A321">
        <v>320</v>
      </c>
      <c r="B321" s="1">
        <v>44355</v>
      </c>
      <c r="C321" s="2" t="s">
        <v>5</v>
      </c>
      <c r="D321">
        <v>2330</v>
      </c>
    </row>
    <row r="322" spans="1:4" x14ac:dyDescent="0.45">
      <c r="A322">
        <v>321</v>
      </c>
      <c r="B322" s="1">
        <v>44356</v>
      </c>
      <c r="C322" s="2" t="s">
        <v>4</v>
      </c>
      <c r="D322">
        <v>5550</v>
      </c>
    </row>
    <row r="323" spans="1:4" x14ac:dyDescent="0.45">
      <c r="A323">
        <v>322</v>
      </c>
      <c r="B323" s="1">
        <v>44356</v>
      </c>
      <c r="C323" s="2" t="s">
        <v>6</v>
      </c>
      <c r="D323">
        <v>6150</v>
      </c>
    </row>
    <row r="324" spans="1:4" x14ac:dyDescent="0.45">
      <c r="A324">
        <v>323</v>
      </c>
      <c r="B324" s="1">
        <v>44357</v>
      </c>
      <c r="C324" s="2" t="s">
        <v>7</v>
      </c>
      <c r="D324">
        <v>3220</v>
      </c>
    </row>
    <row r="325" spans="1:4" x14ac:dyDescent="0.45">
      <c r="A325">
        <v>324</v>
      </c>
      <c r="B325" s="1">
        <v>44357</v>
      </c>
      <c r="C325" s="2" t="s">
        <v>4</v>
      </c>
      <c r="D325">
        <v>4330</v>
      </c>
    </row>
    <row r="326" spans="1:4" x14ac:dyDescent="0.45">
      <c r="A326">
        <v>325</v>
      </c>
      <c r="B326" s="1">
        <v>44357</v>
      </c>
      <c r="C326" s="2" t="s">
        <v>5</v>
      </c>
      <c r="D326">
        <v>4000</v>
      </c>
    </row>
    <row r="327" spans="1:4" x14ac:dyDescent="0.45">
      <c r="A327">
        <v>326</v>
      </c>
      <c r="B327" s="1">
        <v>44358</v>
      </c>
      <c r="C327" s="2" t="s">
        <v>7</v>
      </c>
      <c r="D327">
        <v>4970</v>
      </c>
    </row>
    <row r="328" spans="1:4" x14ac:dyDescent="0.45">
      <c r="A328">
        <v>327</v>
      </c>
      <c r="B328" s="1">
        <v>44358</v>
      </c>
      <c r="C328" s="2" t="s">
        <v>6</v>
      </c>
      <c r="D328">
        <v>8900</v>
      </c>
    </row>
    <row r="329" spans="1:4" x14ac:dyDescent="0.45">
      <c r="A329">
        <v>328</v>
      </c>
      <c r="B329" s="1">
        <v>44359</v>
      </c>
      <c r="C329" s="2" t="s">
        <v>5</v>
      </c>
      <c r="D329">
        <v>5340</v>
      </c>
    </row>
    <row r="330" spans="1:4" x14ac:dyDescent="0.45">
      <c r="A330">
        <v>329</v>
      </c>
      <c r="B330" s="1">
        <v>44359</v>
      </c>
      <c r="C330" s="2" t="s">
        <v>4</v>
      </c>
      <c r="D330">
        <v>2240</v>
      </c>
    </row>
    <row r="331" spans="1:4" x14ac:dyDescent="0.45">
      <c r="A331">
        <v>330</v>
      </c>
      <c r="B331" s="1">
        <v>44360</v>
      </c>
      <c r="C331" s="2" t="s">
        <v>4</v>
      </c>
      <c r="D331">
        <v>1810</v>
      </c>
    </row>
    <row r="332" spans="1:4" x14ac:dyDescent="0.45">
      <c r="A332">
        <v>331</v>
      </c>
      <c r="B332" s="1">
        <v>44360</v>
      </c>
      <c r="C332" s="2" t="s">
        <v>6</v>
      </c>
      <c r="D332">
        <v>7960</v>
      </c>
    </row>
    <row r="333" spans="1:4" x14ac:dyDescent="0.45">
      <c r="A333">
        <v>332</v>
      </c>
      <c r="B333" s="1">
        <v>44360</v>
      </c>
      <c r="C333" s="2" t="s">
        <v>5</v>
      </c>
      <c r="D333">
        <v>9400</v>
      </c>
    </row>
    <row r="334" spans="1:4" x14ac:dyDescent="0.45">
      <c r="A334">
        <v>333</v>
      </c>
      <c r="B334" s="1">
        <v>44361</v>
      </c>
      <c r="C334" s="2" t="s">
        <v>7</v>
      </c>
      <c r="D334">
        <v>5380</v>
      </c>
    </row>
    <row r="335" spans="1:4" x14ac:dyDescent="0.45">
      <c r="A335">
        <v>334</v>
      </c>
      <c r="B335" s="1">
        <v>44361</v>
      </c>
      <c r="C335" s="2" t="s">
        <v>5</v>
      </c>
      <c r="D335">
        <v>4220</v>
      </c>
    </row>
    <row r="336" spans="1:4" x14ac:dyDescent="0.45">
      <c r="A336">
        <v>335</v>
      </c>
      <c r="B336" s="1">
        <v>44361</v>
      </c>
      <c r="C336" s="2" t="s">
        <v>4</v>
      </c>
      <c r="D336">
        <v>1230</v>
      </c>
    </row>
    <row r="337" spans="1:4" x14ac:dyDescent="0.45">
      <c r="A337">
        <v>336</v>
      </c>
      <c r="B337" s="1">
        <v>44362</v>
      </c>
      <c r="C337" s="2" t="s">
        <v>7</v>
      </c>
      <c r="D337">
        <v>1920</v>
      </c>
    </row>
    <row r="338" spans="1:4" x14ac:dyDescent="0.45">
      <c r="A338">
        <v>337</v>
      </c>
      <c r="B338" s="1">
        <v>44362</v>
      </c>
      <c r="C338" s="2" t="s">
        <v>5</v>
      </c>
      <c r="D338">
        <v>6790</v>
      </c>
    </row>
    <row r="339" spans="1:4" x14ac:dyDescent="0.45">
      <c r="A339">
        <v>338</v>
      </c>
      <c r="B339" s="1">
        <v>44362</v>
      </c>
      <c r="C339" s="2" t="s">
        <v>6</v>
      </c>
      <c r="D339">
        <v>7950</v>
      </c>
    </row>
    <row r="340" spans="1:4" x14ac:dyDescent="0.45">
      <c r="A340">
        <v>339</v>
      </c>
      <c r="B340" s="1">
        <v>44363</v>
      </c>
      <c r="C340" s="2" t="s">
        <v>4</v>
      </c>
      <c r="D340">
        <v>3020</v>
      </c>
    </row>
    <row r="341" spans="1:4" x14ac:dyDescent="0.45">
      <c r="A341">
        <v>340</v>
      </c>
      <c r="B341" s="1">
        <v>44364</v>
      </c>
      <c r="C341" s="2" t="s">
        <v>5</v>
      </c>
      <c r="D341">
        <v>7990</v>
      </c>
    </row>
    <row r="342" spans="1:4" x14ac:dyDescent="0.45">
      <c r="A342">
        <v>341</v>
      </c>
      <c r="B342" s="1">
        <v>44364</v>
      </c>
      <c r="C342" s="2" t="s">
        <v>6</v>
      </c>
      <c r="D342">
        <v>6390</v>
      </c>
    </row>
    <row r="343" spans="1:4" x14ac:dyDescent="0.45">
      <c r="A343">
        <v>342</v>
      </c>
      <c r="B343" s="1">
        <v>44364</v>
      </c>
      <c r="C343" s="2" t="s">
        <v>4</v>
      </c>
      <c r="D343">
        <v>4180</v>
      </c>
    </row>
    <row r="344" spans="1:4" x14ac:dyDescent="0.45">
      <c r="A344">
        <v>343</v>
      </c>
      <c r="B344" s="1">
        <v>44365</v>
      </c>
      <c r="C344" s="2" t="s">
        <v>7</v>
      </c>
      <c r="D344">
        <v>7940</v>
      </c>
    </row>
    <row r="345" spans="1:4" x14ac:dyDescent="0.45">
      <c r="A345">
        <v>344</v>
      </c>
      <c r="B345" s="1">
        <v>44365</v>
      </c>
      <c r="C345" s="2" t="s">
        <v>6</v>
      </c>
      <c r="D345">
        <v>8070</v>
      </c>
    </row>
    <row r="346" spans="1:4" x14ac:dyDescent="0.45">
      <c r="A346">
        <v>345</v>
      </c>
      <c r="B346" s="1">
        <v>44365</v>
      </c>
      <c r="C346" s="2" t="s">
        <v>5</v>
      </c>
      <c r="D346">
        <v>6060</v>
      </c>
    </row>
    <row r="347" spans="1:4" x14ac:dyDescent="0.45">
      <c r="A347">
        <v>346</v>
      </c>
      <c r="B347" s="1">
        <v>44365</v>
      </c>
      <c r="C347" s="2" t="s">
        <v>4</v>
      </c>
      <c r="D347">
        <v>9420</v>
      </c>
    </row>
    <row r="348" spans="1:4" x14ac:dyDescent="0.45">
      <c r="A348">
        <v>347</v>
      </c>
      <c r="B348" s="1">
        <v>44366</v>
      </c>
      <c r="C348" s="2" t="s">
        <v>7</v>
      </c>
      <c r="D348">
        <v>4440</v>
      </c>
    </row>
    <row r="349" spans="1:4" x14ac:dyDescent="0.45">
      <c r="A349">
        <v>348</v>
      </c>
      <c r="B349" s="1">
        <v>44367</v>
      </c>
      <c r="C349" s="2" t="s">
        <v>7</v>
      </c>
      <c r="D349">
        <v>3010</v>
      </c>
    </row>
    <row r="350" spans="1:4" x14ac:dyDescent="0.45">
      <c r="A350">
        <v>349</v>
      </c>
      <c r="B350" s="1">
        <v>44367</v>
      </c>
      <c r="C350" s="2" t="s">
        <v>4</v>
      </c>
      <c r="D350">
        <v>1060</v>
      </c>
    </row>
    <row r="351" spans="1:4" x14ac:dyDescent="0.45">
      <c r="A351">
        <v>350</v>
      </c>
      <c r="B351" s="1">
        <v>44368</v>
      </c>
      <c r="C351" s="2" t="s">
        <v>7</v>
      </c>
      <c r="D351">
        <v>5970</v>
      </c>
    </row>
    <row r="352" spans="1:4" x14ac:dyDescent="0.45">
      <c r="A352">
        <v>351</v>
      </c>
      <c r="B352" s="1">
        <v>44368</v>
      </c>
      <c r="C352" s="2" t="s">
        <v>5</v>
      </c>
      <c r="D352">
        <v>1180</v>
      </c>
    </row>
    <row r="353" spans="1:4" x14ac:dyDescent="0.45">
      <c r="A353">
        <v>352</v>
      </c>
      <c r="B353" s="1">
        <v>44369</v>
      </c>
      <c r="C353" s="2" t="s">
        <v>5</v>
      </c>
      <c r="D353">
        <v>1510</v>
      </c>
    </row>
    <row r="354" spans="1:4" x14ac:dyDescent="0.45">
      <c r="A354">
        <v>353</v>
      </c>
      <c r="B354" s="1">
        <v>44370</v>
      </c>
      <c r="C354" s="2" t="s">
        <v>6</v>
      </c>
      <c r="D354">
        <v>5610</v>
      </c>
    </row>
    <row r="355" spans="1:4" x14ac:dyDescent="0.45">
      <c r="A355">
        <v>354</v>
      </c>
      <c r="B355" s="1">
        <v>44370</v>
      </c>
      <c r="C355" s="2" t="s">
        <v>7</v>
      </c>
      <c r="D355">
        <v>4850</v>
      </c>
    </row>
    <row r="356" spans="1:4" x14ac:dyDescent="0.45">
      <c r="A356">
        <v>355</v>
      </c>
      <c r="B356" s="1">
        <v>44371</v>
      </c>
      <c r="C356" s="2" t="s">
        <v>6</v>
      </c>
      <c r="D356">
        <v>3640</v>
      </c>
    </row>
    <row r="357" spans="1:4" x14ac:dyDescent="0.45">
      <c r="A357">
        <v>356</v>
      </c>
      <c r="B357" s="1">
        <v>44372</v>
      </c>
      <c r="C357" s="2" t="s">
        <v>6</v>
      </c>
      <c r="D357">
        <v>6950</v>
      </c>
    </row>
    <row r="358" spans="1:4" x14ac:dyDescent="0.45">
      <c r="A358">
        <v>357</v>
      </c>
      <c r="B358" s="1">
        <v>44372</v>
      </c>
      <c r="C358" s="2" t="s">
        <v>7</v>
      </c>
      <c r="D358">
        <v>3790</v>
      </c>
    </row>
    <row r="359" spans="1:4" x14ac:dyDescent="0.45">
      <c r="A359">
        <v>358</v>
      </c>
      <c r="B359" s="1">
        <v>44373</v>
      </c>
      <c r="C359" s="2" t="s">
        <v>5</v>
      </c>
      <c r="D359">
        <v>6570</v>
      </c>
    </row>
    <row r="360" spans="1:4" x14ac:dyDescent="0.45">
      <c r="A360">
        <v>359</v>
      </c>
      <c r="B360" s="1">
        <v>44374</v>
      </c>
      <c r="C360" s="2" t="s">
        <v>6</v>
      </c>
      <c r="D360">
        <v>6200</v>
      </c>
    </row>
    <row r="361" spans="1:4" x14ac:dyDescent="0.45">
      <c r="A361">
        <v>360</v>
      </c>
      <c r="B361" s="1">
        <v>44374</v>
      </c>
      <c r="C361" s="2" t="s">
        <v>4</v>
      </c>
      <c r="D361">
        <v>9010</v>
      </c>
    </row>
    <row r="362" spans="1:4" x14ac:dyDescent="0.45">
      <c r="A362">
        <v>361</v>
      </c>
      <c r="B362" s="1">
        <v>44375</v>
      </c>
      <c r="C362" s="2" t="s">
        <v>7</v>
      </c>
      <c r="D362">
        <v>1510</v>
      </c>
    </row>
    <row r="363" spans="1:4" x14ac:dyDescent="0.45">
      <c r="A363">
        <v>362</v>
      </c>
      <c r="B363" s="1">
        <v>44376</v>
      </c>
      <c r="C363" s="2" t="s">
        <v>4</v>
      </c>
      <c r="D363">
        <v>2910</v>
      </c>
    </row>
    <row r="364" spans="1:4" x14ac:dyDescent="0.45">
      <c r="A364">
        <v>363</v>
      </c>
      <c r="B364" s="1">
        <v>44376</v>
      </c>
      <c r="C364" s="2" t="s">
        <v>6</v>
      </c>
      <c r="D364">
        <v>6310</v>
      </c>
    </row>
    <row r="365" spans="1:4" x14ac:dyDescent="0.45">
      <c r="A365">
        <v>364</v>
      </c>
      <c r="B365" s="1">
        <v>44377</v>
      </c>
      <c r="C365" s="2" t="s">
        <v>6</v>
      </c>
      <c r="D365">
        <v>7110</v>
      </c>
    </row>
    <row r="366" spans="1:4" x14ac:dyDescent="0.45">
      <c r="A366">
        <v>365</v>
      </c>
      <c r="B366" s="1">
        <v>44377</v>
      </c>
      <c r="C366" s="2" t="s">
        <v>5</v>
      </c>
      <c r="D366">
        <v>2540</v>
      </c>
    </row>
    <row r="367" spans="1:4" x14ac:dyDescent="0.45">
      <c r="A367">
        <v>366</v>
      </c>
      <c r="B367" s="1">
        <v>44377</v>
      </c>
      <c r="C367" s="2" t="s">
        <v>7</v>
      </c>
      <c r="D367">
        <v>8140</v>
      </c>
    </row>
    <row r="368" spans="1:4" x14ac:dyDescent="0.45">
      <c r="A368">
        <v>367</v>
      </c>
      <c r="B368" s="1">
        <v>44378</v>
      </c>
      <c r="C368" s="2" t="s">
        <v>4</v>
      </c>
      <c r="D368">
        <v>1740</v>
      </c>
    </row>
    <row r="369" spans="1:4" x14ac:dyDescent="0.45">
      <c r="A369">
        <v>368</v>
      </c>
      <c r="B369" s="1">
        <v>44378</v>
      </c>
      <c r="C369" s="2" t="s">
        <v>7</v>
      </c>
      <c r="D369">
        <v>5840</v>
      </c>
    </row>
    <row r="370" spans="1:4" x14ac:dyDescent="0.45">
      <c r="A370">
        <v>369</v>
      </c>
      <c r="B370" s="1">
        <v>44379</v>
      </c>
      <c r="C370" s="2" t="s">
        <v>5</v>
      </c>
      <c r="D370">
        <v>3170</v>
      </c>
    </row>
    <row r="371" spans="1:4" x14ac:dyDescent="0.45">
      <c r="A371">
        <v>370</v>
      </c>
      <c r="B371" s="1">
        <v>44379</v>
      </c>
      <c r="C371" s="2" t="s">
        <v>7</v>
      </c>
      <c r="D371">
        <v>4000</v>
      </c>
    </row>
    <row r="372" spans="1:4" x14ac:dyDescent="0.45">
      <c r="A372">
        <v>371</v>
      </c>
      <c r="B372" s="1">
        <v>44380</v>
      </c>
      <c r="C372" s="2" t="s">
        <v>4</v>
      </c>
      <c r="D372">
        <v>4600</v>
      </c>
    </row>
    <row r="373" spans="1:4" x14ac:dyDescent="0.45">
      <c r="A373">
        <v>372</v>
      </c>
      <c r="B373" s="1">
        <v>44380</v>
      </c>
      <c r="C373" s="2" t="s">
        <v>5</v>
      </c>
      <c r="D373">
        <v>9870</v>
      </c>
    </row>
    <row r="374" spans="1:4" x14ac:dyDescent="0.45">
      <c r="A374">
        <v>373</v>
      </c>
      <c r="B374" s="1">
        <v>44381</v>
      </c>
      <c r="C374" s="2" t="s">
        <v>5</v>
      </c>
      <c r="D374">
        <v>9390</v>
      </c>
    </row>
    <row r="375" spans="1:4" x14ac:dyDescent="0.45">
      <c r="A375">
        <v>374</v>
      </c>
      <c r="B375" s="1">
        <v>44382</v>
      </c>
      <c r="C375" s="2" t="s">
        <v>7</v>
      </c>
      <c r="D375">
        <v>1300</v>
      </c>
    </row>
    <row r="376" spans="1:4" x14ac:dyDescent="0.45">
      <c r="A376">
        <v>375</v>
      </c>
      <c r="B376" s="1">
        <v>44382</v>
      </c>
      <c r="C376" s="2" t="s">
        <v>4</v>
      </c>
      <c r="D376">
        <v>2650</v>
      </c>
    </row>
    <row r="377" spans="1:4" x14ac:dyDescent="0.45">
      <c r="A377">
        <v>376</v>
      </c>
      <c r="B377" s="1">
        <v>44383</v>
      </c>
      <c r="C377" s="2" t="s">
        <v>5</v>
      </c>
      <c r="D377">
        <v>4060</v>
      </c>
    </row>
    <row r="378" spans="1:4" x14ac:dyDescent="0.45">
      <c r="A378">
        <v>377</v>
      </c>
      <c r="B378" s="1">
        <v>44383</v>
      </c>
      <c r="C378" s="2" t="s">
        <v>4</v>
      </c>
      <c r="D378">
        <v>4460</v>
      </c>
    </row>
    <row r="379" spans="1:4" x14ac:dyDescent="0.45">
      <c r="A379">
        <v>378</v>
      </c>
      <c r="B379" s="1">
        <v>44384</v>
      </c>
      <c r="C379" s="2" t="s">
        <v>6</v>
      </c>
      <c r="D379">
        <v>9390</v>
      </c>
    </row>
    <row r="380" spans="1:4" x14ac:dyDescent="0.45">
      <c r="A380">
        <v>379</v>
      </c>
      <c r="B380" s="1">
        <v>44384</v>
      </c>
      <c r="C380" s="2" t="s">
        <v>4</v>
      </c>
      <c r="D380">
        <v>9670</v>
      </c>
    </row>
    <row r="381" spans="1:4" x14ac:dyDescent="0.45">
      <c r="A381">
        <v>380</v>
      </c>
      <c r="B381" s="1">
        <v>44384</v>
      </c>
      <c r="C381" s="2" t="s">
        <v>5</v>
      </c>
      <c r="D381">
        <v>3460</v>
      </c>
    </row>
    <row r="382" spans="1:4" x14ac:dyDescent="0.45">
      <c r="A382">
        <v>381</v>
      </c>
      <c r="B382" s="1">
        <v>44385</v>
      </c>
      <c r="C382" s="2" t="s">
        <v>4</v>
      </c>
      <c r="D382">
        <v>2030</v>
      </c>
    </row>
    <row r="383" spans="1:4" x14ac:dyDescent="0.45">
      <c r="A383">
        <v>382</v>
      </c>
      <c r="B383" s="1">
        <v>44385</v>
      </c>
      <c r="C383" s="2" t="s">
        <v>6</v>
      </c>
      <c r="D383">
        <v>3860</v>
      </c>
    </row>
    <row r="384" spans="1:4" x14ac:dyDescent="0.45">
      <c r="A384">
        <v>383</v>
      </c>
      <c r="B384" s="1">
        <v>44385</v>
      </c>
      <c r="C384" s="2" t="s">
        <v>5</v>
      </c>
      <c r="D384">
        <v>3770</v>
      </c>
    </row>
    <row r="385" spans="1:4" x14ac:dyDescent="0.45">
      <c r="A385">
        <v>384</v>
      </c>
      <c r="B385" s="1">
        <v>44386</v>
      </c>
      <c r="C385" s="2" t="s">
        <v>6</v>
      </c>
      <c r="D385">
        <v>3970</v>
      </c>
    </row>
    <row r="386" spans="1:4" x14ac:dyDescent="0.45">
      <c r="A386">
        <v>385</v>
      </c>
      <c r="B386" s="1">
        <v>44386</v>
      </c>
      <c r="C386" s="2" t="s">
        <v>4</v>
      </c>
      <c r="D386">
        <v>9280</v>
      </c>
    </row>
    <row r="387" spans="1:4" x14ac:dyDescent="0.45">
      <c r="A387">
        <v>386</v>
      </c>
      <c r="B387" s="1">
        <v>44387</v>
      </c>
      <c r="C387" s="2" t="s">
        <v>7</v>
      </c>
      <c r="D387">
        <v>6930</v>
      </c>
    </row>
    <row r="388" spans="1:4" x14ac:dyDescent="0.45">
      <c r="A388">
        <v>387</v>
      </c>
      <c r="B388" s="1">
        <v>44388</v>
      </c>
      <c r="C388" s="2" t="s">
        <v>7</v>
      </c>
      <c r="D388">
        <v>2850</v>
      </c>
    </row>
    <row r="389" spans="1:4" x14ac:dyDescent="0.45">
      <c r="A389">
        <v>388</v>
      </c>
      <c r="B389" s="1">
        <v>44388</v>
      </c>
      <c r="C389" s="2" t="s">
        <v>5</v>
      </c>
      <c r="D389">
        <v>7480</v>
      </c>
    </row>
    <row r="390" spans="1:4" x14ac:dyDescent="0.45">
      <c r="A390">
        <v>389</v>
      </c>
      <c r="B390" s="1">
        <v>44388</v>
      </c>
      <c r="C390" s="2" t="s">
        <v>4</v>
      </c>
      <c r="D390">
        <v>4170</v>
      </c>
    </row>
    <row r="391" spans="1:4" x14ac:dyDescent="0.45">
      <c r="A391">
        <v>390</v>
      </c>
      <c r="B391" s="1">
        <v>44389</v>
      </c>
      <c r="C391" s="2" t="s">
        <v>4</v>
      </c>
      <c r="D391">
        <v>6110</v>
      </c>
    </row>
    <row r="392" spans="1:4" x14ac:dyDescent="0.45">
      <c r="A392">
        <v>391</v>
      </c>
      <c r="B392" s="1">
        <v>44389</v>
      </c>
      <c r="C392" s="2" t="s">
        <v>7</v>
      </c>
      <c r="D392">
        <v>3250</v>
      </c>
    </row>
    <row r="393" spans="1:4" x14ac:dyDescent="0.45">
      <c r="A393">
        <v>392</v>
      </c>
      <c r="B393" s="1">
        <v>44390</v>
      </c>
      <c r="C393" s="2" t="s">
        <v>4</v>
      </c>
      <c r="D393">
        <v>6930</v>
      </c>
    </row>
    <row r="394" spans="1:4" x14ac:dyDescent="0.45">
      <c r="A394">
        <v>393</v>
      </c>
      <c r="B394" s="1">
        <v>44390</v>
      </c>
      <c r="C394" s="2" t="s">
        <v>5</v>
      </c>
      <c r="D394">
        <v>4790</v>
      </c>
    </row>
    <row r="395" spans="1:4" x14ac:dyDescent="0.45">
      <c r="A395">
        <v>394</v>
      </c>
      <c r="B395" s="1">
        <v>44390</v>
      </c>
      <c r="C395" s="2" t="s">
        <v>7</v>
      </c>
      <c r="D395">
        <v>3110</v>
      </c>
    </row>
    <row r="396" spans="1:4" x14ac:dyDescent="0.45">
      <c r="A396">
        <v>395</v>
      </c>
      <c r="B396" s="1">
        <v>44391</v>
      </c>
      <c r="C396" s="2" t="s">
        <v>7</v>
      </c>
      <c r="D396">
        <v>6930</v>
      </c>
    </row>
    <row r="397" spans="1:4" x14ac:dyDescent="0.45">
      <c r="A397">
        <v>396</v>
      </c>
      <c r="B397" s="1">
        <v>44392</v>
      </c>
      <c r="C397" s="2" t="s">
        <v>5</v>
      </c>
      <c r="D397">
        <v>8100</v>
      </c>
    </row>
    <row r="398" spans="1:4" x14ac:dyDescent="0.45">
      <c r="A398">
        <v>397</v>
      </c>
      <c r="B398" s="1">
        <v>44392</v>
      </c>
      <c r="C398" s="2" t="s">
        <v>7</v>
      </c>
      <c r="D398">
        <v>6600</v>
      </c>
    </row>
    <row r="399" spans="1:4" x14ac:dyDescent="0.45">
      <c r="A399">
        <v>398</v>
      </c>
      <c r="B399" s="1">
        <v>44392</v>
      </c>
      <c r="C399" s="2" t="s">
        <v>4</v>
      </c>
      <c r="D399">
        <v>9850</v>
      </c>
    </row>
    <row r="400" spans="1:4" x14ac:dyDescent="0.45">
      <c r="A400">
        <v>399</v>
      </c>
      <c r="B400" s="1">
        <v>44393</v>
      </c>
      <c r="C400" s="2" t="s">
        <v>4</v>
      </c>
      <c r="D400">
        <v>8950</v>
      </c>
    </row>
    <row r="401" spans="1:4" x14ac:dyDescent="0.45">
      <c r="A401">
        <v>400</v>
      </c>
      <c r="B401" s="1">
        <v>44394</v>
      </c>
      <c r="C401" s="2" t="s">
        <v>7</v>
      </c>
      <c r="D401">
        <v>3280</v>
      </c>
    </row>
    <row r="402" spans="1:4" x14ac:dyDescent="0.45">
      <c r="A402">
        <v>401</v>
      </c>
      <c r="B402" s="1">
        <v>44394</v>
      </c>
      <c r="C402" s="2" t="s">
        <v>4</v>
      </c>
      <c r="D402">
        <v>4680</v>
      </c>
    </row>
    <row r="403" spans="1:4" x14ac:dyDescent="0.45">
      <c r="A403">
        <v>402</v>
      </c>
      <c r="B403" s="1">
        <v>44395</v>
      </c>
      <c r="C403" s="2" t="s">
        <v>6</v>
      </c>
      <c r="D403">
        <v>5750</v>
      </c>
    </row>
    <row r="404" spans="1:4" x14ac:dyDescent="0.45">
      <c r="A404">
        <v>403</v>
      </c>
      <c r="B404" s="1">
        <v>44395</v>
      </c>
      <c r="C404" s="2" t="s">
        <v>5</v>
      </c>
      <c r="D404">
        <v>7000</v>
      </c>
    </row>
    <row r="405" spans="1:4" x14ac:dyDescent="0.45">
      <c r="A405">
        <v>404</v>
      </c>
      <c r="B405" s="1">
        <v>44396</v>
      </c>
      <c r="C405" s="2" t="s">
        <v>4</v>
      </c>
      <c r="D405">
        <v>5870</v>
      </c>
    </row>
    <row r="406" spans="1:4" x14ac:dyDescent="0.45">
      <c r="A406">
        <v>405</v>
      </c>
      <c r="B406" s="1">
        <v>44396</v>
      </c>
      <c r="C406" s="2" t="s">
        <v>7</v>
      </c>
      <c r="D406">
        <v>6070</v>
      </c>
    </row>
    <row r="407" spans="1:4" x14ac:dyDescent="0.45">
      <c r="A407">
        <v>406</v>
      </c>
      <c r="B407" s="1">
        <v>44397</v>
      </c>
      <c r="C407" s="2" t="s">
        <v>4</v>
      </c>
      <c r="D407">
        <v>1500</v>
      </c>
    </row>
    <row r="408" spans="1:4" x14ac:dyDescent="0.45">
      <c r="A408">
        <v>407</v>
      </c>
      <c r="B408" s="1">
        <v>44397</v>
      </c>
      <c r="C408" s="2" t="s">
        <v>5</v>
      </c>
      <c r="D408">
        <v>6820</v>
      </c>
    </row>
    <row r="409" spans="1:4" x14ac:dyDescent="0.45">
      <c r="A409">
        <v>408</v>
      </c>
      <c r="B409" s="1">
        <v>44398</v>
      </c>
      <c r="C409" s="2" t="s">
        <v>4</v>
      </c>
      <c r="D409">
        <v>2150</v>
      </c>
    </row>
    <row r="410" spans="1:4" x14ac:dyDescent="0.45">
      <c r="A410">
        <v>409</v>
      </c>
      <c r="B410" s="1">
        <v>44399</v>
      </c>
      <c r="C410" s="2" t="s">
        <v>7</v>
      </c>
      <c r="D410">
        <v>6600</v>
      </c>
    </row>
    <row r="411" spans="1:4" x14ac:dyDescent="0.45">
      <c r="A411">
        <v>410</v>
      </c>
      <c r="B411" s="1">
        <v>44399</v>
      </c>
      <c r="C411" s="2" t="s">
        <v>5</v>
      </c>
      <c r="D411">
        <v>7270</v>
      </c>
    </row>
    <row r="412" spans="1:4" x14ac:dyDescent="0.45">
      <c r="A412">
        <v>411</v>
      </c>
      <c r="B412" s="1">
        <v>44399</v>
      </c>
      <c r="C412" s="2" t="s">
        <v>4</v>
      </c>
      <c r="D412">
        <v>1560</v>
      </c>
    </row>
    <row r="413" spans="1:4" x14ac:dyDescent="0.45">
      <c r="A413">
        <v>412</v>
      </c>
      <c r="B413" s="1">
        <v>44399</v>
      </c>
      <c r="C413" s="2" t="s">
        <v>6</v>
      </c>
      <c r="D413">
        <v>7040</v>
      </c>
    </row>
    <row r="414" spans="1:4" x14ac:dyDescent="0.45">
      <c r="A414">
        <v>413</v>
      </c>
      <c r="B414" s="1">
        <v>44400</v>
      </c>
      <c r="C414" s="2" t="s">
        <v>7</v>
      </c>
      <c r="D414">
        <v>2470</v>
      </c>
    </row>
    <row r="415" spans="1:4" x14ac:dyDescent="0.45">
      <c r="A415">
        <v>414</v>
      </c>
      <c r="B415" s="1">
        <v>44400</v>
      </c>
      <c r="C415" s="2" t="s">
        <v>4</v>
      </c>
      <c r="D415">
        <v>8550</v>
      </c>
    </row>
    <row r="416" spans="1:4" x14ac:dyDescent="0.45">
      <c r="A416">
        <v>415</v>
      </c>
      <c r="B416" s="1">
        <v>44400</v>
      </c>
      <c r="C416" s="2" t="s">
        <v>5</v>
      </c>
      <c r="D416">
        <v>6160</v>
      </c>
    </row>
    <row r="417" spans="1:4" x14ac:dyDescent="0.45">
      <c r="A417">
        <v>416</v>
      </c>
      <c r="B417" s="1">
        <v>44401</v>
      </c>
      <c r="C417" s="2" t="s">
        <v>7</v>
      </c>
      <c r="D417">
        <v>9010</v>
      </c>
    </row>
    <row r="418" spans="1:4" x14ac:dyDescent="0.45">
      <c r="A418">
        <v>417</v>
      </c>
      <c r="B418" s="1">
        <v>44401</v>
      </c>
      <c r="C418" s="2" t="s">
        <v>6</v>
      </c>
      <c r="D418">
        <v>1400</v>
      </c>
    </row>
    <row r="419" spans="1:4" x14ac:dyDescent="0.45">
      <c r="A419">
        <v>418</v>
      </c>
      <c r="B419" s="1">
        <v>44401</v>
      </c>
      <c r="C419" s="2" t="s">
        <v>5</v>
      </c>
      <c r="D419">
        <v>7730</v>
      </c>
    </row>
    <row r="420" spans="1:4" x14ac:dyDescent="0.45">
      <c r="A420">
        <v>419</v>
      </c>
      <c r="B420" s="1">
        <v>44401</v>
      </c>
      <c r="C420" s="2" t="s">
        <v>4</v>
      </c>
      <c r="D420">
        <v>8020</v>
      </c>
    </row>
    <row r="421" spans="1:4" x14ac:dyDescent="0.45">
      <c r="A421">
        <v>420</v>
      </c>
      <c r="B421" s="1">
        <v>44402</v>
      </c>
      <c r="C421" s="2" t="s">
        <v>4</v>
      </c>
      <c r="D421">
        <v>2730</v>
      </c>
    </row>
    <row r="422" spans="1:4" x14ac:dyDescent="0.45">
      <c r="A422">
        <v>421</v>
      </c>
      <c r="B422" s="1">
        <v>44403</v>
      </c>
      <c r="C422" s="2" t="s">
        <v>6</v>
      </c>
      <c r="D422">
        <v>8340</v>
      </c>
    </row>
    <row r="423" spans="1:4" x14ac:dyDescent="0.45">
      <c r="A423">
        <v>422</v>
      </c>
      <c r="B423" s="1">
        <v>44404</v>
      </c>
      <c r="C423" s="2" t="s">
        <v>5</v>
      </c>
      <c r="D423">
        <v>850</v>
      </c>
    </row>
    <row r="424" spans="1:4" x14ac:dyDescent="0.45">
      <c r="A424">
        <v>423</v>
      </c>
      <c r="B424" s="1">
        <v>44404</v>
      </c>
      <c r="C424" s="2" t="s">
        <v>7</v>
      </c>
      <c r="D424">
        <v>8740</v>
      </c>
    </row>
    <row r="425" spans="1:4" x14ac:dyDescent="0.45">
      <c r="A425">
        <v>424</v>
      </c>
      <c r="B425" s="1">
        <v>44405</v>
      </c>
      <c r="C425" s="2" t="s">
        <v>5</v>
      </c>
      <c r="D425">
        <v>6720</v>
      </c>
    </row>
    <row r="426" spans="1:4" x14ac:dyDescent="0.45">
      <c r="A426">
        <v>425</v>
      </c>
      <c r="B426" s="1">
        <v>44405</v>
      </c>
      <c r="C426" s="2" t="s">
        <v>4</v>
      </c>
      <c r="D426">
        <v>780</v>
      </c>
    </row>
    <row r="427" spans="1:4" x14ac:dyDescent="0.45">
      <c r="A427">
        <v>426</v>
      </c>
      <c r="B427" s="1">
        <v>44405</v>
      </c>
      <c r="C427" s="2" t="s">
        <v>7</v>
      </c>
      <c r="D427">
        <v>1020</v>
      </c>
    </row>
    <row r="428" spans="1:4" x14ac:dyDescent="0.45">
      <c r="A428">
        <v>427</v>
      </c>
      <c r="B428" s="1">
        <v>44406</v>
      </c>
      <c r="C428" s="2" t="s">
        <v>5</v>
      </c>
      <c r="D428">
        <v>4870</v>
      </c>
    </row>
    <row r="429" spans="1:4" x14ac:dyDescent="0.45">
      <c r="A429">
        <v>428</v>
      </c>
      <c r="B429" s="1">
        <v>44406</v>
      </c>
      <c r="C429" s="2" t="s">
        <v>6</v>
      </c>
      <c r="D429">
        <v>7250</v>
      </c>
    </row>
    <row r="430" spans="1:4" x14ac:dyDescent="0.45">
      <c r="A430">
        <v>429</v>
      </c>
      <c r="B430" s="1">
        <v>44406</v>
      </c>
      <c r="C430" s="2" t="s">
        <v>4</v>
      </c>
      <c r="D430">
        <v>330</v>
      </c>
    </row>
    <row r="431" spans="1:4" x14ac:dyDescent="0.45">
      <c r="A431">
        <v>430</v>
      </c>
      <c r="B431" s="1">
        <v>44407</v>
      </c>
      <c r="C431" s="2" t="s">
        <v>5</v>
      </c>
      <c r="D431">
        <v>3290</v>
      </c>
    </row>
    <row r="432" spans="1:4" x14ac:dyDescent="0.45">
      <c r="A432">
        <v>431</v>
      </c>
      <c r="B432" s="1">
        <v>44407</v>
      </c>
      <c r="C432" s="2" t="s">
        <v>6</v>
      </c>
      <c r="D432">
        <v>3820</v>
      </c>
    </row>
    <row r="433" spans="1:4" x14ac:dyDescent="0.45">
      <c r="A433">
        <v>432</v>
      </c>
      <c r="B433" s="1">
        <v>44407</v>
      </c>
      <c r="C433" s="2" t="s">
        <v>4</v>
      </c>
      <c r="D433">
        <v>5660</v>
      </c>
    </row>
    <row r="434" spans="1:4" x14ac:dyDescent="0.45">
      <c r="A434">
        <v>433</v>
      </c>
      <c r="B434" s="1">
        <v>44408</v>
      </c>
      <c r="C434" s="2" t="s">
        <v>4</v>
      </c>
      <c r="D434">
        <v>4200</v>
      </c>
    </row>
    <row r="435" spans="1:4" x14ac:dyDescent="0.45">
      <c r="A435">
        <v>434</v>
      </c>
      <c r="B435" s="1">
        <v>44408</v>
      </c>
      <c r="C435" s="2" t="s">
        <v>7</v>
      </c>
      <c r="D435">
        <v>5870</v>
      </c>
    </row>
    <row r="436" spans="1:4" x14ac:dyDescent="0.45">
      <c r="A436">
        <v>435</v>
      </c>
      <c r="B436" s="1">
        <v>44408</v>
      </c>
      <c r="C436" s="2" t="s">
        <v>6</v>
      </c>
      <c r="D436">
        <v>1670</v>
      </c>
    </row>
    <row r="437" spans="1:4" x14ac:dyDescent="0.45">
      <c r="A437">
        <v>436</v>
      </c>
      <c r="B437" s="1">
        <v>44408</v>
      </c>
      <c r="C437" s="2" t="s">
        <v>5</v>
      </c>
      <c r="D437">
        <v>3960</v>
      </c>
    </row>
    <row r="438" spans="1:4" x14ac:dyDescent="0.45">
      <c r="A438">
        <v>437</v>
      </c>
      <c r="B438" s="1">
        <v>44409</v>
      </c>
      <c r="C438" s="2" t="s">
        <v>4</v>
      </c>
      <c r="D438">
        <v>4200</v>
      </c>
    </row>
    <row r="439" spans="1:4" x14ac:dyDescent="0.45">
      <c r="A439">
        <v>438</v>
      </c>
      <c r="B439" s="1">
        <v>44410</v>
      </c>
      <c r="C439" s="2" t="s">
        <v>7</v>
      </c>
      <c r="D439">
        <v>7980</v>
      </c>
    </row>
    <row r="440" spans="1:4" x14ac:dyDescent="0.45">
      <c r="A440">
        <v>439</v>
      </c>
      <c r="B440" s="1">
        <v>44410</v>
      </c>
      <c r="C440" s="2" t="s">
        <v>4</v>
      </c>
      <c r="D440">
        <v>6110</v>
      </c>
    </row>
    <row r="441" spans="1:4" x14ac:dyDescent="0.45">
      <c r="A441">
        <v>440</v>
      </c>
      <c r="B441" s="1">
        <v>44411</v>
      </c>
      <c r="C441" s="2" t="s">
        <v>7</v>
      </c>
      <c r="D441">
        <v>7750</v>
      </c>
    </row>
    <row r="442" spans="1:4" x14ac:dyDescent="0.45">
      <c r="A442">
        <v>441</v>
      </c>
      <c r="B442" s="1">
        <v>44411</v>
      </c>
      <c r="C442" s="2" t="s">
        <v>5</v>
      </c>
      <c r="D442">
        <v>7450</v>
      </c>
    </row>
    <row r="443" spans="1:4" x14ac:dyDescent="0.45">
      <c r="A443">
        <v>442</v>
      </c>
      <c r="B443" s="1">
        <v>44412</v>
      </c>
      <c r="C443" s="2" t="s">
        <v>6</v>
      </c>
      <c r="D443">
        <v>3400</v>
      </c>
    </row>
    <row r="444" spans="1:4" x14ac:dyDescent="0.45">
      <c r="A444">
        <v>443</v>
      </c>
      <c r="B444" s="1">
        <v>44412</v>
      </c>
      <c r="C444" s="2" t="s">
        <v>7</v>
      </c>
      <c r="D444">
        <v>8560</v>
      </c>
    </row>
    <row r="445" spans="1:4" x14ac:dyDescent="0.45">
      <c r="A445">
        <v>444</v>
      </c>
      <c r="B445" s="1">
        <v>44413</v>
      </c>
      <c r="C445" s="2" t="s">
        <v>6</v>
      </c>
      <c r="D445">
        <v>7190</v>
      </c>
    </row>
    <row r="446" spans="1:4" x14ac:dyDescent="0.45">
      <c r="A446">
        <v>445</v>
      </c>
      <c r="B446" s="1">
        <v>44414</v>
      </c>
      <c r="C446" s="2" t="s">
        <v>6</v>
      </c>
      <c r="D446">
        <v>4590</v>
      </c>
    </row>
    <row r="447" spans="1:4" x14ac:dyDescent="0.45">
      <c r="A447">
        <v>446</v>
      </c>
      <c r="B447" s="1">
        <v>44415</v>
      </c>
      <c r="C447" s="2" t="s">
        <v>7</v>
      </c>
      <c r="D447">
        <v>4050</v>
      </c>
    </row>
    <row r="448" spans="1:4" x14ac:dyDescent="0.45">
      <c r="A448">
        <v>447</v>
      </c>
      <c r="B448" s="1">
        <v>44415</v>
      </c>
      <c r="C448" s="2" t="s">
        <v>5</v>
      </c>
      <c r="D448">
        <v>4310</v>
      </c>
    </row>
    <row r="449" spans="1:4" x14ac:dyDescent="0.45">
      <c r="A449">
        <v>448</v>
      </c>
      <c r="B449" s="1">
        <v>44416</v>
      </c>
      <c r="C449" s="2" t="s">
        <v>6</v>
      </c>
      <c r="D449">
        <v>7100</v>
      </c>
    </row>
    <row r="450" spans="1:4" x14ac:dyDescent="0.45">
      <c r="A450">
        <v>449</v>
      </c>
      <c r="B450" s="1">
        <v>44416</v>
      </c>
      <c r="C450" s="2" t="s">
        <v>4</v>
      </c>
      <c r="D450">
        <v>5280</v>
      </c>
    </row>
    <row r="451" spans="1:4" x14ac:dyDescent="0.45">
      <c r="A451">
        <v>450</v>
      </c>
      <c r="B451" s="1">
        <v>44416</v>
      </c>
      <c r="C451" s="2" t="s">
        <v>7</v>
      </c>
      <c r="D451">
        <v>3350</v>
      </c>
    </row>
    <row r="452" spans="1:4" x14ac:dyDescent="0.45">
      <c r="A452">
        <v>451</v>
      </c>
      <c r="B452" s="1">
        <v>44417</v>
      </c>
      <c r="C452" s="2" t="s">
        <v>6</v>
      </c>
      <c r="D452">
        <v>7820</v>
      </c>
    </row>
    <row r="453" spans="1:4" x14ac:dyDescent="0.45">
      <c r="A453">
        <v>452</v>
      </c>
      <c r="B453" s="1">
        <v>44418</v>
      </c>
      <c r="C453" s="2" t="s">
        <v>6</v>
      </c>
      <c r="D453">
        <v>7910</v>
      </c>
    </row>
    <row r="454" spans="1:4" x14ac:dyDescent="0.45">
      <c r="A454">
        <v>453</v>
      </c>
      <c r="B454" s="1">
        <v>44418</v>
      </c>
      <c r="C454" s="2" t="s">
        <v>5</v>
      </c>
      <c r="D454">
        <v>9000</v>
      </c>
    </row>
    <row r="455" spans="1:4" x14ac:dyDescent="0.45">
      <c r="A455">
        <v>454</v>
      </c>
      <c r="B455" s="1">
        <v>44419</v>
      </c>
      <c r="C455" s="2" t="s">
        <v>5</v>
      </c>
      <c r="D455">
        <v>3240</v>
      </c>
    </row>
    <row r="456" spans="1:4" x14ac:dyDescent="0.45">
      <c r="A456">
        <v>455</v>
      </c>
      <c r="B456" s="1">
        <v>44419</v>
      </c>
      <c r="C456" s="2" t="s">
        <v>7</v>
      </c>
      <c r="D456">
        <v>8700</v>
      </c>
    </row>
    <row r="457" spans="1:4" x14ac:dyDescent="0.45">
      <c r="A457">
        <v>456</v>
      </c>
      <c r="B457" s="1">
        <v>44419</v>
      </c>
      <c r="C457" s="2" t="s">
        <v>4</v>
      </c>
      <c r="D457">
        <v>8110</v>
      </c>
    </row>
    <row r="458" spans="1:4" x14ac:dyDescent="0.45">
      <c r="A458">
        <v>457</v>
      </c>
      <c r="B458" s="1">
        <v>44420</v>
      </c>
      <c r="C458" s="2" t="s">
        <v>7</v>
      </c>
      <c r="D458">
        <v>6510</v>
      </c>
    </row>
    <row r="459" spans="1:4" x14ac:dyDescent="0.45">
      <c r="A459">
        <v>458</v>
      </c>
      <c r="B459" s="1">
        <v>44421</v>
      </c>
      <c r="C459" s="2" t="s">
        <v>5</v>
      </c>
      <c r="D459">
        <v>1150</v>
      </c>
    </row>
    <row r="460" spans="1:4" x14ac:dyDescent="0.45">
      <c r="A460">
        <v>459</v>
      </c>
      <c r="B460" s="1">
        <v>44422</v>
      </c>
      <c r="C460" s="2" t="s">
        <v>7</v>
      </c>
      <c r="D460">
        <v>9430</v>
      </c>
    </row>
    <row r="461" spans="1:4" x14ac:dyDescent="0.45">
      <c r="A461">
        <v>460</v>
      </c>
      <c r="B461" s="1">
        <v>44422</v>
      </c>
      <c r="C461" s="2" t="s">
        <v>4</v>
      </c>
      <c r="D461">
        <v>6500</v>
      </c>
    </row>
    <row r="462" spans="1:4" x14ac:dyDescent="0.45">
      <c r="A462">
        <v>461</v>
      </c>
      <c r="B462" s="1">
        <v>44422</v>
      </c>
      <c r="C462" s="2" t="s">
        <v>5</v>
      </c>
      <c r="D462">
        <v>6410</v>
      </c>
    </row>
    <row r="463" spans="1:4" x14ac:dyDescent="0.45">
      <c r="A463">
        <v>462</v>
      </c>
      <c r="B463" s="1">
        <v>44423</v>
      </c>
      <c r="C463" s="2" t="s">
        <v>7</v>
      </c>
      <c r="D463">
        <v>5300</v>
      </c>
    </row>
    <row r="464" spans="1:4" x14ac:dyDescent="0.45">
      <c r="A464">
        <v>463</v>
      </c>
      <c r="B464" s="1">
        <v>44423</v>
      </c>
      <c r="C464" s="2" t="s">
        <v>4</v>
      </c>
      <c r="D464">
        <v>5430</v>
      </c>
    </row>
    <row r="465" spans="1:4" x14ac:dyDescent="0.45">
      <c r="A465">
        <v>464</v>
      </c>
      <c r="B465" s="1">
        <v>44423</v>
      </c>
      <c r="C465" s="2" t="s">
        <v>5</v>
      </c>
      <c r="D465">
        <v>3660</v>
      </c>
    </row>
    <row r="466" spans="1:4" x14ac:dyDescent="0.45">
      <c r="A466">
        <v>465</v>
      </c>
      <c r="B466" s="1">
        <v>44424</v>
      </c>
      <c r="C466" s="2" t="s">
        <v>4</v>
      </c>
      <c r="D466">
        <v>3000</v>
      </c>
    </row>
    <row r="467" spans="1:4" x14ac:dyDescent="0.45">
      <c r="A467">
        <v>466</v>
      </c>
      <c r="B467" s="1">
        <v>44424</v>
      </c>
      <c r="C467" s="2" t="s">
        <v>5</v>
      </c>
      <c r="D467">
        <v>6120</v>
      </c>
    </row>
    <row r="468" spans="1:4" x14ac:dyDescent="0.45">
      <c r="A468">
        <v>467</v>
      </c>
      <c r="B468" s="1">
        <v>44424</v>
      </c>
      <c r="C468" s="2" t="s">
        <v>6</v>
      </c>
      <c r="D468">
        <v>5850</v>
      </c>
    </row>
    <row r="469" spans="1:4" x14ac:dyDescent="0.45">
      <c r="A469">
        <v>468</v>
      </c>
      <c r="B469" s="1">
        <v>44425</v>
      </c>
      <c r="C469" s="2" t="s">
        <v>5</v>
      </c>
      <c r="D469">
        <v>6690</v>
      </c>
    </row>
    <row r="470" spans="1:4" x14ac:dyDescent="0.45">
      <c r="A470">
        <v>469</v>
      </c>
      <c r="B470" s="1">
        <v>44425</v>
      </c>
      <c r="C470" s="2" t="s">
        <v>4</v>
      </c>
      <c r="D470">
        <v>2510</v>
      </c>
    </row>
    <row r="471" spans="1:4" x14ac:dyDescent="0.45">
      <c r="A471">
        <v>470</v>
      </c>
      <c r="B471" s="1">
        <v>44426</v>
      </c>
      <c r="C471" s="2" t="s">
        <v>6</v>
      </c>
      <c r="D471">
        <v>4090</v>
      </c>
    </row>
    <row r="472" spans="1:4" x14ac:dyDescent="0.45">
      <c r="A472">
        <v>471</v>
      </c>
      <c r="B472" s="1">
        <v>44427</v>
      </c>
      <c r="C472" s="2" t="s">
        <v>5</v>
      </c>
      <c r="D472">
        <v>4580</v>
      </c>
    </row>
    <row r="473" spans="1:4" x14ac:dyDescent="0.45">
      <c r="A473">
        <v>472</v>
      </c>
      <c r="B473" s="1">
        <v>44428</v>
      </c>
      <c r="C473" s="2" t="s">
        <v>6</v>
      </c>
      <c r="D473">
        <v>6590</v>
      </c>
    </row>
    <row r="474" spans="1:4" x14ac:dyDescent="0.45">
      <c r="A474">
        <v>473</v>
      </c>
      <c r="B474" s="1">
        <v>44428</v>
      </c>
      <c r="C474" s="2" t="s">
        <v>4</v>
      </c>
      <c r="D474">
        <v>3060</v>
      </c>
    </row>
    <row r="475" spans="1:4" x14ac:dyDescent="0.45">
      <c r="A475">
        <v>474</v>
      </c>
      <c r="B475" s="1">
        <v>44428</v>
      </c>
      <c r="C475" s="2" t="s">
        <v>7</v>
      </c>
      <c r="D475">
        <v>1220</v>
      </c>
    </row>
    <row r="476" spans="1:4" x14ac:dyDescent="0.45">
      <c r="A476">
        <v>475</v>
      </c>
      <c r="B476" s="1">
        <v>44429</v>
      </c>
      <c r="C476" s="2" t="s">
        <v>7</v>
      </c>
      <c r="D476">
        <v>6590</v>
      </c>
    </row>
    <row r="477" spans="1:4" x14ac:dyDescent="0.45">
      <c r="A477">
        <v>476</v>
      </c>
      <c r="B477" s="1">
        <v>44430</v>
      </c>
      <c r="C477" s="2" t="s">
        <v>5</v>
      </c>
      <c r="D477">
        <v>7000</v>
      </c>
    </row>
    <row r="478" spans="1:4" x14ac:dyDescent="0.45">
      <c r="A478">
        <v>477</v>
      </c>
      <c r="B478" s="1">
        <v>44430</v>
      </c>
      <c r="C478" s="2" t="s">
        <v>4</v>
      </c>
      <c r="D478">
        <v>4530</v>
      </c>
    </row>
    <row r="479" spans="1:4" x14ac:dyDescent="0.45">
      <c r="A479">
        <v>478</v>
      </c>
      <c r="B479" s="1">
        <v>44430</v>
      </c>
      <c r="C479" s="2" t="s">
        <v>7</v>
      </c>
      <c r="D479">
        <v>5480</v>
      </c>
    </row>
    <row r="480" spans="1:4" x14ac:dyDescent="0.45">
      <c r="A480">
        <v>479</v>
      </c>
      <c r="B480" s="1">
        <v>44431</v>
      </c>
      <c r="C480" s="2" t="s">
        <v>4</v>
      </c>
      <c r="D480">
        <v>6400</v>
      </c>
    </row>
    <row r="481" spans="1:4" x14ac:dyDescent="0.45">
      <c r="A481">
        <v>480</v>
      </c>
      <c r="B481" s="1">
        <v>44431</v>
      </c>
      <c r="C481" s="2" t="s">
        <v>5</v>
      </c>
      <c r="D481">
        <v>7870</v>
      </c>
    </row>
    <row r="482" spans="1:4" x14ac:dyDescent="0.45">
      <c r="A482">
        <v>481</v>
      </c>
      <c r="B482" s="1">
        <v>44431</v>
      </c>
      <c r="C482" s="2" t="s">
        <v>7</v>
      </c>
      <c r="D482">
        <v>7490</v>
      </c>
    </row>
    <row r="483" spans="1:4" x14ac:dyDescent="0.45">
      <c r="A483">
        <v>482</v>
      </c>
      <c r="B483" s="1">
        <v>44432</v>
      </c>
      <c r="C483" s="2" t="s">
        <v>5</v>
      </c>
      <c r="D483">
        <v>6900</v>
      </c>
    </row>
    <row r="484" spans="1:4" x14ac:dyDescent="0.45">
      <c r="A484">
        <v>483</v>
      </c>
      <c r="B484" s="1">
        <v>44432</v>
      </c>
      <c r="C484" s="2" t="s">
        <v>6</v>
      </c>
      <c r="D484">
        <v>5180</v>
      </c>
    </row>
    <row r="485" spans="1:4" x14ac:dyDescent="0.45">
      <c r="A485">
        <v>484</v>
      </c>
      <c r="B485" s="1">
        <v>44432</v>
      </c>
      <c r="C485" s="2" t="s">
        <v>4</v>
      </c>
      <c r="D485">
        <v>1870</v>
      </c>
    </row>
    <row r="486" spans="1:4" x14ac:dyDescent="0.45">
      <c r="A486">
        <v>485</v>
      </c>
      <c r="B486" s="1">
        <v>44433</v>
      </c>
      <c r="C486" s="2" t="s">
        <v>7</v>
      </c>
      <c r="D486">
        <v>2520</v>
      </c>
    </row>
    <row r="487" spans="1:4" x14ac:dyDescent="0.45">
      <c r="A487">
        <v>486</v>
      </c>
      <c r="B487" s="1">
        <v>44433</v>
      </c>
      <c r="C487" s="2" t="s">
        <v>5</v>
      </c>
      <c r="D487">
        <v>6360</v>
      </c>
    </row>
    <row r="488" spans="1:4" x14ac:dyDescent="0.45">
      <c r="A488">
        <v>487</v>
      </c>
      <c r="B488" s="1">
        <v>44434</v>
      </c>
      <c r="C488" s="2" t="s">
        <v>4</v>
      </c>
      <c r="D488">
        <v>8890</v>
      </c>
    </row>
    <row r="489" spans="1:4" x14ac:dyDescent="0.45">
      <c r="A489">
        <v>488</v>
      </c>
      <c r="B489" s="1">
        <v>44435</v>
      </c>
      <c r="C489" s="2" t="s">
        <v>7</v>
      </c>
      <c r="D489">
        <v>1470</v>
      </c>
    </row>
    <row r="490" spans="1:4" x14ac:dyDescent="0.45">
      <c r="A490">
        <v>489</v>
      </c>
      <c r="B490" s="1">
        <v>44436</v>
      </c>
      <c r="C490" s="2" t="s">
        <v>7</v>
      </c>
      <c r="D490">
        <v>2950</v>
      </c>
    </row>
    <row r="491" spans="1:4" x14ac:dyDescent="0.45">
      <c r="A491">
        <v>490</v>
      </c>
      <c r="B491" s="1">
        <v>44436</v>
      </c>
      <c r="C491" s="2" t="s">
        <v>4</v>
      </c>
      <c r="D491">
        <v>6730</v>
      </c>
    </row>
    <row r="492" spans="1:4" x14ac:dyDescent="0.45">
      <c r="A492">
        <v>491</v>
      </c>
      <c r="B492" s="1">
        <v>44437</v>
      </c>
      <c r="C492" s="2" t="s">
        <v>5</v>
      </c>
      <c r="D492">
        <v>5530</v>
      </c>
    </row>
    <row r="493" spans="1:4" x14ac:dyDescent="0.45">
      <c r="A493">
        <v>492</v>
      </c>
      <c r="B493" s="1">
        <v>44437</v>
      </c>
      <c r="C493" s="2" t="s">
        <v>7</v>
      </c>
      <c r="D493">
        <v>6600</v>
      </c>
    </row>
    <row r="494" spans="1:4" x14ac:dyDescent="0.45">
      <c r="A494">
        <v>493</v>
      </c>
      <c r="B494" s="1">
        <v>44438</v>
      </c>
      <c r="C494" s="2" t="s">
        <v>5</v>
      </c>
      <c r="D494">
        <v>7740</v>
      </c>
    </row>
    <row r="495" spans="1:4" x14ac:dyDescent="0.45">
      <c r="A495">
        <v>494</v>
      </c>
      <c r="B495" s="1">
        <v>44438</v>
      </c>
      <c r="C495" s="2" t="s">
        <v>7</v>
      </c>
      <c r="D495">
        <v>3800</v>
      </c>
    </row>
    <row r="496" spans="1:4" x14ac:dyDescent="0.45">
      <c r="A496">
        <v>495</v>
      </c>
      <c r="B496" s="1">
        <v>44438</v>
      </c>
      <c r="C496" s="2" t="s">
        <v>4</v>
      </c>
      <c r="D496">
        <v>7060</v>
      </c>
    </row>
    <row r="497" spans="1:4" x14ac:dyDescent="0.45">
      <c r="A497">
        <v>496</v>
      </c>
      <c r="B497" s="1">
        <v>44439</v>
      </c>
      <c r="C497" s="2" t="s">
        <v>4</v>
      </c>
      <c r="D497">
        <v>4560</v>
      </c>
    </row>
    <row r="498" spans="1:4" x14ac:dyDescent="0.45">
      <c r="A498">
        <v>497</v>
      </c>
      <c r="B498" s="1">
        <v>44440</v>
      </c>
      <c r="C498" s="2" t="s">
        <v>4</v>
      </c>
      <c r="D498">
        <v>4620</v>
      </c>
    </row>
    <row r="499" spans="1:4" x14ac:dyDescent="0.45">
      <c r="A499">
        <v>498</v>
      </c>
      <c r="B499" s="1">
        <v>44440</v>
      </c>
      <c r="C499" s="2" t="s">
        <v>7</v>
      </c>
      <c r="D499">
        <v>1530</v>
      </c>
    </row>
    <row r="500" spans="1:4" x14ac:dyDescent="0.45">
      <c r="A500">
        <v>499</v>
      </c>
      <c r="B500" s="1">
        <v>44441</v>
      </c>
      <c r="C500" s="2" t="s">
        <v>4</v>
      </c>
      <c r="D500">
        <v>6920</v>
      </c>
    </row>
    <row r="501" spans="1:4" x14ac:dyDescent="0.45">
      <c r="A501">
        <v>500</v>
      </c>
      <c r="B501" s="1">
        <v>44441</v>
      </c>
      <c r="C501" s="2" t="s">
        <v>6</v>
      </c>
      <c r="D501">
        <v>4100</v>
      </c>
    </row>
    <row r="502" spans="1:4" x14ac:dyDescent="0.45">
      <c r="A502">
        <v>501</v>
      </c>
      <c r="B502" s="1">
        <v>44442</v>
      </c>
      <c r="C502" s="2" t="s">
        <v>5</v>
      </c>
      <c r="D502">
        <v>2870</v>
      </c>
    </row>
    <row r="503" spans="1:4" x14ac:dyDescent="0.45">
      <c r="A503">
        <v>502</v>
      </c>
      <c r="B503" s="1">
        <v>44442</v>
      </c>
      <c r="C503" s="2" t="s">
        <v>4</v>
      </c>
      <c r="D503">
        <v>1160</v>
      </c>
    </row>
    <row r="504" spans="1:4" x14ac:dyDescent="0.45">
      <c r="A504">
        <v>503</v>
      </c>
      <c r="B504" s="1">
        <v>44442</v>
      </c>
      <c r="C504" s="2" t="s">
        <v>6</v>
      </c>
      <c r="D504">
        <v>8460</v>
      </c>
    </row>
    <row r="505" spans="1:4" x14ac:dyDescent="0.45">
      <c r="A505">
        <v>504</v>
      </c>
      <c r="B505" s="1">
        <v>44443</v>
      </c>
      <c r="C505" s="2" t="s">
        <v>5</v>
      </c>
      <c r="D505">
        <v>6880</v>
      </c>
    </row>
    <row r="506" spans="1:4" x14ac:dyDescent="0.45">
      <c r="A506">
        <v>505</v>
      </c>
      <c r="B506" s="1">
        <v>44444</v>
      </c>
      <c r="C506" s="2" t="s">
        <v>7</v>
      </c>
      <c r="D506">
        <v>3610</v>
      </c>
    </row>
    <row r="507" spans="1:4" x14ac:dyDescent="0.45">
      <c r="A507">
        <v>506</v>
      </c>
      <c r="B507" s="1">
        <v>44445</v>
      </c>
      <c r="C507" s="2" t="s">
        <v>6</v>
      </c>
      <c r="D507">
        <v>2400</v>
      </c>
    </row>
    <row r="508" spans="1:4" x14ac:dyDescent="0.45">
      <c r="A508">
        <v>507</v>
      </c>
      <c r="B508" s="1">
        <v>44446</v>
      </c>
      <c r="C508" s="2" t="s">
        <v>5</v>
      </c>
      <c r="D508">
        <v>2660</v>
      </c>
    </row>
    <row r="509" spans="1:4" x14ac:dyDescent="0.45">
      <c r="A509">
        <v>508</v>
      </c>
      <c r="B509" s="1">
        <v>44447</v>
      </c>
      <c r="C509" s="2" t="s">
        <v>7</v>
      </c>
      <c r="D509">
        <v>9310</v>
      </c>
    </row>
    <row r="510" spans="1:4" x14ac:dyDescent="0.45">
      <c r="A510">
        <v>509</v>
      </c>
      <c r="B510" s="1">
        <v>44447</v>
      </c>
      <c r="C510" s="2" t="s">
        <v>5</v>
      </c>
      <c r="D510">
        <v>3980</v>
      </c>
    </row>
    <row r="511" spans="1:4" x14ac:dyDescent="0.45">
      <c r="A511">
        <v>510</v>
      </c>
      <c r="B511" s="1">
        <v>44448</v>
      </c>
      <c r="C511" s="2" t="s">
        <v>6</v>
      </c>
      <c r="D511">
        <v>7000</v>
      </c>
    </row>
    <row r="512" spans="1:4" x14ac:dyDescent="0.45">
      <c r="A512">
        <v>511</v>
      </c>
      <c r="B512" s="1">
        <v>44448</v>
      </c>
      <c r="C512" s="2" t="s">
        <v>5</v>
      </c>
      <c r="D512">
        <v>4660</v>
      </c>
    </row>
    <row r="513" spans="1:4" x14ac:dyDescent="0.45">
      <c r="A513">
        <v>512</v>
      </c>
      <c r="B513" s="1">
        <v>44448</v>
      </c>
      <c r="C513" s="2" t="s">
        <v>4</v>
      </c>
      <c r="D513">
        <v>6620</v>
      </c>
    </row>
    <row r="514" spans="1:4" x14ac:dyDescent="0.45">
      <c r="A514">
        <v>513</v>
      </c>
      <c r="B514" s="1">
        <v>44449</v>
      </c>
      <c r="C514" s="2" t="s">
        <v>6</v>
      </c>
      <c r="D514">
        <v>1690</v>
      </c>
    </row>
    <row r="515" spans="1:4" x14ac:dyDescent="0.45">
      <c r="A515">
        <v>514</v>
      </c>
      <c r="B515" s="1">
        <v>44449</v>
      </c>
      <c r="C515" s="2" t="s">
        <v>7</v>
      </c>
      <c r="D515">
        <v>6080</v>
      </c>
    </row>
    <row r="516" spans="1:4" x14ac:dyDescent="0.45">
      <c r="A516">
        <v>515</v>
      </c>
      <c r="B516" s="1">
        <v>44450</v>
      </c>
      <c r="C516" s="2" t="s">
        <v>4</v>
      </c>
      <c r="D516">
        <v>1970</v>
      </c>
    </row>
    <row r="517" spans="1:4" x14ac:dyDescent="0.45">
      <c r="A517">
        <v>516</v>
      </c>
      <c r="B517" s="1">
        <v>44450</v>
      </c>
      <c r="C517" s="2" t="s">
        <v>6</v>
      </c>
      <c r="D517">
        <v>4320</v>
      </c>
    </row>
    <row r="518" spans="1:4" x14ac:dyDescent="0.45">
      <c r="A518">
        <v>517</v>
      </c>
      <c r="B518" s="1">
        <v>44450</v>
      </c>
      <c r="C518" s="2" t="s">
        <v>5</v>
      </c>
      <c r="D518">
        <v>3310</v>
      </c>
    </row>
    <row r="519" spans="1:4" x14ac:dyDescent="0.45">
      <c r="A519">
        <v>518</v>
      </c>
      <c r="B519" s="1">
        <v>44451</v>
      </c>
      <c r="C519" s="2" t="s">
        <v>7</v>
      </c>
      <c r="D519">
        <v>3550</v>
      </c>
    </row>
    <row r="520" spans="1:4" x14ac:dyDescent="0.45">
      <c r="A520">
        <v>519</v>
      </c>
      <c r="B520" s="1">
        <v>44451</v>
      </c>
      <c r="C520" s="2" t="s">
        <v>4</v>
      </c>
      <c r="D520">
        <v>5210</v>
      </c>
    </row>
    <row r="521" spans="1:4" x14ac:dyDescent="0.45">
      <c r="A521">
        <v>520</v>
      </c>
      <c r="B521" s="1">
        <v>44451</v>
      </c>
      <c r="C521" s="2" t="s">
        <v>5</v>
      </c>
      <c r="D521">
        <v>2990</v>
      </c>
    </row>
    <row r="522" spans="1:4" x14ac:dyDescent="0.45">
      <c r="A522">
        <v>521</v>
      </c>
      <c r="B522" s="1">
        <v>44452</v>
      </c>
      <c r="C522" s="2" t="s">
        <v>6</v>
      </c>
      <c r="D522">
        <v>7890</v>
      </c>
    </row>
    <row r="523" spans="1:4" x14ac:dyDescent="0.45">
      <c r="A523">
        <v>522</v>
      </c>
      <c r="B523" s="1">
        <v>44452</v>
      </c>
      <c r="C523" s="2" t="s">
        <v>5</v>
      </c>
      <c r="D523">
        <v>3440</v>
      </c>
    </row>
    <row r="524" spans="1:4" x14ac:dyDescent="0.45">
      <c r="A524">
        <v>523</v>
      </c>
      <c r="B524" s="1">
        <v>44452</v>
      </c>
      <c r="C524" s="2" t="s">
        <v>7</v>
      </c>
      <c r="D524">
        <v>6170</v>
      </c>
    </row>
    <row r="525" spans="1:4" x14ac:dyDescent="0.45">
      <c r="A525">
        <v>524</v>
      </c>
      <c r="B525" s="1">
        <v>44453</v>
      </c>
      <c r="C525" s="2" t="s">
        <v>4</v>
      </c>
      <c r="D525">
        <v>8230</v>
      </c>
    </row>
    <row r="526" spans="1:4" x14ac:dyDescent="0.45">
      <c r="A526">
        <v>525</v>
      </c>
      <c r="B526" s="1">
        <v>44454</v>
      </c>
      <c r="C526" s="2" t="s">
        <v>5</v>
      </c>
      <c r="D526">
        <v>4710</v>
      </c>
    </row>
    <row r="527" spans="1:4" x14ac:dyDescent="0.45">
      <c r="A527">
        <v>526</v>
      </c>
      <c r="B527" s="1">
        <v>44454</v>
      </c>
      <c r="C527" s="2" t="s">
        <v>6</v>
      </c>
      <c r="D527">
        <v>5870</v>
      </c>
    </row>
    <row r="528" spans="1:4" x14ac:dyDescent="0.45">
      <c r="A528">
        <v>527</v>
      </c>
      <c r="B528" s="1">
        <v>44454</v>
      </c>
      <c r="C528" s="2" t="s">
        <v>7</v>
      </c>
      <c r="D528">
        <v>4400</v>
      </c>
    </row>
    <row r="529" spans="1:4" x14ac:dyDescent="0.45">
      <c r="A529">
        <v>528</v>
      </c>
      <c r="B529" s="1">
        <v>44455</v>
      </c>
      <c r="C529" s="2" t="s">
        <v>4</v>
      </c>
      <c r="D529">
        <v>9580</v>
      </c>
    </row>
    <row r="530" spans="1:4" x14ac:dyDescent="0.45">
      <c r="A530">
        <v>529</v>
      </c>
      <c r="B530" s="1">
        <v>44456</v>
      </c>
      <c r="C530" s="2" t="s">
        <v>5</v>
      </c>
      <c r="D530">
        <v>6730</v>
      </c>
    </row>
    <row r="531" spans="1:4" x14ac:dyDescent="0.45">
      <c r="A531">
        <v>530</v>
      </c>
      <c r="B531" s="1">
        <v>44456</v>
      </c>
      <c r="C531" s="2" t="s">
        <v>7</v>
      </c>
      <c r="D531">
        <v>3320</v>
      </c>
    </row>
    <row r="532" spans="1:4" x14ac:dyDescent="0.45">
      <c r="A532">
        <v>531</v>
      </c>
      <c r="B532" s="1">
        <v>44456</v>
      </c>
      <c r="C532" s="2" t="s">
        <v>4</v>
      </c>
      <c r="D532">
        <v>7580</v>
      </c>
    </row>
    <row r="533" spans="1:4" x14ac:dyDescent="0.45">
      <c r="A533">
        <v>532</v>
      </c>
      <c r="B533" s="1">
        <v>44457</v>
      </c>
      <c r="C533" s="2" t="s">
        <v>6</v>
      </c>
      <c r="D533">
        <v>7650</v>
      </c>
    </row>
    <row r="534" spans="1:4" x14ac:dyDescent="0.45">
      <c r="A534">
        <v>533</v>
      </c>
      <c r="B534" s="1">
        <v>44457</v>
      </c>
      <c r="C534" s="2" t="s">
        <v>5</v>
      </c>
      <c r="D534">
        <v>2640</v>
      </c>
    </row>
    <row r="535" spans="1:4" x14ac:dyDescent="0.45">
      <c r="A535">
        <v>534</v>
      </c>
      <c r="B535" s="1">
        <v>44458</v>
      </c>
      <c r="C535" s="2" t="s">
        <v>7</v>
      </c>
      <c r="D535">
        <v>9750</v>
      </c>
    </row>
    <row r="536" spans="1:4" x14ac:dyDescent="0.45">
      <c r="A536">
        <v>535</v>
      </c>
      <c r="B536" s="1">
        <v>44458</v>
      </c>
      <c r="C536" s="2" t="s">
        <v>5</v>
      </c>
      <c r="D536">
        <v>9860</v>
      </c>
    </row>
    <row r="537" spans="1:4" x14ac:dyDescent="0.45">
      <c r="A537">
        <v>536</v>
      </c>
      <c r="B537" s="1">
        <v>44458</v>
      </c>
      <c r="C537" s="2" t="s">
        <v>6</v>
      </c>
      <c r="D537">
        <v>8160</v>
      </c>
    </row>
    <row r="538" spans="1:4" x14ac:dyDescent="0.45">
      <c r="A538">
        <v>537</v>
      </c>
      <c r="B538" s="1">
        <v>44459</v>
      </c>
      <c r="C538" s="2" t="s">
        <v>4</v>
      </c>
      <c r="D538">
        <v>6280</v>
      </c>
    </row>
    <row r="539" spans="1:4" x14ac:dyDescent="0.45">
      <c r="A539">
        <v>538</v>
      </c>
      <c r="B539" s="1">
        <v>44459</v>
      </c>
      <c r="C539" s="2" t="s">
        <v>7</v>
      </c>
      <c r="D539">
        <v>6490</v>
      </c>
    </row>
    <row r="540" spans="1:4" x14ac:dyDescent="0.45">
      <c r="A540">
        <v>539</v>
      </c>
      <c r="B540" s="1">
        <v>44460</v>
      </c>
      <c r="C540" s="2" t="s">
        <v>4</v>
      </c>
      <c r="D540">
        <v>4110</v>
      </c>
    </row>
    <row r="541" spans="1:4" x14ac:dyDescent="0.45">
      <c r="A541">
        <v>540</v>
      </c>
      <c r="B541" s="1">
        <v>44460</v>
      </c>
      <c r="C541" s="2" t="s">
        <v>7</v>
      </c>
      <c r="D541">
        <v>3140</v>
      </c>
    </row>
    <row r="542" spans="1:4" x14ac:dyDescent="0.45">
      <c r="A542">
        <v>541</v>
      </c>
      <c r="B542" s="1">
        <v>44461</v>
      </c>
      <c r="C542" s="2" t="s">
        <v>7</v>
      </c>
      <c r="D542">
        <v>3550</v>
      </c>
    </row>
    <row r="543" spans="1:4" x14ac:dyDescent="0.45">
      <c r="A543">
        <v>542</v>
      </c>
      <c r="B543" s="1">
        <v>44461</v>
      </c>
      <c r="C543" s="2" t="s">
        <v>6</v>
      </c>
      <c r="D543">
        <v>1280</v>
      </c>
    </row>
    <row r="544" spans="1:4" x14ac:dyDescent="0.45">
      <c r="A544">
        <v>543</v>
      </c>
      <c r="B544" s="1">
        <v>44462</v>
      </c>
      <c r="C544" s="2" t="s">
        <v>6</v>
      </c>
      <c r="D544">
        <v>8360</v>
      </c>
    </row>
    <row r="545" spans="1:4" x14ac:dyDescent="0.45">
      <c r="A545">
        <v>544</v>
      </c>
      <c r="B545" s="1">
        <v>44463</v>
      </c>
      <c r="C545" s="2" t="s">
        <v>7</v>
      </c>
      <c r="D545">
        <v>2930</v>
      </c>
    </row>
    <row r="546" spans="1:4" x14ac:dyDescent="0.45">
      <c r="A546">
        <v>545</v>
      </c>
      <c r="B546" s="1">
        <v>44463</v>
      </c>
      <c r="C546" s="2" t="s">
        <v>6</v>
      </c>
      <c r="D546">
        <v>9920</v>
      </c>
    </row>
    <row r="547" spans="1:4" x14ac:dyDescent="0.45">
      <c r="A547">
        <v>546</v>
      </c>
      <c r="B547" s="1">
        <v>44464</v>
      </c>
      <c r="C547" s="2" t="s">
        <v>6</v>
      </c>
      <c r="D547">
        <v>3140</v>
      </c>
    </row>
    <row r="548" spans="1:4" x14ac:dyDescent="0.45">
      <c r="A548">
        <v>547</v>
      </c>
      <c r="B548" s="1">
        <v>44465</v>
      </c>
      <c r="C548" s="2" t="s">
        <v>4</v>
      </c>
      <c r="D548">
        <v>1010</v>
      </c>
    </row>
    <row r="549" spans="1:4" x14ac:dyDescent="0.45">
      <c r="A549">
        <v>548</v>
      </c>
      <c r="B549" s="1">
        <v>44466</v>
      </c>
      <c r="C549" s="2" t="s">
        <v>6</v>
      </c>
      <c r="D549">
        <v>9210</v>
      </c>
    </row>
    <row r="550" spans="1:4" x14ac:dyDescent="0.45">
      <c r="A550">
        <v>549</v>
      </c>
      <c r="B550" s="1">
        <v>44466</v>
      </c>
      <c r="C550" s="2" t="s">
        <v>7</v>
      </c>
      <c r="D550">
        <v>1880</v>
      </c>
    </row>
    <row r="551" spans="1:4" x14ac:dyDescent="0.45">
      <c r="A551">
        <v>550</v>
      </c>
      <c r="B551" s="1">
        <v>44467</v>
      </c>
      <c r="C551" s="2" t="s">
        <v>5</v>
      </c>
      <c r="D551">
        <v>5080</v>
      </c>
    </row>
    <row r="552" spans="1:4" x14ac:dyDescent="0.45">
      <c r="A552">
        <v>551</v>
      </c>
      <c r="B552" s="1">
        <v>44467</v>
      </c>
      <c r="C552" s="2" t="s">
        <v>7</v>
      </c>
      <c r="D552">
        <v>6540</v>
      </c>
    </row>
    <row r="553" spans="1:4" x14ac:dyDescent="0.45">
      <c r="A553">
        <v>552</v>
      </c>
      <c r="B553" s="1">
        <v>44468</v>
      </c>
      <c r="C553" s="2" t="s">
        <v>6</v>
      </c>
      <c r="D553">
        <v>3250</v>
      </c>
    </row>
    <row r="554" spans="1:4" x14ac:dyDescent="0.45">
      <c r="A554">
        <v>553</v>
      </c>
      <c r="B554" s="1">
        <v>44469</v>
      </c>
      <c r="C554" s="2" t="s">
        <v>4</v>
      </c>
      <c r="D554">
        <v>5080</v>
      </c>
    </row>
    <row r="555" spans="1:4" x14ac:dyDescent="0.45">
      <c r="A555">
        <v>554</v>
      </c>
      <c r="B555" s="1">
        <v>44469</v>
      </c>
      <c r="C555" s="2" t="s">
        <v>5</v>
      </c>
      <c r="D555">
        <v>7660</v>
      </c>
    </row>
    <row r="556" spans="1:4" x14ac:dyDescent="0.45">
      <c r="A556">
        <v>555</v>
      </c>
      <c r="B556" s="1">
        <v>44470</v>
      </c>
      <c r="C556" s="2" t="s">
        <v>7</v>
      </c>
      <c r="D556">
        <v>7840</v>
      </c>
    </row>
    <row r="557" spans="1:4" x14ac:dyDescent="0.45">
      <c r="A557">
        <v>556</v>
      </c>
      <c r="B557" s="1">
        <v>44470</v>
      </c>
      <c r="C557" s="2" t="s">
        <v>6</v>
      </c>
      <c r="D557">
        <v>2060</v>
      </c>
    </row>
    <row r="558" spans="1:4" x14ac:dyDescent="0.45">
      <c r="A558">
        <v>557</v>
      </c>
      <c r="B558" s="1">
        <v>44471</v>
      </c>
      <c r="C558" s="2" t="s">
        <v>5</v>
      </c>
      <c r="D558">
        <v>1010</v>
      </c>
    </row>
    <row r="559" spans="1:4" x14ac:dyDescent="0.45">
      <c r="A559">
        <v>558</v>
      </c>
      <c r="B559" s="1">
        <v>44472</v>
      </c>
      <c r="C559" s="2" t="s">
        <v>5</v>
      </c>
      <c r="D559">
        <v>7540</v>
      </c>
    </row>
    <row r="560" spans="1:4" x14ac:dyDescent="0.45">
      <c r="A560">
        <v>559</v>
      </c>
      <c r="B560" s="1">
        <v>44472</v>
      </c>
      <c r="C560" s="2" t="s">
        <v>7</v>
      </c>
      <c r="D560">
        <v>6350</v>
      </c>
    </row>
    <row r="561" spans="1:4" x14ac:dyDescent="0.45">
      <c r="A561">
        <v>560</v>
      </c>
      <c r="B561" s="1">
        <v>44472</v>
      </c>
      <c r="C561" s="2" t="s">
        <v>4</v>
      </c>
      <c r="D561">
        <v>9160</v>
      </c>
    </row>
    <row r="562" spans="1:4" x14ac:dyDescent="0.45">
      <c r="A562">
        <v>561</v>
      </c>
      <c r="B562" s="1">
        <v>44473</v>
      </c>
      <c r="C562" s="2" t="s">
        <v>5</v>
      </c>
      <c r="D562">
        <v>9800</v>
      </c>
    </row>
    <row r="563" spans="1:4" x14ac:dyDescent="0.45">
      <c r="A563">
        <v>562</v>
      </c>
      <c r="B563" s="1">
        <v>44473</v>
      </c>
      <c r="C563" s="2" t="s">
        <v>7</v>
      </c>
      <c r="D563">
        <v>4990</v>
      </c>
    </row>
    <row r="564" spans="1:4" x14ac:dyDescent="0.45">
      <c r="A564">
        <v>563</v>
      </c>
      <c r="B564" s="1">
        <v>44474</v>
      </c>
      <c r="C564" s="2" t="s">
        <v>6</v>
      </c>
      <c r="D564">
        <v>5220</v>
      </c>
    </row>
    <row r="565" spans="1:4" x14ac:dyDescent="0.45">
      <c r="A565">
        <v>564</v>
      </c>
      <c r="B565" s="1">
        <v>44474</v>
      </c>
      <c r="C565" s="2" t="s">
        <v>4</v>
      </c>
      <c r="D565">
        <v>3610</v>
      </c>
    </row>
    <row r="566" spans="1:4" x14ac:dyDescent="0.45">
      <c r="A566">
        <v>565</v>
      </c>
      <c r="B566" s="1">
        <v>44474</v>
      </c>
      <c r="C566" s="2" t="s">
        <v>5</v>
      </c>
      <c r="D566">
        <v>5150</v>
      </c>
    </row>
    <row r="567" spans="1:4" x14ac:dyDescent="0.45">
      <c r="A567">
        <v>566</v>
      </c>
      <c r="B567" s="1">
        <v>44475</v>
      </c>
      <c r="C567" s="2" t="s">
        <v>6</v>
      </c>
      <c r="D567">
        <v>2500</v>
      </c>
    </row>
    <row r="568" spans="1:4" x14ac:dyDescent="0.45">
      <c r="A568">
        <v>567</v>
      </c>
      <c r="B568" s="1">
        <v>44475</v>
      </c>
      <c r="C568" s="2" t="s">
        <v>5</v>
      </c>
      <c r="D568">
        <v>8900</v>
      </c>
    </row>
    <row r="569" spans="1:4" x14ac:dyDescent="0.45">
      <c r="A569">
        <v>568</v>
      </c>
      <c r="B569" s="1">
        <v>44475</v>
      </c>
      <c r="C569" s="2" t="s">
        <v>7</v>
      </c>
      <c r="D569">
        <v>2040</v>
      </c>
    </row>
    <row r="570" spans="1:4" x14ac:dyDescent="0.45">
      <c r="A570">
        <v>569</v>
      </c>
      <c r="B570" s="1">
        <v>44476</v>
      </c>
      <c r="C570" s="2" t="s">
        <v>4</v>
      </c>
      <c r="D570">
        <v>8930</v>
      </c>
    </row>
    <row r="571" spans="1:4" x14ac:dyDescent="0.45">
      <c r="A571">
        <v>570</v>
      </c>
      <c r="B571" s="1">
        <v>44477</v>
      </c>
      <c r="C571" s="2" t="s">
        <v>5</v>
      </c>
      <c r="D571">
        <v>4980</v>
      </c>
    </row>
    <row r="572" spans="1:4" x14ac:dyDescent="0.45">
      <c r="A572">
        <v>571</v>
      </c>
      <c r="B572" s="1">
        <v>44477</v>
      </c>
      <c r="C572" s="2" t="s">
        <v>6</v>
      </c>
      <c r="D572">
        <v>7120</v>
      </c>
    </row>
    <row r="573" spans="1:4" x14ac:dyDescent="0.45">
      <c r="A573">
        <v>572</v>
      </c>
      <c r="B573" s="1">
        <v>44477</v>
      </c>
      <c r="C573" s="2" t="s">
        <v>4</v>
      </c>
      <c r="D573">
        <v>1780</v>
      </c>
    </row>
    <row r="574" spans="1:4" x14ac:dyDescent="0.45">
      <c r="A574">
        <v>573</v>
      </c>
      <c r="B574" s="1">
        <v>44478</v>
      </c>
      <c r="C574" s="2" t="s">
        <v>5</v>
      </c>
      <c r="D574">
        <v>8360</v>
      </c>
    </row>
    <row r="575" spans="1:4" x14ac:dyDescent="0.45">
      <c r="A575">
        <v>574</v>
      </c>
      <c r="B575" s="1">
        <v>44478</v>
      </c>
      <c r="C575" s="2" t="s">
        <v>4</v>
      </c>
      <c r="D575">
        <v>5240</v>
      </c>
    </row>
    <row r="576" spans="1:4" x14ac:dyDescent="0.45">
      <c r="A576">
        <v>575</v>
      </c>
      <c r="B576" s="1">
        <v>44478</v>
      </c>
      <c r="C576" s="2" t="s">
        <v>7</v>
      </c>
      <c r="D576">
        <v>5420</v>
      </c>
    </row>
    <row r="577" spans="1:4" x14ac:dyDescent="0.45">
      <c r="A577">
        <v>576</v>
      </c>
      <c r="B577" s="1">
        <v>44479</v>
      </c>
      <c r="C577" s="2" t="s">
        <v>7</v>
      </c>
      <c r="D577">
        <v>9390</v>
      </c>
    </row>
    <row r="578" spans="1:4" x14ac:dyDescent="0.45">
      <c r="A578">
        <v>577</v>
      </c>
      <c r="B578" s="1">
        <v>44479</v>
      </c>
      <c r="C578" s="2" t="s">
        <v>4</v>
      </c>
      <c r="D578">
        <v>2510</v>
      </c>
    </row>
    <row r="579" spans="1:4" x14ac:dyDescent="0.45">
      <c r="A579">
        <v>578</v>
      </c>
      <c r="B579" s="1">
        <v>44480</v>
      </c>
      <c r="C579" s="2" t="s">
        <v>7</v>
      </c>
      <c r="D579">
        <v>7980</v>
      </c>
    </row>
    <row r="580" spans="1:4" x14ac:dyDescent="0.45">
      <c r="A580">
        <v>579</v>
      </c>
      <c r="B580" s="1">
        <v>44480</v>
      </c>
      <c r="C580" s="2" t="s">
        <v>4</v>
      </c>
      <c r="D580">
        <v>3720</v>
      </c>
    </row>
    <row r="581" spans="1:4" x14ac:dyDescent="0.45">
      <c r="A581">
        <v>580</v>
      </c>
      <c r="B581" s="1">
        <v>44481</v>
      </c>
      <c r="C581" s="2" t="s">
        <v>4</v>
      </c>
      <c r="D581">
        <v>3210</v>
      </c>
    </row>
    <row r="582" spans="1:4" x14ac:dyDescent="0.45">
      <c r="A582">
        <v>581</v>
      </c>
      <c r="B582" s="1">
        <v>44482</v>
      </c>
      <c r="C582" s="2" t="s">
        <v>7</v>
      </c>
      <c r="D582">
        <v>7640</v>
      </c>
    </row>
    <row r="583" spans="1:4" x14ac:dyDescent="0.45">
      <c r="A583">
        <v>582</v>
      </c>
      <c r="B583" s="1">
        <v>44482</v>
      </c>
      <c r="C583" s="2" t="s">
        <v>4</v>
      </c>
      <c r="D583">
        <v>6100</v>
      </c>
    </row>
    <row r="584" spans="1:4" x14ac:dyDescent="0.45">
      <c r="A584">
        <v>583</v>
      </c>
      <c r="B584" s="1">
        <v>44483</v>
      </c>
      <c r="C584" s="2" t="s">
        <v>4</v>
      </c>
      <c r="D584">
        <v>6850</v>
      </c>
    </row>
    <row r="585" spans="1:4" x14ac:dyDescent="0.45">
      <c r="A585">
        <v>584</v>
      </c>
      <c r="B585" s="1">
        <v>44483</v>
      </c>
      <c r="C585" s="2" t="s">
        <v>7</v>
      </c>
      <c r="D585">
        <v>2170</v>
      </c>
    </row>
    <row r="586" spans="1:4" x14ac:dyDescent="0.45">
      <c r="A586">
        <v>585</v>
      </c>
      <c r="B586" s="1">
        <v>44484</v>
      </c>
      <c r="C586" s="2" t="s">
        <v>5</v>
      </c>
      <c r="D586">
        <v>6230</v>
      </c>
    </row>
    <row r="587" spans="1:4" x14ac:dyDescent="0.45">
      <c r="A587">
        <v>586</v>
      </c>
      <c r="B587" s="1">
        <v>44484</v>
      </c>
      <c r="C587" s="2" t="s">
        <v>7</v>
      </c>
      <c r="D587">
        <v>2310</v>
      </c>
    </row>
    <row r="588" spans="1:4" x14ac:dyDescent="0.45">
      <c r="A588">
        <v>587</v>
      </c>
      <c r="B588" s="1">
        <v>44485</v>
      </c>
      <c r="C588" s="2" t="s">
        <v>6</v>
      </c>
      <c r="D588">
        <v>5650</v>
      </c>
    </row>
    <row r="589" spans="1:4" x14ac:dyDescent="0.45">
      <c r="A589">
        <v>588</v>
      </c>
      <c r="B589" s="1">
        <v>44485</v>
      </c>
      <c r="C589" s="2" t="s">
        <v>7</v>
      </c>
      <c r="D589">
        <v>7250</v>
      </c>
    </row>
    <row r="590" spans="1:4" x14ac:dyDescent="0.45">
      <c r="A590">
        <v>589</v>
      </c>
      <c r="B590" s="1">
        <v>44486</v>
      </c>
      <c r="C590" s="2" t="s">
        <v>7</v>
      </c>
      <c r="D590">
        <v>3650</v>
      </c>
    </row>
    <row r="591" spans="1:4" x14ac:dyDescent="0.45">
      <c r="A591">
        <v>590</v>
      </c>
      <c r="B591" s="1">
        <v>44486</v>
      </c>
      <c r="C591" s="2" t="s">
        <v>5</v>
      </c>
      <c r="D591">
        <v>4190</v>
      </c>
    </row>
    <row r="592" spans="1:4" x14ac:dyDescent="0.45">
      <c r="A592">
        <v>591</v>
      </c>
      <c r="B592" s="1">
        <v>44486</v>
      </c>
      <c r="C592" s="2" t="s">
        <v>4</v>
      </c>
      <c r="D592">
        <v>7920</v>
      </c>
    </row>
    <row r="593" spans="1:4" x14ac:dyDescent="0.45">
      <c r="A593">
        <v>592</v>
      </c>
      <c r="B593" s="1">
        <v>44487</v>
      </c>
      <c r="C593" s="2" t="s">
        <v>5</v>
      </c>
      <c r="D593">
        <v>5920</v>
      </c>
    </row>
    <row r="594" spans="1:4" x14ac:dyDescent="0.45">
      <c r="A594">
        <v>593</v>
      </c>
      <c r="B594" s="1">
        <v>44487</v>
      </c>
      <c r="C594" s="2" t="s">
        <v>4</v>
      </c>
      <c r="D594">
        <v>5270</v>
      </c>
    </row>
    <row r="595" spans="1:4" x14ac:dyDescent="0.45">
      <c r="A595">
        <v>594</v>
      </c>
      <c r="B595" s="1">
        <v>44488</v>
      </c>
      <c r="C595" s="2" t="s">
        <v>6</v>
      </c>
      <c r="D595">
        <v>7990</v>
      </c>
    </row>
    <row r="596" spans="1:4" x14ac:dyDescent="0.45">
      <c r="A596">
        <v>595</v>
      </c>
      <c r="B596" s="1">
        <v>44488</v>
      </c>
      <c r="C596" s="2" t="s">
        <v>5</v>
      </c>
      <c r="D596">
        <v>5450</v>
      </c>
    </row>
    <row r="597" spans="1:4" x14ac:dyDescent="0.45">
      <c r="A597">
        <v>596</v>
      </c>
      <c r="B597" s="1">
        <v>44489</v>
      </c>
      <c r="C597" s="2" t="s">
        <v>4</v>
      </c>
      <c r="D597">
        <v>2580</v>
      </c>
    </row>
    <row r="598" spans="1:4" x14ac:dyDescent="0.45">
      <c r="A598">
        <v>597</v>
      </c>
      <c r="B598" s="1">
        <v>44490</v>
      </c>
      <c r="C598" s="2" t="s">
        <v>4</v>
      </c>
      <c r="D598">
        <v>8040</v>
      </c>
    </row>
    <row r="599" spans="1:4" x14ac:dyDescent="0.45">
      <c r="A599">
        <v>598</v>
      </c>
      <c r="B599" s="1">
        <v>44490</v>
      </c>
      <c r="C599" s="2" t="s">
        <v>7</v>
      </c>
      <c r="D599">
        <v>1920</v>
      </c>
    </row>
    <row r="600" spans="1:4" x14ac:dyDescent="0.45">
      <c r="A600">
        <v>599</v>
      </c>
      <c r="B600" s="1">
        <v>44491</v>
      </c>
      <c r="C600" s="2" t="s">
        <v>4</v>
      </c>
      <c r="D600">
        <v>6930</v>
      </c>
    </row>
    <row r="601" spans="1:4" x14ac:dyDescent="0.45">
      <c r="A601">
        <v>600</v>
      </c>
      <c r="B601" s="1">
        <v>44491</v>
      </c>
      <c r="C601" s="2" t="s">
        <v>6</v>
      </c>
      <c r="D601">
        <v>9480</v>
      </c>
    </row>
    <row r="602" spans="1:4" x14ac:dyDescent="0.45">
      <c r="A602">
        <v>601</v>
      </c>
      <c r="B602" s="1">
        <v>44491</v>
      </c>
      <c r="C602" s="2" t="s">
        <v>5</v>
      </c>
      <c r="D602">
        <v>4810</v>
      </c>
    </row>
    <row r="603" spans="1:4" x14ac:dyDescent="0.45">
      <c r="A603">
        <v>602</v>
      </c>
      <c r="B603" s="1">
        <v>44492</v>
      </c>
      <c r="C603" s="2" t="s">
        <v>4</v>
      </c>
      <c r="D603">
        <v>5770</v>
      </c>
    </row>
    <row r="604" spans="1:4" x14ac:dyDescent="0.45">
      <c r="A604">
        <v>603</v>
      </c>
      <c r="B604" s="1">
        <v>44492</v>
      </c>
      <c r="C604" s="2" t="s">
        <v>7</v>
      </c>
      <c r="D604">
        <v>2610</v>
      </c>
    </row>
    <row r="605" spans="1:4" x14ac:dyDescent="0.45">
      <c r="A605">
        <v>604</v>
      </c>
      <c r="B605" s="1">
        <v>44493</v>
      </c>
      <c r="C605" s="2" t="s">
        <v>5</v>
      </c>
      <c r="D605">
        <v>2670</v>
      </c>
    </row>
    <row r="606" spans="1:4" x14ac:dyDescent="0.45">
      <c r="A606">
        <v>605</v>
      </c>
      <c r="B606" s="1">
        <v>44493</v>
      </c>
      <c r="C606" s="2" t="s">
        <v>7</v>
      </c>
      <c r="D606">
        <v>1330</v>
      </c>
    </row>
    <row r="607" spans="1:4" x14ac:dyDescent="0.45">
      <c r="A607">
        <v>606</v>
      </c>
      <c r="B607" s="1">
        <v>44494</v>
      </c>
      <c r="C607" s="2" t="s">
        <v>5</v>
      </c>
      <c r="D607">
        <v>1700</v>
      </c>
    </row>
    <row r="608" spans="1:4" x14ac:dyDescent="0.45">
      <c r="A608">
        <v>607</v>
      </c>
      <c r="B608" s="1">
        <v>44494</v>
      </c>
      <c r="C608" s="2" t="s">
        <v>6</v>
      </c>
      <c r="D608">
        <v>1050</v>
      </c>
    </row>
    <row r="609" spans="1:4" x14ac:dyDescent="0.45">
      <c r="A609">
        <v>608</v>
      </c>
      <c r="B609" s="1">
        <v>44494</v>
      </c>
      <c r="C609" s="2" t="s">
        <v>4</v>
      </c>
      <c r="D609">
        <v>1750</v>
      </c>
    </row>
    <row r="610" spans="1:4" x14ac:dyDescent="0.45">
      <c r="A610">
        <v>609</v>
      </c>
      <c r="B610" s="1">
        <v>44494</v>
      </c>
      <c r="C610" s="2" t="s">
        <v>7</v>
      </c>
      <c r="D610">
        <v>6530</v>
      </c>
    </row>
    <row r="611" spans="1:4" x14ac:dyDescent="0.45">
      <c r="A611">
        <v>610</v>
      </c>
      <c r="B611" s="1">
        <v>44495</v>
      </c>
      <c r="C611" s="2" t="s">
        <v>4</v>
      </c>
      <c r="D611">
        <v>6980</v>
      </c>
    </row>
    <row r="612" spans="1:4" x14ac:dyDescent="0.45">
      <c r="A612">
        <v>611</v>
      </c>
      <c r="B612" s="1">
        <v>44495</v>
      </c>
      <c r="C612" s="2" t="s">
        <v>6</v>
      </c>
      <c r="D612">
        <v>6590</v>
      </c>
    </row>
    <row r="613" spans="1:4" x14ac:dyDescent="0.45">
      <c r="A613">
        <v>612</v>
      </c>
      <c r="B613" s="1">
        <v>44495</v>
      </c>
      <c r="C613" s="2" t="s">
        <v>5</v>
      </c>
      <c r="D613">
        <v>2090</v>
      </c>
    </row>
    <row r="614" spans="1:4" x14ac:dyDescent="0.45">
      <c r="A614">
        <v>613</v>
      </c>
      <c r="B614" s="1">
        <v>44496</v>
      </c>
      <c r="C614" s="2" t="s">
        <v>5</v>
      </c>
      <c r="D614">
        <v>3960</v>
      </c>
    </row>
    <row r="615" spans="1:4" x14ac:dyDescent="0.45">
      <c r="A615">
        <v>614</v>
      </c>
      <c r="B615" s="1">
        <v>44496</v>
      </c>
      <c r="C615" s="2" t="s">
        <v>6</v>
      </c>
      <c r="D615">
        <v>6430</v>
      </c>
    </row>
    <row r="616" spans="1:4" x14ac:dyDescent="0.45">
      <c r="A616">
        <v>615</v>
      </c>
      <c r="B616" s="1">
        <v>44496</v>
      </c>
      <c r="C616" s="2" t="s">
        <v>4</v>
      </c>
      <c r="D616">
        <v>9940</v>
      </c>
    </row>
    <row r="617" spans="1:4" x14ac:dyDescent="0.45">
      <c r="A617">
        <v>616</v>
      </c>
      <c r="B617" s="1">
        <v>44496</v>
      </c>
      <c r="C617" s="2" t="s">
        <v>7</v>
      </c>
      <c r="D617">
        <v>4220</v>
      </c>
    </row>
    <row r="618" spans="1:4" x14ac:dyDescent="0.45">
      <c r="A618">
        <v>617</v>
      </c>
      <c r="B618" s="1">
        <v>44497</v>
      </c>
      <c r="C618" s="2" t="s">
        <v>7</v>
      </c>
      <c r="D618">
        <v>2630</v>
      </c>
    </row>
    <row r="619" spans="1:4" x14ac:dyDescent="0.45">
      <c r="A619">
        <v>618</v>
      </c>
      <c r="B619" s="1">
        <v>44497</v>
      </c>
      <c r="C619" s="2" t="s">
        <v>4</v>
      </c>
      <c r="D619">
        <v>3540</v>
      </c>
    </row>
    <row r="620" spans="1:4" x14ac:dyDescent="0.45">
      <c r="A620">
        <v>619</v>
      </c>
      <c r="B620" s="1">
        <v>44498</v>
      </c>
      <c r="C620" s="2" t="s">
        <v>5</v>
      </c>
      <c r="D620">
        <v>2630</v>
      </c>
    </row>
    <row r="621" spans="1:4" x14ac:dyDescent="0.45">
      <c r="A621">
        <v>620</v>
      </c>
      <c r="B621" s="1">
        <v>44499</v>
      </c>
      <c r="C621" s="2" t="s">
        <v>6</v>
      </c>
      <c r="D621">
        <v>4230</v>
      </c>
    </row>
    <row r="622" spans="1:4" x14ac:dyDescent="0.45">
      <c r="A622">
        <v>621</v>
      </c>
      <c r="B622" s="1">
        <v>44499</v>
      </c>
      <c r="C622" s="2" t="s">
        <v>4</v>
      </c>
      <c r="D622">
        <v>4630</v>
      </c>
    </row>
    <row r="623" spans="1:4" x14ac:dyDescent="0.45">
      <c r="A623">
        <v>622</v>
      </c>
      <c r="B623" s="1">
        <v>44500</v>
      </c>
      <c r="C623" s="2" t="s">
        <v>5</v>
      </c>
      <c r="D623">
        <v>2100</v>
      </c>
    </row>
    <row r="624" spans="1:4" x14ac:dyDescent="0.45">
      <c r="A624">
        <v>623</v>
      </c>
      <c r="B624" s="1">
        <v>44501</v>
      </c>
      <c r="C624" s="2" t="s">
        <v>4</v>
      </c>
      <c r="D624">
        <v>4290</v>
      </c>
    </row>
    <row r="625" spans="1:4" x14ac:dyDescent="0.45">
      <c r="A625">
        <v>624</v>
      </c>
      <c r="B625" s="1">
        <v>44501</v>
      </c>
      <c r="C625" s="2" t="s">
        <v>6</v>
      </c>
      <c r="D625">
        <v>2870</v>
      </c>
    </row>
    <row r="626" spans="1:4" x14ac:dyDescent="0.45">
      <c r="A626">
        <v>625</v>
      </c>
      <c r="B626" s="1">
        <v>44501</v>
      </c>
      <c r="C626" s="2" t="s">
        <v>5</v>
      </c>
      <c r="D626">
        <v>3550</v>
      </c>
    </row>
    <row r="627" spans="1:4" x14ac:dyDescent="0.45">
      <c r="A627">
        <v>626</v>
      </c>
      <c r="B627" s="1">
        <v>44502</v>
      </c>
      <c r="C627" s="2" t="s">
        <v>4</v>
      </c>
      <c r="D627">
        <v>8480</v>
      </c>
    </row>
    <row r="628" spans="1:4" x14ac:dyDescent="0.45">
      <c r="A628">
        <v>627</v>
      </c>
      <c r="B628" s="1">
        <v>44503</v>
      </c>
      <c r="C628" s="2" t="s">
        <v>4</v>
      </c>
      <c r="D628">
        <v>4860</v>
      </c>
    </row>
    <row r="629" spans="1:4" x14ac:dyDescent="0.45">
      <c r="A629">
        <v>628</v>
      </c>
      <c r="B629" s="1">
        <v>44503</v>
      </c>
      <c r="C629" s="2" t="s">
        <v>5</v>
      </c>
      <c r="D629">
        <v>8270</v>
      </c>
    </row>
    <row r="630" spans="1:4" x14ac:dyDescent="0.45">
      <c r="A630">
        <v>629</v>
      </c>
      <c r="B630" s="1">
        <v>44504</v>
      </c>
      <c r="C630" s="2" t="s">
        <v>7</v>
      </c>
      <c r="D630">
        <v>8790</v>
      </c>
    </row>
    <row r="631" spans="1:4" x14ac:dyDescent="0.45">
      <c r="A631">
        <v>630</v>
      </c>
      <c r="B631" s="1">
        <v>44504</v>
      </c>
      <c r="C631" s="2" t="s">
        <v>6</v>
      </c>
      <c r="D631">
        <v>3110</v>
      </c>
    </row>
    <row r="632" spans="1:4" x14ac:dyDescent="0.45">
      <c r="A632">
        <v>631</v>
      </c>
      <c r="B632" s="1">
        <v>44504</v>
      </c>
      <c r="C632" s="2" t="s">
        <v>5</v>
      </c>
      <c r="D632">
        <v>1440</v>
      </c>
    </row>
    <row r="633" spans="1:4" x14ac:dyDescent="0.45">
      <c r="A633">
        <v>632</v>
      </c>
      <c r="B633" s="1">
        <v>44505</v>
      </c>
      <c r="C633" s="2" t="s">
        <v>7</v>
      </c>
      <c r="D633">
        <v>4550</v>
      </c>
    </row>
    <row r="634" spans="1:4" x14ac:dyDescent="0.45">
      <c r="A634">
        <v>633</v>
      </c>
      <c r="B634" s="1">
        <v>44505</v>
      </c>
      <c r="C634" s="2" t="s">
        <v>4</v>
      </c>
      <c r="D634">
        <v>6980</v>
      </c>
    </row>
    <row r="635" spans="1:4" x14ac:dyDescent="0.45">
      <c r="A635">
        <v>634</v>
      </c>
      <c r="B635" s="1">
        <v>44506</v>
      </c>
      <c r="C635" s="2" t="s">
        <v>5</v>
      </c>
      <c r="D635">
        <v>3920</v>
      </c>
    </row>
    <row r="636" spans="1:4" x14ac:dyDescent="0.45">
      <c r="A636">
        <v>635</v>
      </c>
      <c r="B636" s="1">
        <v>44507</v>
      </c>
      <c r="C636" s="2" t="s">
        <v>5</v>
      </c>
      <c r="D636">
        <v>7040</v>
      </c>
    </row>
    <row r="637" spans="1:4" x14ac:dyDescent="0.45">
      <c r="A637">
        <v>636</v>
      </c>
      <c r="B637" s="1">
        <v>44507</v>
      </c>
      <c r="C637" s="2" t="s">
        <v>4</v>
      </c>
      <c r="D637">
        <v>7000</v>
      </c>
    </row>
    <row r="638" spans="1:4" x14ac:dyDescent="0.45">
      <c r="A638">
        <v>637</v>
      </c>
      <c r="B638" s="1">
        <v>44508</v>
      </c>
      <c r="C638" s="2" t="s">
        <v>5</v>
      </c>
      <c r="D638">
        <v>1980</v>
      </c>
    </row>
    <row r="639" spans="1:4" x14ac:dyDescent="0.45">
      <c r="A639">
        <v>638</v>
      </c>
      <c r="B639" s="1">
        <v>44508</v>
      </c>
      <c r="C639" s="2" t="s">
        <v>4</v>
      </c>
      <c r="D639">
        <v>7550</v>
      </c>
    </row>
    <row r="640" spans="1:4" x14ac:dyDescent="0.45">
      <c r="A640">
        <v>639</v>
      </c>
      <c r="B640" s="1">
        <v>44509</v>
      </c>
      <c r="C640" s="2" t="s">
        <v>6</v>
      </c>
      <c r="D640">
        <v>2300</v>
      </c>
    </row>
    <row r="641" spans="1:4" x14ac:dyDescent="0.45">
      <c r="A641">
        <v>640</v>
      </c>
      <c r="B641" s="1">
        <v>44509</v>
      </c>
      <c r="C641" s="2" t="s">
        <v>5</v>
      </c>
      <c r="D641">
        <v>5950</v>
      </c>
    </row>
    <row r="642" spans="1:4" x14ac:dyDescent="0.45">
      <c r="A642">
        <v>641</v>
      </c>
      <c r="B642" s="1">
        <v>44509</v>
      </c>
      <c r="C642" s="2" t="s">
        <v>7</v>
      </c>
      <c r="D642">
        <v>4860</v>
      </c>
    </row>
    <row r="643" spans="1:4" x14ac:dyDescent="0.45">
      <c r="A643">
        <v>642</v>
      </c>
      <c r="B643" s="1">
        <v>44510</v>
      </c>
      <c r="C643" s="2" t="s">
        <v>5</v>
      </c>
      <c r="D643">
        <v>7210</v>
      </c>
    </row>
    <row r="644" spans="1:4" x14ac:dyDescent="0.45">
      <c r="A644">
        <v>643</v>
      </c>
      <c r="B644" s="1">
        <v>44510</v>
      </c>
      <c r="C644" s="2" t="s">
        <v>6</v>
      </c>
      <c r="D644">
        <v>6320</v>
      </c>
    </row>
    <row r="645" spans="1:4" x14ac:dyDescent="0.45">
      <c r="A645">
        <v>644</v>
      </c>
      <c r="B645" s="1">
        <v>44510</v>
      </c>
      <c r="C645" s="2" t="s">
        <v>4</v>
      </c>
      <c r="D645">
        <v>6800</v>
      </c>
    </row>
    <row r="646" spans="1:4" x14ac:dyDescent="0.45">
      <c r="A646">
        <v>645</v>
      </c>
      <c r="B646" s="1">
        <v>44511</v>
      </c>
      <c r="C646" s="2" t="s">
        <v>4</v>
      </c>
      <c r="D646">
        <v>8040</v>
      </c>
    </row>
    <row r="647" spans="1:4" x14ac:dyDescent="0.45">
      <c r="A647">
        <v>646</v>
      </c>
      <c r="B647" s="1">
        <v>44511</v>
      </c>
      <c r="C647" s="2" t="s">
        <v>6</v>
      </c>
      <c r="D647">
        <v>2960</v>
      </c>
    </row>
    <row r="648" spans="1:4" x14ac:dyDescent="0.45">
      <c r="A648">
        <v>647</v>
      </c>
      <c r="B648" s="1">
        <v>44512</v>
      </c>
      <c r="C648" s="2" t="s">
        <v>5</v>
      </c>
      <c r="D648">
        <v>1960</v>
      </c>
    </row>
    <row r="649" spans="1:4" x14ac:dyDescent="0.45">
      <c r="A649">
        <v>648</v>
      </c>
      <c r="B649" s="1">
        <v>44513</v>
      </c>
      <c r="C649" s="2" t="s">
        <v>4</v>
      </c>
      <c r="D649">
        <v>5740</v>
      </c>
    </row>
    <row r="650" spans="1:4" x14ac:dyDescent="0.45">
      <c r="A650">
        <v>649</v>
      </c>
      <c r="B650" s="1">
        <v>44514</v>
      </c>
      <c r="C650" s="2" t="s">
        <v>5</v>
      </c>
      <c r="D650">
        <v>2610</v>
      </c>
    </row>
    <row r="651" spans="1:4" x14ac:dyDescent="0.45">
      <c r="A651">
        <v>650</v>
      </c>
      <c r="B651" s="1">
        <v>44514</v>
      </c>
      <c r="C651" s="2" t="s">
        <v>4</v>
      </c>
      <c r="D651">
        <v>5910</v>
      </c>
    </row>
    <row r="652" spans="1:4" x14ac:dyDescent="0.45">
      <c r="A652">
        <v>651</v>
      </c>
      <c r="B652" s="1">
        <v>44515</v>
      </c>
      <c r="C652" s="2" t="s">
        <v>5</v>
      </c>
      <c r="D652">
        <v>4410</v>
      </c>
    </row>
    <row r="653" spans="1:4" x14ac:dyDescent="0.45">
      <c r="A653">
        <v>652</v>
      </c>
      <c r="B653" s="1">
        <v>44515</v>
      </c>
      <c r="C653" s="2" t="s">
        <v>4</v>
      </c>
      <c r="D653">
        <v>2820</v>
      </c>
    </row>
    <row r="654" spans="1:4" x14ac:dyDescent="0.45">
      <c r="A654">
        <v>653</v>
      </c>
      <c r="B654" s="1">
        <v>44515</v>
      </c>
      <c r="C654" s="2" t="s">
        <v>6</v>
      </c>
      <c r="D654">
        <v>8320</v>
      </c>
    </row>
    <row r="655" spans="1:4" x14ac:dyDescent="0.45">
      <c r="A655">
        <v>654</v>
      </c>
      <c r="B655" s="1">
        <v>44515</v>
      </c>
      <c r="C655" s="2" t="s">
        <v>7</v>
      </c>
      <c r="D655">
        <v>1580</v>
      </c>
    </row>
    <row r="656" spans="1:4" x14ac:dyDescent="0.45">
      <c r="A656">
        <v>655</v>
      </c>
      <c r="B656" s="1">
        <v>44516</v>
      </c>
      <c r="C656" s="2" t="s">
        <v>7</v>
      </c>
      <c r="D656">
        <v>3470</v>
      </c>
    </row>
    <row r="657" spans="1:4" x14ac:dyDescent="0.45">
      <c r="A657">
        <v>656</v>
      </c>
      <c r="B657" s="1">
        <v>44516</v>
      </c>
      <c r="C657" s="2" t="s">
        <v>6</v>
      </c>
      <c r="D657">
        <v>4420</v>
      </c>
    </row>
    <row r="658" spans="1:4" x14ac:dyDescent="0.45">
      <c r="A658">
        <v>657</v>
      </c>
      <c r="B658" s="1">
        <v>44517</v>
      </c>
      <c r="C658" s="2" t="s">
        <v>6</v>
      </c>
      <c r="D658">
        <v>3130</v>
      </c>
    </row>
    <row r="659" spans="1:4" x14ac:dyDescent="0.45">
      <c r="A659">
        <v>658</v>
      </c>
      <c r="B659" s="1">
        <v>44517</v>
      </c>
      <c r="C659" s="2" t="s">
        <v>7</v>
      </c>
      <c r="D659">
        <v>1320</v>
      </c>
    </row>
    <row r="660" spans="1:4" x14ac:dyDescent="0.45">
      <c r="A660">
        <v>659</v>
      </c>
      <c r="B660" s="1">
        <v>44517</v>
      </c>
      <c r="C660" s="2" t="s">
        <v>4</v>
      </c>
      <c r="D660">
        <v>8470</v>
      </c>
    </row>
    <row r="661" spans="1:4" x14ac:dyDescent="0.45">
      <c r="A661">
        <v>660</v>
      </c>
      <c r="B661" s="1">
        <v>44518</v>
      </c>
      <c r="C661" s="2" t="s">
        <v>6</v>
      </c>
      <c r="D661">
        <v>1030</v>
      </c>
    </row>
    <row r="662" spans="1:4" x14ac:dyDescent="0.45">
      <c r="A662">
        <v>661</v>
      </c>
      <c r="B662" s="1">
        <v>44519</v>
      </c>
      <c r="C662" s="2" t="s">
        <v>4</v>
      </c>
      <c r="D662">
        <v>6050</v>
      </c>
    </row>
    <row r="663" spans="1:4" x14ac:dyDescent="0.45">
      <c r="A663">
        <v>662</v>
      </c>
      <c r="B663" s="1">
        <v>44519</v>
      </c>
      <c r="C663" s="2" t="s">
        <v>5</v>
      </c>
      <c r="D663">
        <v>4740</v>
      </c>
    </row>
    <row r="664" spans="1:4" x14ac:dyDescent="0.45">
      <c r="A664">
        <v>663</v>
      </c>
      <c r="B664" s="1">
        <v>44520</v>
      </c>
      <c r="C664" s="2" t="s">
        <v>4</v>
      </c>
      <c r="D664">
        <v>5270</v>
      </c>
    </row>
    <row r="665" spans="1:4" x14ac:dyDescent="0.45">
      <c r="A665">
        <v>664</v>
      </c>
      <c r="B665" s="1">
        <v>44520</v>
      </c>
      <c r="C665" s="2" t="s">
        <v>5</v>
      </c>
      <c r="D665">
        <v>9150</v>
      </c>
    </row>
    <row r="666" spans="1:4" x14ac:dyDescent="0.45">
      <c r="A666">
        <v>665</v>
      </c>
      <c r="B666" s="1">
        <v>44520</v>
      </c>
      <c r="C666" s="2" t="s">
        <v>6</v>
      </c>
      <c r="D666">
        <v>8790</v>
      </c>
    </row>
    <row r="667" spans="1:4" x14ac:dyDescent="0.45">
      <c r="A667">
        <v>666</v>
      </c>
      <c r="B667" s="1">
        <v>44520</v>
      </c>
      <c r="C667" s="2" t="s">
        <v>7</v>
      </c>
      <c r="D667">
        <v>2830</v>
      </c>
    </row>
    <row r="668" spans="1:4" x14ac:dyDescent="0.45">
      <c r="A668">
        <v>667</v>
      </c>
      <c r="B668" s="1">
        <v>44521</v>
      </c>
      <c r="C668" s="2" t="s">
        <v>4</v>
      </c>
      <c r="D668">
        <v>1380</v>
      </c>
    </row>
    <row r="669" spans="1:4" x14ac:dyDescent="0.45">
      <c r="A669">
        <v>668</v>
      </c>
      <c r="B669" s="1">
        <v>44522</v>
      </c>
      <c r="C669" s="2" t="s">
        <v>5</v>
      </c>
      <c r="D669">
        <v>9060</v>
      </c>
    </row>
    <row r="670" spans="1:4" x14ac:dyDescent="0.45">
      <c r="A670">
        <v>669</v>
      </c>
      <c r="B670" s="1">
        <v>44522</v>
      </c>
      <c r="C670" s="2" t="s">
        <v>7</v>
      </c>
      <c r="D670">
        <v>3190</v>
      </c>
    </row>
    <row r="671" spans="1:4" x14ac:dyDescent="0.45">
      <c r="A671">
        <v>670</v>
      </c>
      <c r="B671" s="1">
        <v>44522</v>
      </c>
      <c r="C671" s="2" t="s">
        <v>6</v>
      </c>
      <c r="D671">
        <v>4380</v>
      </c>
    </row>
    <row r="672" spans="1:4" x14ac:dyDescent="0.45">
      <c r="A672">
        <v>671</v>
      </c>
      <c r="B672" s="1">
        <v>44522</v>
      </c>
      <c r="C672" s="2" t="s">
        <v>4</v>
      </c>
      <c r="D672">
        <v>5930</v>
      </c>
    </row>
    <row r="673" spans="1:4" x14ac:dyDescent="0.45">
      <c r="A673">
        <v>672</v>
      </c>
      <c r="B673" s="1">
        <v>44523</v>
      </c>
      <c r="C673" s="2" t="s">
        <v>5</v>
      </c>
      <c r="D673">
        <v>3980</v>
      </c>
    </row>
    <row r="674" spans="1:4" x14ac:dyDescent="0.45">
      <c r="A674">
        <v>673</v>
      </c>
      <c r="B674" s="1">
        <v>44523</v>
      </c>
      <c r="C674" s="2" t="s">
        <v>4</v>
      </c>
      <c r="D674">
        <v>9750</v>
      </c>
    </row>
    <row r="675" spans="1:4" x14ac:dyDescent="0.45">
      <c r="A675">
        <v>674</v>
      </c>
      <c r="B675" s="1">
        <v>44523</v>
      </c>
      <c r="C675" s="2" t="s">
        <v>7</v>
      </c>
      <c r="D675">
        <v>7340</v>
      </c>
    </row>
    <row r="676" spans="1:4" x14ac:dyDescent="0.45">
      <c r="A676">
        <v>675</v>
      </c>
      <c r="B676" s="1">
        <v>44523</v>
      </c>
      <c r="C676" s="2" t="s">
        <v>6</v>
      </c>
      <c r="D676">
        <v>5350</v>
      </c>
    </row>
    <row r="677" spans="1:4" x14ac:dyDescent="0.45">
      <c r="A677">
        <v>676</v>
      </c>
      <c r="B677" s="1">
        <v>44524</v>
      </c>
      <c r="C677" s="2" t="s">
        <v>4</v>
      </c>
      <c r="D677">
        <v>5490</v>
      </c>
    </row>
    <row r="678" spans="1:4" x14ac:dyDescent="0.45">
      <c r="A678">
        <v>677</v>
      </c>
      <c r="B678" s="1">
        <v>44524</v>
      </c>
      <c r="C678" s="2" t="s">
        <v>7</v>
      </c>
      <c r="D678">
        <v>1180</v>
      </c>
    </row>
    <row r="679" spans="1:4" x14ac:dyDescent="0.45">
      <c r="A679">
        <v>678</v>
      </c>
      <c r="B679" s="1">
        <v>44525</v>
      </c>
      <c r="C679" s="2" t="s">
        <v>7</v>
      </c>
      <c r="D679">
        <v>7560</v>
      </c>
    </row>
    <row r="680" spans="1:4" x14ac:dyDescent="0.45">
      <c r="A680">
        <v>679</v>
      </c>
      <c r="B680" s="1">
        <v>44526</v>
      </c>
      <c r="C680" s="2" t="s">
        <v>5</v>
      </c>
      <c r="D680">
        <v>7970</v>
      </c>
    </row>
    <row r="681" spans="1:4" x14ac:dyDescent="0.45">
      <c r="A681">
        <v>680</v>
      </c>
      <c r="B681" s="1">
        <v>44526</v>
      </c>
      <c r="C681" s="2" t="s">
        <v>7</v>
      </c>
      <c r="D681">
        <v>2400</v>
      </c>
    </row>
    <row r="682" spans="1:4" x14ac:dyDescent="0.45">
      <c r="A682">
        <v>681</v>
      </c>
      <c r="B682" s="1">
        <v>44526</v>
      </c>
      <c r="C682" s="2" t="s">
        <v>4</v>
      </c>
      <c r="D682">
        <v>7120</v>
      </c>
    </row>
    <row r="683" spans="1:4" x14ac:dyDescent="0.45">
      <c r="A683">
        <v>682</v>
      </c>
      <c r="B683" s="1">
        <v>44527</v>
      </c>
      <c r="C683" s="2" t="s">
        <v>7</v>
      </c>
      <c r="D683">
        <v>3500</v>
      </c>
    </row>
    <row r="684" spans="1:4" x14ac:dyDescent="0.45">
      <c r="A684">
        <v>683</v>
      </c>
      <c r="B684" s="1">
        <v>44527</v>
      </c>
      <c r="C684" s="2" t="s">
        <v>4</v>
      </c>
      <c r="D684">
        <v>8590</v>
      </c>
    </row>
    <row r="685" spans="1:4" x14ac:dyDescent="0.45">
      <c r="A685">
        <v>684</v>
      </c>
      <c r="B685" s="1">
        <v>44528</v>
      </c>
      <c r="C685" s="2" t="s">
        <v>4</v>
      </c>
      <c r="D685">
        <v>2510</v>
      </c>
    </row>
    <row r="686" spans="1:4" x14ac:dyDescent="0.45">
      <c r="A686">
        <v>685</v>
      </c>
      <c r="B686" s="1">
        <v>44528</v>
      </c>
      <c r="C686" s="2" t="s">
        <v>5</v>
      </c>
      <c r="D686">
        <v>2180</v>
      </c>
    </row>
    <row r="687" spans="1:4" x14ac:dyDescent="0.45">
      <c r="A687">
        <v>686</v>
      </c>
      <c r="B687" s="1">
        <v>44528</v>
      </c>
      <c r="C687" s="2" t="s">
        <v>6</v>
      </c>
      <c r="D687">
        <v>4710</v>
      </c>
    </row>
    <row r="688" spans="1:4" x14ac:dyDescent="0.45">
      <c r="A688">
        <v>687</v>
      </c>
      <c r="B688" s="1">
        <v>44529</v>
      </c>
      <c r="C688" s="2" t="s">
        <v>5</v>
      </c>
      <c r="D688">
        <v>3830</v>
      </c>
    </row>
    <row r="689" spans="1:4" x14ac:dyDescent="0.45">
      <c r="A689">
        <v>688</v>
      </c>
      <c r="B689" s="1">
        <v>44529</v>
      </c>
      <c r="C689" s="2" t="s">
        <v>4</v>
      </c>
      <c r="D689">
        <v>3110</v>
      </c>
    </row>
    <row r="690" spans="1:4" x14ac:dyDescent="0.45">
      <c r="A690">
        <v>689</v>
      </c>
      <c r="B690" s="1">
        <v>44529</v>
      </c>
      <c r="C690" s="2" t="s">
        <v>7</v>
      </c>
      <c r="D690">
        <v>9840</v>
      </c>
    </row>
    <row r="691" spans="1:4" x14ac:dyDescent="0.45">
      <c r="A691">
        <v>690</v>
      </c>
      <c r="B691" s="1">
        <v>44530</v>
      </c>
      <c r="C691" s="2" t="s">
        <v>4</v>
      </c>
      <c r="D691">
        <v>3880</v>
      </c>
    </row>
    <row r="692" spans="1:4" x14ac:dyDescent="0.45">
      <c r="A692">
        <v>691</v>
      </c>
      <c r="B692" s="1">
        <v>44530</v>
      </c>
      <c r="C692" s="2" t="s">
        <v>7</v>
      </c>
      <c r="D692">
        <v>9670</v>
      </c>
    </row>
    <row r="693" spans="1:4" x14ac:dyDescent="0.45">
      <c r="A693">
        <v>692</v>
      </c>
      <c r="B693" s="1">
        <v>44531</v>
      </c>
      <c r="C693" s="2" t="s">
        <v>7</v>
      </c>
      <c r="D693">
        <v>3510</v>
      </c>
    </row>
    <row r="694" spans="1:4" x14ac:dyDescent="0.45">
      <c r="A694">
        <v>693</v>
      </c>
      <c r="B694" s="1">
        <v>44532</v>
      </c>
      <c r="C694" s="2" t="s">
        <v>7</v>
      </c>
      <c r="D694">
        <v>5820</v>
      </c>
    </row>
    <row r="695" spans="1:4" x14ac:dyDescent="0.45">
      <c r="A695">
        <v>694</v>
      </c>
      <c r="B695" s="1">
        <v>44532</v>
      </c>
      <c r="C695" s="2" t="s">
        <v>4</v>
      </c>
      <c r="D695">
        <v>1950</v>
      </c>
    </row>
    <row r="696" spans="1:4" x14ac:dyDescent="0.45">
      <c r="A696">
        <v>695</v>
      </c>
      <c r="B696" s="1">
        <v>44533</v>
      </c>
      <c r="C696" s="2" t="s">
        <v>7</v>
      </c>
      <c r="D696">
        <v>1310</v>
      </c>
    </row>
    <row r="697" spans="1:4" x14ac:dyDescent="0.45">
      <c r="A697">
        <v>696</v>
      </c>
      <c r="B697" s="1">
        <v>44533</v>
      </c>
      <c r="C697" s="2" t="s">
        <v>5</v>
      </c>
      <c r="D697">
        <v>3850</v>
      </c>
    </row>
    <row r="698" spans="1:4" x14ac:dyDescent="0.45">
      <c r="A698">
        <v>697</v>
      </c>
      <c r="B698" s="1">
        <v>44533</v>
      </c>
      <c r="C698" s="2" t="s">
        <v>6</v>
      </c>
      <c r="D698">
        <v>4160</v>
      </c>
    </row>
    <row r="699" spans="1:4" x14ac:dyDescent="0.45">
      <c r="A699">
        <v>698</v>
      </c>
      <c r="B699" s="1">
        <v>44534</v>
      </c>
      <c r="C699" s="2" t="s">
        <v>7</v>
      </c>
      <c r="D699">
        <v>3550</v>
      </c>
    </row>
    <row r="700" spans="1:4" x14ac:dyDescent="0.45">
      <c r="A700">
        <v>699</v>
      </c>
      <c r="B700" s="1">
        <v>44534</v>
      </c>
      <c r="C700" s="2" t="s">
        <v>5</v>
      </c>
      <c r="D700">
        <v>2700</v>
      </c>
    </row>
    <row r="701" spans="1:4" x14ac:dyDescent="0.45">
      <c r="A701">
        <v>700</v>
      </c>
      <c r="B701" s="1">
        <v>44535</v>
      </c>
      <c r="C701" s="2" t="s">
        <v>4</v>
      </c>
      <c r="D701">
        <v>4620</v>
      </c>
    </row>
    <row r="702" spans="1:4" x14ac:dyDescent="0.45">
      <c r="A702">
        <v>701</v>
      </c>
      <c r="B702" s="1">
        <v>44535</v>
      </c>
      <c r="C702" s="2" t="s">
        <v>5</v>
      </c>
      <c r="D702">
        <v>5060</v>
      </c>
    </row>
    <row r="703" spans="1:4" x14ac:dyDescent="0.45">
      <c r="A703">
        <v>702</v>
      </c>
      <c r="B703" s="1">
        <v>44536</v>
      </c>
      <c r="C703" s="2" t="s">
        <v>4</v>
      </c>
      <c r="D703">
        <v>2550</v>
      </c>
    </row>
    <row r="704" spans="1:4" x14ac:dyDescent="0.45">
      <c r="A704">
        <v>703</v>
      </c>
      <c r="B704" s="1">
        <v>44536</v>
      </c>
      <c r="C704" s="2" t="s">
        <v>5</v>
      </c>
      <c r="D704">
        <v>4310</v>
      </c>
    </row>
    <row r="705" spans="1:4" x14ac:dyDescent="0.45">
      <c r="A705">
        <v>704</v>
      </c>
      <c r="B705" s="1">
        <v>44536</v>
      </c>
      <c r="C705" s="2" t="s">
        <v>6</v>
      </c>
      <c r="D705">
        <v>7210</v>
      </c>
    </row>
    <row r="706" spans="1:4" x14ac:dyDescent="0.45">
      <c r="A706">
        <v>705</v>
      </c>
      <c r="B706" s="1">
        <v>44537</v>
      </c>
      <c r="C706" s="2" t="s">
        <v>6</v>
      </c>
      <c r="D706">
        <v>3560</v>
      </c>
    </row>
    <row r="707" spans="1:4" x14ac:dyDescent="0.45">
      <c r="A707">
        <v>706</v>
      </c>
      <c r="B707" s="1">
        <v>44538</v>
      </c>
      <c r="C707" s="2" t="s">
        <v>5</v>
      </c>
      <c r="D707">
        <v>520</v>
      </c>
    </row>
    <row r="708" spans="1:4" x14ac:dyDescent="0.45">
      <c r="A708">
        <v>707</v>
      </c>
      <c r="B708" s="1">
        <v>44539</v>
      </c>
      <c r="C708" s="2" t="s">
        <v>7</v>
      </c>
      <c r="D708">
        <v>6090</v>
      </c>
    </row>
    <row r="709" spans="1:4" x14ac:dyDescent="0.45">
      <c r="A709">
        <v>708</v>
      </c>
      <c r="B709" s="1">
        <v>44540</v>
      </c>
      <c r="C709" s="2" t="s">
        <v>4</v>
      </c>
      <c r="D709">
        <v>570</v>
      </c>
    </row>
    <row r="710" spans="1:4" x14ac:dyDescent="0.45">
      <c r="A710">
        <v>709</v>
      </c>
      <c r="B710" s="1">
        <v>44541</v>
      </c>
      <c r="C710" s="2" t="s">
        <v>4</v>
      </c>
      <c r="D710">
        <v>9510</v>
      </c>
    </row>
    <row r="711" spans="1:4" x14ac:dyDescent="0.45">
      <c r="A711">
        <v>710</v>
      </c>
      <c r="B711" s="1">
        <v>44541</v>
      </c>
      <c r="C711" s="2" t="s">
        <v>7</v>
      </c>
      <c r="D711">
        <v>2480</v>
      </c>
    </row>
    <row r="712" spans="1:4" x14ac:dyDescent="0.45">
      <c r="A712">
        <v>711</v>
      </c>
      <c r="B712" s="1">
        <v>44541</v>
      </c>
      <c r="C712" s="2" t="s">
        <v>6</v>
      </c>
      <c r="D712">
        <v>8000</v>
      </c>
    </row>
    <row r="713" spans="1:4" x14ac:dyDescent="0.45">
      <c r="A713">
        <v>712</v>
      </c>
      <c r="B713" s="1">
        <v>44542</v>
      </c>
      <c r="C713" s="2" t="s">
        <v>5</v>
      </c>
      <c r="D713">
        <v>9990</v>
      </c>
    </row>
    <row r="714" spans="1:4" x14ac:dyDescent="0.45">
      <c r="A714">
        <v>713</v>
      </c>
      <c r="B714" s="1">
        <v>44542</v>
      </c>
      <c r="C714" s="2" t="s">
        <v>4</v>
      </c>
      <c r="D714">
        <v>2750</v>
      </c>
    </row>
    <row r="715" spans="1:4" x14ac:dyDescent="0.45">
      <c r="A715">
        <v>714</v>
      </c>
      <c r="B715" s="1">
        <v>44542</v>
      </c>
      <c r="C715" s="2" t="s">
        <v>7</v>
      </c>
      <c r="D715">
        <v>4260</v>
      </c>
    </row>
    <row r="716" spans="1:4" x14ac:dyDescent="0.45">
      <c r="A716">
        <v>715</v>
      </c>
      <c r="B716" s="1">
        <v>44543</v>
      </c>
      <c r="C716" s="2" t="s">
        <v>5</v>
      </c>
      <c r="D716">
        <v>2700</v>
      </c>
    </row>
    <row r="717" spans="1:4" x14ac:dyDescent="0.45">
      <c r="A717">
        <v>716</v>
      </c>
      <c r="B717" s="1">
        <v>44543</v>
      </c>
      <c r="C717" s="2" t="s">
        <v>7</v>
      </c>
      <c r="D717">
        <v>2180</v>
      </c>
    </row>
    <row r="718" spans="1:4" x14ac:dyDescent="0.45">
      <c r="A718">
        <v>717</v>
      </c>
      <c r="B718" s="1">
        <v>44544</v>
      </c>
      <c r="C718" s="2" t="s">
        <v>5</v>
      </c>
      <c r="D718">
        <v>8200</v>
      </c>
    </row>
    <row r="719" spans="1:4" x14ac:dyDescent="0.45">
      <c r="A719">
        <v>718</v>
      </c>
      <c r="B719" s="1">
        <v>44544</v>
      </c>
      <c r="C719" s="2" t="s">
        <v>6</v>
      </c>
      <c r="D719">
        <v>5080</v>
      </c>
    </row>
    <row r="720" spans="1:4" x14ac:dyDescent="0.45">
      <c r="A720">
        <v>719</v>
      </c>
      <c r="B720" s="1">
        <v>44544</v>
      </c>
      <c r="C720" s="2" t="s">
        <v>4</v>
      </c>
      <c r="D720">
        <v>7660</v>
      </c>
    </row>
    <row r="721" spans="1:4" x14ac:dyDescent="0.45">
      <c r="A721">
        <v>720</v>
      </c>
      <c r="B721" s="1">
        <v>44544</v>
      </c>
      <c r="C721" s="2" t="s">
        <v>7</v>
      </c>
      <c r="D721">
        <v>8700</v>
      </c>
    </row>
    <row r="722" spans="1:4" x14ac:dyDescent="0.45">
      <c r="A722">
        <v>721</v>
      </c>
      <c r="B722" s="1">
        <v>44545</v>
      </c>
      <c r="C722" s="2" t="s">
        <v>6</v>
      </c>
      <c r="D722">
        <v>7940</v>
      </c>
    </row>
    <row r="723" spans="1:4" x14ac:dyDescent="0.45">
      <c r="A723">
        <v>722</v>
      </c>
      <c r="B723" s="1">
        <v>44545</v>
      </c>
      <c r="C723" s="2" t="s">
        <v>4</v>
      </c>
      <c r="D723">
        <v>5370</v>
      </c>
    </row>
    <row r="724" spans="1:4" x14ac:dyDescent="0.45">
      <c r="A724">
        <v>723</v>
      </c>
      <c r="B724" s="1">
        <v>44546</v>
      </c>
      <c r="C724" s="2" t="s">
        <v>5</v>
      </c>
      <c r="D724">
        <v>3940</v>
      </c>
    </row>
    <row r="725" spans="1:4" x14ac:dyDescent="0.45">
      <c r="A725">
        <v>724</v>
      </c>
      <c r="B725" s="1">
        <v>44547</v>
      </c>
      <c r="C725" s="2" t="s">
        <v>5</v>
      </c>
      <c r="D725">
        <v>4400</v>
      </c>
    </row>
    <row r="726" spans="1:4" x14ac:dyDescent="0.45">
      <c r="A726">
        <v>725</v>
      </c>
      <c r="B726" s="1">
        <v>44548</v>
      </c>
      <c r="C726" s="2" t="s">
        <v>6</v>
      </c>
      <c r="D726">
        <v>6800</v>
      </c>
    </row>
    <row r="727" spans="1:4" x14ac:dyDescent="0.45">
      <c r="A727">
        <v>726</v>
      </c>
      <c r="B727" s="1">
        <v>44548</v>
      </c>
      <c r="C727" s="2" t="s">
        <v>4</v>
      </c>
      <c r="D727">
        <v>4640</v>
      </c>
    </row>
    <row r="728" spans="1:4" x14ac:dyDescent="0.45">
      <c r="A728">
        <v>727</v>
      </c>
      <c r="B728" s="1">
        <v>44548</v>
      </c>
      <c r="C728" s="2" t="s">
        <v>7</v>
      </c>
      <c r="D728">
        <v>7530</v>
      </c>
    </row>
    <row r="729" spans="1:4" x14ac:dyDescent="0.45">
      <c r="A729">
        <v>728</v>
      </c>
      <c r="B729" s="1">
        <v>44549</v>
      </c>
      <c r="C729" s="2" t="s">
        <v>7</v>
      </c>
      <c r="D729">
        <v>6950</v>
      </c>
    </row>
    <row r="730" spans="1:4" x14ac:dyDescent="0.45">
      <c r="A730">
        <v>729</v>
      </c>
      <c r="B730" s="1">
        <v>44549</v>
      </c>
      <c r="C730" s="2" t="s">
        <v>4</v>
      </c>
      <c r="D730">
        <v>2520</v>
      </c>
    </row>
    <row r="731" spans="1:4" x14ac:dyDescent="0.45">
      <c r="A731">
        <v>730</v>
      </c>
      <c r="B731" s="1">
        <v>44549</v>
      </c>
      <c r="C731" s="2" t="s">
        <v>5</v>
      </c>
      <c r="D731">
        <v>4570</v>
      </c>
    </row>
    <row r="732" spans="1:4" x14ac:dyDescent="0.45">
      <c r="A732">
        <v>731</v>
      </c>
      <c r="B732" s="1">
        <v>44550</v>
      </c>
      <c r="C732" s="2" t="s">
        <v>6</v>
      </c>
      <c r="D732">
        <v>7250</v>
      </c>
    </row>
    <row r="733" spans="1:4" x14ac:dyDescent="0.45">
      <c r="A733">
        <v>732</v>
      </c>
      <c r="B733" s="1">
        <v>44550</v>
      </c>
      <c r="C733" s="2" t="s">
        <v>4</v>
      </c>
      <c r="D733">
        <v>1340</v>
      </c>
    </row>
    <row r="734" spans="1:4" x14ac:dyDescent="0.45">
      <c r="A734">
        <v>733</v>
      </c>
      <c r="B734" s="1">
        <v>44551</v>
      </c>
      <c r="C734" s="2" t="s">
        <v>6</v>
      </c>
      <c r="D734">
        <v>1880</v>
      </c>
    </row>
    <row r="735" spans="1:4" x14ac:dyDescent="0.45">
      <c r="A735">
        <v>734</v>
      </c>
      <c r="B735" s="1">
        <v>44552</v>
      </c>
      <c r="C735" s="2" t="s">
        <v>4</v>
      </c>
      <c r="D735">
        <v>5730</v>
      </c>
    </row>
    <row r="736" spans="1:4" x14ac:dyDescent="0.45">
      <c r="A736">
        <v>735</v>
      </c>
      <c r="B736" s="1">
        <v>44552</v>
      </c>
      <c r="C736" s="2" t="s">
        <v>5</v>
      </c>
      <c r="D736">
        <v>1260</v>
      </c>
    </row>
    <row r="737" spans="1:4" x14ac:dyDescent="0.45">
      <c r="A737">
        <v>736</v>
      </c>
      <c r="B737" s="1">
        <v>44553</v>
      </c>
      <c r="C737" s="2" t="s">
        <v>4</v>
      </c>
      <c r="D737">
        <v>9620</v>
      </c>
    </row>
    <row r="738" spans="1:4" x14ac:dyDescent="0.45">
      <c r="A738">
        <v>737</v>
      </c>
      <c r="B738" s="1">
        <v>44553</v>
      </c>
      <c r="C738" s="2" t="s">
        <v>6</v>
      </c>
      <c r="D738">
        <v>1280</v>
      </c>
    </row>
    <row r="739" spans="1:4" x14ac:dyDescent="0.45">
      <c r="A739">
        <v>738</v>
      </c>
      <c r="B739" s="1">
        <v>44553</v>
      </c>
      <c r="C739" s="2" t="s">
        <v>5</v>
      </c>
      <c r="D739">
        <v>4040</v>
      </c>
    </row>
    <row r="740" spans="1:4" x14ac:dyDescent="0.45">
      <c r="A740">
        <v>739</v>
      </c>
      <c r="B740" s="1">
        <v>44554</v>
      </c>
      <c r="C740" s="2" t="s">
        <v>4</v>
      </c>
      <c r="D740">
        <v>4270</v>
      </c>
    </row>
    <row r="741" spans="1:4" x14ac:dyDescent="0.45">
      <c r="A741">
        <v>740</v>
      </c>
      <c r="B741" s="1">
        <v>44555</v>
      </c>
      <c r="C741" s="2" t="s">
        <v>4</v>
      </c>
      <c r="D741">
        <v>1590</v>
      </c>
    </row>
    <row r="742" spans="1:4" x14ac:dyDescent="0.45">
      <c r="A742">
        <v>741</v>
      </c>
      <c r="B742" s="1">
        <v>44556</v>
      </c>
      <c r="C742" s="2" t="s">
        <v>5</v>
      </c>
      <c r="D742">
        <v>7700</v>
      </c>
    </row>
    <row r="743" spans="1:4" x14ac:dyDescent="0.45">
      <c r="A743">
        <v>742</v>
      </c>
      <c r="B743" s="1">
        <v>44556</v>
      </c>
      <c r="C743" s="2" t="s">
        <v>7</v>
      </c>
      <c r="D743">
        <v>7320</v>
      </c>
    </row>
    <row r="744" spans="1:4" x14ac:dyDescent="0.45">
      <c r="A744">
        <v>743</v>
      </c>
      <c r="B744" s="1">
        <v>44557</v>
      </c>
      <c r="C744" s="2" t="s">
        <v>7</v>
      </c>
      <c r="D744">
        <v>3930</v>
      </c>
    </row>
    <row r="745" spans="1:4" x14ac:dyDescent="0.45">
      <c r="A745">
        <v>744</v>
      </c>
      <c r="B745" s="1">
        <v>44557</v>
      </c>
      <c r="C745" s="2" t="s">
        <v>6</v>
      </c>
      <c r="D745">
        <v>5870</v>
      </c>
    </row>
    <row r="746" spans="1:4" x14ac:dyDescent="0.45">
      <c r="A746">
        <v>745</v>
      </c>
      <c r="B746" s="1">
        <v>44557</v>
      </c>
      <c r="C746" s="2" t="s">
        <v>5</v>
      </c>
      <c r="D746">
        <v>8040</v>
      </c>
    </row>
    <row r="747" spans="1:4" x14ac:dyDescent="0.45">
      <c r="A747">
        <v>746</v>
      </c>
      <c r="B747" s="1">
        <v>44557</v>
      </c>
      <c r="C747" s="2" t="s">
        <v>4</v>
      </c>
      <c r="D747">
        <v>8030</v>
      </c>
    </row>
    <row r="748" spans="1:4" x14ac:dyDescent="0.45">
      <c r="A748">
        <v>747</v>
      </c>
      <c r="B748" s="1">
        <v>44558</v>
      </c>
      <c r="C748" s="2" t="s">
        <v>5</v>
      </c>
      <c r="D748">
        <v>4140</v>
      </c>
    </row>
    <row r="749" spans="1:4" x14ac:dyDescent="0.45">
      <c r="A749">
        <v>748</v>
      </c>
      <c r="B749" s="1">
        <v>44558</v>
      </c>
      <c r="C749" s="2" t="s">
        <v>4</v>
      </c>
      <c r="D749">
        <v>1410</v>
      </c>
    </row>
    <row r="750" spans="1:4" x14ac:dyDescent="0.45">
      <c r="A750">
        <v>749</v>
      </c>
      <c r="B750" s="1">
        <v>44558</v>
      </c>
      <c r="C750" s="2" t="s">
        <v>6</v>
      </c>
      <c r="D750">
        <v>4500</v>
      </c>
    </row>
    <row r="751" spans="1:4" x14ac:dyDescent="0.45">
      <c r="A751">
        <v>750</v>
      </c>
      <c r="B751" s="1">
        <v>44559</v>
      </c>
      <c r="C751" s="2" t="s">
        <v>5</v>
      </c>
      <c r="D751">
        <v>4050</v>
      </c>
    </row>
    <row r="752" spans="1:4" x14ac:dyDescent="0.45">
      <c r="A752">
        <v>751</v>
      </c>
      <c r="B752" s="1">
        <v>44559</v>
      </c>
      <c r="C752" s="2" t="s">
        <v>4</v>
      </c>
      <c r="D752">
        <v>7390</v>
      </c>
    </row>
    <row r="753" spans="1:4" x14ac:dyDescent="0.45">
      <c r="A753">
        <v>752</v>
      </c>
      <c r="B753" s="1">
        <v>44560</v>
      </c>
      <c r="C753" s="2" t="s">
        <v>6</v>
      </c>
      <c r="D753">
        <v>4600</v>
      </c>
    </row>
    <row r="754" spans="1:4" x14ac:dyDescent="0.45">
      <c r="A754">
        <v>753</v>
      </c>
      <c r="B754" s="1">
        <v>44560</v>
      </c>
      <c r="C754" s="2" t="s">
        <v>5</v>
      </c>
      <c r="D754">
        <v>7040</v>
      </c>
    </row>
    <row r="755" spans="1:4" x14ac:dyDescent="0.45">
      <c r="A755">
        <v>754</v>
      </c>
      <c r="B755" s="1">
        <v>44560</v>
      </c>
      <c r="C755" s="2" t="s">
        <v>7</v>
      </c>
      <c r="D755">
        <v>2410</v>
      </c>
    </row>
    <row r="756" spans="1:4" x14ac:dyDescent="0.45">
      <c r="A756">
        <v>755</v>
      </c>
      <c r="B756" s="1">
        <v>44561</v>
      </c>
      <c r="C756" s="2" t="s">
        <v>6</v>
      </c>
      <c r="D756">
        <v>6290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1A3CE-6314-4728-91EE-7977FCCCBE35}">
  <dimension ref="A1:M756"/>
  <sheetViews>
    <sheetView workbookViewId="0">
      <selection sqref="A1:XFD1048576"/>
    </sheetView>
  </sheetViews>
  <sheetFormatPr defaultRowHeight="14.25" x14ac:dyDescent="0.45"/>
  <cols>
    <col min="1" max="1" width="14.86328125" bestFit="1" customWidth="1"/>
    <col min="2" max="2" width="9.9296875" bestFit="1" customWidth="1"/>
    <col min="3" max="3" width="11" bestFit="1" customWidth="1"/>
    <col min="4" max="4" width="20.3984375" bestFit="1" customWidth="1"/>
    <col min="5" max="5" width="11.59765625" customWidth="1"/>
    <col min="6" max="6" width="12.46484375" customWidth="1"/>
    <col min="8" max="8" width="12.9296875" customWidth="1"/>
    <col min="10" max="10" width="15.53125" customWidth="1"/>
    <col min="11" max="11" width="12.19921875" customWidth="1"/>
    <col min="13" max="13" width="12.6640625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15</v>
      </c>
      <c r="G1" t="s">
        <v>16</v>
      </c>
      <c r="H1" t="s">
        <v>17</v>
      </c>
      <c r="J1" t="s">
        <v>18</v>
      </c>
      <c r="K1" t="s">
        <v>19</v>
      </c>
      <c r="L1" t="s">
        <v>20</v>
      </c>
      <c r="M1" t="s">
        <v>21</v>
      </c>
    </row>
    <row r="2" spans="1:13" x14ac:dyDescent="0.45">
      <c r="A2">
        <v>1</v>
      </c>
      <c r="B2" s="1">
        <v>44198</v>
      </c>
      <c r="C2" s="2" t="s">
        <v>4</v>
      </c>
      <c r="D2">
        <v>1290</v>
      </c>
      <c r="E2">
        <v>35000</v>
      </c>
      <c r="F2">
        <f>IF(soki6[[#This Row],[Stan butelek przed]]-soki6[[#This Row],[wielkosc_zamowienia]] &gt;=0, soki6[[#This Row],[Stan butelek przed]]-soki6[[#This Row],[wielkosc_zamowienia]], soki6[[#This Row],[Stan butelek przed]])</f>
        <v>33710</v>
      </c>
      <c r="G2">
        <f>IF(soki6[[#This Row],[Stan butelek przed]]-soki6[[#This Row],[wielkosc_zamowienia]] &lt; 0, soki6[[#This Row],[wielkosc_zamowienia]], 0)</f>
        <v>0</v>
      </c>
      <c r="H2">
        <f>IF(WEEKDAY(soki6[[#This Row],[data]], 2) &lt;= 5, 12000, 5000)</f>
        <v>5000</v>
      </c>
      <c r="J2">
        <f>COUNTIF(soki6[Dane do filli], "&gt;0")</f>
        <v>37</v>
      </c>
      <c r="K2">
        <f>SUM(soki6[Dane do filli])</f>
        <v>285230</v>
      </c>
      <c r="L2" s="3">
        <v>154</v>
      </c>
      <c r="M2" s="9">
        <v>44274</v>
      </c>
    </row>
    <row r="3" spans="1:13" x14ac:dyDescent="0.45">
      <c r="A3">
        <v>2</v>
      </c>
      <c r="B3" s="1">
        <v>44198</v>
      </c>
      <c r="C3" s="2" t="s">
        <v>5</v>
      </c>
      <c r="D3">
        <v>4420</v>
      </c>
      <c r="E3">
        <f>IF(soki6[[#This Row],[data]] &lt;&gt; B2, F2+soki6[[#This Row],[Zmiana butelkowa]], F2)</f>
        <v>33710</v>
      </c>
      <c r="F3">
        <f>IF(soki6[[#This Row],[Stan butelek przed]]-soki6[[#This Row],[wielkosc_zamowienia]] &gt;=0, soki6[[#This Row],[Stan butelek przed]]-soki6[[#This Row],[wielkosc_zamowienia]], soki6[[#This Row],[Stan butelek przed]])</f>
        <v>29290</v>
      </c>
      <c r="G3">
        <f>IF(soki6[[#This Row],[Stan butelek przed]]-soki6[[#This Row],[wielkosc_zamowienia]] &lt; 0, soki6[[#This Row],[wielkosc_zamowienia]], 0)</f>
        <v>0</v>
      </c>
      <c r="H3">
        <f>IF(WEEKDAY(soki6[[#This Row],[data]], 2) &lt;= 5, 12000, 5000)</f>
        <v>5000</v>
      </c>
    </row>
    <row r="4" spans="1:13" x14ac:dyDescent="0.45">
      <c r="A4">
        <v>3</v>
      </c>
      <c r="B4" s="1">
        <v>44198</v>
      </c>
      <c r="C4" s="2" t="s">
        <v>6</v>
      </c>
      <c r="D4">
        <v>5190</v>
      </c>
      <c r="E4">
        <f>IF(soki6[[#This Row],[data]] &lt;&gt; B3, F3+soki6[[#This Row],[Zmiana butelkowa]], F3)</f>
        <v>29290</v>
      </c>
      <c r="F4">
        <f>IF(soki6[[#This Row],[Stan butelek przed]]-soki6[[#This Row],[wielkosc_zamowienia]] &gt;=0, soki6[[#This Row],[Stan butelek przed]]-soki6[[#This Row],[wielkosc_zamowienia]], soki6[[#This Row],[Stan butelek przed]])</f>
        <v>24100</v>
      </c>
      <c r="G4">
        <f>IF(soki6[[#This Row],[Stan butelek przed]]-soki6[[#This Row],[wielkosc_zamowienia]] &lt; 0, soki6[[#This Row],[wielkosc_zamowienia]], 0)</f>
        <v>0</v>
      </c>
      <c r="H4">
        <f>IF(WEEKDAY(soki6[[#This Row],[data]], 2) &lt;= 5, 12000, 5000)</f>
        <v>5000</v>
      </c>
    </row>
    <row r="5" spans="1:13" x14ac:dyDescent="0.45">
      <c r="A5">
        <v>4</v>
      </c>
      <c r="B5" s="1">
        <v>44199</v>
      </c>
      <c r="C5" s="2" t="s">
        <v>7</v>
      </c>
      <c r="D5">
        <v>950</v>
      </c>
      <c r="E5">
        <f>IF(soki6[[#This Row],[data]] &lt;&gt; B4, F4+soki6[[#This Row],[Zmiana butelkowa]], F4)</f>
        <v>29100</v>
      </c>
      <c r="F5">
        <f>IF(soki6[[#This Row],[Stan butelek przed]]-soki6[[#This Row],[wielkosc_zamowienia]] &gt;=0, soki6[[#This Row],[Stan butelek przed]]-soki6[[#This Row],[wielkosc_zamowienia]], soki6[[#This Row],[Stan butelek przed]])</f>
        <v>28150</v>
      </c>
      <c r="G5">
        <f>IF(soki6[[#This Row],[Stan butelek przed]]-soki6[[#This Row],[wielkosc_zamowienia]] &lt; 0, soki6[[#This Row],[wielkosc_zamowienia]], 0)</f>
        <v>0</v>
      </c>
      <c r="H5">
        <f>IF(WEEKDAY(soki6[[#This Row],[data]], 2) &lt;= 5, 12000, 5000)</f>
        <v>5000</v>
      </c>
    </row>
    <row r="6" spans="1:13" x14ac:dyDescent="0.45">
      <c r="A6">
        <v>5</v>
      </c>
      <c r="B6" s="1">
        <v>44199</v>
      </c>
      <c r="C6" s="2" t="s">
        <v>6</v>
      </c>
      <c r="D6">
        <v>6000</v>
      </c>
      <c r="E6">
        <f>IF(soki6[[#This Row],[data]] &lt;&gt; B5, F5+soki6[[#This Row],[Zmiana butelkowa]], F5)</f>
        <v>28150</v>
      </c>
      <c r="F6">
        <f>IF(soki6[[#This Row],[Stan butelek przed]]-soki6[[#This Row],[wielkosc_zamowienia]] &gt;=0, soki6[[#This Row],[Stan butelek przed]]-soki6[[#This Row],[wielkosc_zamowienia]], soki6[[#This Row],[Stan butelek przed]])</f>
        <v>22150</v>
      </c>
      <c r="G6">
        <f>IF(soki6[[#This Row],[Stan butelek przed]]-soki6[[#This Row],[wielkosc_zamowienia]] &lt; 0, soki6[[#This Row],[wielkosc_zamowienia]], 0)</f>
        <v>0</v>
      </c>
      <c r="H6">
        <f>IF(WEEKDAY(soki6[[#This Row],[data]], 2) &lt;= 5, 12000, 5000)</f>
        <v>5000</v>
      </c>
    </row>
    <row r="7" spans="1:13" x14ac:dyDescent="0.45">
      <c r="A7">
        <v>6</v>
      </c>
      <c r="B7" s="1">
        <v>44199</v>
      </c>
      <c r="C7" s="2" t="s">
        <v>5</v>
      </c>
      <c r="D7">
        <v>8530</v>
      </c>
      <c r="E7">
        <f>IF(soki6[[#This Row],[data]] &lt;&gt; B6, F6+soki6[[#This Row],[Zmiana butelkowa]], F6)</f>
        <v>22150</v>
      </c>
      <c r="F7">
        <f>IF(soki6[[#This Row],[Stan butelek przed]]-soki6[[#This Row],[wielkosc_zamowienia]] &gt;=0, soki6[[#This Row],[Stan butelek przed]]-soki6[[#This Row],[wielkosc_zamowienia]], soki6[[#This Row],[Stan butelek przed]])</f>
        <v>13620</v>
      </c>
      <c r="G7">
        <f>IF(soki6[[#This Row],[Stan butelek przed]]-soki6[[#This Row],[wielkosc_zamowienia]] &lt; 0, soki6[[#This Row],[wielkosc_zamowienia]], 0)</f>
        <v>0</v>
      </c>
      <c r="H7">
        <f>IF(WEEKDAY(soki6[[#This Row],[data]], 2) &lt;= 5, 12000, 5000)</f>
        <v>5000</v>
      </c>
    </row>
    <row r="8" spans="1:13" x14ac:dyDescent="0.45">
      <c r="A8">
        <v>7</v>
      </c>
      <c r="B8" s="1">
        <v>44200</v>
      </c>
      <c r="C8" s="2" t="s">
        <v>7</v>
      </c>
      <c r="D8">
        <v>1140</v>
      </c>
      <c r="E8">
        <f>IF(soki6[[#This Row],[data]] &lt;&gt; B7, F7+soki6[[#This Row],[Zmiana butelkowa]], F7)</f>
        <v>25620</v>
      </c>
      <c r="F8">
        <f>IF(soki6[[#This Row],[Stan butelek przed]]-soki6[[#This Row],[wielkosc_zamowienia]] &gt;=0, soki6[[#This Row],[Stan butelek przed]]-soki6[[#This Row],[wielkosc_zamowienia]], soki6[[#This Row],[Stan butelek przed]])</f>
        <v>24480</v>
      </c>
      <c r="G8">
        <f>IF(soki6[[#This Row],[Stan butelek przed]]-soki6[[#This Row],[wielkosc_zamowienia]] &lt; 0, soki6[[#This Row],[wielkosc_zamowienia]], 0)</f>
        <v>0</v>
      </c>
      <c r="H8">
        <f>IF(WEEKDAY(soki6[[#This Row],[data]], 2) &lt;= 5, 12000, 5000)</f>
        <v>12000</v>
      </c>
    </row>
    <row r="9" spans="1:13" x14ac:dyDescent="0.45">
      <c r="A9">
        <v>8</v>
      </c>
      <c r="B9" s="1">
        <v>44200</v>
      </c>
      <c r="C9" s="2" t="s">
        <v>5</v>
      </c>
      <c r="D9">
        <v>2460</v>
      </c>
      <c r="E9">
        <f>IF(soki6[[#This Row],[data]] &lt;&gt; B8, F8+soki6[[#This Row],[Zmiana butelkowa]], F8)</f>
        <v>24480</v>
      </c>
      <c r="F9">
        <f>IF(soki6[[#This Row],[Stan butelek przed]]-soki6[[#This Row],[wielkosc_zamowienia]] &gt;=0, soki6[[#This Row],[Stan butelek przed]]-soki6[[#This Row],[wielkosc_zamowienia]], soki6[[#This Row],[Stan butelek przed]])</f>
        <v>22020</v>
      </c>
      <c r="G9">
        <f>IF(soki6[[#This Row],[Stan butelek przed]]-soki6[[#This Row],[wielkosc_zamowienia]] &lt; 0, soki6[[#This Row],[wielkosc_zamowienia]], 0)</f>
        <v>0</v>
      </c>
      <c r="H9">
        <f>IF(WEEKDAY(soki6[[#This Row],[data]], 2) &lt;= 5, 12000, 5000)</f>
        <v>12000</v>
      </c>
    </row>
    <row r="10" spans="1:13" x14ac:dyDescent="0.45">
      <c r="A10">
        <v>9</v>
      </c>
      <c r="B10" s="1">
        <v>44201</v>
      </c>
      <c r="C10" s="2" t="s">
        <v>6</v>
      </c>
      <c r="D10">
        <v>7520</v>
      </c>
      <c r="E10">
        <f>IF(soki6[[#This Row],[data]] &lt;&gt; B9, F9+soki6[[#This Row],[Zmiana butelkowa]], F9)</f>
        <v>34020</v>
      </c>
      <c r="F10">
        <f>IF(soki6[[#This Row],[Stan butelek przed]]-soki6[[#This Row],[wielkosc_zamowienia]] &gt;=0, soki6[[#This Row],[Stan butelek przed]]-soki6[[#This Row],[wielkosc_zamowienia]], soki6[[#This Row],[Stan butelek przed]])</f>
        <v>26500</v>
      </c>
      <c r="G10">
        <f>IF(soki6[[#This Row],[Stan butelek przed]]-soki6[[#This Row],[wielkosc_zamowienia]] &lt; 0, soki6[[#This Row],[wielkosc_zamowienia]], 0)</f>
        <v>0</v>
      </c>
      <c r="H10">
        <f>IF(WEEKDAY(soki6[[#This Row],[data]], 2) &lt;= 5, 12000, 5000)</f>
        <v>12000</v>
      </c>
    </row>
    <row r="11" spans="1:13" x14ac:dyDescent="0.45">
      <c r="A11">
        <v>10</v>
      </c>
      <c r="B11" s="1">
        <v>44201</v>
      </c>
      <c r="C11" s="2" t="s">
        <v>5</v>
      </c>
      <c r="D11">
        <v>7920</v>
      </c>
      <c r="E11">
        <f>IF(soki6[[#This Row],[data]] &lt;&gt; B10, F10+soki6[[#This Row],[Zmiana butelkowa]], F10)</f>
        <v>26500</v>
      </c>
      <c r="F11">
        <f>IF(soki6[[#This Row],[Stan butelek przed]]-soki6[[#This Row],[wielkosc_zamowienia]] &gt;=0, soki6[[#This Row],[Stan butelek przed]]-soki6[[#This Row],[wielkosc_zamowienia]], soki6[[#This Row],[Stan butelek przed]])</f>
        <v>18580</v>
      </c>
      <c r="G11">
        <f>IF(soki6[[#This Row],[Stan butelek przed]]-soki6[[#This Row],[wielkosc_zamowienia]] &lt; 0, soki6[[#This Row],[wielkosc_zamowienia]], 0)</f>
        <v>0</v>
      </c>
      <c r="H11">
        <f>IF(WEEKDAY(soki6[[#This Row],[data]], 2) &lt;= 5, 12000, 5000)</f>
        <v>12000</v>
      </c>
    </row>
    <row r="12" spans="1:13" x14ac:dyDescent="0.45">
      <c r="A12">
        <v>11</v>
      </c>
      <c r="B12" s="1">
        <v>44201</v>
      </c>
      <c r="C12" s="2" t="s">
        <v>4</v>
      </c>
      <c r="D12">
        <v>1430</v>
      </c>
      <c r="E12">
        <f>IF(soki6[[#This Row],[data]] &lt;&gt; B11, F11+soki6[[#This Row],[Zmiana butelkowa]], F11)</f>
        <v>18580</v>
      </c>
      <c r="F12">
        <f>IF(soki6[[#This Row],[Stan butelek przed]]-soki6[[#This Row],[wielkosc_zamowienia]] &gt;=0, soki6[[#This Row],[Stan butelek przed]]-soki6[[#This Row],[wielkosc_zamowienia]], soki6[[#This Row],[Stan butelek przed]])</f>
        <v>17150</v>
      </c>
      <c r="G12">
        <f>IF(soki6[[#This Row],[Stan butelek przed]]-soki6[[#This Row],[wielkosc_zamowienia]] &lt; 0, soki6[[#This Row],[wielkosc_zamowienia]], 0)</f>
        <v>0</v>
      </c>
      <c r="H12">
        <f>IF(WEEKDAY(soki6[[#This Row],[data]], 2) &lt;= 5, 12000, 5000)</f>
        <v>12000</v>
      </c>
    </row>
    <row r="13" spans="1:13" x14ac:dyDescent="0.45">
      <c r="A13">
        <v>12</v>
      </c>
      <c r="B13" s="1">
        <v>44202</v>
      </c>
      <c r="C13" s="2" t="s">
        <v>7</v>
      </c>
      <c r="D13">
        <v>1500</v>
      </c>
      <c r="E13">
        <f>IF(soki6[[#This Row],[data]] &lt;&gt; B12, F12+soki6[[#This Row],[Zmiana butelkowa]], F12)</f>
        <v>29150</v>
      </c>
      <c r="F13">
        <f>IF(soki6[[#This Row],[Stan butelek przed]]-soki6[[#This Row],[wielkosc_zamowienia]] &gt;=0, soki6[[#This Row],[Stan butelek przed]]-soki6[[#This Row],[wielkosc_zamowienia]], soki6[[#This Row],[Stan butelek przed]])</f>
        <v>27650</v>
      </c>
      <c r="G13">
        <f>IF(soki6[[#This Row],[Stan butelek przed]]-soki6[[#This Row],[wielkosc_zamowienia]] &lt; 0, soki6[[#This Row],[wielkosc_zamowienia]], 0)</f>
        <v>0</v>
      </c>
      <c r="H13">
        <f>IF(WEEKDAY(soki6[[#This Row],[data]], 2) &lt;= 5, 12000, 5000)</f>
        <v>12000</v>
      </c>
    </row>
    <row r="14" spans="1:13" x14ac:dyDescent="0.45">
      <c r="A14">
        <v>13</v>
      </c>
      <c r="B14" s="1">
        <v>44202</v>
      </c>
      <c r="C14" s="2" t="s">
        <v>4</v>
      </c>
      <c r="D14">
        <v>5540</v>
      </c>
      <c r="E14">
        <f>IF(soki6[[#This Row],[data]] &lt;&gt; B13, F13+soki6[[#This Row],[Zmiana butelkowa]], F13)</f>
        <v>27650</v>
      </c>
      <c r="F14">
        <f>IF(soki6[[#This Row],[Stan butelek przed]]-soki6[[#This Row],[wielkosc_zamowienia]] &gt;=0, soki6[[#This Row],[Stan butelek przed]]-soki6[[#This Row],[wielkosc_zamowienia]], soki6[[#This Row],[Stan butelek przed]])</f>
        <v>22110</v>
      </c>
      <c r="G14">
        <f>IF(soki6[[#This Row],[Stan butelek przed]]-soki6[[#This Row],[wielkosc_zamowienia]] &lt; 0, soki6[[#This Row],[wielkosc_zamowienia]], 0)</f>
        <v>0</v>
      </c>
      <c r="H14">
        <f>IF(WEEKDAY(soki6[[#This Row],[data]], 2) &lt;= 5, 12000, 5000)</f>
        <v>12000</v>
      </c>
    </row>
    <row r="15" spans="1:13" x14ac:dyDescent="0.45">
      <c r="A15">
        <v>14</v>
      </c>
      <c r="B15" s="1">
        <v>44202</v>
      </c>
      <c r="C15" s="2" t="s">
        <v>6</v>
      </c>
      <c r="D15">
        <v>7340</v>
      </c>
      <c r="E15">
        <f>IF(soki6[[#This Row],[data]] &lt;&gt; B14, F14+soki6[[#This Row],[Zmiana butelkowa]], F14)</f>
        <v>22110</v>
      </c>
      <c r="F15">
        <f>IF(soki6[[#This Row],[Stan butelek przed]]-soki6[[#This Row],[wielkosc_zamowienia]] &gt;=0, soki6[[#This Row],[Stan butelek przed]]-soki6[[#This Row],[wielkosc_zamowienia]], soki6[[#This Row],[Stan butelek przed]])</f>
        <v>14770</v>
      </c>
      <c r="G15">
        <f>IF(soki6[[#This Row],[Stan butelek przed]]-soki6[[#This Row],[wielkosc_zamowienia]] &lt; 0, soki6[[#This Row],[wielkosc_zamowienia]], 0)</f>
        <v>0</v>
      </c>
      <c r="H15">
        <f>IF(WEEKDAY(soki6[[#This Row],[data]], 2) &lt;= 5, 12000, 5000)</f>
        <v>12000</v>
      </c>
    </row>
    <row r="16" spans="1:13" x14ac:dyDescent="0.45">
      <c r="A16">
        <v>15</v>
      </c>
      <c r="B16" s="1">
        <v>44203</v>
      </c>
      <c r="C16" s="2" t="s">
        <v>5</v>
      </c>
      <c r="D16">
        <v>8170</v>
      </c>
      <c r="E16">
        <f>IF(soki6[[#This Row],[data]] &lt;&gt; B15, F15+soki6[[#This Row],[Zmiana butelkowa]], F15)</f>
        <v>26770</v>
      </c>
      <c r="F16">
        <f>IF(soki6[[#This Row],[Stan butelek przed]]-soki6[[#This Row],[wielkosc_zamowienia]] &gt;=0, soki6[[#This Row],[Stan butelek przed]]-soki6[[#This Row],[wielkosc_zamowienia]], soki6[[#This Row],[Stan butelek przed]])</f>
        <v>18600</v>
      </c>
      <c r="G16">
        <f>IF(soki6[[#This Row],[Stan butelek przed]]-soki6[[#This Row],[wielkosc_zamowienia]] &lt; 0, soki6[[#This Row],[wielkosc_zamowienia]], 0)</f>
        <v>0</v>
      </c>
      <c r="H16">
        <f>IF(WEEKDAY(soki6[[#This Row],[data]], 2) &lt;= 5, 12000, 5000)</f>
        <v>12000</v>
      </c>
    </row>
    <row r="17" spans="1:8" x14ac:dyDescent="0.45">
      <c r="A17">
        <v>16</v>
      </c>
      <c r="B17" s="1">
        <v>44204</v>
      </c>
      <c r="C17" s="2" t="s">
        <v>4</v>
      </c>
      <c r="D17">
        <v>9410</v>
      </c>
      <c r="E17">
        <f>IF(soki6[[#This Row],[data]] &lt;&gt; B16, F16+soki6[[#This Row],[Zmiana butelkowa]], F16)</f>
        <v>30600</v>
      </c>
      <c r="F17">
        <f>IF(soki6[[#This Row],[Stan butelek przed]]-soki6[[#This Row],[wielkosc_zamowienia]] &gt;=0, soki6[[#This Row],[Stan butelek przed]]-soki6[[#This Row],[wielkosc_zamowienia]], soki6[[#This Row],[Stan butelek przed]])</f>
        <v>21190</v>
      </c>
      <c r="G17">
        <f>IF(soki6[[#This Row],[Stan butelek przed]]-soki6[[#This Row],[wielkosc_zamowienia]] &lt; 0, soki6[[#This Row],[wielkosc_zamowienia]], 0)</f>
        <v>0</v>
      </c>
      <c r="H17">
        <f>IF(WEEKDAY(soki6[[#This Row],[data]], 2) &lt;= 5, 12000, 5000)</f>
        <v>12000</v>
      </c>
    </row>
    <row r="18" spans="1:8" x14ac:dyDescent="0.45">
      <c r="A18">
        <v>17</v>
      </c>
      <c r="B18" s="1">
        <v>44204</v>
      </c>
      <c r="C18" s="2" t="s">
        <v>7</v>
      </c>
      <c r="D18">
        <v>4660</v>
      </c>
      <c r="E18">
        <f>IF(soki6[[#This Row],[data]] &lt;&gt; B17, F17+soki6[[#This Row],[Zmiana butelkowa]], F17)</f>
        <v>21190</v>
      </c>
      <c r="F18">
        <f>IF(soki6[[#This Row],[Stan butelek przed]]-soki6[[#This Row],[wielkosc_zamowienia]] &gt;=0, soki6[[#This Row],[Stan butelek przed]]-soki6[[#This Row],[wielkosc_zamowienia]], soki6[[#This Row],[Stan butelek przed]])</f>
        <v>16530</v>
      </c>
      <c r="G18">
        <f>IF(soki6[[#This Row],[Stan butelek przed]]-soki6[[#This Row],[wielkosc_zamowienia]] &lt; 0, soki6[[#This Row],[wielkosc_zamowienia]], 0)</f>
        <v>0</v>
      </c>
      <c r="H18">
        <f>IF(WEEKDAY(soki6[[#This Row],[data]], 2) &lt;= 5, 12000, 5000)</f>
        <v>12000</v>
      </c>
    </row>
    <row r="19" spans="1:8" x14ac:dyDescent="0.45">
      <c r="A19">
        <v>18</v>
      </c>
      <c r="B19" s="1">
        <v>44205</v>
      </c>
      <c r="C19" s="2" t="s">
        <v>4</v>
      </c>
      <c r="D19">
        <v>2240</v>
      </c>
      <c r="E19">
        <f>IF(soki6[[#This Row],[data]] &lt;&gt; B18, F18+soki6[[#This Row],[Zmiana butelkowa]], F18)</f>
        <v>21530</v>
      </c>
      <c r="F19">
        <f>IF(soki6[[#This Row],[Stan butelek przed]]-soki6[[#This Row],[wielkosc_zamowienia]] &gt;=0, soki6[[#This Row],[Stan butelek przed]]-soki6[[#This Row],[wielkosc_zamowienia]], soki6[[#This Row],[Stan butelek przed]])</f>
        <v>19290</v>
      </c>
      <c r="G19">
        <f>IF(soki6[[#This Row],[Stan butelek przed]]-soki6[[#This Row],[wielkosc_zamowienia]] &lt; 0, soki6[[#This Row],[wielkosc_zamowienia]], 0)</f>
        <v>0</v>
      </c>
      <c r="H19">
        <f>IF(WEEKDAY(soki6[[#This Row],[data]], 2) &lt;= 5, 12000, 5000)</f>
        <v>5000</v>
      </c>
    </row>
    <row r="20" spans="1:8" x14ac:dyDescent="0.45">
      <c r="A20">
        <v>19</v>
      </c>
      <c r="B20" s="1">
        <v>44205</v>
      </c>
      <c r="C20" s="2" t="s">
        <v>5</v>
      </c>
      <c r="D20">
        <v>6760</v>
      </c>
      <c r="E20">
        <f>IF(soki6[[#This Row],[data]] &lt;&gt; B19, F19+soki6[[#This Row],[Zmiana butelkowa]], F19)</f>
        <v>19290</v>
      </c>
      <c r="F20">
        <f>IF(soki6[[#This Row],[Stan butelek przed]]-soki6[[#This Row],[wielkosc_zamowienia]] &gt;=0, soki6[[#This Row],[Stan butelek przed]]-soki6[[#This Row],[wielkosc_zamowienia]], soki6[[#This Row],[Stan butelek przed]])</f>
        <v>12530</v>
      </c>
      <c r="G20">
        <f>IF(soki6[[#This Row],[Stan butelek przed]]-soki6[[#This Row],[wielkosc_zamowienia]] &lt; 0, soki6[[#This Row],[wielkosc_zamowienia]], 0)</f>
        <v>0</v>
      </c>
      <c r="H20">
        <f>IF(WEEKDAY(soki6[[#This Row],[data]], 2) &lt;= 5, 12000, 5000)</f>
        <v>5000</v>
      </c>
    </row>
    <row r="21" spans="1:8" x14ac:dyDescent="0.45">
      <c r="A21">
        <v>20</v>
      </c>
      <c r="B21" s="1">
        <v>44206</v>
      </c>
      <c r="C21" s="2" t="s">
        <v>6</v>
      </c>
      <c r="D21">
        <v>7850</v>
      </c>
      <c r="E21">
        <f>IF(soki6[[#This Row],[data]] &lt;&gt; B20, F20+soki6[[#This Row],[Zmiana butelkowa]], F20)</f>
        <v>17530</v>
      </c>
      <c r="F21">
        <f>IF(soki6[[#This Row],[Stan butelek przed]]-soki6[[#This Row],[wielkosc_zamowienia]] &gt;=0, soki6[[#This Row],[Stan butelek przed]]-soki6[[#This Row],[wielkosc_zamowienia]], soki6[[#This Row],[Stan butelek przed]])</f>
        <v>9680</v>
      </c>
      <c r="G21">
        <f>IF(soki6[[#This Row],[Stan butelek przed]]-soki6[[#This Row],[wielkosc_zamowienia]] &lt; 0, soki6[[#This Row],[wielkosc_zamowienia]], 0)</f>
        <v>0</v>
      </c>
      <c r="H21">
        <f>IF(WEEKDAY(soki6[[#This Row],[data]], 2) &lt;= 5, 12000, 5000)</f>
        <v>5000</v>
      </c>
    </row>
    <row r="22" spans="1:8" x14ac:dyDescent="0.45">
      <c r="A22">
        <v>21</v>
      </c>
      <c r="B22" s="1">
        <v>44207</v>
      </c>
      <c r="C22" s="2" t="s">
        <v>5</v>
      </c>
      <c r="D22">
        <v>5440</v>
      </c>
      <c r="E22">
        <f>IF(soki6[[#This Row],[data]] &lt;&gt; B21, F21+soki6[[#This Row],[Zmiana butelkowa]], F21)</f>
        <v>21680</v>
      </c>
      <c r="F22">
        <f>IF(soki6[[#This Row],[Stan butelek przed]]-soki6[[#This Row],[wielkosc_zamowienia]] &gt;=0, soki6[[#This Row],[Stan butelek przed]]-soki6[[#This Row],[wielkosc_zamowienia]], soki6[[#This Row],[Stan butelek przed]])</f>
        <v>16240</v>
      </c>
      <c r="G22">
        <f>IF(soki6[[#This Row],[Stan butelek przed]]-soki6[[#This Row],[wielkosc_zamowienia]] &lt; 0, soki6[[#This Row],[wielkosc_zamowienia]], 0)</f>
        <v>0</v>
      </c>
      <c r="H22">
        <f>IF(WEEKDAY(soki6[[#This Row],[data]], 2) &lt;= 5, 12000, 5000)</f>
        <v>12000</v>
      </c>
    </row>
    <row r="23" spans="1:8" x14ac:dyDescent="0.45">
      <c r="A23">
        <v>22</v>
      </c>
      <c r="B23" s="1">
        <v>44207</v>
      </c>
      <c r="C23" s="2" t="s">
        <v>7</v>
      </c>
      <c r="D23">
        <v>5230</v>
      </c>
      <c r="E23">
        <f>IF(soki6[[#This Row],[data]] &lt;&gt; B22, F22+soki6[[#This Row],[Zmiana butelkowa]], F22)</f>
        <v>16240</v>
      </c>
      <c r="F23">
        <f>IF(soki6[[#This Row],[Stan butelek przed]]-soki6[[#This Row],[wielkosc_zamowienia]] &gt;=0, soki6[[#This Row],[Stan butelek przed]]-soki6[[#This Row],[wielkosc_zamowienia]], soki6[[#This Row],[Stan butelek przed]])</f>
        <v>11010</v>
      </c>
      <c r="G23">
        <f>IF(soki6[[#This Row],[Stan butelek przed]]-soki6[[#This Row],[wielkosc_zamowienia]] &lt; 0, soki6[[#This Row],[wielkosc_zamowienia]], 0)</f>
        <v>0</v>
      </c>
      <c r="H23">
        <f>IF(WEEKDAY(soki6[[#This Row],[data]], 2) &lt;= 5, 12000, 5000)</f>
        <v>12000</v>
      </c>
    </row>
    <row r="24" spans="1:8" x14ac:dyDescent="0.45">
      <c r="A24">
        <v>23</v>
      </c>
      <c r="B24" s="1">
        <v>44207</v>
      </c>
      <c r="C24" s="2" t="s">
        <v>4</v>
      </c>
      <c r="D24">
        <v>9750</v>
      </c>
      <c r="E24">
        <f>IF(soki6[[#This Row],[data]] &lt;&gt; B23, F23+soki6[[#This Row],[Zmiana butelkowa]], F23)</f>
        <v>11010</v>
      </c>
      <c r="F24">
        <f>IF(soki6[[#This Row],[Stan butelek przed]]-soki6[[#This Row],[wielkosc_zamowienia]] &gt;=0, soki6[[#This Row],[Stan butelek przed]]-soki6[[#This Row],[wielkosc_zamowienia]], soki6[[#This Row],[Stan butelek przed]])</f>
        <v>1260</v>
      </c>
      <c r="G24">
        <f>IF(soki6[[#This Row],[Stan butelek przed]]-soki6[[#This Row],[wielkosc_zamowienia]] &lt; 0, soki6[[#This Row],[wielkosc_zamowienia]], 0)</f>
        <v>0</v>
      </c>
      <c r="H24">
        <f>IF(WEEKDAY(soki6[[#This Row],[data]], 2) &lt;= 5, 12000, 5000)</f>
        <v>12000</v>
      </c>
    </row>
    <row r="25" spans="1:8" x14ac:dyDescent="0.45">
      <c r="A25">
        <v>24</v>
      </c>
      <c r="B25" s="1">
        <v>44208</v>
      </c>
      <c r="C25" s="2" t="s">
        <v>6</v>
      </c>
      <c r="D25">
        <v>4800</v>
      </c>
      <c r="E25">
        <f>IF(soki6[[#This Row],[data]] &lt;&gt; B24, F24+soki6[[#This Row],[Zmiana butelkowa]], F24)</f>
        <v>13260</v>
      </c>
      <c r="F25">
        <f>IF(soki6[[#This Row],[Stan butelek przed]]-soki6[[#This Row],[wielkosc_zamowienia]] &gt;=0, soki6[[#This Row],[Stan butelek przed]]-soki6[[#This Row],[wielkosc_zamowienia]], soki6[[#This Row],[Stan butelek przed]])</f>
        <v>8460</v>
      </c>
      <c r="G25">
        <f>IF(soki6[[#This Row],[Stan butelek przed]]-soki6[[#This Row],[wielkosc_zamowienia]] &lt; 0, soki6[[#This Row],[wielkosc_zamowienia]], 0)</f>
        <v>0</v>
      </c>
      <c r="H25">
        <f>IF(WEEKDAY(soki6[[#This Row],[data]], 2) &lt;= 5, 12000, 5000)</f>
        <v>12000</v>
      </c>
    </row>
    <row r="26" spans="1:8" x14ac:dyDescent="0.45">
      <c r="A26">
        <v>25</v>
      </c>
      <c r="B26" s="1">
        <v>44209</v>
      </c>
      <c r="C26" s="2" t="s">
        <v>7</v>
      </c>
      <c r="D26">
        <v>8650</v>
      </c>
      <c r="E26">
        <f>IF(soki6[[#This Row],[data]] &lt;&gt; B25, F25+soki6[[#This Row],[Zmiana butelkowa]], F25)</f>
        <v>20460</v>
      </c>
      <c r="F26">
        <f>IF(soki6[[#This Row],[Stan butelek przed]]-soki6[[#This Row],[wielkosc_zamowienia]] &gt;=0, soki6[[#This Row],[Stan butelek przed]]-soki6[[#This Row],[wielkosc_zamowienia]], soki6[[#This Row],[Stan butelek przed]])</f>
        <v>11810</v>
      </c>
      <c r="G26">
        <f>IF(soki6[[#This Row],[Stan butelek przed]]-soki6[[#This Row],[wielkosc_zamowienia]] &lt; 0, soki6[[#This Row],[wielkosc_zamowienia]], 0)</f>
        <v>0</v>
      </c>
      <c r="H26">
        <f>IF(WEEKDAY(soki6[[#This Row],[data]], 2) &lt;= 5, 12000, 5000)</f>
        <v>12000</v>
      </c>
    </row>
    <row r="27" spans="1:8" x14ac:dyDescent="0.45">
      <c r="A27">
        <v>26</v>
      </c>
      <c r="B27" s="1">
        <v>44210</v>
      </c>
      <c r="C27" s="2" t="s">
        <v>4</v>
      </c>
      <c r="D27">
        <v>2260</v>
      </c>
      <c r="E27">
        <f>IF(soki6[[#This Row],[data]] &lt;&gt; B26, F26+soki6[[#This Row],[Zmiana butelkowa]], F26)</f>
        <v>23810</v>
      </c>
      <c r="F27">
        <f>IF(soki6[[#This Row],[Stan butelek przed]]-soki6[[#This Row],[wielkosc_zamowienia]] &gt;=0, soki6[[#This Row],[Stan butelek przed]]-soki6[[#This Row],[wielkosc_zamowienia]], soki6[[#This Row],[Stan butelek przed]])</f>
        <v>21550</v>
      </c>
      <c r="G27">
        <f>IF(soki6[[#This Row],[Stan butelek przed]]-soki6[[#This Row],[wielkosc_zamowienia]] &lt; 0, soki6[[#This Row],[wielkosc_zamowienia]], 0)</f>
        <v>0</v>
      </c>
      <c r="H27">
        <f>IF(WEEKDAY(soki6[[#This Row],[data]], 2) &lt;= 5, 12000, 5000)</f>
        <v>12000</v>
      </c>
    </row>
    <row r="28" spans="1:8" x14ac:dyDescent="0.45">
      <c r="A28">
        <v>27</v>
      </c>
      <c r="B28" s="1">
        <v>44210</v>
      </c>
      <c r="C28" s="2" t="s">
        <v>5</v>
      </c>
      <c r="D28">
        <v>5000</v>
      </c>
      <c r="E28">
        <f>IF(soki6[[#This Row],[data]] &lt;&gt; B27, F27+soki6[[#This Row],[Zmiana butelkowa]], F27)</f>
        <v>21550</v>
      </c>
      <c r="F28">
        <f>IF(soki6[[#This Row],[Stan butelek przed]]-soki6[[#This Row],[wielkosc_zamowienia]] &gt;=0, soki6[[#This Row],[Stan butelek przed]]-soki6[[#This Row],[wielkosc_zamowienia]], soki6[[#This Row],[Stan butelek przed]])</f>
        <v>16550</v>
      </c>
      <c r="G28">
        <f>IF(soki6[[#This Row],[Stan butelek przed]]-soki6[[#This Row],[wielkosc_zamowienia]] &lt; 0, soki6[[#This Row],[wielkosc_zamowienia]], 0)</f>
        <v>0</v>
      </c>
      <c r="H28">
        <f>IF(WEEKDAY(soki6[[#This Row],[data]], 2) &lt;= 5, 12000, 5000)</f>
        <v>12000</v>
      </c>
    </row>
    <row r="29" spans="1:8" x14ac:dyDescent="0.45">
      <c r="A29">
        <v>28</v>
      </c>
      <c r="B29" s="1">
        <v>44210</v>
      </c>
      <c r="C29" s="2" t="s">
        <v>7</v>
      </c>
      <c r="D29">
        <v>1650</v>
      </c>
      <c r="E29">
        <f>IF(soki6[[#This Row],[data]] &lt;&gt; B28, F28+soki6[[#This Row],[Zmiana butelkowa]], F28)</f>
        <v>16550</v>
      </c>
      <c r="F29">
        <f>IF(soki6[[#This Row],[Stan butelek przed]]-soki6[[#This Row],[wielkosc_zamowienia]] &gt;=0, soki6[[#This Row],[Stan butelek przed]]-soki6[[#This Row],[wielkosc_zamowienia]], soki6[[#This Row],[Stan butelek przed]])</f>
        <v>14900</v>
      </c>
      <c r="G29">
        <f>IF(soki6[[#This Row],[Stan butelek przed]]-soki6[[#This Row],[wielkosc_zamowienia]] &lt; 0, soki6[[#This Row],[wielkosc_zamowienia]], 0)</f>
        <v>0</v>
      </c>
      <c r="H29">
        <f>IF(WEEKDAY(soki6[[#This Row],[data]], 2) &lt;= 5, 12000, 5000)</f>
        <v>12000</v>
      </c>
    </row>
    <row r="30" spans="1:8" x14ac:dyDescent="0.45">
      <c r="A30">
        <v>29</v>
      </c>
      <c r="B30" s="1">
        <v>44211</v>
      </c>
      <c r="C30" s="2" t="s">
        <v>7</v>
      </c>
      <c r="D30">
        <v>7060</v>
      </c>
      <c r="E30">
        <f>IF(soki6[[#This Row],[data]] &lt;&gt; B29, F29+soki6[[#This Row],[Zmiana butelkowa]], F29)</f>
        <v>26900</v>
      </c>
      <c r="F30">
        <f>IF(soki6[[#This Row],[Stan butelek przed]]-soki6[[#This Row],[wielkosc_zamowienia]] &gt;=0, soki6[[#This Row],[Stan butelek przed]]-soki6[[#This Row],[wielkosc_zamowienia]], soki6[[#This Row],[Stan butelek przed]])</f>
        <v>19840</v>
      </c>
      <c r="G30">
        <f>IF(soki6[[#This Row],[Stan butelek przed]]-soki6[[#This Row],[wielkosc_zamowienia]] &lt; 0, soki6[[#This Row],[wielkosc_zamowienia]], 0)</f>
        <v>0</v>
      </c>
      <c r="H30">
        <f>IF(WEEKDAY(soki6[[#This Row],[data]], 2) &lt;= 5, 12000, 5000)</f>
        <v>12000</v>
      </c>
    </row>
    <row r="31" spans="1:8" x14ac:dyDescent="0.45">
      <c r="A31">
        <v>30</v>
      </c>
      <c r="B31" s="1">
        <v>44211</v>
      </c>
      <c r="C31" s="2" t="s">
        <v>4</v>
      </c>
      <c r="D31">
        <v>3260</v>
      </c>
      <c r="E31">
        <f>IF(soki6[[#This Row],[data]] &lt;&gt; B30, F30+soki6[[#This Row],[Zmiana butelkowa]], F30)</f>
        <v>19840</v>
      </c>
      <c r="F31">
        <f>IF(soki6[[#This Row],[Stan butelek przed]]-soki6[[#This Row],[wielkosc_zamowienia]] &gt;=0, soki6[[#This Row],[Stan butelek przed]]-soki6[[#This Row],[wielkosc_zamowienia]], soki6[[#This Row],[Stan butelek przed]])</f>
        <v>16580</v>
      </c>
      <c r="G31">
        <f>IF(soki6[[#This Row],[Stan butelek przed]]-soki6[[#This Row],[wielkosc_zamowienia]] &lt; 0, soki6[[#This Row],[wielkosc_zamowienia]], 0)</f>
        <v>0</v>
      </c>
      <c r="H31">
        <f>IF(WEEKDAY(soki6[[#This Row],[data]], 2) &lt;= 5, 12000, 5000)</f>
        <v>12000</v>
      </c>
    </row>
    <row r="32" spans="1:8" x14ac:dyDescent="0.45">
      <c r="A32">
        <v>31</v>
      </c>
      <c r="B32" s="1">
        <v>44211</v>
      </c>
      <c r="C32" s="2" t="s">
        <v>6</v>
      </c>
      <c r="D32">
        <v>5760</v>
      </c>
      <c r="E32">
        <f>IF(soki6[[#This Row],[data]] &lt;&gt; B31, F31+soki6[[#This Row],[Zmiana butelkowa]], F31)</f>
        <v>16580</v>
      </c>
      <c r="F32">
        <f>IF(soki6[[#This Row],[Stan butelek przed]]-soki6[[#This Row],[wielkosc_zamowienia]] &gt;=0, soki6[[#This Row],[Stan butelek przed]]-soki6[[#This Row],[wielkosc_zamowienia]], soki6[[#This Row],[Stan butelek przed]])</f>
        <v>10820</v>
      </c>
      <c r="G32">
        <f>IF(soki6[[#This Row],[Stan butelek przed]]-soki6[[#This Row],[wielkosc_zamowienia]] &lt; 0, soki6[[#This Row],[wielkosc_zamowienia]], 0)</f>
        <v>0</v>
      </c>
      <c r="H32">
        <f>IF(WEEKDAY(soki6[[#This Row],[data]], 2) &lt;= 5, 12000, 5000)</f>
        <v>12000</v>
      </c>
    </row>
    <row r="33" spans="1:8" x14ac:dyDescent="0.45">
      <c r="A33">
        <v>32</v>
      </c>
      <c r="B33" s="1">
        <v>44212</v>
      </c>
      <c r="C33" s="2" t="s">
        <v>5</v>
      </c>
      <c r="D33">
        <v>1990</v>
      </c>
      <c r="E33">
        <f>IF(soki6[[#This Row],[data]] &lt;&gt; B32, F32+soki6[[#This Row],[Zmiana butelkowa]], F32)</f>
        <v>15820</v>
      </c>
      <c r="F33">
        <f>IF(soki6[[#This Row],[Stan butelek przed]]-soki6[[#This Row],[wielkosc_zamowienia]] &gt;=0, soki6[[#This Row],[Stan butelek przed]]-soki6[[#This Row],[wielkosc_zamowienia]], soki6[[#This Row],[Stan butelek przed]])</f>
        <v>13830</v>
      </c>
      <c r="G33">
        <f>IF(soki6[[#This Row],[Stan butelek przed]]-soki6[[#This Row],[wielkosc_zamowienia]] &lt; 0, soki6[[#This Row],[wielkosc_zamowienia]], 0)</f>
        <v>0</v>
      </c>
      <c r="H33">
        <f>IF(WEEKDAY(soki6[[#This Row],[data]], 2) &lt;= 5, 12000, 5000)</f>
        <v>5000</v>
      </c>
    </row>
    <row r="34" spans="1:8" x14ac:dyDescent="0.45">
      <c r="A34">
        <v>33</v>
      </c>
      <c r="B34" s="1">
        <v>44213</v>
      </c>
      <c r="C34" s="2" t="s">
        <v>7</v>
      </c>
      <c r="D34">
        <v>5240</v>
      </c>
      <c r="E34">
        <f>IF(soki6[[#This Row],[data]] &lt;&gt; B33, F33+soki6[[#This Row],[Zmiana butelkowa]], F33)</f>
        <v>18830</v>
      </c>
      <c r="F34">
        <f>IF(soki6[[#This Row],[Stan butelek przed]]-soki6[[#This Row],[wielkosc_zamowienia]] &gt;=0, soki6[[#This Row],[Stan butelek przed]]-soki6[[#This Row],[wielkosc_zamowienia]], soki6[[#This Row],[Stan butelek przed]])</f>
        <v>13590</v>
      </c>
      <c r="G34">
        <f>IF(soki6[[#This Row],[Stan butelek przed]]-soki6[[#This Row],[wielkosc_zamowienia]] &lt; 0, soki6[[#This Row],[wielkosc_zamowienia]], 0)</f>
        <v>0</v>
      </c>
      <c r="H34">
        <f>IF(WEEKDAY(soki6[[#This Row],[data]], 2) &lt;= 5, 12000, 5000)</f>
        <v>5000</v>
      </c>
    </row>
    <row r="35" spans="1:8" x14ac:dyDescent="0.45">
      <c r="A35">
        <v>34</v>
      </c>
      <c r="B35" s="1">
        <v>44213</v>
      </c>
      <c r="C35" s="2" t="s">
        <v>5</v>
      </c>
      <c r="D35">
        <v>2720</v>
      </c>
      <c r="E35">
        <f>IF(soki6[[#This Row],[data]] &lt;&gt; B34, F34+soki6[[#This Row],[Zmiana butelkowa]], F34)</f>
        <v>13590</v>
      </c>
      <c r="F35">
        <f>IF(soki6[[#This Row],[Stan butelek przed]]-soki6[[#This Row],[wielkosc_zamowienia]] &gt;=0, soki6[[#This Row],[Stan butelek przed]]-soki6[[#This Row],[wielkosc_zamowienia]], soki6[[#This Row],[Stan butelek przed]])</f>
        <v>10870</v>
      </c>
      <c r="G35">
        <f>IF(soki6[[#This Row],[Stan butelek przed]]-soki6[[#This Row],[wielkosc_zamowienia]] &lt; 0, soki6[[#This Row],[wielkosc_zamowienia]], 0)</f>
        <v>0</v>
      </c>
      <c r="H35">
        <f>IF(WEEKDAY(soki6[[#This Row],[data]], 2) &lt;= 5, 12000, 5000)</f>
        <v>5000</v>
      </c>
    </row>
    <row r="36" spans="1:8" x14ac:dyDescent="0.45">
      <c r="A36">
        <v>35</v>
      </c>
      <c r="B36" s="1">
        <v>44213</v>
      </c>
      <c r="C36" s="2" t="s">
        <v>6</v>
      </c>
      <c r="D36">
        <v>3220</v>
      </c>
      <c r="E36">
        <f>IF(soki6[[#This Row],[data]] &lt;&gt; B35, F35+soki6[[#This Row],[Zmiana butelkowa]], F35)</f>
        <v>10870</v>
      </c>
      <c r="F36">
        <f>IF(soki6[[#This Row],[Stan butelek przed]]-soki6[[#This Row],[wielkosc_zamowienia]] &gt;=0, soki6[[#This Row],[Stan butelek przed]]-soki6[[#This Row],[wielkosc_zamowienia]], soki6[[#This Row],[Stan butelek przed]])</f>
        <v>7650</v>
      </c>
      <c r="G36">
        <f>IF(soki6[[#This Row],[Stan butelek przed]]-soki6[[#This Row],[wielkosc_zamowienia]] &lt; 0, soki6[[#This Row],[wielkosc_zamowienia]], 0)</f>
        <v>0</v>
      </c>
      <c r="H36">
        <f>IF(WEEKDAY(soki6[[#This Row],[data]], 2) &lt;= 5, 12000, 5000)</f>
        <v>5000</v>
      </c>
    </row>
    <row r="37" spans="1:8" x14ac:dyDescent="0.45">
      <c r="A37">
        <v>36</v>
      </c>
      <c r="B37" s="1">
        <v>44213</v>
      </c>
      <c r="C37" s="2" t="s">
        <v>4</v>
      </c>
      <c r="D37">
        <v>3140</v>
      </c>
      <c r="E37">
        <f>IF(soki6[[#This Row],[data]] &lt;&gt; B36, F36+soki6[[#This Row],[Zmiana butelkowa]], F36)</f>
        <v>7650</v>
      </c>
      <c r="F37">
        <f>IF(soki6[[#This Row],[Stan butelek przed]]-soki6[[#This Row],[wielkosc_zamowienia]] &gt;=0, soki6[[#This Row],[Stan butelek przed]]-soki6[[#This Row],[wielkosc_zamowienia]], soki6[[#This Row],[Stan butelek przed]])</f>
        <v>4510</v>
      </c>
      <c r="G37">
        <f>IF(soki6[[#This Row],[Stan butelek przed]]-soki6[[#This Row],[wielkosc_zamowienia]] &lt; 0, soki6[[#This Row],[wielkosc_zamowienia]], 0)</f>
        <v>0</v>
      </c>
      <c r="H37">
        <f>IF(WEEKDAY(soki6[[#This Row],[data]], 2) &lt;= 5, 12000, 5000)</f>
        <v>5000</v>
      </c>
    </row>
    <row r="38" spans="1:8" x14ac:dyDescent="0.45">
      <c r="A38">
        <v>37</v>
      </c>
      <c r="B38" s="1">
        <v>44214</v>
      </c>
      <c r="C38" s="2" t="s">
        <v>7</v>
      </c>
      <c r="D38">
        <v>4150</v>
      </c>
      <c r="E38">
        <f>IF(soki6[[#This Row],[data]] &lt;&gt; B37, F37+soki6[[#This Row],[Zmiana butelkowa]], F37)</f>
        <v>16510</v>
      </c>
      <c r="F38">
        <f>IF(soki6[[#This Row],[Stan butelek przed]]-soki6[[#This Row],[wielkosc_zamowienia]] &gt;=0, soki6[[#This Row],[Stan butelek przed]]-soki6[[#This Row],[wielkosc_zamowienia]], soki6[[#This Row],[Stan butelek przed]])</f>
        <v>12360</v>
      </c>
      <c r="G38">
        <f>IF(soki6[[#This Row],[Stan butelek przed]]-soki6[[#This Row],[wielkosc_zamowienia]] &lt; 0, soki6[[#This Row],[wielkosc_zamowienia]], 0)</f>
        <v>0</v>
      </c>
      <c r="H38">
        <f>IF(WEEKDAY(soki6[[#This Row],[data]], 2) &lt;= 5, 12000, 5000)</f>
        <v>12000</v>
      </c>
    </row>
    <row r="39" spans="1:8" x14ac:dyDescent="0.45">
      <c r="A39">
        <v>38</v>
      </c>
      <c r="B39" s="1">
        <v>44215</v>
      </c>
      <c r="C39" s="2" t="s">
        <v>7</v>
      </c>
      <c r="D39">
        <v>3870</v>
      </c>
      <c r="E39">
        <f>IF(soki6[[#This Row],[data]] &lt;&gt; B38, F38+soki6[[#This Row],[Zmiana butelkowa]], F38)</f>
        <v>24360</v>
      </c>
      <c r="F39">
        <f>IF(soki6[[#This Row],[Stan butelek przed]]-soki6[[#This Row],[wielkosc_zamowienia]] &gt;=0, soki6[[#This Row],[Stan butelek przed]]-soki6[[#This Row],[wielkosc_zamowienia]], soki6[[#This Row],[Stan butelek przed]])</f>
        <v>20490</v>
      </c>
      <c r="G39">
        <f>IF(soki6[[#This Row],[Stan butelek przed]]-soki6[[#This Row],[wielkosc_zamowienia]] &lt; 0, soki6[[#This Row],[wielkosc_zamowienia]], 0)</f>
        <v>0</v>
      </c>
      <c r="H39">
        <f>IF(WEEKDAY(soki6[[#This Row],[data]], 2) &lt;= 5, 12000, 5000)</f>
        <v>12000</v>
      </c>
    </row>
    <row r="40" spans="1:8" x14ac:dyDescent="0.45">
      <c r="A40">
        <v>39</v>
      </c>
      <c r="B40" s="1">
        <v>44215</v>
      </c>
      <c r="C40" s="2" t="s">
        <v>4</v>
      </c>
      <c r="D40">
        <v>1170</v>
      </c>
      <c r="E40">
        <f>IF(soki6[[#This Row],[data]] &lt;&gt; B39, F39+soki6[[#This Row],[Zmiana butelkowa]], F39)</f>
        <v>20490</v>
      </c>
      <c r="F40">
        <f>IF(soki6[[#This Row],[Stan butelek przed]]-soki6[[#This Row],[wielkosc_zamowienia]] &gt;=0, soki6[[#This Row],[Stan butelek przed]]-soki6[[#This Row],[wielkosc_zamowienia]], soki6[[#This Row],[Stan butelek przed]])</f>
        <v>19320</v>
      </c>
      <c r="G40">
        <f>IF(soki6[[#This Row],[Stan butelek przed]]-soki6[[#This Row],[wielkosc_zamowienia]] &lt; 0, soki6[[#This Row],[wielkosc_zamowienia]], 0)</f>
        <v>0</v>
      </c>
      <c r="H40">
        <f>IF(WEEKDAY(soki6[[#This Row],[data]], 2) &lt;= 5, 12000, 5000)</f>
        <v>12000</v>
      </c>
    </row>
    <row r="41" spans="1:8" x14ac:dyDescent="0.45">
      <c r="A41">
        <v>40</v>
      </c>
      <c r="B41" s="1">
        <v>44216</v>
      </c>
      <c r="C41" s="2" t="s">
        <v>4</v>
      </c>
      <c r="D41">
        <v>2350</v>
      </c>
      <c r="E41">
        <f>IF(soki6[[#This Row],[data]] &lt;&gt; B40, F40+soki6[[#This Row],[Zmiana butelkowa]], F40)</f>
        <v>31320</v>
      </c>
      <c r="F41">
        <f>IF(soki6[[#This Row],[Stan butelek przed]]-soki6[[#This Row],[wielkosc_zamowienia]] &gt;=0, soki6[[#This Row],[Stan butelek przed]]-soki6[[#This Row],[wielkosc_zamowienia]], soki6[[#This Row],[Stan butelek przed]])</f>
        <v>28970</v>
      </c>
      <c r="G41">
        <f>IF(soki6[[#This Row],[Stan butelek przed]]-soki6[[#This Row],[wielkosc_zamowienia]] &lt; 0, soki6[[#This Row],[wielkosc_zamowienia]], 0)</f>
        <v>0</v>
      </c>
      <c r="H41">
        <f>IF(WEEKDAY(soki6[[#This Row],[data]], 2) &lt;= 5, 12000, 5000)</f>
        <v>12000</v>
      </c>
    </row>
    <row r="42" spans="1:8" x14ac:dyDescent="0.45">
      <c r="A42">
        <v>41</v>
      </c>
      <c r="B42" s="1">
        <v>44216</v>
      </c>
      <c r="C42" s="2" t="s">
        <v>7</v>
      </c>
      <c r="D42">
        <v>7700</v>
      </c>
      <c r="E42">
        <f>IF(soki6[[#This Row],[data]] &lt;&gt; B41, F41+soki6[[#This Row],[Zmiana butelkowa]], F41)</f>
        <v>28970</v>
      </c>
      <c r="F42">
        <f>IF(soki6[[#This Row],[Stan butelek przed]]-soki6[[#This Row],[wielkosc_zamowienia]] &gt;=0, soki6[[#This Row],[Stan butelek przed]]-soki6[[#This Row],[wielkosc_zamowienia]], soki6[[#This Row],[Stan butelek przed]])</f>
        <v>21270</v>
      </c>
      <c r="G42">
        <f>IF(soki6[[#This Row],[Stan butelek przed]]-soki6[[#This Row],[wielkosc_zamowienia]] &lt; 0, soki6[[#This Row],[wielkosc_zamowienia]], 0)</f>
        <v>0</v>
      </c>
      <c r="H42">
        <f>IF(WEEKDAY(soki6[[#This Row],[data]], 2) &lt;= 5, 12000, 5000)</f>
        <v>12000</v>
      </c>
    </row>
    <row r="43" spans="1:8" x14ac:dyDescent="0.45">
      <c r="A43">
        <v>42</v>
      </c>
      <c r="B43" s="1">
        <v>44217</v>
      </c>
      <c r="C43" s="2" t="s">
        <v>6</v>
      </c>
      <c r="D43">
        <v>3210</v>
      </c>
      <c r="E43">
        <f>IF(soki6[[#This Row],[data]] &lt;&gt; B42, F42+soki6[[#This Row],[Zmiana butelkowa]], F42)</f>
        <v>33270</v>
      </c>
      <c r="F43">
        <f>IF(soki6[[#This Row],[Stan butelek przed]]-soki6[[#This Row],[wielkosc_zamowienia]] &gt;=0, soki6[[#This Row],[Stan butelek przed]]-soki6[[#This Row],[wielkosc_zamowienia]], soki6[[#This Row],[Stan butelek przed]])</f>
        <v>30060</v>
      </c>
      <c r="G43">
        <f>IF(soki6[[#This Row],[Stan butelek przed]]-soki6[[#This Row],[wielkosc_zamowienia]] &lt; 0, soki6[[#This Row],[wielkosc_zamowienia]], 0)</f>
        <v>0</v>
      </c>
      <c r="H43">
        <f>IF(WEEKDAY(soki6[[#This Row],[data]], 2) &lt;= 5, 12000, 5000)</f>
        <v>12000</v>
      </c>
    </row>
    <row r="44" spans="1:8" x14ac:dyDescent="0.45">
      <c r="A44">
        <v>43</v>
      </c>
      <c r="B44" s="1">
        <v>44217</v>
      </c>
      <c r="C44" s="2" t="s">
        <v>7</v>
      </c>
      <c r="D44">
        <v>1060</v>
      </c>
      <c r="E44">
        <f>IF(soki6[[#This Row],[data]] &lt;&gt; B43, F43+soki6[[#This Row],[Zmiana butelkowa]], F43)</f>
        <v>30060</v>
      </c>
      <c r="F44">
        <f>IF(soki6[[#This Row],[Stan butelek przed]]-soki6[[#This Row],[wielkosc_zamowienia]] &gt;=0, soki6[[#This Row],[Stan butelek przed]]-soki6[[#This Row],[wielkosc_zamowienia]], soki6[[#This Row],[Stan butelek przed]])</f>
        <v>29000</v>
      </c>
      <c r="G44">
        <f>IF(soki6[[#This Row],[Stan butelek przed]]-soki6[[#This Row],[wielkosc_zamowienia]] &lt; 0, soki6[[#This Row],[wielkosc_zamowienia]], 0)</f>
        <v>0</v>
      </c>
      <c r="H44">
        <f>IF(WEEKDAY(soki6[[#This Row],[data]], 2) &lt;= 5, 12000, 5000)</f>
        <v>12000</v>
      </c>
    </row>
    <row r="45" spans="1:8" x14ac:dyDescent="0.45">
      <c r="A45">
        <v>44</v>
      </c>
      <c r="B45" s="1">
        <v>44218</v>
      </c>
      <c r="C45" s="2" t="s">
        <v>6</v>
      </c>
      <c r="D45">
        <v>2300</v>
      </c>
      <c r="E45">
        <f>IF(soki6[[#This Row],[data]] &lt;&gt; B44, F44+soki6[[#This Row],[Zmiana butelkowa]], F44)</f>
        <v>41000</v>
      </c>
      <c r="F45">
        <f>IF(soki6[[#This Row],[Stan butelek przed]]-soki6[[#This Row],[wielkosc_zamowienia]] &gt;=0, soki6[[#This Row],[Stan butelek przed]]-soki6[[#This Row],[wielkosc_zamowienia]], soki6[[#This Row],[Stan butelek przed]])</f>
        <v>38700</v>
      </c>
      <c r="G45">
        <f>IF(soki6[[#This Row],[Stan butelek przed]]-soki6[[#This Row],[wielkosc_zamowienia]] &lt; 0, soki6[[#This Row],[wielkosc_zamowienia]], 0)</f>
        <v>0</v>
      </c>
      <c r="H45">
        <f>IF(WEEKDAY(soki6[[#This Row],[data]], 2) &lt;= 5, 12000, 5000)</f>
        <v>12000</v>
      </c>
    </row>
    <row r="46" spans="1:8" x14ac:dyDescent="0.45">
      <c r="A46">
        <v>45</v>
      </c>
      <c r="B46" s="1">
        <v>44218</v>
      </c>
      <c r="C46" s="2" t="s">
        <v>7</v>
      </c>
      <c r="D46">
        <v>7840</v>
      </c>
      <c r="E46">
        <f>IF(soki6[[#This Row],[data]] &lt;&gt; B45, F45+soki6[[#This Row],[Zmiana butelkowa]], F45)</f>
        <v>38700</v>
      </c>
      <c r="F46">
        <f>IF(soki6[[#This Row],[Stan butelek przed]]-soki6[[#This Row],[wielkosc_zamowienia]] &gt;=0, soki6[[#This Row],[Stan butelek przed]]-soki6[[#This Row],[wielkosc_zamowienia]], soki6[[#This Row],[Stan butelek przed]])</f>
        <v>30860</v>
      </c>
      <c r="G46">
        <f>IF(soki6[[#This Row],[Stan butelek przed]]-soki6[[#This Row],[wielkosc_zamowienia]] &lt; 0, soki6[[#This Row],[wielkosc_zamowienia]], 0)</f>
        <v>0</v>
      </c>
      <c r="H46">
        <f>IF(WEEKDAY(soki6[[#This Row],[data]], 2) &lt;= 5, 12000, 5000)</f>
        <v>12000</v>
      </c>
    </row>
    <row r="47" spans="1:8" x14ac:dyDescent="0.45">
      <c r="A47">
        <v>46</v>
      </c>
      <c r="B47" s="1">
        <v>44219</v>
      </c>
      <c r="C47" s="2" t="s">
        <v>4</v>
      </c>
      <c r="D47">
        <v>2870</v>
      </c>
      <c r="E47">
        <f>IF(soki6[[#This Row],[data]] &lt;&gt; B46, F46+soki6[[#This Row],[Zmiana butelkowa]], F46)</f>
        <v>35860</v>
      </c>
      <c r="F47">
        <f>IF(soki6[[#This Row],[Stan butelek przed]]-soki6[[#This Row],[wielkosc_zamowienia]] &gt;=0, soki6[[#This Row],[Stan butelek przed]]-soki6[[#This Row],[wielkosc_zamowienia]], soki6[[#This Row],[Stan butelek przed]])</f>
        <v>32990</v>
      </c>
      <c r="G47">
        <f>IF(soki6[[#This Row],[Stan butelek przed]]-soki6[[#This Row],[wielkosc_zamowienia]] &lt; 0, soki6[[#This Row],[wielkosc_zamowienia]], 0)</f>
        <v>0</v>
      </c>
      <c r="H47">
        <f>IF(WEEKDAY(soki6[[#This Row],[data]], 2) &lt;= 5, 12000, 5000)</f>
        <v>5000</v>
      </c>
    </row>
    <row r="48" spans="1:8" x14ac:dyDescent="0.45">
      <c r="A48">
        <v>47</v>
      </c>
      <c r="B48" s="1">
        <v>44220</v>
      </c>
      <c r="C48" s="2" t="s">
        <v>4</v>
      </c>
      <c r="D48">
        <v>8690</v>
      </c>
      <c r="E48">
        <f>IF(soki6[[#This Row],[data]] &lt;&gt; B47, F47+soki6[[#This Row],[Zmiana butelkowa]], F47)</f>
        <v>37990</v>
      </c>
      <c r="F48">
        <f>IF(soki6[[#This Row],[Stan butelek przed]]-soki6[[#This Row],[wielkosc_zamowienia]] &gt;=0, soki6[[#This Row],[Stan butelek przed]]-soki6[[#This Row],[wielkosc_zamowienia]], soki6[[#This Row],[Stan butelek przed]])</f>
        <v>29300</v>
      </c>
      <c r="G48">
        <f>IF(soki6[[#This Row],[Stan butelek przed]]-soki6[[#This Row],[wielkosc_zamowienia]] &lt; 0, soki6[[#This Row],[wielkosc_zamowienia]], 0)</f>
        <v>0</v>
      </c>
      <c r="H48">
        <f>IF(WEEKDAY(soki6[[#This Row],[data]], 2) &lt;= 5, 12000, 5000)</f>
        <v>5000</v>
      </c>
    </row>
    <row r="49" spans="1:8" x14ac:dyDescent="0.45">
      <c r="A49">
        <v>48</v>
      </c>
      <c r="B49" s="1">
        <v>44221</v>
      </c>
      <c r="C49" s="2" t="s">
        <v>6</v>
      </c>
      <c r="D49">
        <v>6450</v>
      </c>
      <c r="E49">
        <f>IF(soki6[[#This Row],[data]] &lt;&gt; B48, F48+soki6[[#This Row],[Zmiana butelkowa]], F48)</f>
        <v>41300</v>
      </c>
      <c r="F49">
        <f>IF(soki6[[#This Row],[Stan butelek przed]]-soki6[[#This Row],[wielkosc_zamowienia]] &gt;=0, soki6[[#This Row],[Stan butelek przed]]-soki6[[#This Row],[wielkosc_zamowienia]], soki6[[#This Row],[Stan butelek przed]])</f>
        <v>34850</v>
      </c>
      <c r="G49">
        <f>IF(soki6[[#This Row],[Stan butelek przed]]-soki6[[#This Row],[wielkosc_zamowienia]] &lt; 0, soki6[[#This Row],[wielkosc_zamowienia]], 0)</f>
        <v>0</v>
      </c>
      <c r="H49">
        <f>IF(WEEKDAY(soki6[[#This Row],[data]], 2) &lt;= 5, 12000, 5000)</f>
        <v>12000</v>
      </c>
    </row>
    <row r="50" spans="1:8" x14ac:dyDescent="0.45">
      <c r="A50">
        <v>49</v>
      </c>
      <c r="B50" s="1">
        <v>44222</v>
      </c>
      <c r="C50" s="2" t="s">
        <v>7</v>
      </c>
      <c r="D50">
        <v>3050</v>
      </c>
      <c r="E50">
        <f>IF(soki6[[#This Row],[data]] &lt;&gt; B49, F49+soki6[[#This Row],[Zmiana butelkowa]], F49)</f>
        <v>46850</v>
      </c>
      <c r="F50">
        <f>IF(soki6[[#This Row],[Stan butelek przed]]-soki6[[#This Row],[wielkosc_zamowienia]] &gt;=0, soki6[[#This Row],[Stan butelek przed]]-soki6[[#This Row],[wielkosc_zamowienia]], soki6[[#This Row],[Stan butelek przed]])</f>
        <v>43800</v>
      </c>
      <c r="G50">
        <f>IF(soki6[[#This Row],[Stan butelek przed]]-soki6[[#This Row],[wielkosc_zamowienia]] &lt; 0, soki6[[#This Row],[wielkosc_zamowienia]], 0)</f>
        <v>0</v>
      </c>
      <c r="H50">
        <f>IF(WEEKDAY(soki6[[#This Row],[data]], 2) &lt;= 5, 12000, 5000)</f>
        <v>12000</v>
      </c>
    </row>
    <row r="51" spans="1:8" x14ac:dyDescent="0.45">
      <c r="A51">
        <v>50</v>
      </c>
      <c r="B51" s="1">
        <v>44222</v>
      </c>
      <c r="C51" s="2" t="s">
        <v>5</v>
      </c>
      <c r="D51">
        <v>7170</v>
      </c>
      <c r="E51">
        <f>IF(soki6[[#This Row],[data]] &lt;&gt; B50, F50+soki6[[#This Row],[Zmiana butelkowa]], F50)</f>
        <v>43800</v>
      </c>
      <c r="F51">
        <f>IF(soki6[[#This Row],[Stan butelek przed]]-soki6[[#This Row],[wielkosc_zamowienia]] &gt;=0, soki6[[#This Row],[Stan butelek przed]]-soki6[[#This Row],[wielkosc_zamowienia]], soki6[[#This Row],[Stan butelek przed]])</f>
        <v>36630</v>
      </c>
      <c r="G51">
        <f>IF(soki6[[#This Row],[Stan butelek przed]]-soki6[[#This Row],[wielkosc_zamowienia]] &lt; 0, soki6[[#This Row],[wielkosc_zamowienia]], 0)</f>
        <v>0</v>
      </c>
      <c r="H51">
        <f>IF(WEEKDAY(soki6[[#This Row],[data]], 2) &lt;= 5, 12000, 5000)</f>
        <v>12000</v>
      </c>
    </row>
    <row r="52" spans="1:8" x14ac:dyDescent="0.45">
      <c r="A52">
        <v>51</v>
      </c>
      <c r="B52" s="1">
        <v>44222</v>
      </c>
      <c r="C52" s="2" t="s">
        <v>6</v>
      </c>
      <c r="D52">
        <v>1970</v>
      </c>
      <c r="E52">
        <f>IF(soki6[[#This Row],[data]] &lt;&gt; B51, F51+soki6[[#This Row],[Zmiana butelkowa]], F51)</f>
        <v>36630</v>
      </c>
      <c r="F52">
        <f>IF(soki6[[#This Row],[Stan butelek przed]]-soki6[[#This Row],[wielkosc_zamowienia]] &gt;=0, soki6[[#This Row],[Stan butelek przed]]-soki6[[#This Row],[wielkosc_zamowienia]], soki6[[#This Row],[Stan butelek przed]])</f>
        <v>34660</v>
      </c>
      <c r="G52">
        <f>IF(soki6[[#This Row],[Stan butelek przed]]-soki6[[#This Row],[wielkosc_zamowienia]] &lt; 0, soki6[[#This Row],[wielkosc_zamowienia]], 0)</f>
        <v>0</v>
      </c>
      <c r="H52">
        <f>IF(WEEKDAY(soki6[[#This Row],[data]], 2) &lt;= 5, 12000, 5000)</f>
        <v>12000</v>
      </c>
    </row>
    <row r="53" spans="1:8" x14ac:dyDescent="0.45">
      <c r="A53">
        <v>52</v>
      </c>
      <c r="B53" s="1">
        <v>44223</v>
      </c>
      <c r="C53" s="2" t="s">
        <v>6</v>
      </c>
      <c r="D53">
        <v>3670</v>
      </c>
      <c r="E53">
        <f>IF(soki6[[#This Row],[data]] &lt;&gt; B52, F52+soki6[[#This Row],[Zmiana butelkowa]], F52)</f>
        <v>46660</v>
      </c>
      <c r="F53">
        <f>IF(soki6[[#This Row],[Stan butelek przed]]-soki6[[#This Row],[wielkosc_zamowienia]] &gt;=0, soki6[[#This Row],[Stan butelek przed]]-soki6[[#This Row],[wielkosc_zamowienia]], soki6[[#This Row],[Stan butelek przed]])</f>
        <v>42990</v>
      </c>
      <c r="G53">
        <f>IF(soki6[[#This Row],[Stan butelek przed]]-soki6[[#This Row],[wielkosc_zamowienia]] &lt; 0, soki6[[#This Row],[wielkosc_zamowienia]], 0)</f>
        <v>0</v>
      </c>
      <c r="H53">
        <f>IF(WEEKDAY(soki6[[#This Row],[data]], 2) &lt;= 5, 12000, 5000)</f>
        <v>12000</v>
      </c>
    </row>
    <row r="54" spans="1:8" x14ac:dyDescent="0.45">
      <c r="A54">
        <v>53</v>
      </c>
      <c r="B54" s="1">
        <v>44223</v>
      </c>
      <c r="C54" s="2" t="s">
        <v>4</v>
      </c>
      <c r="D54">
        <v>7870</v>
      </c>
      <c r="E54">
        <f>IF(soki6[[#This Row],[data]] &lt;&gt; B53, F53+soki6[[#This Row],[Zmiana butelkowa]], F53)</f>
        <v>42990</v>
      </c>
      <c r="F54">
        <f>IF(soki6[[#This Row],[Stan butelek przed]]-soki6[[#This Row],[wielkosc_zamowienia]] &gt;=0, soki6[[#This Row],[Stan butelek przed]]-soki6[[#This Row],[wielkosc_zamowienia]], soki6[[#This Row],[Stan butelek przed]])</f>
        <v>35120</v>
      </c>
      <c r="G54">
        <f>IF(soki6[[#This Row],[Stan butelek przed]]-soki6[[#This Row],[wielkosc_zamowienia]] &lt; 0, soki6[[#This Row],[wielkosc_zamowienia]], 0)</f>
        <v>0</v>
      </c>
      <c r="H54">
        <f>IF(WEEKDAY(soki6[[#This Row],[data]], 2) &lt;= 5, 12000, 5000)</f>
        <v>12000</v>
      </c>
    </row>
    <row r="55" spans="1:8" x14ac:dyDescent="0.45">
      <c r="A55">
        <v>54</v>
      </c>
      <c r="B55" s="1">
        <v>44224</v>
      </c>
      <c r="C55" s="2" t="s">
        <v>5</v>
      </c>
      <c r="D55">
        <v>7930</v>
      </c>
      <c r="E55">
        <f>IF(soki6[[#This Row],[data]] &lt;&gt; B54, F54+soki6[[#This Row],[Zmiana butelkowa]], F54)</f>
        <v>47120</v>
      </c>
      <c r="F55">
        <f>IF(soki6[[#This Row],[Stan butelek przed]]-soki6[[#This Row],[wielkosc_zamowienia]] &gt;=0, soki6[[#This Row],[Stan butelek przed]]-soki6[[#This Row],[wielkosc_zamowienia]], soki6[[#This Row],[Stan butelek przed]])</f>
        <v>39190</v>
      </c>
      <c r="G55">
        <f>IF(soki6[[#This Row],[Stan butelek przed]]-soki6[[#This Row],[wielkosc_zamowienia]] &lt; 0, soki6[[#This Row],[wielkosc_zamowienia]], 0)</f>
        <v>0</v>
      </c>
      <c r="H55">
        <f>IF(WEEKDAY(soki6[[#This Row],[data]], 2) &lt;= 5, 12000, 5000)</f>
        <v>12000</v>
      </c>
    </row>
    <row r="56" spans="1:8" x14ac:dyDescent="0.45">
      <c r="A56">
        <v>55</v>
      </c>
      <c r="B56" s="1">
        <v>44224</v>
      </c>
      <c r="C56" s="2" t="s">
        <v>4</v>
      </c>
      <c r="D56">
        <v>1940</v>
      </c>
      <c r="E56">
        <f>IF(soki6[[#This Row],[data]] &lt;&gt; B55, F55+soki6[[#This Row],[Zmiana butelkowa]], F55)</f>
        <v>39190</v>
      </c>
      <c r="F56">
        <f>IF(soki6[[#This Row],[Stan butelek przed]]-soki6[[#This Row],[wielkosc_zamowienia]] &gt;=0, soki6[[#This Row],[Stan butelek przed]]-soki6[[#This Row],[wielkosc_zamowienia]], soki6[[#This Row],[Stan butelek przed]])</f>
        <v>37250</v>
      </c>
      <c r="G56">
        <f>IF(soki6[[#This Row],[Stan butelek przed]]-soki6[[#This Row],[wielkosc_zamowienia]] &lt; 0, soki6[[#This Row],[wielkosc_zamowienia]], 0)</f>
        <v>0</v>
      </c>
      <c r="H56">
        <f>IF(WEEKDAY(soki6[[#This Row],[data]], 2) &lt;= 5, 12000, 5000)</f>
        <v>12000</v>
      </c>
    </row>
    <row r="57" spans="1:8" x14ac:dyDescent="0.45">
      <c r="A57">
        <v>56</v>
      </c>
      <c r="B57" s="1">
        <v>44224</v>
      </c>
      <c r="C57" s="2" t="s">
        <v>7</v>
      </c>
      <c r="D57">
        <v>2340</v>
      </c>
      <c r="E57">
        <f>IF(soki6[[#This Row],[data]] &lt;&gt; B56, F56+soki6[[#This Row],[Zmiana butelkowa]], F56)</f>
        <v>37250</v>
      </c>
      <c r="F57">
        <f>IF(soki6[[#This Row],[Stan butelek przed]]-soki6[[#This Row],[wielkosc_zamowienia]] &gt;=0, soki6[[#This Row],[Stan butelek przed]]-soki6[[#This Row],[wielkosc_zamowienia]], soki6[[#This Row],[Stan butelek przed]])</f>
        <v>34910</v>
      </c>
      <c r="G57">
        <f>IF(soki6[[#This Row],[Stan butelek przed]]-soki6[[#This Row],[wielkosc_zamowienia]] &lt; 0, soki6[[#This Row],[wielkosc_zamowienia]], 0)</f>
        <v>0</v>
      </c>
      <c r="H57">
        <f>IF(WEEKDAY(soki6[[#This Row],[data]], 2) &lt;= 5, 12000, 5000)</f>
        <v>12000</v>
      </c>
    </row>
    <row r="58" spans="1:8" x14ac:dyDescent="0.45">
      <c r="A58">
        <v>57</v>
      </c>
      <c r="B58" s="1">
        <v>44225</v>
      </c>
      <c r="C58" s="2" t="s">
        <v>7</v>
      </c>
      <c r="D58">
        <v>8710</v>
      </c>
      <c r="E58">
        <f>IF(soki6[[#This Row],[data]] &lt;&gt; B57, F57+soki6[[#This Row],[Zmiana butelkowa]], F57)</f>
        <v>46910</v>
      </c>
      <c r="F58">
        <f>IF(soki6[[#This Row],[Stan butelek przed]]-soki6[[#This Row],[wielkosc_zamowienia]] &gt;=0, soki6[[#This Row],[Stan butelek przed]]-soki6[[#This Row],[wielkosc_zamowienia]], soki6[[#This Row],[Stan butelek przed]])</f>
        <v>38200</v>
      </c>
      <c r="G58">
        <f>IF(soki6[[#This Row],[Stan butelek przed]]-soki6[[#This Row],[wielkosc_zamowienia]] &lt; 0, soki6[[#This Row],[wielkosc_zamowienia]], 0)</f>
        <v>0</v>
      </c>
      <c r="H58">
        <f>IF(WEEKDAY(soki6[[#This Row],[data]], 2) &lt;= 5, 12000, 5000)</f>
        <v>12000</v>
      </c>
    </row>
    <row r="59" spans="1:8" x14ac:dyDescent="0.45">
      <c r="A59">
        <v>58</v>
      </c>
      <c r="B59" s="1">
        <v>44225</v>
      </c>
      <c r="C59" s="2" t="s">
        <v>6</v>
      </c>
      <c r="D59">
        <v>1360</v>
      </c>
      <c r="E59">
        <f>IF(soki6[[#This Row],[data]] &lt;&gt; B58, F58+soki6[[#This Row],[Zmiana butelkowa]], F58)</f>
        <v>38200</v>
      </c>
      <c r="F59">
        <f>IF(soki6[[#This Row],[Stan butelek przed]]-soki6[[#This Row],[wielkosc_zamowienia]] &gt;=0, soki6[[#This Row],[Stan butelek przed]]-soki6[[#This Row],[wielkosc_zamowienia]], soki6[[#This Row],[Stan butelek przed]])</f>
        <v>36840</v>
      </c>
      <c r="G59">
        <f>IF(soki6[[#This Row],[Stan butelek przed]]-soki6[[#This Row],[wielkosc_zamowienia]] &lt; 0, soki6[[#This Row],[wielkosc_zamowienia]], 0)</f>
        <v>0</v>
      </c>
      <c r="H59">
        <f>IF(WEEKDAY(soki6[[#This Row],[data]], 2) &lt;= 5, 12000, 5000)</f>
        <v>12000</v>
      </c>
    </row>
    <row r="60" spans="1:8" x14ac:dyDescent="0.45">
      <c r="A60">
        <v>59</v>
      </c>
      <c r="B60" s="1">
        <v>44226</v>
      </c>
      <c r="C60" s="2" t="s">
        <v>5</v>
      </c>
      <c r="D60">
        <v>6820</v>
      </c>
      <c r="E60">
        <f>IF(soki6[[#This Row],[data]] &lt;&gt; B59, F59+soki6[[#This Row],[Zmiana butelkowa]], F59)</f>
        <v>41840</v>
      </c>
      <c r="F60">
        <f>IF(soki6[[#This Row],[Stan butelek przed]]-soki6[[#This Row],[wielkosc_zamowienia]] &gt;=0, soki6[[#This Row],[Stan butelek przed]]-soki6[[#This Row],[wielkosc_zamowienia]], soki6[[#This Row],[Stan butelek przed]])</f>
        <v>35020</v>
      </c>
      <c r="G60">
        <f>IF(soki6[[#This Row],[Stan butelek przed]]-soki6[[#This Row],[wielkosc_zamowienia]] &lt; 0, soki6[[#This Row],[wielkosc_zamowienia]], 0)</f>
        <v>0</v>
      </c>
      <c r="H60">
        <f>IF(WEEKDAY(soki6[[#This Row],[data]], 2) &lt;= 5, 12000, 5000)</f>
        <v>5000</v>
      </c>
    </row>
    <row r="61" spans="1:8" x14ac:dyDescent="0.45">
      <c r="A61">
        <v>60</v>
      </c>
      <c r="B61" s="1">
        <v>44226</v>
      </c>
      <c r="C61" s="2" t="s">
        <v>7</v>
      </c>
      <c r="D61">
        <v>9020</v>
      </c>
      <c r="E61">
        <f>IF(soki6[[#This Row],[data]] &lt;&gt; B60, F60+soki6[[#This Row],[Zmiana butelkowa]], F60)</f>
        <v>35020</v>
      </c>
      <c r="F61">
        <f>IF(soki6[[#This Row],[Stan butelek przed]]-soki6[[#This Row],[wielkosc_zamowienia]] &gt;=0, soki6[[#This Row],[Stan butelek przed]]-soki6[[#This Row],[wielkosc_zamowienia]], soki6[[#This Row],[Stan butelek przed]])</f>
        <v>26000</v>
      </c>
      <c r="G61">
        <f>IF(soki6[[#This Row],[Stan butelek przed]]-soki6[[#This Row],[wielkosc_zamowienia]] &lt; 0, soki6[[#This Row],[wielkosc_zamowienia]], 0)</f>
        <v>0</v>
      </c>
      <c r="H61">
        <f>IF(WEEKDAY(soki6[[#This Row],[data]], 2) &lt;= 5, 12000, 5000)</f>
        <v>5000</v>
      </c>
    </row>
    <row r="62" spans="1:8" x14ac:dyDescent="0.45">
      <c r="A62">
        <v>61</v>
      </c>
      <c r="B62" s="1">
        <v>44227</v>
      </c>
      <c r="C62" s="2" t="s">
        <v>4</v>
      </c>
      <c r="D62">
        <v>6900</v>
      </c>
      <c r="E62">
        <f>IF(soki6[[#This Row],[data]] &lt;&gt; B61, F61+soki6[[#This Row],[Zmiana butelkowa]], F61)</f>
        <v>31000</v>
      </c>
      <c r="F62">
        <f>IF(soki6[[#This Row],[Stan butelek przed]]-soki6[[#This Row],[wielkosc_zamowienia]] &gt;=0, soki6[[#This Row],[Stan butelek przed]]-soki6[[#This Row],[wielkosc_zamowienia]], soki6[[#This Row],[Stan butelek przed]])</f>
        <v>24100</v>
      </c>
      <c r="G62">
        <f>IF(soki6[[#This Row],[Stan butelek przed]]-soki6[[#This Row],[wielkosc_zamowienia]] &lt; 0, soki6[[#This Row],[wielkosc_zamowienia]], 0)</f>
        <v>0</v>
      </c>
      <c r="H62">
        <f>IF(WEEKDAY(soki6[[#This Row],[data]], 2) &lt;= 5, 12000, 5000)</f>
        <v>5000</v>
      </c>
    </row>
    <row r="63" spans="1:8" x14ac:dyDescent="0.45">
      <c r="A63">
        <v>62</v>
      </c>
      <c r="B63" s="1">
        <v>44227</v>
      </c>
      <c r="C63" s="2" t="s">
        <v>5</v>
      </c>
      <c r="D63">
        <v>9230</v>
      </c>
      <c r="E63">
        <f>IF(soki6[[#This Row],[data]] &lt;&gt; B62, F62+soki6[[#This Row],[Zmiana butelkowa]], F62)</f>
        <v>24100</v>
      </c>
      <c r="F63">
        <f>IF(soki6[[#This Row],[Stan butelek przed]]-soki6[[#This Row],[wielkosc_zamowienia]] &gt;=0, soki6[[#This Row],[Stan butelek przed]]-soki6[[#This Row],[wielkosc_zamowienia]], soki6[[#This Row],[Stan butelek przed]])</f>
        <v>14870</v>
      </c>
      <c r="G63">
        <f>IF(soki6[[#This Row],[Stan butelek przed]]-soki6[[#This Row],[wielkosc_zamowienia]] &lt; 0, soki6[[#This Row],[wielkosc_zamowienia]], 0)</f>
        <v>0</v>
      </c>
      <c r="H63">
        <f>IF(WEEKDAY(soki6[[#This Row],[data]], 2) &lt;= 5, 12000, 5000)</f>
        <v>5000</v>
      </c>
    </row>
    <row r="64" spans="1:8" x14ac:dyDescent="0.45">
      <c r="A64">
        <v>63</v>
      </c>
      <c r="B64" s="1">
        <v>44227</v>
      </c>
      <c r="C64" s="2" t="s">
        <v>7</v>
      </c>
      <c r="D64">
        <v>790</v>
      </c>
      <c r="E64">
        <f>IF(soki6[[#This Row],[data]] &lt;&gt; B63, F63+soki6[[#This Row],[Zmiana butelkowa]], F63)</f>
        <v>14870</v>
      </c>
      <c r="F64">
        <f>IF(soki6[[#This Row],[Stan butelek przed]]-soki6[[#This Row],[wielkosc_zamowienia]] &gt;=0, soki6[[#This Row],[Stan butelek przed]]-soki6[[#This Row],[wielkosc_zamowienia]], soki6[[#This Row],[Stan butelek przed]])</f>
        <v>14080</v>
      </c>
      <c r="G64">
        <f>IF(soki6[[#This Row],[Stan butelek przed]]-soki6[[#This Row],[wielkosc_zamowienia]] &lt; 0, soki6[[#This Row],[wielkosc_zamowienia]], 0)</f>
        <v>0</v>
      </c>
      <c r="H64">
        <f>IF(WEEKDAY(soki6[[#This Row],[data]], 2) &lt;= 5, 12000, 5000)</f>
        <v>5000</v>
      </c>
    </row>
    <row r="65" spans="1:8" x14ac:dyDescent="0.45">
      <c r="A65">
        <v>64</v>
      </c>
      <c r="B65" s="1">
        <v>44228</v>
      </c>
      <c r="C65" s="2" t="s">
        <v>7</v>
      </c>
      <c r="D65">
        <v>7820</v>
      </c>
      <c r="E65">
        <f>IF(soki6[[#This Row],[data]] &lt;&gt; B64, F64+soki6[[#This Row],[Zmiana butelkowa]], F64)</f>
        <v>26080</v>
      </c>
      <c r="F65">
        <f>IF(soki6[[#This Row],[Stan butelek przed]]-soki6[[#This Row],[wielkosc_zamowienia]] &gt;=0, soki6[[#This Row],[Stan butelek przed]]-soki6[[#This Row],[wielkosc_zamowienia]], soki6[[#This Row],[Stan butelek przed]])</f>
        <v>18260</v>
      </c>
      <c r="G65">
        <f>IF(soki6[[#This Row],[Stan butelek przed]]-soki6[[#This Row],[wielkosc_zamowienia]] &lt; 0, soki6[[#This Row],[wielkosc_zamowienia]], 0)</f>
        <v>0</v>
      </c>
      <c r="H65">
        <f>IF(WEEKDAY(soki6[[#This Row],[data]], 2) &lt;= 5, 12000, 5000)</f>
        <v>12000</v>
      </c>
    </row>
    <row r="66" spans="1:8" x14ac:dyDescent="0.45">
      <c r="A66">
        <v>65</v>
      </c>
      <c r="B66" s="1">
        <v>44228</v>
      </c>
      <c r="C66" s="2" t="s">
        <v>6</v>
      </c>
      <c r="D66">
        <v>2100</v>
      </c>
      <c r="E66">
        <f>IF(soki6[[#This Row],[data]] &lt;&gt; B65, F65+soki6[[#This Row],[Zmiana butelkowa]], F65)</f>
        <v>18260</v>
      </c>
      <c r="F66">
        <f>IF(soki6[[#This Row],[Stan butelek przed]]-soki6[[#This Row],[wielkosc_zamowienia]] &gt;=0, soki6[[#This Row],[Stan butelek przed]]-soki6[[#This Row],[wielkosc_zamowienia]], soki6[[#This Row],[Stan butelek przed]])</f>
        <v>16160</v>
      </c>
      <c r="G66">
        <f>IF(soki6[[#This Row],[Stan butelek przed]]-soki6[[#This Row],[wielkosc_zamowienia]] &lt; 0, soki6[[#This Row],[wielkosc_zamowienia]], 0)</f>
        <v>0</v>
      </c>
      <c r="H66">
        <f>IF(WEEKDAY(soki6[[#This Row],[data]], 2) &lt;= 5, 12000, 5000)</f>
        <v>12000</v>
      </c>
    </row>
    <row r="67" spans="1:8" x14ac:dyDescent="0.45">
      <c r="A67">
        <v>66</v>
      </c>
      <c r="B67" s="1">
        <v>44228</v>
      </c>
      <c r="C67" s="2" t="s">
        <v>4</v>
      </c>
      <c r="D67">
        <v>6960</v>
      </c>
      <c r="E67">
        <f>IF(soki6[[#This Row],[data]] &lt;&gt; B66, F66+soki6[[#This Row],[Zmiana butelkowa]], F66)</f>
        <v>16160</v>
      </c>
      <c r="F67">
        <f>IF(soki6[[#This Row],[Stan butelek przed]]-soki6[[#This Row],[wielkosc_zamowienia]] &gt;=0, soki6[[#This Row],[Stan butelek przed]]-soki6[[#This Row],[wielkosc_zamowienia]], soki6[[#This Row],[Stan butelek przed]])</f>
        <v>9200</v>
      </c>
      <c r="G67">
        <f>IF(soki6[[#This Row],[Stan butelek przed]]-soki6[[#This Row],[wielkosc_zamowienia]] &lt; 0, soki6[[#This Row],[wielkosc_zamowienia]], 0)</f>
        <v>0</v>
      </c>
      <c r="H67">
        <f>IF(WEEKDAY(soki6[[#This Row],[data]], 2) &lt;= 5, 12000, 5000)</f>
        <v>12000</v>
      </c>
    </row>
    <row r="68" spans="1:8" x14ac:dyDescent="0.45">
      <c r="A68">
        <v>67</v>
      </c>
      <c r="B68" s="1">
        <v>44229</v>
      </c>
      <c r="C68" s="2" t="s">
        <v>5</v>
      </c>
      <c r="D68">
        <v>2630</v>
      </c>
      <c r="E68">
        <f>IF(soki6[[#This Row],[data]] &lt;&gt; B67, F67+soki6[[#This Row],[Zmiana butelkowa]], F67)</f>
        <v>21200</v>
      </c>
      <c r="F68">
        <f>IF(soki6[[#This Row],[Stan butelek przed]]-soki6[[#This Row],[wielkosc_zamowienia]] &gt;=0, soki6[[#This Row],[Stan butelek przed]]-soki6[[#This Row],[wielkosc_zamowienia]], soki6[[#This Row],[Stan butelek przed]])</f>
        <v>18570</v>
      </c>
      <c r="G68">
        <f>IF(soki6[[#This Row],[Stan butelek przed]]-soki6[[#This Row],[wielkosc_zamowienia]] &lt; 0, soki6[[#This Row],[wielkosc_zamowienia]], 0)</f>
        <v>0</v>
      </c>
      <c r="H68">
        <f>IF(WEEKDAY(soki6[[#This Row],[data]], 2) &lt;= 5, 12000, 5000)</f>
        <v>12000</v>
      </c>
    </row>
    <row r="69" spans="1:8" x14ac:dyDescent="0.45">
      <c r="A69">
        <v>68</v>
      </c>
      <c r="B69" s="1">
        <v>44230</v>
      </c>
      <c r="C69" s="2" t="s">
        <v>6</v>
      </c>
      <c r="D69">
        <v>9250</v>
      </c>
      <c r="E69">
        <f>IF(soki6[[#This Row],[data]] &lt;&gt; B68, F68+soki6[[#This Row],[Zmiana butelkowa]], F68)</f>
        <v>30570</v>
      </c>
      <c r="F69">
        <f>IF(soki6[[#This Row],[Stan butelek przed]]-soki6[[#This Row],[wielkosc_zamowienia]] &gt;=0, soki6[[#This Row],[Stan butelek przed]]-soki6[[#This Row],[wielkosc_zamowienia]], soki6[[#This Row],[Stan butelek przed]])</f>
        <v>21320</v>
      </c>
      <c r="G69">
        <f>IF(soki6[[#This Row],[Stan butelek przed]]-soki6[[#This Row],[wielkosc_zamowienia]] &lt; 0, soki6[[#This Row],[wielkosc_zamowienia]], 0)</f>
        <v>0</v>
      </c>
      <c r="H69">
        <f>IF(WEEKDAY(soki6[[#This Row],[data]], 2) &lt;= 5, 12000, 5000)</f>
        <v>12000</v>
      </c>
    </row>
    <row r="70" spans="1:8" x14ac:dyDescent="0.45">
      <c r="A70">
        <v>69</v>
      </c>
      <c r="B70" s="1">
        <v>44230</v>
      </c>
      <c r="C70" s="2" t="s">
        <v>5</v>
      </c>
      <c r="D70">
        <v>6540</v>
      </c>
      <c r="E70">
        <f>IF(soki6[[#This Row],[data]] &lt;&gt; B69, F69+soki6[[#This Row],[Zmiana butelkowa]], F69)</f>
        <v>21320</v>
      </c>
      <c r="F70">
        <f>IF(soki6[[#This Row],[Stan butelek przed]]-soki6[[#This Row],[wielkosc_zamowienia]] &gt;=0, soki6[[#This Row],[Stan butelek przed]]-soki6[[#This Row],[wielkosc_zamowienia]], soki6[[#This Row],[Stan butelek przed]])</f>
        <v>14780</v>
      </c>
      <c r="G70">
        <f>IF(soki6[[#This Row],[Stan butelek przed]]-soki6[[#This Row],[wielkosc_zamowienia]] &lt; 0, soki6[[#This Row],[wielkosc_zamowienia]], 0)</f>
        <v>0</v>
      </c>
      <c r="H70">
        <f>IF(WEEKDAY(soki6[[#This Row],[data]], 2) &lt;= 5, 12000, 5000)</f>
        <v>12000</v>
      </c>
    </row>
    <row r="71" spans="1:8" x14ac:dyDescent="0.45">
      <c r="A71">
        <v>70</v>
      </c>
      <c r="B71" s="1">
        <v>44231</v>
      </c>
      <c r="C71" s="2" t="s">
        <v>7</v>
      </c>
      <c r="D71">
        <v>8470</v>
      </c>
      <c r="E71">
        <f>IF(soki6[[#This Row],[data]] &lt;&gt; B70, F70+soki6[[#This Row],[Zmiana butelkowa]], F70)</f>
        <v>26780</v>
      </c>
      <c r="F71">
        <f>IF(soki6[[#This Row],[Stan butelek przed]]-soki6[[#This Row],[wielkosc_zamowienia]] &gt;=0, soki6[[#This Row],[Stan butelek przed]]-soki6[[#This Row],[wielkosc_zamowienia]], soki6[[#This Row],[Stan butelek przed]])</f>
        <v>18310</v>
      </c>
      <c r="G71">
        <f>IF(soki6[[#This Row],[Stan butelek przed]]-soki6[[#This Row],[wielkosc_zamowienia]] &lt; 0, soki6[[#This Row],[wielkosc_zamowienia]], 0)</f>
        <v>0</v>
      </c>
      <c r="H71">
        <f>IF(WEEKDAY(soki6[[#This Row],[data]], 2) &lt;= 5, 12000, 5000)</f>
        <v>12000</v>
      </c>
    </row>
    <row r="72" spans="1:8" x14ac:dyDescent="0.45">
      <c r="A72">
        <v>71</v>
      </c>
      <c r="B72" s="1">
        <v>44231</v>
      </c>
      <c r="C72" s="2" t="s">
        <v>4</v>
      </c>
      <c r="D72">
        <v>7770</v>
      </c>
      <c r="E72">
        <f>IF(soki6[[#This Row],[data]] &lt;&gt; B71, F71+soki6[[#This Row],[Zmiana butelkowa]], F71)</f>
        <v>18310</v>
      </c>
      <c r="F72">
        <f>IF(soki6[[#This Row],[Stan butelek przed]]-soki6[[#This Row],[wielkosc_zamowienia]] &gt;=0, soki6[[#This Row],[Stan butelek przed]]-soki6[[#This Row],[wielkosc_zamowienia]], soki6[[#This Row],[Stan butelek przed]])</f>
        <v>10540</v>
      </c>
      <c r="G72">
        <f>IF(soki6[[#This Row],[Stan butelek przed]]-soki6[[#This Row],[wielkosc_zamowienia]] &lt; 0, soki6[[#This Row],[wielkosc_zamowienia]], 0)</f>
        <v>0</v>
      </c>
      <c r="H72">
        <f>IF(WEEKDAY(soki6[[#This Row],[data]], 2) &lt;= 5, 12000, 5000)</f>
        <v>12000</v>
      </c>
    </row>
    <row r="73" spans="1:8" x14ac:dyDescent="0.45">
      <c r="A73">
        <v>72</v>
      </c>
      <c r="B73" s="1">
        <v>44231</v>
      </c>
      <c r="C73" s="2" t="s">
        <v>5</v>
      </c>
      <c r="D73">
        <v>6270</v>
      </c>
      <c r="E73">
        <f>IF(soki6[[#This Row],[data]] &lt;&gt; B72, F72+soki6[[#This Row],[Zmiana butelkowa]], F72)</f>
        <v>10540</v>
      </c>
      <c r="F73">
        <f>IF(soki6[[#This Row],[Stan butelek przed]]-soki6[[#This Row],[wielkosc_zamowienia]] &gt;=0, soki6[[#This Row],[Stan butelek przed]]-soki6[[#This Row],[wielkosc_zamowienia]], soki6[[#This Row],[Stan butelek przed]])</f>
        <v>4270</v>
      </c>
      <c r="G73">
        <f>IF(soki6[[#This Row],[Stan butelek przed]]-soki6[[#This Row],[wielkosc_zamowienia]] &lt; 0, soki6[[#This Row],[wielkosc_zamowienia]], 0)</f>
        <v>0</v>
      </c>
      <c r="H73">
        <f>IF(WEEKDAY(soki6[[#This Row],[data]], 2) &lt;= 5, 12000, 5000)</f>
        <v>12000</v>
      </c>
    </row>
    <row r="74" spans="1:8" x14ac:dyDescent="0.45">
      <c r="A74">
        <v>73</v>
      </c>
      <c r="B74" s="1">
        <v>44232</v>
      </c>
      <c r="C74" s="2" t="s">
        <v>6</v>
      </c>
      <c r="D74">
        <v>1480</v>
      </c>
      <c r="E74">
        <f>IF(soki6[[#This Row],[data]] &lt;&gt; B73, F73+soki6[[#This Row],[Zmiana butelkowa]], F73)</f>
        <v>16270</v>
      </c>
      <c r="F74">
        <f>IF(soki6[[#This Row],[Stan butelek przed]]-soki6[[#This Row],[wielkosc_zamowienia]] &gt;=0, soki6[[#This Row],[Stan butelek przed]]-soki6[[#This Row],[wielkosc_zamowienia]], soki6[[#This Row],[Stan butelek przed]])</f>
        <v>14790</v>
      </c>
      <c r="G74">
        <f>IF(soki6[[#This Row],[Stan butelek przed]]-soki6[[#This Row],[wielkosc_zamowienia]] &lt; 0, soki6[[#This Row],[wielkosc_zamowienia]], 0)</f>
        <v>0</v>
      </c>
      <c r="H74">
        <f>IF(WEEKDAY(soki6[[#This Row],[data]], 2) &lt;= 5, 12000, 5000)</f>
        <v>12000</v>
      </c>
    </row>
    <row r="75" spans="1:8" x14ac:dyDescent="0.45">
      <c r="A75">
        <v>74</v>
      </c>
      <c r="B75" s="1">
        <v>44233</v>
      </c>
      <c r="C75" s="2" t="s">
        <v>4</v>
      </c>
      <c r="D75">
        <v>1820</v>
      </c>
      <c r="E75">
        <f>IF(soki6[[#This Row],[data]] &lt;&gt; B74, F74+soki6[[#This Row],[Zmiana butelkowa]], F74)</f>
        <v>19790</v>
      </c>
      <c r="F75">
        <f>IF(soki6[[#This Row],[Stan butelek przed]]-soki6[[#This Row],[wielkosc_zamowienia]] &gt;=0, soki6[[#This Row],[Stan butelek przed]]-soki6[[#This Row],[wielkosc_zamowienia]], soki6[[#This Row],[Stan butelek przed]])</f>
        <v>17970</v>
      </c>
      <c r="G75">
        <f>IF(soki6[[#This Row],[Stan butelek przed]]-soki6[[#This Row],[wielkosc_zamowienia]] &lt; 0, soki6[[#This Row],[wielkosc_zamowienia]], 0)</f>
        <v>0</v>
      </c>
      <c r="H75">
        <f>IF(WEEKDAY(soki6[[#This Row],[data]], 2) &lt;= 5, 12000, 5000)</f>
        <v>5000</v>
      </c>
    </row>
    <row r="76" spans="1:8" x14ac:dyDescent="0.45">
      <c r="A76">
        <v>75</v>
      </c>
      <c r="B76" s="1">
        <v>44233</v>
      </c>
      <c r="C76" s="2" t="s">
        <v>5</v>
      </c>
      <c r="D76">
        <v>6460</v>
      </c>
      <c r="E76">
        <f>IF(soki6[[#This Row],[data]] &lt;&gt; B75, F75+soki6[[#This Row],[Zmiana butelkowa]], F75)</f>
        <v>17970</v>
      </c>
      <c r="F76">
        <f>IF(soki6[[#This Row],[Stan butelek przed]]-soki6[[#This Row],[wielkosc_zamowienia]] &gt;=0, soki6[[#This Row],[Stan butelek przed]]-soki6[[#This Row],[wielkosc_zamowienia]], soki6[[#This Row],[Stan butelek przed]])</f>
        <v>11510</v>
      </c>
      <c r="G76">
        <f>IF(soki6[[#This Row],[Stan butelek przed]]-soki6[[#This Row],[wielkosc_zamowienia]] &lt; 0, soki6[[#This Row],[wielkosc_zamowienia]], 0)</f>
        <v>0</v>
      </c>
      <c r="H76">
        <f>IF(WEEKDAY(soki6[[#This Row],[data]], 2) &lt;= 5, 12000, 5000)</f>
        <v>5000</v>
      </c>
    </row>
    <row r="77" spans="1:8" x14ac:dyDescent="0.45">
      <c r="A77">
        <v>76</v>
      </c>
      <c r="B77" s="1">
        <v>44234</v>
      </c>
      <c r="C77" s="2" t="s">
        <v>4</v>
      </c>
      <c r="D77">
        <v>5920</v>
      </c>
      <c r="E77">
        <f>IF(soki6[[#This Row],[data]] &lt;&gt; B76, F76+soki6[[#This Row],[Zmiana butelkowa]], F76)</f>
        <v>16510</v>
      </c>
      <c r="F77">
        <f>IF(soki6[[#This Row],[Stan butelek przed]]-soki6[[#This Row],[wielkosc_zamowienia]] &gt;=0, soki6[[#This Row],[Stan butelek przed]]-soki6[[#This Row],[wielkosc_zamowienia]], soki6[[#This Row],[Stan butelek przed]])</f>
        <v>10590</v>
      </c>
      <c r="G77">
        <f>IF(soki6[[#This Row],[Stan butelek przed]]-soki6[[#This Row],[wielkosc_zamowienia]] &lt; 0, soki6[[#This Row],[wielkosc_zamowienia]], 0)</f>
        <v>0</v>
      </c>
      <c r="H77">
        <f>IF(WEEKDAY(soki6[[#This Row],[data]], 2) &lt;= 5, 12000, 5000)</f>
        <v>5000</v>
      </c>
    </row>
    <row r="78" spans="1:8" x14ac:dyDescent="0.45">
      <c r="A78">
        <v>77</v>
      </c>
      <c r="B78" s="1">
        <v>44234</v>
      </c>
      <c r="C78" s="2" t="s">
        <v>7</v>
      </c>
      <c r="D78">
        <v>8900</v>
      </c>
      <c r="E78">
        <f>IF(soki6[[#This Row],[data]] &lt;&gt; B77, F77+soki6[[#This Row],[Zmiana butelkowa]], F77)</f>
        <v>10590</v>
      </c>
      <c r="F78">
        <f>IF(soki6[[#This Row],[Stan butelek przed]]-soki6[[#This Row],[wielkosc_zamowienia]] &gt;=0, soki6[[#This Row],[Stan butelek przed]]-soki6[[#This Row],[wielkosc_zamowienia]], soki6[[#This Row],[Stan butelek przed]])</f>
        <v>1690</v>
      </c>
      <c r="G78">
        <f>IF(soki6[[#This Row],[Stan butelek przed]]-soki6[[#This Row],[wielkosc_zamowienia]] &lt; 0, soki6[[#This Row],[wielkosc_zamowienia]], 0)</f>
        <v>0</v>
      </c>
      <c r="H78">
        <f>IF(WEEKDAY(soki6[[#This Row],[data]], 2) &lt;= 5, 12000, 5000)</f>
        <v>5000</v>
      </c>
    </row>
    <row r="79" spans="1:8" x14ac:dyDescent="0.45">
      <c r="A79">
        <v>78</v>
      </c>
      <c r="B79" s="1">
        <v>44235</v>
      </c>
      <c r="C79" s="2" t="s">
        <v>7</v>
      </c>
      <c r="D79">
        <v>7370</v>
      </c>
      <c r="E79">
        <f>IF(soki6[[#This Row],[data]] &lt;&gt; B78, F78+soki6[[#This Row],[Zmiana butelkowa]], F78)</f>
        <v>13690</v>
      </c>
      <c r="F79">
        <f>IF(soki6[[#This Row],[Stan butelek przed]]-soki6[[#This Row],[wielkosc_zamowienia]] &gt;=0, soki6[[#This Row],[Stan butelek przed]]-soki6[[#This Row],[wielkosc_zamowienia]], soki6[[#This Row],[Stan butelek przed]])</f>
        <v>6320</v>
      </c>
      <c r="G79">
        <f>IF(soki6[[#This Row],[Stan butelek przed]]-soki6[[#This Row],[wielkosc_zamowienia]] &lt; 0, soki6[[#This Row],[wielkosc_zamowienia]], 0)</f>
        <v>0</v>
      </c>
      <c r="H79">
        <f>IF(WEEKDAY(soki6[[#This Row],[data]], 2) &lt;= 5, 12000, 5000)</f>
        <v>12000</v>
      </c>
    </row>
    <row r="80" spans="1:8" x14ac:dyDescent="0.45">
      <c r="A80">
        <v>79</v>
      </c>
      <c r="B80" s="1">
        <v>44235</v>
      </c>
      <c r="C80" s="2" t="s">
        <v>4</v>
      </c>
      <c r="D80">
        <v>1970</v>
      </c>
      <c r="E80">
        <f>IF(soki6[[#This Row],[data]] &lt;&gt; B79, F79+soki6[[#This Row],[Zmiana butelkowa]], F79)</f>
        <v>6320</v>
      </c>
      <c r="F80">
        <f>IF(soki6[[#This Row],[Stan butelek przed]]-soki6[[#This Row],[wielkosc_zamowienia]] &gt;=0, soki6[[#This Row],[Stan butelek przed]]-soki6[[#This Row],[wielkosc_zamowienia]], soki6[[#This Row],[Stan butelek przed]])</f>
        <v>4350</v>
      </c>
      <c r="G80">
        <f>IF(soki6[[#This Row],[Stan butelek przed]]-soki6[[#This Row],[wielkosc_zamowienia]] &lt; 0, soki6[[#This Row],[wielkosc_zamowienia]], 0)</f>
        <v>0</v>
      </c>
      <c r="H80">
        <f>IF(WEEKDAY(soki6[[#This Row],[data]], 2) &lt;= 5, 12000, 5000)</f>
        <v>12000</v>
      </c>
    </row>
    <row r="81" spans="1:8" x14ac:dyDescent="0.45">
      <c r="A81">
        <v>80</v>
      </c>
      <c r="B81" s="1">
        <v>44236</v>
      </c>
      <c r="C81" s="2" t="s">
        <v>7</v>
      </c>
      <c r="D81">
        <v>7030</v>
      </c>
      <c r="E81">
        <f>IF(soki6[[#This Row],[data]] &lt;&gt; B80, F80+soki6[[#This Row],[Zmiana butelkowa]], F80)</f>
        <v>16350</v>
      </c>
      <c r="F81">
        <f>IF(soki6[[#This Row],[Stan butelek przed]]-soki6[[#This Row],[wielkosc_zamowienia]] &gt;=0, soki6[[#This Row],[Stan butelek przed]]-soki6[[#This Row],[wielkosc_zamowienia]], soki6[[#This Row],[Stan butelek przed]])</f>
        <v>9320</v>
      </c>
      <c r="G81">
        <f>IF(soki6[[#This Row],[Stan butelek przed]]-soki6[[#This Row],[wielkosc_zamowienia]] &lt; 0, soki6[[#This Row],[wielkosc_zamowienia]], 0)</f>
        <v>0</v>
      </c>
      <c r="H81">
        <f>IF(WEEKDAY(soki6[[#This Row],[data]], 2) &lt;= 5, 12000, 5000)</f>
        <v>12000</v>
      </c>
    </row>
    <row r="82" spans="1:8" x14ac:dyDescent="0.45">
      <c r="A82">
        <v>81</v>
      </c>
      <c r="B82" s="1">
        <v>44237</v>
      </c>
      <c r="C82" s="2" t="s">
        <v>7</v>
      </c>
      <c r="D82">
        <v>1000</v>
      </c>
      <c r="E82">
        <f>IF(soki6[[#This Row],[data]] &lt;&gt; B81, F81+soki6[[#This Row],[Zmiana butelkowa]], F81)</f>
        <v>21320</v>
      </c>
      <c r="F82">
        <f>IF(soki6[[#This Row],[Stan butelek przed]]-soki6[[#This Row],[wielkosc_zamowienia]] &gt;=0, soki6[[#This Row],[Stan butelek przed]]-soki6[[#This Row],[wielkosc_zamowienia]], soki6[[#This Row],[Stan butelek przed]])</f>
        <v>20320</v>
      </c>
      <c r="G82">
        <f>IF(soki6[[#This Row],[Stan butelek przed]]-soki6[[#This Row],[wielkosc_zamowienia]] &lt; 0, soki6[[#This Row],[wielkosc_zamowienia]], 0)</f>
        <v>0</v>
      </c>
      <c r="H82">
        <f>IF(WEEKDAY(soki6[[#This Row],[data]], 2) &lt;= 5, 12000, 5000)</f>
        <v>12000</v>
      </c>
    </row>
    <row r="83" spans="1:8" x14ac:dyDescent="0.45">
      <c r="A83">
        <v>82</v>
      </c>
      <c r="B83" s="1">
        <v>44237</v>
      </c>
      <c r="C83" s="2" t="s">
        <v>4</v>
      </c>
      <c r="D83">
        <v>2620</v>
      </c>
      <c r="E83">
        <f>IF(soki6[[#This Row],[data]] &lt;&gt; B82, F82+soki6[[#This Row],[Zmiana butelkowa]], F82)</f>
        <v>20320</v>
      </c>
      <c r="F83">
        <f>IF(soki6[[#This Row],[Stan butelek przed]]-soki6[[#This Row],[wielkosc_zamowienia]] &gt;=0, soki6[[#This Row],[Stan butelek przed]]-soki6[[#This Row],[wielkosc_zamowienia]], soki6[[#This Row],[Stan butelek przed]])</f>
        <v>17700</v>
      </c>
      <c r="G83">
        <f>IF(soki6[[#This Row],[Stan butelek przed]]-soki6[[#This Row],[wielkosc_zamowienia]] &lt; 0, soki6[[#This Row],[wielkosc_zamowienia]], 0)</f>
        <v>0</v>
      </c>
      <c r="H83">
        <f>IF(WEEKDAY(soki6[[#This Row],[data]], 2) &lt;= 5, 12000, 5000)</f>
        <v>12000</v>
      </c>
    </row>
    <row r="84" spans="1:8" x14ac:dyDescent="0.45">
      <c r="A84">
        <v>83</v>
      </c>
      <c r="B84" s="1">
        <v>44238</v>
      </c>
      <c r="C84" s="2" t="s">
        <v>7</v>
      </c>
      <c r="D84">
        <v>9440</v>
      </c>
      <c r="E84">
        <f>IF(soki6[[#This Row],[data]] &lt;&gt; B83, F83+soki6[[#This Row],[Zmiana butelkowa]], F83)</f>
        <v>29700</v>
      </c>
      <c r="F84">
        <f>IF(soki6[[#This Row],[Stan butelek przed]]-soki6[[#This Row],[wielkosc_zamowienia]] &gt;=0, soki6[[#This Row],[Stan butelek przed]]-soki6[[#This Row],[wielkosc_zamowienia]], soki6[[#This Row],[Stan butelek przed]])</f>
        <v>20260</v>
      </c>
      <c r="G84">
        <f>IF(soki6[[#This Row],[Stan butelek przed]]-soki6[[#This Row],[wielkosc_zamowienia]] &lt; 0, soki6[[#This Row],[wielkosc_zamowienia]], 0)</f>
        <v>0</v>
      </c>
      <c r="H84">
        <f>IF(WEEKDAY(soki6[[#This Row],[data]], 2) &lt;= 5, 12000, 5000)</f>
        <v>12000</v>
      </c>
    </row>
    <row r="85" spans="1:8" x14ac:dyDescent="0.45">
      <c r="A85">
        <v>84</v>
      </c>
      <c r="B85" s="1">
        <v>44238</v>
      </c>
      <c r="C85" s="2" t="s">
        <v>5</v>
      </c>
      <c r="D85">
        <v>8020</v>
      </c>
      <c r="E85">
        <f>IF(soki6[[#This Row],[data]] &lt;&gt; B84, F84+soki6[[#This Row],[Zmiana butelkowa]], F84)</f>
        <v>20260</v>
      </c>
      <c r="F85">
        <f>IF(soki6[[#This Row],[Stan butelek przed]]-soki6[[#This Row],[wielkosc_zamowienia]] &gt;=0, soki6[[#This Row],[Stan butelek przed]]-soki6[[#This Row],[wielkosc_zamowienia]], soki6[[#This Row],[Stan butelek przed]])</f>
        <v>12240</v>
      </c>
      <c r="G85">
        <f>IF(soki6[[#This Row],[Stan butelek przed]]-soki6[[#This Row],[wielkosc_zamowienia]] &lt; 0, soki6[[#This Row],[wielkosc_zamowienia]], 0)</f>
        <v>0</v>
      </c>
      <c r="H85">
        <f>IF(WEEKDAY(soki6[[#This Row],[data]], 2) &lt;= 5, 12000, 5000)</f>
        <v>12000</v>
      </c>
    </row>
    <row r="86" spans="1:8" x14ac:dyDescent="0.45">
      <c r="A86">
        <v>85</v>
      </c>
      <c r="B86" s="1">
        <v>44238</v>
      </c>
      <c r="C86" s="2" t="s">
        <v>6</v>
      </c>
      <c r="D86">
        <v>5820</v>
      </c>
      <c r="E86">
        <f>IF(soki6[[#This Row],[data]] &lt;&gt; B85, F85+soki6[[#This Row],[Zmiana butelkowa]], F85)</f>
        <v>12240</v>
      </c>
      <c r="F86">
        <f>IF(soki6[[#This Row],[Stan butelek przed]]-soki6[[#This Row],[wielkosc_zamowienia]] &gt;=0, soki6[[#This Row],[Stan butelek przed]]-soki6[[#This Row],[wielkosc_zamowienia]], soki6[[#This Row],[Stan butelek przed]])</f>
        <v>6420</v>
      </c>
      <c r="G86">
        <f>IF(soki6[[#This Row],[Stan butelek przed]]-soki6[[#This Row],[wielkosc_zamowienia]] &lt; 0, soki6[[#This Row],[wielkosc_zamowienia]], 0)</f>
        <v>0</v>
      </c>
      <c r="H86">
        <f>IF(WEEKDAY(soki6[[#This Row],[data]], 2) &lt;= 5, 12000, 5000)</f>
        <v>12000</v>
      </c>
    </row>
    <row r="87" spans="1:8" x14ac:dyDescent="0.45">
      <c r="A87">
        <v>86</v>
      </c>
      <c r="B87" s="1">
        <v>44239</v>
      </c>
      <c r="C87" s="2" t="s">
        <v>7</v>
      </c>
      <c r="D87">
        <v>4850</v>
      </c>
      <c r="E87">
        <f>IF(soki6[[#This Row],[data]] &lt;&gt; B86, F86+soki6[[#This Row],[Zmiana butelkowa]], F86)</f>
        <v>18420</v>
      </c>
      <c r="F87">
        <f>IF(soki6[[#This Row],[Stan butelek przed]]-soki6[[#This Row],[wielkosc_zamowienia]] &gt;=0, soki6[[#This Row],[Stan butelek przed]]-soki6[[#This Row],[wielkosc_zamowienia]], soki6[[#This Row],[Stan butelek przed]])</f>
        <v>13570</v>
      </c>
      <c r="G87">
        <f>IF(soki6[[#This Row],[Stan butelek przed]]-soki6[[#This Row],[wielkosc_zamowienia]] &lt; 0, soki6[[#This Row],[wielkosc_zamowienia]], 0)</f>
        <v>0</v>
      </c>
      <c r="H87">
        <f>IF(WEEKDAY(soki6[[#This Row],[data]], 2) &lt;= 5, 12000, 5000)</f>
        <v>12000</v>
      </c>
    </row>
    <row r="88" spans="1:8" x14ac:dyDescent="0.45">
      <c r="A88">
        <v>87</v>
      </c>
      <c r="B88" s="1">
        <v>44239</v>
      </c>
      <c r="C88" s="2" t="s">
        <v>5</v>
      </c>
      <c r="D88">
        <v>4910</v>
      </c>
      <c r="E88">
        <f>IF(soki6[[#This Row],[data]] &lt;&gt; B87, F87+soki6[[#This Row],[Zmiana butelkowa]], F87)</f>
        <v>13570</v>
      </c>
      <c r="F88">
        <f>IF(soki6[[#This Row],[Stan butelek przed]]-soki6[[#This Row],[wielkosc_zamowienia]] &gt;=0, soki6[[#This Row],[Stan butelek przed]]-soki6[[#This Row],[wielkosc_zamowienia]], soki6[[#This Row],[Stan butelek przed]])</f>
        <v>8660</v>
      </c>
      <c r="G88">
        <f>IF(soki6[[#This Row],[Stan butelek przed]]-soki6[[#This Row],[wielkosc_zamowienia]] &lt; 0, soki6[[#This Row],[wielkosc_zamowienia]], 0)</f>
        <v>0</v>
      </c>
      <c r="H88">
        <f>IF(WEEKDAY(soki6[[#This Row],[data]], 2) &lt;= 5, 12000, 5000)</f>
        <v>12000</v>
      </c>
    </row>
    <row r="89" spans="1:8" x14ac:dyDescent="0.45">
      <c r="A89">
        <v>88</v>
      </c>
      <c r="B89" s="1">
        <v>44240</v>
      </c>
      <c r="C89" s="2" t="s">
        <v>5</v>
      </c>
      <c r="D89">
        <v>5690</v>
      </c>
      <c r="E89">
        <f>IF(soki6[[#This Row],[data]] &lt;&gt; B88, F88+soki6[[#This Row],[Zmiana butelkowa]], F88)</f>
        <v>13660</v>
      </c>
      <c r="F89">
        <f>IF(soki6[[#This Row],[Stan butelek przed]]-soki6[[#This Row],[wielkosc_zamowienia]] &gt;=0, soki6[[#This Row],[Stan butelek przed]]-soki6[[#This Row],[wielkosc_zamowienia]], soki6[[#This Row],[Stan butelek przed]])</f>
        <v>7970</v>
      </c>
      <c r="G89">
        <f>IF(soki6[[#This Row],[Stan butelek przed]]-soki6[[#This Row],[wielkosc_zamowienia]] &lt; 0, soki6[[#This Row],[wielkosc_zamowienia]], 0)</f>
        <v>0</v>
      </c>
      <c r="H89">
        <f>IF(WEEKDAY(soki6[[#This Row],[data]], 2) &lt;= 5, 12000, 5000)</f>
        <v>5000</v>
      </c>
    </row>
    <row r="90" spans="1:8" x14ac:dyDescent="0.45">
      <c r="A90">
        <v>89</v>
      </c>
      <c r="B90" s="1">
        <v>44240</v>
      </c>
      <c r="C90" s="2" t="s">
        <v>4</v>
      </c>
      <c r="D90">
        <v>1870</v>
      </c>
      <c r="E90">
        <f>IF(soki6[[#This Row],[data]] &lt;&gt; B89, F89+soki6[[#This Row],[Zmiana butelkowa]], F89)</f>
        <v>7970</v>
      </c>
      <c r="F90">
        <f>IF(soki6[[#This Row],[Stan butelek przed]]-soki6[[#This Row],[wielkosc_zamowienia]] &gt;=0, soki6[[#This Row],[Stan butelek przed]]-soki6[[#This Row],[wielkosc_zamowienia]], soki6[[#This Row],[Stan butelek przed]])</f>
        <v>6100</v>
      </c>
      <c r="G90">
        <f>IF(soki6[[#This Row],[Stan butelek przed]]-soki6[[#This Row],[wielkosc_zamowienia]] &lt; 0, soki6[[#This Row],[wielkosc_zamowienia]], 0)</f>
        <v>0</v>
      </c>
      <c r="H90">
        <f>IF(WEEKDAY(soki6[[#This Row],[data]], 2) &lt;= 5, 12000, 5000)</f>
        <v>5000</v>
      </c>
    </row>
    <row r="91" spans="1:8" x14ac:dyDescent="0.45">
      <c r="A91">
        <v>90</v>
      </c>
      <c r="B91" s="1">
        <v>44241</v>
      </c>
      <c r="C91" s="2" t="s">
        <v>5</v>
      </c>
      <c r="D91">
        <v>1800</v>
      </c>
      <c r="E91">
        <f>IF(soki6[[#This Row],[data]] &lt;&gt; B90, F90+soki6[[#This Row],[Zmiana butelkowa]], F90)</f>
        <v>11100</v>
      </c>
      <c r="F91">
        <f>IF(soki6[[#This Row],[Stan butelek przed]]-soki6[[#This Row],[wielkosc_zamowienia]] &gt;=0, soki6[[#This Row],[Stan butelek przed]]-soki6[[#This Row],[wielkosc_zamowienia]], soki6[[#This Row],[Stan butelek przed]])</f>
        <v>9300</v>
      </c>
      <c r="G91">
        <f>IF(soki6[[#This Row],[Stan butelek przed]]-soki6[[#This Row],[wielkosc_zamowienia]] &lt; 0, soki6[[#This Row],[wielkosc_zamowienia]], 0)</f>
        <v>0</v>
      </c>
      <c r="H91">
        <f>IF(WEEKDAY(soki6[[#This Row],[data]], 2) &lt;= 5, 12000, 5000)</f>
        <v>5000</v>
      </c>
    </row>
    <row r="92" spans="1:8" x14ac:dyDescent="0.45">
      <c r="A92">
        <v>91</v>
      </c>
      <c r="B92" s="1">
        <v>44241</v>
      </c>
      <c r="C92" s="2" t="s">
        <v>6</v>
      </c>
      <c r="D92">
        <v>4150</v>
      </c>
      <c r="E92">
        <f>IF(soki6[[#This Row],[data]] &lt;&gt; B91, F91+soki6[[#This Row],[Zmiana butelkowa]], F91)</f>
        <v>9300</v>
      </c>
      <c r="F92">
        <f>IF(soki6[[#This Row],[Stan butelek przed]]-soki6[[#This Row],[wielkosc_zamowienia]] &gt;=0, soki6[[#This Row],[Stan butelek przed]]-soki6[[#This Row],[wielkosc_zamowienia]], soki6[[#This Row],[Stan butelek przed]])</f>
        <v>5150</v>
      </c>
      <c r="G92">
        <f>IF(soki6[[#This Row],[Stan butelek przed]]-soki6[[#This Row],[wielkosc_zamowienia]] &lt; 0, soki6[[#This Row],[wielkosc_zamowienia]], 0)</f>
        <v>0</v>
      </c>
      <c r="H92">
        <f>IF(WEEKDAY(soki6[[#This Row],[data]], 2) &lt;= 5, 12000, 5000)</f>
        <v>5000</v>
      </c>
    </row>
    <row r="93" spans="1:8" x14ac:dyDescent="0.45">
      <c r="A93">
        <v>92</v>
      </c>
      <c r="B93" s="1">
        <v>44242</v>
      </c>
      <c r="C93" s="2" t="s">
        <v>4</v>
      </c>
      <c r="D93">
        <v>3780</v>
      </c>
      <c r="E93">
        <f>IF(soki6[[#This Row],[data]] &lt;&gt; B92, F92+soki6[[#This Row],[Zmiana butelkowa]], F92)</f>
        <v>17150</v>
      </c>
      <c r="F93">
        <f>IF(soki6[[#This Row],[Stan butelek przed]]-soki6[[#This Row],[wielkosc_zamowienia]] &gt;=0, soki6[[#This Row],[Stan butelek przed]]-soki6[[#This Row],[wielkosc_zamowienia]], soki6[[#This Row],[Stan butelek przed]])</f>
        <v>13370</v>
      </c>
      <c r="G93">
        <f>IF(soki6[[#This Row],[Stan butelek przed]]-soki6[[#This Row],[wielkosc_zamowienia]] &lt; 0, soki6[[#This Row],[wielkosc_zamowienia]], 0)</f>
        <v>0</v>
      </c>
      <c r="H93">
        <f>IF(WEEKDAY(soki6[[#This Row],[data]], 2) &lt;= 5, 12000, 5000)</f>
        <v>12000</v>
      </c>
    </row>
    <row r="94" spans="1:8" x14ac:dyDescent="0.45">
      <c r="A94">
        <v>93</v>
      </c>
      <c r="B94" s="1">
        <v>44243</v>
      </c>
      <c r="C94" s="2" t="s">
        <v>7</v>
      </c>
      <c r="D94">
        <v>3330</v>
      </c>
      <c r="E94">
        <f>IF(soki6[[#This Row],[data]] &lt;&gt; B93, F93+soki6[[#This Row],[Zmiana butelkowa]], F93)</f>
        <v>25370</v>
      </c>
      <c r="F94">
        <f>IF(soki6[[#This Row],[Stan butelek przed]]-soki6[[#This Row],[wielkosc_zamowienia]] &gt;=0, soki6[[#This Row],[Stan butelek przed]]-soki6[[#This Row],[wielkosc_zamowienia]], soki6[[#This Row],[Stan butelek przed]])</f>
        <v>22040</v>
      </c>
      <c r="G94">
        <f>IF(soki6[[#This Row],[Stan butelek przed]]-soki6[[#This Row],[wielkosc_zamowienia]] &lt; 0, soki6[[#This Row],[wielkosc_zamowienia]], 0)</f>
        <v>0</v>
      </c>
      <c r="H94">
        <f>IF(WEEKDAY(soki6[[#This Row],[data]], 2) &lt;= 5, 12000, 5000)</f>
        <v>12000</v>
      </c>
    </row>
    <row r="95" spans="1:8" x14ac:dyDescent="0.45">
      <c r="A95">
        <v>94</v>
      </c>
      <c r="B95" s="1">
        <v>44243</v>
      </c>
      <c r="C95" s="2" t="s">
        <v>4</v>
      </c>
      <c r="D95">
        <v>1570</v>
      </c>
      <c r="E95">
        <f>IF(soki6[[#This Row],[data]] &lt;&gt; B94, F94+soki6[[#This Row],[Zmiana butelkowa]], F94)</f>
        <v>22040</v>
      </c>
      <c r="F95">
        <f>IF(soki6[[#This Row],[Stan butelek przed]]-soki6[[#This Row],[wielkosc_zamowienia]] &gt;=0, soki6[[#This Row],[Stan butelek przed]]-soki6[[#This Row],[wielkosc_zamowienia]], soki6[[#This Row],[Stan butelek przed]])</f>
        <v>20470</v>
      </c>
      <c r="G95">
        <f>IF(soki6[[#This Row],[Stan butelek przed]]-soki6[[#This Row],[wielkosc_zamowienia]] &lt; 0, soki6[[#This Row],[wielkosc_zamowienia]], 0)</f>
        <v>0</v>
      </c>
      <c r="H95">
        <f>IF(WEEKDAY(soki6[[#This Row],[data]], 2) &lt;= 5, 12000, 5000)</f>
        <v>12000</v>
      </c>
    </row>
    <row r="96" spans="1:8" x14ac:dyDescent="0.45">
      <c r="A96">
        <v>95</v>
      </c>
      <c r="B96" s="1">
        <v>44243</v>
      </c>
      <c r="C96" s="2" t="s">
        <v>6</v>
      </c>
      <c r="D96">
        <v>1590</v>
      </c>
      <c r="E96">
        <f>IF(soki6[[#This Row],[data]] &lt;&gt; B95, F95+soki6[[#This Row],[Zmiana butelkowa]], F95)</f>
        <v>20470</v>
      </c>
      <c r="F96">
        <f>IF(soki6[[#This Row],[Stan butelek przed]]-soki6[[#This Row],[wielkosc_zamowienia]] &gt;=0, soki6[[#This Row],[Stan butelek przed]]-soki6[[#This Row],[wielkosc_zamowienia]], soki6[[#This Row],[Stan butelek przed]])</f>
        <v>18880</v>
      </c>
      <c r="G96">
        <f>IF(soki6[[#This Row],[Stan butelek przed]]-soki6[[#This Row],[wielkosc_zamowienia]] &lt; 0, soki6[[#This Row],[wielkosc_zamowienia]], 0)</f>
        <v>0</v>
      </c>
      <c r="H96">
        <f>IF(WEEKDAY(soki6[[#This Row],[data]], 2) &lt;= 5, 12000, 5000)</f>
        <v>12000</v>
      </c>
    </row>
    <row r="97" spans="1:8" x14ac:dyDescent="0.45">
      <c r="A97">
        <v>96</v>
      </c>
      <c r="B97" s="1">
        <v>44244</v>
      </c>
      <c r="C97" s="2" t="s">
        <v>5</v>
      </c>
      <c r="D97">
        <v>7240</v>
      </c>
      <c r="E97">
        <f>IF(soki6[[#This Row],[data]] &lt;&gt; B96, F96+soki6[[#This Row],[Zmiana butelkowa]], F96)</f>
        <v>30880</v>
      </c>
      <c r="F97">
        <f>IF(soki6[[#This Row],[Stan butelek przed]]-soki6[[#This Row],[wielkosc_zamowienia]] &gt;=0, soki6[[#This Row],[Stan butelek przed]]-soki6[[#This Row],[wielkosc_zamowienia]], soki6[[#This Row],[Stan butelek przed]])</f>
        <v>23640</v>
      </c>
      <c r="G97">
        <f>IF(soki6[[#This Row],[Stan butelek przed]]-soki6[[#This Row],[wielkosc_zamowienia]] &lt; 0, soki6[[#This Row],[wielkosc_zamowienia]], 0)</f>
        <v>0</v>
      </c>
      <c r="H97">
        <f>IF(WEEKDAY(soki6[[#This Row],[data]], 2) &lt;= 5, 12000, 5000)</f>
        <v>12000</v>
      </c>
    </row>
    <row r="98" spans="1:8" x14ac:dyDescent="0.45">
      <c r="A98">
        <v>97</v>
      </c>
      <c r="B98" s="1">
        <v>44244</v>
      </c>
      <c r="C98" s="2" t="s">
        <v>4</v>
      </c>
      <c r="D98">
        <v>9690</v>
      </c>
      <c r="E98">
        <f>IF(soki6[[#This Row],[data]] &lt;&gt; B97, F97+soki6[[#This Row],[Zmiana butelkowa]], F97)</f>
        <v>23640</v>
      </c>
      <c r="F98">
        <f>IF(soki6[[#This Row],[Stan butelek przed]]-soki6[[#This Row],[wielkosc_zamowienia]] &gt;=0, soki6[[#This Row],[Stan butelek przed]]-soki6[[#This Row],[wielkosc_zamowienia]], soki6[[#This Row],[Stan butelek przed]])</f>
        <v>13950</v>
      </c>
      <c r="G98">
        <f>IF(soki6[[#This Row],[Stan butelek przed]]-soki6[[#This Row],[wielkosc_zamowienia]] &lt; 0, soki6[[#This Row],[wielkosc_zamowienia]], 0)</f>
        <v>0</v>
      </c>
      <c r="H98">
        <f>IF(WEEKDAY(soki6[[#This Row],[data]], 2) &lt;= 5, 12000, 5000)</f>
        <v>12000</v>
      </c>
    </row>
    <row r="99" spans="1:8" x14ac:dyDescent="0.45">
      <c r="A99">
        <v>98</v>
      </c>
      <c r="B99" s="1">
        <v>44244</v>
      </c>
      <c r="C99" s="2" t="s">
        <v>7</v>
      </c>
      <c r="D99">
        <v>5600</v>
      </c>
      <c r="E99">
        <f>IF(soki6[[#This Row],[data]] &lt;&gt; B98, F98+soki6[[#This Row],[Zmiana butelkowa]], F98)</f>
        <v>13950</v>
      </c>
      <c r="F99">
        <f>IF(soki6[[#This Row],[Stan butelek przed]]-soki6[[#This Row],[wielkosc_zamowienia]] &gt;=0, soki6[[#This Row],[Stan butelek przed]]-soki6[[#This Row],[wielkosc_zamowienia]], soki6[[#This Row],[Stan butelek przed]])</f>
        <v>8350</v>
      </c>
      <c r="G99">
        <f>IF(soki6[[#This Row],[Stan butelek przed]]-soki6[[#This Row],[wielkosc_zamowienia]] &lt; 0, soki6[[#This Row],[wielkosc_zamowienia]], 0)</f>
        <v>0</v>
      </c>
      <c r="H99">
        <f>IF(WEEKDAY(soki6[[#This Row],[data]], 2) &lt;= 5, 12000, 5000)</f>
        <v>12000</v>
      </c>
    </row>
    <row r="100" spans="1:8" x14ac:dyDescent="0.45">
      <c r="A100">
        <v>99</v>
      </c>
      <c r="B100" s="1">
        <v>44245</v>
      </c>
      <c r="C100" s="2" t="s">
        <v>5</v>
      </c>
      <c r="D100">
        <v>1740</v>
      </c>
      <c r="E100">
        <f>IF(soki6[[#This Row],[data]] &lt;&gt; B99, F99+soki6[[#This Row],[Zmiana butelkowa]], F99)</f>
        <v>20350</v>
      </c>
      <c r="F100">
        <f>IF(soki6[[#This Row],[Stan butelek przed]]-soki6[[#This Row],[wielkosc_zamowienia]] &gt;=0, soki6[[#This Row],[Stan butelek przed]]-soki6[[#This Row],[wielkosc_zamowienia]], soki6[[#This Row],[Stan butelek przed]])</f>
        <v>18610</v>
      </c>
      <c r="G100">
        <f>IF(soki6[[#This Row],[Stan butelek przed]]-soki6[[#This Row],[wielkosc_zamowienia]] &lt; 0, soki6[[#This Row],[wielkosc_zamowienia]], 0)</f>
        <v>0</v>
      </c>
      <c r="H100">
        <f>IF(WEEKDAY(soki6[[#This Row],[data]], 2) &lt;= 5, 12000, 5000)</f>
        <v>12000</v>
      </c>
    </row>
    <row r="101" spans="1:8" x14ac:dyDescent="0.45">
      <c r="A101">
        <v>100</v>
      </c>
      <c r="B101" s="1">
        <v>44246</v>
      </c>
      <c r="C101" s="2" t="s">
        <v>5</v>
      </c>
      <c r="D101">
        <v>5430</v>
      </c>
      <c r="E101">
        <f>IF(soki6[[#This Row],[data]] &lt;&gt; B100, F100+soki6[[#This Row],[Zmiana butelkowa]], F100)</f>
        <v>30610</v>
      </c>
      <c r="F101">
        <f>IF(soki6[[#This Row],[Stan butelek przed]]-soki6[[#This Row],[wielkosc_zamowienia]] &gt;=0, soki6[[#This Row],[Stan butelek przed]]-soki6[[#This Row],[wielkosc_zamowienia]], soki6[[#This Row],[Stan butelek przed]])</f>
        <v>25180</v>
      </c>
      <c r="G101">
        <f>IF(soki6[[#This Row],[Stan butelek przed]]-soki6[[#This Row],[wielkosc_zamowienia]] &lt; 0, soki6[[#This Row],[wielkosc_zamowienia]], 0)</f>
        <v>0</v>
      </c>
      <c r="H101">
        <f>IF(WEEKDAY(soki6[[#This Row],[data]], 2) &lt;= 5, 12000, 5000)</f>
        <v>12000</v>
      </c>
    </row>
    <row r="102" spans="1:8" x14ac:dyDescent="0.45">
      <c r="A102">
        <v>101</v>
      </c>
      <c r="B102" s="1">
        <v>44247</v>
      </c>
      <c r="C102" s="2" t="s">
        <v>7</v>
      </c>
      <c r="D102">
        <v>8190</v>
      </c>
      <c r="E102">
        <f>IF(soki6[[#This Row],[data]] &lt;&gt; B101, F101+soki6[[#This Row],[Zmiana butelkowa]], F101)</f>
        <v>30180</v>
      </c>
      <c r="F102">
        <f>IF(soki6[[#This Row],[Stan butelek przed]]-soki6[[#This Row],[wielkosc_zamowienia]] &gt;=0, soki6[[#This Row],[Stan butelek przed]]-soki6[[#This Row],[wielkosc_zamowienia]], soki6[[#This Row],[Stan butelek przed]])</f>
        <v>21990</v>
      </c>
      <c r="G102">
        <f>IF(soki6[[#This Row],[Stan butelek przed]]-soki6[[#This Row],[wielkosc_zamowienia]] &lt; 0, soki6[[#This Row],[wielkosc_zamowienia]], 0)</f>
        <v>0</v>
      </c>
      <c r="H102">
        <f>IF(WEEKDAY(soki6[[#This Row],[data]], 2) &lt;= 5, 12000, 5000)</f>
        <v>5000</v>
      </c>
    </row>
    <row r="103" spans="1:8" x14ac:dyDescent="0.45">
      <c r="A103">
        <v>102</v>
      </c>
      <c r="B103" s="1">
        <v>44247</v>
      </c>
      <c r="C103" s="2" t="s">
        <v>5</v>
      </c>
      <c r="D103">
        <v>1470</v>
      </c>
      <c r="E103">
        <f>IF(soki6[[#This Row],[data]] &lt;&gt; B102, F102+soki6[[#This Row],[Zmiana butelkowa]], F102)</f>
        <v>21990</v>
      </c>
      <c r="F103">
        <f>IF(soki6[[#This Row],[Stan butelek przed]]-soki6[[#This Row],[wielkosc_zamowienia]] &gt;=0, soki6[[#This Row],[Stan butelek przed]]-soki6[[#This Row],[wielkosc_zamowienia]], soki6[[#This Row],[Stan butelek przed]])</f>
        <v>20520</v>
      </c>
      <c r="G103">
        <f>IF(soki6[[#This Row],[Stan butelek przed]]-soki6[[#This Row],[wielkosc_zamowienia]] &lt; 0, soki6[[#This Row],[wielkosc_zamowienia]], 0)</f>
        <v>0</v>
      </c>
      <c r="H103">
        <f>IF(WEEKDAY(soki6[[#This Row],[data]], 2) &lt;= 5, 12000, 5000)</f>
        <v>5000</v>
      </c>
    </row>
    <row r="104" spans="1:8" x14ac:dyDescent="0.45">
      <c r="A104">
        <v>103</v>
      </c>
      <c r="B104" s="1">
        <v>44248</v>
      </c>
      <c r="C104" s="2" t="s">
        <v>6</v>
      </c>
      <c r="D104">
        <v>1620</v>
      </c>
      <c r="E104">
        <f>IF(soki6[[#This Row],[data]] &lt;&gt; B103, F103+soki6[[#This Row],[Zmiana butelkowa]], F103)</f>
        <v>25520</v>
      </c>
      <c r="F104">
        <f>IF(soki6[[#This Row],[Stan butelek przed]]-soki6[[#This Row],[wielkosc_zamowienia]] &gt;=0, soki6[[#This Row],[Stan butelek przed]]-soki6[[#This Row],[wielkosc_zamowienia]], soki6[[#This Row],[Stan butelek przed]])</f>
        <v>23900</v>
      </c>
      <c r="G104">
        <f>IF(soki6[[#This Row],[Stan butelek przed]]-soki6[[#This Row],[wielkosc_zamowienia]] &lt; 0, soki6[[#This Row],[wielkosc_zamowienia]], 0)</f>
        <v>0</v>
      </c>
      <c r="H104">
        <f>IF(WEEKDAY(soki6[[#This Row],[data]], 2) &lt;= 5, 12000, 5000)</f>
        <v>5000</v>
      </c>
    </row>
    <row r="105" spans="1:8" x14ac:dyDescent="0.45">
      <c r="A105">
        <v>104</v>
      </c>
      <c r="B105" s="1">
        <v>44248</v>
      </c>
      <c r="C105" s="2" t="s">
        <v>4</v>
      </c>
      <c r="D105">
        <v>6700</v>
      </c>
      <c r="E105">
        <f>IF(soki6[[#This Row],[data]] &lt;&gt; B104, F104+soki6[[#This Row],[Zmiana butelkowa]], F104)</f>
        <v>23900</v>
      </c>
      <c r="F105">
        <f>IF(soki6[[#This Row],[Stan butelek przed]]-soki6[[#This Row],[wielkosc_zamowienia]] &gt;=0, soki6[[#This Row],[Stan butelek przed]]-soki6[[#This Row],[wielkosc_zamowienia]], soki6[[#This Row],[Stan butelek przed]])</f>
        <v>17200</v>
      </c>
      <c r="G105">
        <f>IF(soki6[[#This Row],[Stan butelek przed]]-soki6[[#This Row],[wielkosc_zamowienia]] &lt; 0, soki6[[#This Row],[wielkosc_zamowienia]], 0)</f>
        <v>0</v>
      </c>
      <c r="H105">
        <f>IF(WEEKDAY(soki6[[#This Row],[data]], 2) &lt;= 5, 12000, 5000)</f>
        <v>5000</v>
      </c>
    </row>
    <row r="106" spans="1:8" x14ac:dyDescent="0.45">
      <c r="A106">
        <v>105</v>
      </c>
      <c r="B106" s="1">
        <v>44249</v>
      </c>
      <c r="C106" s="2" t="s">
        <v>4</v>
      </c>
      <c r="D106">
        <v>5570</v>
      </c>
      <c r="E106">
        <f>IF(soki6[[#This Row],[data]] &lt;&gt; B105, F105+soki6[[#This Row],[Zmiana butelkowa]], F105)</f>
        <v>29200</v>
      </c>
      <c r="F106">
        <f>IF(soki6[[#This Row],[Stan butelek przed]]-soki6[[#This Row],[wielkosc_zamowienia]] &gt;=0, soki6[[#This Row],[Stan butelek przed]]-soki6[[#This Row],[wielkosc_zamowienia]], soki6[[#This Row],[Stan butelek przed]])</f>
        <v>23630</v>
      </c>
      <c r="G106">
        <f>IF(soki6[[#This Row],[Stan butelek przed]]-soki6[[#This Row],[wielkosc_zamowienia]] &lt; 0, soki6[[#This Row],[wielkosc_zamowienia]], 0)</f>
        <v>0</v>
      </c>
      <c r="H106">
        <f>IF(WEEKDAY(soki6[[#This Row],[data]], 2) &lt;= 5, 12000, 5000)</f>
        <v>12000</v>
      </c>
    </row>
    <row r="107" spans="1:8" x14ac:dyDescent="0.45">
      <c r="A107">
        <v>106</v>
      </c>
      <c r="B107" s="1">
        <v>44249</v>
      </c>
      <c r="C107" s="2" t="s">
        <v>7</v>
      </c>
      <c r="D107">
        <v>4070</v>
      </c>
      <c r="E107">
        <f>IF(soki6[[#This Row],[data]] &lt;&gt; B106, F106+soki6[[#This Row],[Zmiana butelkowa]], F106)</f>
        <v>23630</v>
      </c>
      <c r="F107">
        <f>IF(soki6[[#This Row],[Stan butelek przed]]-soki6[[#This Row],[wielkosc_zamowienia]] &gt;=0, soki6[[#This Row],[Stan butelek przed]]-soki6[[#This Row],[wielkosc_zamowienia]], soki6[[#This Row],[Stan butelek przed]])</f>
        <v>19560</v>
      </c>
      <c r="G107">
        <f>IF(soki6[[#This Row],[Stan butelek przed]]-soki6[[#This Row],[wielkosc_zamowienia]] &lt; 0, soki6[[#This Row],[wielkosc_zamowienia]], 0)</f>
        <v>0</v>
      </c>
      <c r="H107">
        <f>IF(WEEKDAY(soki6[[#This Row],[data]], 2) &lt;= 5, 12000, 5000)</f>
        <v>12000</v>
      </c>
    </row>
    <row r="108" spans="1:8" x14ac:dyDescent="0.45">
      <c r="A108">
        <v>107</v>
      </c>
      <c r="B108" s="1">
        <v>44249</v>
      </c>
      <c r="C108" s="2" t="s">
        <v>6</v>
      </c>
      <c r="D108">
        <v>6500</v>
      </c>
      <c r="E108">
        <f>IF(soki6[[#This Row],[data]] &lt;&gt; B107, F107+soki6[[#This Row],[Zmiana butelkowa]], F107)</f>
        <v>19560</v>
      </c>
      <c r="F108">
        <f>IF(soki6[[#This Row],[Stan butelek przed]]-soki6[[#This Row],[wielkosc_zamowienia]] &gt;=0, soki6[[#This Row],[Stan butelek przed]]-soki6[[#This Row],[wielkosc_zamowienia]], soki6[[#This Row],[Stan butelek przed]])</f>
        <v>13060</v>
      </c>
      <c r="G108">
        <f>IF(soki6[[#This Row],[Stan butelek przed]]-soki6[[#This Row],[wielkosc_zamowienia]] &lt; 0, soki6[[#This Row],[wielkosc_zamowienia]], 0)</f>
        <v>0</v>
      </c>
      <c r="H108">
        <f>IF(WEEKDAY(soki6[[#This Row],[data]], 2) &lt;= 5, 12000, 5000)</f>
        <v>12000</v>
      </c>
    </row>
    <row r="109" spans="1:8" x14ac:dyDescent="0.45">
      <c r="A109">
        <v>108</v>
      </c>
      <c r="B109" s="1">
        <v>44250</v>
      </c>
      <c r="C109" s="2" t="s">
        <v>6</v>
      </c>
      <c r="D109">
        <v>6050</v>
      </c>
      <c r="E109">
        <f>IF(soki6[[#This Row],[data]] &lt;&gt; B108, F108+soki6[[#This Row],[Zmiana butelkowa]], F108)</f>
        <v>25060</v>
      </c>
      <c r="F109">
        <f>IF(soki6[[#This Row],[Stan butelek przed]]-soki6[[#This Row],[wielkosc_zamowienia]] &gt;=0, soki6[[#This Row],[Stan butelek przed]]-soki6[[#This Row],[wielkosc_zamowienia]], soki6[[#This Row],[Stan butelek przed]])</f>
        <v>19010</v>
      </c>
      <c r="G109">
        <f>IF(soki6[[#This Row],[Stan butelek przed]]-soki6[[#This Row],[wielkosc_zamowienia]] &lt; 0, soki6[[#This Row],[wielkosc_zamowienia]], 0)</f>
        <v>0</v>
      </c>
      <c r="H109">
        <f>IF(WEEKDAY(soki6[[#This Row],[data]], 2) &lt;= 5, 12000, 5000)</f>
        <v>12000</v>
      </c>
    </row>
    <row r="110" spans="1:8" x14ac:dyDescent="0.45">
      <c r="A110">
        <v>109</v>
      </c>
      <c r="B110" s="1">
        <v>44250</v>
      </c>
      <c r="C110" s="2" t="s">
        <v>5</v>
      </c>
      <c r="D110">
        <v>6880</v>
      </c>
      <c r="E110">
        <f>IF(soki6[[#This Row],[data]] &lt;&gt; B109, F109+soki6[[#This Row],[Zmiana butelkowa]], F109)</f>
        <v>19010</v>
      </c>
      <c r="F110">
        <f>IF(soki6[[#This Row],[Stan butelek przed]]-soki6[[#This Row],[wielkosc_zamowienia]] &gt;=0, soki6[[#This Row],[Stan butelek przed]]-soki6[[#This Row],[wielkosc_zamowienia]], soki6[[#This Row],[Stan butelek przed]])</f>
        <v>12130</v>
      </c>
      <c r="G110">
        <f>IF(soki6[[#This Row],[Stan butelek przed]]-soki6[[#This Row],[wielkosc_zamowienia]] &lt; 0, soki6[[#This Row],[wielkosc_zamowienia]], 0)</f>
        <v>0</v>
      </c>
      <c r="H110">
        <f>IF(WEEKDAY(soki6[[#This Row],[data]], 2) &lt;= 5, 12000, 5000)</f>
        <v>12000</v>
      </c>
    </row>
    <row r="111" spans="1:8" x14ac:dyDescent="0.45">
      <c r="A111">
        <v>110</v>
      </c>
      <c r="B111" s="1">
        <v>44251</v>
      </c>
      <c r="C111" s="2" t="s">
        <v>5</v>
      </c>
      <c r="D111">
        <v>3790</v>
      </c>
      <c r="E111">
        <f>IF(soki6[[#This Row],[data]] &lt;&gt; B110, F110+soki6[[#This Row],[Zmiana butelkowa]], F110)</f>
        <v>24130</v>
      </c>
      <c r="F111">
        <f>IF(soki6[[#This Row],[Stan butelek przed]]-soki6[[#This Row],[wielkosc_zamowienia]] &gt;=0, soki6[[#This Row],[Stan butelek przed]]-soki6[[#This Row],[wielkosc_zamowienia]], soki6[[#This Row],[Stan butelek przed]])</f>
        <v>20340</v>
      </c>
      <c r="G111">
        <f>IF(soki6[[#This Row],[Stan butelek przed]]-soki6[[#This Row],[wielkosc_zamowienia]] &lt; 0, soki6[[#This Row],[wielkosc_zamowienia]], 0)</f>
        <v>0</v>
      </c>
      <c r="H111">
        <f>IF(WEEKDAY(soki6[[#This Row],[data]], 2) &lt;= 5, 12000, 5000)</f>
        <v>12000</v>
      </c>
    </row>
    <row r="112" spans="1:8" x14ac:dyDescent="0.45">
      <c r="A112">
        <v>111</v>
      </c>
      <c r="B112" s="1">
        <v>44252</v>
      </c>
      <c r="C112" s="2" t="s">
        <v>5</v>
      </c>
      <c r="D112">
        <v>4560</v>
      </c>
      <c r="E112">
        <f>IF(soki6[[#This Row],[data]] &lt;&gt; B111, F111+soki6[[#This Row],[Zmiana butelkowa]], F111)</f>
        <v>32340</v>
      </c>
      <c r="F112">
        <f>IF(soki6[[#This Row],[Stan butelek przed]]-soki6[[#This Row],[wielkosc_zamowienia]] &gt;=0, soki6[[#This Row],[Stan butelek przed]]-soki6[[#This Row],[wielkosc_zamowienia]], soki6[[#This Row],[Stan butelek przed]])</f>
        <v>27780</v>
      </c>
      <c r="G112">
        <f>IF(soki6[[#This Row],[Stan butelek przed]]-soki6[[#This Row],[wielkosc_zamowienia]] &lt; 0, soki6[[#This Row],[wielkosc_zamowienia]], 0)</f>
        <v>0</v>
      </c>
      <c r="H112">
        <f>IF(WEEKDAY(soki6[[#This Row],[data]], 2) &lt;= 5, 12000, 5000)</f>
        <v>12000</v>
      </c>
    </row>
    <row r="113" spans="1:8" x14ac:dyDescent="0.45">
      <c r="A113">
        <v>112</v>
      </c>
      <c r="B113" s="1">
        <v>44252</v>
      </c>
      <c r="C113" s="2" t="s">
        <v>6</v>
      </c>
      <c r="D113">
        <v>3910</v>
      </c>
      <c r="E113">
        <f>IF(soki6[[#This Row],[data]] &lt;&gt; B112, F112+soki6[[#This Row],[Zmiana butelkowa]], F112)</f>
        <v>27780</v>
      </c>
      <c r="F113">
        <f>IF(soki6[[#This Row],[Stan butelek przed]]-soki6[[#This Row],[wielkosc_zamowienia]] &gt;=0, soki6[[#This Row],[Stan butelek przed]]-soki6[[#This Row],[wielkosc_zamowienia]], soki6[[#This Row],[Stan butelek przed]])</f>
        <v>23870</v>
      </c>
      <c r="G113">
        <f>IF(soki6[[#This Row],[Stan butelek przed]]-soki6[[#This Row],[wielkosc_zamowienia]] &lt; 0, soki6[[#This Row],[wielkosc_zamowienia]], 0)</f>
        <v>0</v>
      </c>
      <c r="H113">
        <f>IF(WEEKDAY(soki6[[#This Row],[data]], 2) &lt;= 5, 12000, 5000)</f>
        <v>12000</v>
      </c>
    </row>
    <row r="114" spans="1:8" x14ac:dyDescent="0.45">
      <c r="A114">
        <v>113</v>
      </c>
      <c r="B114" s="1">
        <v>44252</v>
      </c>
      <c r="C114" s="2" t="s">
        <v>4</v>
      </c>
      <c r="D114">
        <v>5060</v>
      </c>
      <c r="E114">
        <f>IF(soki6[[#This Row],[data]] &lt;&gt; B113, F113+soki6[[#This Row],[Zmiana butelkowa]], F113)</f>
        <v>23870</v>
      </c>
      <c r="F114">
        <f>IF(soki6[[#This Row],[Stan butelek przed]]-soki6[[#This Row],[wielkosc_zamowienia]] &gt;=0, soki6[[#This Row],[Stan butelek przed]]-soki6[[#This Row],[wielkosc_zamowienia]], soki6[[#This Row],[Stan butelek przed]])</f>
        <v>18810</v>
      </c>
      <c r="G114">
        <f>IF(soki6[[#This Row],[Stan butelek przed]]-soki6[[#This Row],[wielkosc_zamowienia]] &lt; 0, soki6[[#This Row],[wielkosc_zamowienia]], 0)</f>
        <v>0</v>
      </c>
      <c r="H114">
        <f>IF(WEEKDAY(soki6[[#This Row],[data]], 2) &lt;= 5, 12000, 5000)</f>
        <v>12000</v>
      </c>
    </row>
    <row r="115" spans="1:8" x14ac:dyDescent="0.45">
      <c r="A115">
        <v>114</v>
      </c>
      <c r="B115" s="1">
        <v>44253</v>
      </c>
      <c r="C115" s="2" t="s">
        <v>7</v>
      </c>
      <c r="D115">
        <v>9440</v>
      </c>
      <c r="E115">
        <f>IF(soki6[[#This Row],[data]] &lt;&gt; B114, F114+soki6[[#This Row],[Zmiana butelkowa]], F114)</f>
        <v>30810</v>
      </c>
      <c r="F115">
        <f>IF(soki6[[#This Row],[Stan butelek przed]]-soki6[[#This Row],[wielkosc_zamowienia]] &gt;=0, soki6[[#This Row],[Stan butelek przed]]-soki6[[#This Row],[wielkosc_zamowienia]], soki6[[#This Row],[Stan butelek przed]])</f>
        <v>21370</v>
      </c>
      <c r="G115">
        <f>IF(soki6[[#This Row],[Stan butelek przed]]-soki6[[#This Row],[wielkosc_zamowienia]] &lt; 0, soki6[[#This Row],[wielkosc_zamowienia]], 0)</f>
        <v>0</v>
      </c>
      <c r="H115">
        <f>IF(WEEKDAY(soki6[[#This Row],[data]], 2) &lt;= 5, 12000, 5000)</f>
        <v>12000</v>
      </c>
    </row>
    <row r="116" spans="1:8" x14ac:dyDescent="0.45">
      <c r="A116">
        <v>115</v>
      </c>
      <c r="B116" s="1">
        <v>44253</v>
      </c>
      <c r="C116" s="2" t="s">
        <v>4</v>
      </c>
      <c r="D116">
        <v>5100</v>
      </c>
      <c r="E116">
        <f>IF(soki6[[#This Row],[data]] &lt;&gt; B115, F115+soki6[[#This Row],[Zmiana butelkowa]], F115)</f>
        <v>21370</v>
      </c>
      <c r="F116">
        <f>IF(soki6[[#This Row],[Stan butelek przed]]-soki6[[#This Row],[wielkosc_zamowienia]] &gt;=0, soki6[[#This Row],[Stan butelek przed]]-soki6[[#This Row],[wielkosc_zamowienia]], soki6[[#This Row],[Stan butelek przed]])</f>
        <v>16270</v>
      </c>
      <c r="G116">
        <f>IF(soki6[[#This Row],[Stan butelek przed]]-soki6[[#This Row],[wielkosc_zamowienia]] &lt; 0, soki6[[#This Row],[wielkosc_zamowienia]], 0)</f>
        <v>0</v>
      </c>
      <c r="H116">
        <f>IF(WEEKDAY(soki6[[#This Row],[data]], 2) &lt;= 5, 12000, 5000)</f>
        <v>12000</v>
      </c>
    </row>
    <row r="117" spans="1:8" x14ac:dyDescent="0.45">
      <c r="A117">
        <v>116</v>
      </c>
      <c r="B117" s="1">
        <v>44254</v>
      </c>
      <c r="C117" s="2" t="s">
        <v>5</v>
      </c>
      <c r="D117">
        <v>4360</v>
      </c>
      <c r="E117">
        <f>IF(soki6[[#This Row],[data]] &lt;&gt; B116, F116+soki6[[#This Row],[Zmiana butelkowa]], F116)</f>
        <v>21270</v>
      </c>
      <c r="F117">
        <f>IF(soki6[[#This Row],[Stan butelek przed]]-soki6[[#This Row],[wielkosc_zamowienia]] &gt;=0, soki6[[#This Row],[Stan butelek przed]]-soki6[[#This Row],[wielkosc_zamowienia]], soki6[[#This Row],[Stan butelek przed]])</f>
        <v>16910</v>
      </c>
      <c r="G117">
        <f>IF(soki6[[#This Row],[Stan butelek przed]]-soki6[[#This Row],[wielkosc_zamowienia]] &lt; 0, soki6[[#This Row],[wielkosc_zamowienia]], 0)</f>
        <v>0</v>
      </c>
      <c r="H117">
        <f>IF(WEEKDAY(soki6[[#This Row],[data]], 2) &lt;= 5, 12000, 5000)</f>
        <v>5000</v>
      </c>
    </row>
    <row r="118" spans="1:8" x14ac:dyDescent="0.45">
      <c r="A118">
        <v>117</v>
      </c>
      <c r="B118" s="1">
        <v>44254</v>
      </c>
      <c r="C118" s="2" t="s">
        <v>6</v>
      </c>
      <c r="D118">
        <v>6220</v>
      </c>
      <c r="E118">
        <f>IF(soki6[[#This Row],[data]] &lt;&gt; B117, F117+soki6[[#This Row],[Zmiana butelkowa]], F117)</f>
        <v>16910</v>
      </c>
      <c r="F118">
        <f>IF(soki6[[#This Row],[Stan butelek przed]]-soki6[[#This Row],[wielkosc_zamowienia]] &gt;=0, soki6[[#This Row],[Stan butelek przed]]-soki6[[#This Row],[wielkosc_zamowienia]], soki6[[#This Row],[Stan butelek przed]])</f>
        <v>10690</v>
      </c>
      <c r="G118">
        <f>IF(soki6[[#This Row],[Stan butelek przed]]-soki6[[#This Row],[wielkosc_zamowienia]] &lt; 0, soki6[[#This Row],[wielkosc_zamowienia]], 0)</f>
        <v>0</v>
      </c>
      <c r="H118">
        <f>IF(WEEKDAY(soki6[[#This Row],[data]], 2) &lt;= 5, 12000, 5000)</f>
        <v>5000</v>
      </c>
    </row>
    <row r="119" spans="1:8" x14ac:dyDescent="0.45">
      <c r="A119">
        <v>118</v>
      </c>
      <c r="B119" s="1">
        <v>44255</v>
      </c>
      <c r="C119" s="2" t="s">
        <v>4</v>
      </c>
      <c r="D119">
        <v>4290</v>
      </c>
      <c r="E119">
        <f>IF(soki6[[#This Row],[data]] &lt;&gt; B118, F118+soki6[[#This Row],[Zmiana butelkowa]], F118)</f>
        <v>15690</v>
      </c>
      <c r="F119">
        <f>IF(soki6[[#This Row],[Stan butelek przed]]-soki6[[#This Row],[wielkosc_zamowienia]] &gt;=0, soki6[[#This Row],[Stan butelek przed]]-soki6[[#This Row],[wielkosc_zamowienia]], soki6[[#This Row],[Stan butelek przed]])</f>
        <v>11400</v>
      </c>
      <c r="G119">
        <f>IF(soki6[[#This Row],[Stan butelek przed]]-soki6[[#This Row],[wielkosc_zamowienia]] &lt; 0, soki6[[#This Row],[wielkosc_zamowienia]], 0)</f>
        <v>0</v>
      </c>
      <c r="H119">
        <f>IF(WEEKDAY(soki6[[#This Row],[data]], 2) &lt;= 5, 12000, 5000)</f>
        <v>5000</v>
      </c>
    </row>
    <row r="120" spans="1:8" x14ac:dyDescent="0.45">
      <c r="A120">
        <v>119</v>
      </c>
      <c r="B120" s="1">
        <v>44255</v>
      </c>
      <c r="C120" s="2" t="s">
        <v>6</v>
      </c>
      <c r="D120">
        <v>1260</v>
      </c>
      <c r="E120">
        <f>IF(soki6[[#This Row],[data]] &lt;&gt; B119, F119+soki6[[#This Row],[Zmiana butelkowa]], F119)</f>
        <v>11400</v>
      </c>
      <c r="F120">
        <f>IF(soki6[[#This Row],[Stan butelek przed]]-soki6[[#This Row],[wielkosc_zamowienia]] &gt;=0, soki6[[#This Row],[Stan butelek przed]]-soki6[[#This Row],[wielkosc_zamowienia]], soki6[[#This Row],[Stan butelek przed]])</f>
        <v>10140</v>
      </c>
      <c r="G120">
        <f>IF(soki6[[#This Row],[Stan butelek przed]]-soki6[[#This Row],[wielkosc_zamowienia]] &lt; 0, soki6[[#This Row],[wielkosc_zamowienia]], 0)</f>
        <v>0</v>
      </c>
      <c r="H120">
        <f>IF(WEEKDAY(soki6[[#This Row],[data]], 2) &lt;= 5, 12000, 5000)</f>
        <v>5000</v>
      </c>
    </row>
    <row r="121" spans="1:8" x14ac:dyDescent="0.45">
      <c r="A121">
        <v>120</v>
      </c>
      <c r="B121" s="1">
        <v>44256</v>
      </c>
      <c r="C121" s="2" t="s">
        <v>5</v>
      </c>
      <c r="D121">
        <v>9520</v>
      </c>
      <c r="E121">
        <f>IF(soki6[[#This Row],[data]] &lt;&gt; B120, F120+soki6[[#This Row],[Zmiana butelkowa]], F120)</f>
        <v>22140</v>
      </c>
      <c r="F121">
        <f>IF(soki6[[#This Row],[Stan butelek przed]]-soki6[[#This Row],[wielkosc_zamowienia]] &gt;=0, soki6[[#This Row],[Stan butelek przed]]-soki6[[#This Row],[wielkosc_zamowienia]], soki6[[#This Row],[Stan butelek przed]])</f>
        <v>12620</v>
      </c>
      <c r="G121">
        <f>IF(soki6[[#This Row],[Stan butelek przed]]-soki6[[#This Row],[wielkosc_zamowienia]] &lt; 0, soki6[[#This Row],[wielkosc_zamowienia]], 0)</f>
        <v>0</v>
      </c>
      <c r="H121">
        <f>IF(WEEKDAY(soki6[[#This Row],[data]], 2) &lt;= 5, 12000, 5000)</f>
        <v>12000</v>
      </c>
    </row>
    <row r="122" spans="1:8" x14ac:dyDescent="0.45">
      <c r="A122">
        <v>121</v>
      </c>
      <c r="B122" s="1">
        <v>44256</v>
      </c>
      <c r="C122" s="2" t="s">
        <v>4</v>
      </c>
      <c r="D122">
        <v>8650</v>
      </c>
      <c r="E122">
        <f>IF(soki6[[#This Row],[data]] &lt;&gt; B121, F121+soki6[[#This Row],[Zmiana butelkowa]], F121)</f>
        <v>12620</v>
      </c>
      <c r="F122">
        <f>IF(soki6[[#This Row],[Stan butelek przed]]-soki6[[#This Row],[wielkosc_zamowienia]] &gt;=0, soki6[[#This Row],[Stan butelek przed]]-soki6[[#This Row],[wielkosc_zamowienia]], soki6[[#This Row],[Stan butelek przed]])</f>
        <v>3970</v>
      </c>
      <c r="G122">
        <f>IF(soki6[[#This Row],[Stan butelek przed]]-soki6[[#This Row],[wielkosc_zamowienia]] &lt; 0, soki6[[#This Row],[wielkosc_zamowienia]], 0)</f>
        <v>0</v>
      </c>
      <c r="H122">
        <f>IF(WEEKDAY(soki6[[#This Row],[data]], 2) &lt;= 5, 12000, 5000)</f>
        <v>12000</v>
      </c>
    </row>
    <row r="123" spans="1:8" x14ac:dyDescent="0.45">
      <c r="A123">
        <v>122</v>
      </c>
      <c r="B123" s="1">
        <v>44257</v>
      </c>
      <c r="C123" s="2" t="s">
        <v>6</v>
      </c>
      <c r="D123">
        <v>9080</v>
      </c>
      <c r="E123">
        <f>IF(soki6[[#This Row],[data]] &lt;&gt; B122, F122+soki6[[#This Row],[Zmiana butelkowa]], F122)</f>
        <v>15970</v>
      </c>
      <c r="F123">
        <f>IF(soki6[[#This Row],[Stan butelek przed]]-soki6[[#This Row],[wielkosc_zamowienia]] &gt;=0, soki6[[#This Row],[Stan butelek przed]]-soki6[[#This Row],[wielkosc_zamowienia]], soki6[[#This Row],[Stan butelek przed]])</f>
        <v>6890</v>
      </c>
      <c r="G123">
        <f>IF(soki6[[#This Row],[Stan butelek przed]]-soki6[[#This Row],[wielkosc_zamowienia]] &lt; 0, soki6[[#This Row],[wielkosc_zamowienia]], 0)</f>
        <v>0</v>
      </c>
      <c r="H123">
        <f>IF(WEEKDAY(soki6[[#This Row],[data]], 2) &lt;= 5, 12000, 5000)</f>
        <v>12000</v>
      </c>
    </row>
    <row r="124" spans="1:8" x14ac:dyDescent="0.45">
      <c r="A124">
        <v>123</v>
      </c>
      <c r="B124" s="1">
        <v>44257</v>
      </c>
      <c r="C124" s="2" t="s">
        <v>5</v>
      </c>
      <c r="D124">
        <v>1510</v>
      </c>
      <c r="E124">
        <f>IF(soki6[[#This Row],[data]] &lt;&gt; B123, F123+soki6[[#This Row],[Zmiana butelkowa]], F123)</f>
        <v>6890</v>
      </c>
      <c r="F124">
        <f>IF(soki6[[#This Row],[Stan butelek przed]]-soki6[[#This Row],[wielkosc_zamowienia]] &gt;=0, soki6[[#This Row],[Stan butelek przed]]-soki6[[#This Row],[wielkosc_zamowienia]], soki6[[#This Row],[Stan butelek przed]])</f>
        <v>5380</v>
      </c>
      <c r="G124">
        <f>IF(soki6[[#This Row],[Stan butelek przed]]-soki6[[#This Row],[wielkosc_zamowienia]] &lt; 0, soki6[[#This Row],[wielkosc_zamowienia]], 0)</f>
        <v>0</v>
      </c>
      <c r="H124">
        <f>IF(WEEKDAY(soki6[[#This Row],[data]], 2) &lt;= 5, 12000, 5000)</f>
        <v>12000</v>
      </c>
    </row>
    <row r="125" spans="1:8" x14ac:dyDescent="0.45">
      <c r="A125">
        <v>124</v>
      </c>
      <c r="B125" s="1">
        <v>44258</v>
      </c>
      <c r="C125" s="2" t="s">
        <v>4</v>
      </c>
      <c r="D125">
        <v>6850</v>
      </c>
      <c r="E125">
        <f>IF(soki6[[#This Row],[data]] &lt;&gt; B124, F124+soki6[[#This Row],[Zmiana butelkowa]], F124)</f>
        <v>17380</v>
      </c>
      <c r="F125">
        <f>IF(soki6[[#This Row],[Stan butelek przed]]-soki6[[#This Row],[wielkosc_zamowienia]] &gt;=0, soki6[[#This Row],[Stan butelek przed]]-soki6[[#This Row],[wielkosc_zamowienia]], soki6[[#This Row],[Stan butelek przed]])</f>
        <v>10530</v>
      </c>
      <c r="G125">
        <f>IF(soki6[[#This Row],[Stan butelek przed]]-soki6[[#This Row],[wielkosc_zamowienia]] &lt; 0, soki6[[#This Row],[wielkosc_zamowienia]], 0)</f>
        <v>0</v>
      </c>
      <c r="H125">
        <f>IF(WEEKDAY(soki6[[#This Row],[data]], 2) &lt;= 5, 12000, 5000)</f>
        <v>12000</v>
      </c>
    </row>
    <row r="126" spans="1:8" x14ac:dyDescent="0.45">
      <c r="A126">
        <v>125</v>
      </c>
      <c r="B126" s="1">
        <v>44259</v>
      </c>
      <c r="C126" s="2" t="s">
        <v>4</v>
      </c>
      <c r="D126">
        <v>6210</v>
      </c>
      <c r="E126">
        <f>IF(soki6[[#This Row],[data]] &lt;&gt; B125, F125+soki6[[#This Row],[Zmiana butelkowa]], F125)</f>
        <v>22530</v>
      </c>
      <c r="F126">
        <f>IF(soki6[[#This Row],[Stan butelek przed]]-soki6[[#This Row],[wielkosc_zamowienia]] &gt;=0, soki6[[#This Row],[Stan butelek przed]]-soki6[[#This Row],[wielkosc_zamowienia]], soki6[[#This Row],[Stan butelek przed]])</f>
        <v>16320</v>
      </c>
      <c r="G126">
        <f>IF(soki6[[#This Row],[Stan butelek przed]]-soki6[[#This Row],[wielkosc_zamowienia]] &lt; 0, soki6[[#This Row],[wielkosc_zamowienia]], 0)</f>
        <v>0</v>
      </c>
      <c r="H126">
        <f>IF(WEEKDAY(soki6[[#This Row],[data]], 2) &lt;= 5, 12000, 5000)</f>
        <v>12000</v>
      </c>
    </row>
    <row r="127" spans="1:8" x14ac:dyDescent="0.45">
      <c r="A127">
        <v>126</v>
      </c>
      <c r="B127" s="1">
        <v>44260</v>
      </c>
      <c r="C127" s="2" t="s">
        <v>4</v>
      </c>
      <c r="D127">
        <v>3340</v>
      </c>
      <c r="E127">
        <f>IF(soki6[[#This Row],[data]] &lt;&gt; B126, F126+soki6[[#This Row],[Zmiana butelkowa]], F126)</f>
        <v>28320</v>
      </c>
      <c r="F127">
        <f>IF(soki6[[#This Row],[Stan butelek przed]]-soki6[[#This Row],[wielkosc_zamowienia]] &gt;=0, soki6[[#This Row],[Stan butelek przed]]-soki6[[#This Row],[wielkosc_zamowienia]], soki6[[#This Row],[Stan butelek przed]])</f>
        <v>24980</v>
      </c>
      <c r="G127">
        <f>IF(soki6[[#This Row],[Stan butelek przed]]-soki6[[#This Row],[wielkosc_zamowienia]] &lt; 0, soki6[[#This Row],[wielkosc_zamowienia]], 0)</f>
        <v>0</v>
      </c>
      <c r="H127">
        <f>IF(WEEKDAY(soki6[[#This Row],[data]], 2) &lt;= 5, 12000, 5000)</f>
        <v>12000</v>
      </c>
    </row>
    <row r="128" spans="1:8" x14ac:dyDescent="0.45">
      <c r="A128">
        <v>127</v>
      </c>
      <c r="B128" s="1">
        <v>44260</v>
      </c>
      <c r="C128" s="2" t="s">
        <v>5</v>
      </c>
      <c r="D128">
        <v>3450</v>
      </c>
      <c r="E128">
        <f>IF(soki6[[#This Row],[data]] &lt;&gt; B127, F127+soki6[[#This Row],[Zmiana butelkowa]], F127)</f>
        <v>24980</v>
      </c>
      <c r="F128">
        <f>IF(soki6[[#This Row],[Stan butelek przed]]-soki6[[#This Row],[wielkosc_zamowienia]] &gt;=0, soki6[[#This Row],[Stan butelek przed]]-soki6[[#This Row],[wielkosc_zamowienia]], soki6[[#This Row],[Stan butelek przed]])</f>
        <v>21530</v>
      </c>
      <c r="G128">
        <f>IF(soki6[[#This Row],[Stan butelek przed]]-soki6[[#This Row],[wielkosc_zamowienia]] &lt; 0, soki6[[#This Row],[wielkosc_zamowienia]], 0)</f>
        <v>0</v>
      </c>
      <c r="H128">
        <f>IF(WEEKDAY(soki6[[#This Row],[data]], 2) &lt;= 5, 12000, 5000)</f>
        <v>12000</v>
      </c>
    </row>
    <row r="129" spans="1:8" x14ac:dyDescent="0.45">
      <c r="A129">
        <v>128</v>
      </c>
      <c r="B129" s="1">
        <v>44261</v>
      </c>
      <c r="C129" s="2" t="s">
        <v>7</v>
      </c>
      <c r="D129">
        <v>3270</v>
      </c>
      <c r="E129">
        <f>IF(soki6[[#This Row],[data]] &lt;&gt; B128, F128+soki6[[#This Row],[Zmiana butelkowa]], F128)</f>
        <v>26530</v>
      </c>
      <c r="F129">
        <f>IF(soki6[[#This Row],[Stan butelek przed]]-soki6[[#This Row],[wielkosc_zamowienia]] &gt;=0, soki6[[#This Row],[Stan butelek przed]]-soki6[[#This Row],[wielkosc_zamowienia]], soki6[[#This Row],[Stan butelek przed]])</f>
        <v>23260</v>
      </c>
      <c r="G129">
        <f>IF(soki6[[#This Row],[Stan butelek przed]]-soki6[[#This Row],[wielkosc_zamowienia]] &lt; 0, soki6[[#This Row],[wielkosc_zamowienia]], 0)</f>
        <v>0</v>
      </c>
      <c r="H129">
        <f>IF(WEEKDAY(soki6[[#This Row],[data]], 2) &lt;= 5, 12000, 5000)</f>
        <v>5000</v>
      </c>
    </row>
    <row r="130" spans="1:8" x14ac:dyDescent="0.45">
      <c r="A130">
        <v>129</v>
      </c>
      <c r="B130" s="1">
        <v>44261</v>
      </c>
      <c r="C130" s="2" t="s">
        <v>6</v>
      </c>
      <c r="D130">
        <v>3580</v>
      </c>
      <c r="E130">
        <f>IF(soki6[[#This Row],[data]] &lt;&gt; B129, F129+soki6[[#This Row],[Zmiana butelkowa]], F129)</f>
        <v>23260</v>
      </c>
      <c r="F130">
        <f>IF(soki6[[#This Row],[Stan butelek przed]]-soki6[[#This Row],[wielkosc_zamowienia]] &gt;=0, soki6[[#This Row],[Stan butelek przed]]-soki6[[#This Row],[wielkosc_zamowienia]], soki6[[#This Row],[Stan butelek przed]])</f>
        <v>19680</v>
      </c>
      <c r="G130">
        <f>IF(soki6[[#This Row],[Stan butelek przed]]-soki6[[#This Row],[wielkosc_zamowienia]] &lt; 0, soki6[[#This Row],[wielkosc_zamowienia]], 0)</f>
        <v>0</v>
      </c>
      <c r="H130">
        <f>IF(WEEKDAY(soki6[[#This Row],[data]], 2) &lt;= 5, 12000, 5000)</f>
        <v>5000</v>
      </c>
    </row>
    <row r="131" spans="1:8" x14ac:dyDescent="0.45">
      <c r="A131">
        <v>130</v>
      </c>
      <c r="B131" s="1">
        <v>44261</v>
      </c>
      <c r="C131" s="2" t="s">
        <v>5</v>
      </c>
      <c r="D131">
        <v>9560</v>
      </c>
      <c r="E131">
        <f>IF(soki6[[#This Row],[data]] &lt;&gt; B130, F130+soki6[[#This Row],[Zmiana butelkowa]], F130)</f>
        <v>19680</v>
      </c>
      <c r="F131">
        <f>IF(soki6[[#This Row],[Stan butelek przed]]-soki6[[#This Row],[wielkosc_zamowienia]] &gt;=0, soki6[[#This Row],[Stan butelek przed]]-soki6[[#This Row],[wielkosc_zamowienia]], soki6[[#This Row],[Stan butelek przed]])</f>
        <v>10120</v>
      </c>
      <c r="G131">
        <f>IF(soki6[[#This Row],[Stan butelek przed]]-soki6[[#This Row],[wielkosc_zamowienia]] &lt; 0, soki6[[#This Row],[wielkosc_zamowienia]], 0)</f>
        <v>0</v>
      </c>
      <c r="H131">
        <f>IF(WEEKDAY(soki6[[#This Row],[data]], 2) &lt;= 5, 12000, 5000)</f>
        <v>5000</v>
      </c>
    </row>
    <row r="132" spans="1:8" x14ac:dyDescent="0.45">
      <c r="A132">
        <v>131</v>
      </c>
      <c r="B132" s="1">
        <v>44262</v>
      </c>
      <c r="C132" s="2" t="s">
        <v>4</v>
      </c>
      <c r="D132">
        <v>5310</v>
      </c>
      <c r="E132">
        <f>IF(soki6[[#This Row],[data]] &lt;&gt; B131, F131+soki6[[#This Row],[Zmiana butelkowa]], F131)</f>
        <v>15120</v>
      </c>
      <c r="F132">
        <f>IF(soki6[[#This Row],[Stan butelek przed]]-soki6[[#This Row],[wielkosc_zamowienia]] &gt;=0, soki6[[#This Row],[Stan butelek przed]]-soki6[[#This Row],[wielkosc_zamowienia]], soki6[[#This Row],[Stan butelek przed]])</f>
        <v>9810</v>
      </c>
      <c r="G132">
        <f>IF(soki6[[#This Row],[Stan butelek przed]]-soki6[[#This Row],[wielkosc_zamowienia]] &lt; 0, soki6[[#This Row],[wielkosc_zamowienia]], 0)</f>
        <v>0</v>
      </c>
      <c r="H132">
        <f>IF(WEEKDAY(soki6[[#This Row],[data]], 2) &lt;= 5, 12000, 5000)</f>
        <v>5000</v>
      </c>
    </row>
    <row r="133" spans="1:8" x14ac:dyDescent="0.45">
      <c r="A133">
        <v>132</v>
      </c>
      <c r="B133" s="1">
        <v>44263</v>
      </c>
      <c r="C133" s="2" t="s">
        <v>4</v>
      </c>
      <c r="D133">
        <v>9130</v>
      </c>
      <c r="E133">
        <f>IF(soki6[[#This Row],[data]] &lt;&gt; B132, F132+soki6[[#This Row],[Zmiana butelkowa]], F132)</f>
        <v>21810</v>
      </c>
      <c r="F133">
        <f>IF(soki6[[#This Row],[Stan butelek przed]]-soki6[[#This Row],[wielkosc_zamowienia]] &gt;=0, soki6[[#This Row],[Stan butelek przed]]-soki6[[#This Row],[wielkosc_zamowienia]], soki6[[#This Row],[Stan butelek przed]])</f>
        <v>12680</v>
      </c>
      <c r="G133">
        <f>IF(soki6[[#This Row],[Stan butelek przed]]-soki6[[#This Row],[wielkosc_zamowienia]] &lt; 0, soki6[[#This Row],[wielkosc_zamowienia]], 0)</f>
        <v>0</v>
      </c>
      <c r="H133">
        <f>IF(WEEKDAY(soki6[[#This Row],[data]], 2) &lt;= 5, 12000, 5000)</f>
        <v>12000</v>
      </c>
    </row>
    <row r="134" spans="1:8" x14ac:dyDescent="0.45">
      <c r="A134">
        <v>133</v>
      </c>
      <c r="B134" s="1">
        <v>44263</v>
      </c>
      <c r="C134" s="2" t="s">
        <v>5</v>
      </c>
      <c r="D134">
        <v>8710</v>
      </c>
      <c r="E134">
        <f>IF(soki6[[#This Row],[data]] &lt;&gt; B133, F133+soki6[[#This Row],[Zmiana butelkowa]], F133)</f>
        <v>12680</v>
      </c>
      <c r="F134">
        <f>IF(soki6[[#This Row],[Stan butelek przed]]-soki6[[#This Row],[wielkosc_zamowienia]] &gt;=0, soki6[[#This Row],[Stan butelek przed]]-soki6[[#This Row],[wielkosc_zamowienia]], soki6[[#This Row],[Stan butelek przed]])</f>
        <v>3970</v>
      </c>
      <c r="G134">
        <f>IF(soki6[[#This Row],[Stan butelek przed]]-soki6[[#This Row],[wielkosc_zamowienia]] &lt; 0, soki6[[#This Row],[wielkosc_zamowienia]], 0)</f>
        <v>0</v>
      </c>
      <c r="H134">
        <f>IF(WEEKDAY(soki6[[#This Row],[data]], 2) &lt;= 5, 12000, 5000)</f>
        <v>12000</v>
      </c>
    </row>
    <row r="135" spans="1:8" x14ac:dyDescent="0.45">
      <c r="A135">
        <v>134</v>
      </c>
      <c r="B135" s="1">
        <v>44264</v>
      </c>
      <c r="C135" s="2" t="s">
        <v>4</v>
      </c>
      <c r="D135">
        <v>1920</v>
      </c>
      <c r="E135">
        <f>IF(soki6[[#This Row],[data]] &lt;&gt; B134, F134+soki6[[#This Row],[Zmiana butelkowa]], F134)</f>
        <v>15970</v>
      </c>
      <c r="F135">
        <f>IF(soki6[[#This Row],[Stan butelek przed]]-soki6[[#This Row],[wielkosc_zamowienia]] &gt;=0, soki6[[#This Row],[Stan butelek przed]]-soki6[[#This Row],[wielkosc_zamowienia]], soki6[[#This Row],[Stan butelek przed]])</f>
        <v>14050</v>
      </c>
      <c r="G135">
        <f>IF(soki6[[#This Row],[Stan butelek przed]]-soki6[[#This Row],[wielkosc_zamowienia]] &lt; 0, soki6[[#This Row],[wielkosc_zamowienia]], 0)</f>
        <v>0</v>
      </c>
      <c r="H135">
        <f>IF(WEEKDAY(soki6[[#This Row],[data]], 2) &lt;= 5, 12000, 5000)</f>
        <v>12000</v>
      </c>
    </row>
    <row r="136" spans="1:8" x14ac:dyDescent="0.45">
      <c r="A136">
        <v>135</v>
      </c>
      <c r="B136" s="1">
        <v>44264</v>
      </c>
      <c r="C136" s="2" t="s">
        <v>5</v>
      </c>
      <c r="D136">
        <v>4330</v>
      </c>
      <c r="E136">
        <f>IF(soki6[[#This Row],[data]] &lt;&gt; B135, F135+soki6[[#This Row],[Zmiana butelkowa]], F135)</f>
        <v>14050</v>
      </c>
      <c r="F136">
        <f>IF(soki6[[#This Row],[Stan butelek przed]]-soki6[[#This Row],[wielkosc_zamowienia]] &gt;=0, soki6[[#This Row],[Stan butelek przed]]-soki6[[#This Row],[wielkosc_zamowienia]], soki6[[#This Row],[Stan butelek przed]])</f>
        <v>9720</v>
      </c>
      <c r="G136">
        <f>IF(soki6[[#This Row],[Stan butelek przed]]-soki6[[#This Row],[wielkosc_zamowienia]] &lt; 0, soki6[[#This Row],[wielkosc_zamowienia]], 0)</f>
        <v>0</v>
      </c>
      <c r="H136">
        <f>IF(WEEKDAY(soki6[[#This Row],[data]], 2) &lt;= 5, 12000, 5000)</f>
        <v>12000</v>
      </c>
    </row>
    <row r="137" spans="1:8" x14ac:dyDescent="0.45">
      <c r="A137">
        <v>136</v>
      </c>
      <c r="B137" s="1">
        <v>44265</v>
      </c>
      <c r="C137" s="2" t="s">
        <v>6</v>
      </c>
      <c r="D137">
        <v>6010</v>
      </c>
      <c r="E137">
        <f>IF(soki6[[#This Row],[data]] &lt;&gt; B136, F136+soki6[[#This Row],[Zmiana butelkowa]], F136)</f>
        <v>21720</v>
      </c>
      <c r="F137">
        <f>IF(soki6[[#This Row],[Stan butelek przed]]-soki6[[#This Row],[wielkosc_zamowienia]] &gt;=0, soki6[[#This Row],[Stan butelek przed]]-soki6[[#This Row],[wielkosc_zamowienia]], soki6[[#This Row],[Stan butelek przed]])</f>
        <v>15710</v>
      </c>
      <c r="G137">
        <f>IF(soki6[[#This Row],[Stan butelek przed]]-soki6[[#This Row],[wielkosc_zamowienia]] &lt; 0, soki6[[#This Row],[wielkosc_zamowienia]], 0)</f>
        <v>0</v>
      </c>
      <c r="H137">
        <f>IF(WEEKDAY(soki6[[#This Row],[data]], 2) &lt;= 5, 12000, 5000)</f>
        <v>12000</v>
      </c>
    </row>
    <row r="138" spans="1:8" x14ac:dyDescent="0.45">
      <c r="A138">
        <v>137</v>
      </c>
      <c r="B138" s="1">
        <v>44265</v>
      </c>
      <c r="C138" s="2" t="s">
        <v>5</v>
      </c>
      <c r="D138">
        <v>8680</v>
      </c>
      <c r="E138">
        <f>IF(soki6[[#This Row],[data]] &lt;&gt; B137, F137+soki6[[#This Row],[Zmiana butelkowa]], F137)</f>
        <v>15710</v>
      </c>
      <c r="F138">
        <f>IF(soki6[[#This Row],[Stan butelek przed]]-soki6[[#This Row],[wielkosc_zamowienia]] &gt;=0, soki6[[#This Row],[Stan butelek przed]]-soki6[[#This Row],[wielkosc_zamowienia]], soki6[[#This Row],[Stan butelek przed]])</f>
        <v>7030</v>
      </c>
      <c r="G138">
        <f>IF(soki6[[#This Row],[Stan butelek przed]]-soki6[[#This Row],[wielkosc_zamowienia]] &lt; 0, soki6[[#This Row],[wielkosc_zamowienia]], 0)</f>
        <v>0</v>
      </c>
      <c r="H138">
        <f>IF(WEEKDAY(soki6[[#This Row],[data]], 2) &lt;= 5, 12000, 5000)</f>
        <v>12000</v>
      </c>
    </row>
    <row r="139" spans="1:8" x14ac:dyDescent="0.45">
      <c r="A139">
        <v>138</v>
      </c>
      <c r="B139" s="1">
        <v>44265</v>
      </c>
      <c r="C139" s="2" t="s">
        <v>7</v>
      </c>
      <c r="D139">
        <v>6950</v>
      </c>
      <c r="E139">
        <f>IF(soki6[[#This Row],[data]] &lt;&gt; B138, F138+soki6[[#This Row],[Zmiana butelkowa]], F138)</f>
        <v>7030</v>
      </c>
      <c r="F139">
        <f>IF(soki6[[#This Row],[Stan butelek przed]]-soki6[[#This Row],[wielkosc_zamowienia]] &gt;=0, soki6[[#This Row],[Stan butelek przed]]-soki6[[#This Row],[wielkosc_zamowienia]], soki6[[#This Row],[Stan butelek przed]])</f>
        <v>80</v>
      </c>
      <c r="G139">
        <f>IF(soki6[[#This Row],[Stan butelek przed]]-soki6[[#This Row],[wielkosc_zamowienia]] &lt; 0, soki6[[#This Row],[wielkosc_zamowienia]], 0)</f>
        <v>0</v>
      </c>
      <c r="H139">
        <f>IF(WEEKDAY(soki6[[#This Row],[data]], 2) &lt;= 5, 12000, 5000)</f>
        <v>12000</v>
      </c>
    </row>
    <row r="140" spans="1:8" x14ac:dyDescent="0.45">
      <c r="A140">
        <v>139</v>
      </c>
      <c r="B140" s="1">
        <v>44266</v>
      </c>
      <c r="C140" s="2" t="s">
        <v>5</v>
      </c>
      <c r="D140">
        <v>3280</v>
      </c>
      <c r="E140">
        <f>IF(soki6[[#This Row],[data]] &lt;&gt; B139, F139+soki6[[#This Row],[Zmiana butelkowa]], F139)</f>
        <v>12080</v>
      </c>
      <c r="F140">
        <f>IF(soki6[[#This Row],[Stan butelek przed]]-soki6[[#This Row],[wielkosc_zamowienia]] &gt;=0, soki6[[#This Row],[Stan butelek przed]]-soki6[[#This Row],[wielkosc_zamowienia]], soki6[[#This Row],[Stan butelek przed]])</f>
        <v>8800</v>
      </c>
      <c r="G140">
        <f>IF(soki6[[#This Row],[Stan butelek przed]]-soki6[[#This Row],[wielkosc_zamowienia]] &lt; 0, soki6[[#This Row],[wielkosc_zamowienia]], 0)</f>
        <v>0</v>
      </c>
      <c r="H140">
        <f>IF(WEEKDAY(soki6[[#This Row],[data]], 2) &lt;= 5, 12000, 5000)</f>
        <v>12000</v>
      </c>
    </row>
    <row r="141" spans="1:8" x14ac:dyDescent="0.45">
      <c r="A141">
        <v>140</v>
      </c>
      <c r="B141" s="1">
        <v>44267</v>
      </c>
      <c r="C141" s="2" t="s">
        <v>6</v>
      </c>
      <c r="D141">
        <v>9590</v>
      </c>
      <c r="E141">
        <f>IF(soki6[[#This Row],[data]] &lt;&gt; B140, F140+soki6[[#This Row],[Zmiana butelkowa]], F140)</f>
        <v>20800</v>
      </c>
      <c r="F141">
        <f>IF(soki6[[#This Row],[Stan butelek przed]]-soki6[[#This Row],[wielkosc_zamowienia]] &gt;=0, soki6[[#This Row],[Stan butelek przed]]-soki6[[#This Row],[wielkosc_zamowienia]], soki6[[#This Row],[Stan butelek przed]])</f>
        <v>11210</v>
      </c>
      <c r="G141">
        <f>IF(soki6[[#This Row],[Stan butelek przed]]-soki6[[#This Row],[wielkosc_zamowienia]] &lt; 0, soki6[[#This Row],[wielkosc_zamowienia]], 0)</f>
        <v>0</v>
      </c>
      <c r="H141">
        <f>IF(WEEKDAY(soki6[[#This Row],[data]], 2) &lt;= 5, 12000, 5000)</f>
        <v>12000</v>
      </c>
    </row>
    <row r="142" spans="1:8" x14ac:dyDescent="0.45">
      <c r="A142">
        <v>141</v>
      </c>
      <c r="B142" s="1">
        <v>44267</v>
      </c>
      <c r="C142" s="2" t="s">
        <v>4</v>
      </c>
      <c r="D142">
        <v>820</v>
      </c>
      <c r="E142">
        <f>IF(soki6[[#This Row],[data]] &lt;&gt; B141, F141+soki6[[#This Row],[Zmiana butelkowa]], F141)</f>
        <v>11210</v>
      </c>
      <c r="F142">
        <f>IF(soki6[[#This Row],[Stan butelek przed]]-soki6[[#This Row],[wielkosc_zamowienia]] &gt;=0, soki6[[#This Row],[Stan butelek przed]]-soki6[[#This Row],[wielkosc_zamowienia]], soki6[[#This Row],[Stan butelek przed]])</f>
        <v>10390</v>
      </c>
      <c r="G142">
        <f>IF(soki6[[#This Row],[Stan butelek przed]]-soki6[[#This Row],[wielkosc_zamowienia]] &lt; 0, soki6[[#This Row],[wielkosc_zamowienia]], 0)</f>
        <v>0</v>
      </c>
      <c r="H142">
        <f>IF(WEEKDAY(soki6[[#This Row],[data]], 2) &lt;= 5, 12000, 5000)</f>
        <v>12000</v>
      </c>
    </row>
    <row r="143" spans="1:8" x14ac:dyDescent="0.45">
      <c r="A143">
        <v>142</v>
      </c>
      <c r="B143" s="1">
        <v>44268</v>
      </c>
      <c r="C143" s="2" t="s">
        <v>4</v>
      </c>
      <c r="D143">
        <v>5220</v>
      </c>
      <c r="E143">
        <f>IF(soki6[[#This Row],[data]] &lt;&gt; B142, F142+soki6[[#This Row],[Zmiana butelkowa]], F142)</f>
        <v>15390</v>
      </c>
      <c r="F143">
        <f>IF(soki6[[#This Row],[Stan butelek przed]]-soki6[[#This Row],[wielkosc_zamowienia]] &gt;=0, soki6[[#This Row],[Stan butelek przed]]-soki6[[#This Row],[wielkosc_zamowienia]], soki6[[#This Row],[Stan butelek przed]])</f>
        <v>10170</v>
      </c>
      <c r="G143">
        <f>IF(soki6[[#This Row],[Stan butelek przed]]-soki6[[#This Row],[wielkosc_zamowienia]] &lt; 0, soki6[[#This Row],[wielkosc_zamowienia]], 0)</f>
        <v>0</v>
      </c>
      <c r="H143">
        <f>IF(WEEKDAY(soki6[[#This Row],[data]], 2) &lt;= 5, 12000, 5000)</f>
        <v>5000</v>
      </c>
    </row>
    <row r="144" spans="1:8" x14ac:dyDescent="0.45">
      <c r="A144">
        <v>143</v>
      </c>
      <c r="B144" s="1">
        <v>44269</v>
      </c>
      <c r="C144" s="2" t="s">
        <v>6</v>
      </c>
      <c r="D144">
        <v>6210</v>
      </c>
      <c r="E144">
        <f>IF(soki6[[#This Row],[data]] &lt;&gt; B143, F143+soki6[[#This Row],[Zmiana butelkowa]], F143)</f>
        <v>15170</v>
      </c>
      <c r="F144">
        <f>IF(soki6[[#This Row],[Stan butelek przed]]-soki6[[#This Row],[wielkosc_zamowienia]] &gt;=0, soki6[[#This Row],[Stan butelek przed]]-soki6[[#This Row],[wielkosc_zamowienia]], soki6[[#This Row],[Stan butelek przed]])</f>
        <v>8960</v>
      </c>
      <c r="G144">
        <f>IF(soki6[[#This Row],[Stan butelek przed]]-soki6[[#This Row],[wielkosc_zamowienia]] &lt; 0, soki6[[#This Row],[wielkosc_zamowienia]], 0)</f>
        <v>0</v>
      </c>
      <c r="H144">
        <f>IF(WEEKDAY(soki6[[#This Row],[data]], 2) &lt;= 5, 12000, 5000)</f>
        <v>5000</v>
      </c>
    </row>
    <row r="145" spans="1:8" x14ac:dyDescent="0.45">
      <c r="A145">
        <v>144</v>
      </c>
      <c r="B145" s="1">
        <v>44269</v>
      </c>
      <c r="C145" s="2" t="s">
        <v>5</v>
      </c>
      <c r="D145">
        <v>3180</v>
      </c>
      <c r="E145">
        <f>IF(soki6[[#This Row],[data]] &lt;&gt; B144, F144+soki6[[#This Row],[Zmiana butelkowa]], F144)</f>
        <v>8960</v>
      </c>
      <c r="F145">
        <f>IF(soki6[[#This Row],[Stan butelek przed]]-soki6[[#This Row],[wielkosc_zamowienia]] &gt;=0, soki6[[#This Row],[Stan butelek przed]]-soki6[[#This Row],[wielkosc_zamowienia]], soki6[[#This Row],[Stan butelek przed]])</f>
        <v>5780</v>
      </c>
      <c r="G145">
        <f>IF(soki6[[#This Row],[Stan butelek przed]]-soki6[[#This Row],[wielkosc_zamowienia]] &lt; 0, soki6[[#This Row],[wielkosc_zamowienia]], 0)</f>
        <v>0</v>
      </c>
      <c r="H145">
        <f>IF(WEEKDAY(soki6[[#This Row],[data]], 2) &lt;= 5, 12000, 5000)</f>
        <v>5000</v>
      </c>
    </row>
    <row r="146" spans="1:8" x14ac:dyDescent="0.45">
      <c r="A146">
        <v>145</v>
      </c>
      <c r="B146" s="1">
        <v>44270</v>
      </c>
      <c r="C146" s="2" t="s">
        <v>4</v>
      </c>
      <c r="D146">
        <v>6860</v>
      </c>
      <c r="E146">
        <f>IF(soki6[[#This Row],[data]] &lt;&gt; B145, F145+soki6[[#This Row],[Zmiana butelkowa]], F145)</f>
        <v>17780</v>
      </c>
      <c r="F146">
        <f>IF(soki6[[#This Row],[Stan butelek przed]]-soki6[[#This Row],[wielkosc_zamowienia]] &gt;=0, soki6[[#This Row],[Stan butelek przed]]-soki6[[#This Row],[wielkosc_zamowienia]], soki6[[#This Row],[Stan butelek przed]])</f>
        <v>10920</v>
      </c>
      <c r="G146">
        <f>IF(soki6[[#This Row],[Stan butelek przed]]-soki6[[#This Row],[wielkosc_zamowienia]] &lt; 0, soki6[[#This Row],[wielkosc_zamowienia]], 0)</f>
        <v>0</v>
      </c>
      <c r="H146">
        <f>IF(WEEKDAY(soki6[[#This Row],[data]], 2) &lt;= 5, 12000, 5000)</f>
        <v>12000</v>
      </c>
    </row>
    <row r="147" spans="1:8" x14ac:dyDescent="0.45">
      <c r="A147">
        <v>146</v>
      </c>
      <c r="B147" s="1">
        <v>44271</v>
      </c>
      <c r="C147" s="2" t="s">
        <v>4</v>
      </c>
      <c r="D147">
        <v>2020</v>
      </c>
      <c r="E147">
        <f>IF(soki6[[#This Row],[data]] &lt;&gt; B146, F146+soki6[[#This Row],[Zmiana butelkowa]], F146)</f>
        <v>22920</v>
      </c>
      <c r="F147">
        <f>IF(soki6[[#This Row],[Stan butelek przed]]-soki6[[#This Row],[wielkosc_zamowienia]] &gt;=0, soki6[[#This Row],[Stan butelek przed]]-soki6[[#This Row],[wielkosc_zamowienia]], soki6[[#This Row],[Stan butelek przed]])</f>
        <v>20900</v>
      </c>
      <c r="G147">
        <f>IF(soki6[[#This Row],[Stan butelek przed]]-soki6[[#This Row],[wielkosc_zamowienia]] &lt; 0, soki6[[#This Row],[wielkosc_zamowienia]], 0)</f>
        <v>0</v>
      </c>
      <c r="H147">
        <f>IF(WEEKDAY(soki6[[#This Row],[data]], 2) &lt;= 5, 12000, 5000)</f>
        <v>12000</v>
      </c>
    </row>
    <row r="148" spans="1:8" x14ac:dyDescent="0.45">
      <c r="A148">
        <v>147</v>
      </c>
      <c r="B148" s="1">
        <v>44271</v>
      </c>
      <c r="C148" s="2" t="s">
        <v>5</v>
      </c>
      <c r="D148">
        <v>3650</v>
      </c>
      <c r="E148">
        <f>IF(soki6[[#This Row],[data]] &lt;&gt; B147, F147+soki6[[#This Row],[Zmiana butelkowa]], F147)</f>
        <v>20900</v>
      </c>
      <c r="F148">
        <f>IF(soki6[[#This Row],[Stan butelek przed]]-soki6[[#This Row],[wielkosc_zamowienia]] &gt;=0, soki6[[#This Row],[Stan butelek przed]]-soki6[[#This Row],[wielkosc_zamowienia]], soki6[[#This Row],[Stan butelek przed]])</f>
        <v>17250</v>
      </c>
      <c r="G148">
        <f>IF(soki6[[#This Row],[Stan butelek przed]]-soki6[[#This Row],[wielkosc_zamowienia]] &lt; 0, soki6[[#This Row],[wielkosc_zamowienia]], 0)</f>
        <v>0</v>
      </c>
      <c r="H148">
        <f>IF(WEEKDAY(soki6[[#This Row],[data]], 2) &lt;= 5, 12000, 5000)</f>
        <v>12000</v>
      </c>
    </row>
    <row r="149" spans="1:8" x14ac:dyDescent="0.45">
      <c r="A149">
        <v>148</v>
      </c>
      <c r="B149" s="1">
        <v>44272</v>
      </c>
      <c r="C149" s="2" t="s">
        <v>4</v>
      </c>
      <c r="D149">
        <v>9720</v>
      </c>
      <c r="E149">
        <f>IF(soki6[[#This Row],[data]] &lt;&gt; B148, F148+soki6[[#This Row],[Zmiana butelkowa]], F148)</f>
        <v>29250</v>
      </c>
      <c r="F149">
        <f>IF(soki6[[#This Row],[Stan butelek przed]]-soki6[[#This Row],[wielkosc_zamowienia]] &gt;=0, soki6[[#This Row],[Stan butelek przed]]-soki6[[#This Row],[wielkosc_zamowienia]], soki6[[#This Row],[Stan butelek przed]])</f>
        <v>19530</v>
      </c>
      <c r="G149">
        <f>IF(soki6[[#This Row],[Stan butelek przed]]-soki6[[#This Row],[wielkosc_zamowienia]] &lt; 0, soki6[[#This Row],[wielkosc_zamowienia]], 0)</f>
        <v>0</v>
      </c>
      <c r="H149">
        <f>IF(WEEKDAY(soki6[[#This Row],[data]], 2) &lt;= 5, 12000, 5000)</f>
        <v>12000</v>
      </c>
    </row>
    <row r="150" spans="1:8" x14ac:dyDescent="0.45">
      <c r="A150">
        <v>149</v>
      </c>
      <c r="B150" s="1">
        <v>44273</v>
      </c>
      <c r="C150" s="2" t="s">
        <v>5</v>
      </c>
      <c r="D150">
        <v>7840</v>
      </c>
      <c r="E150">
        <f>IF(soki6[[#This Row],[data]] &lt;&gt; B149, F149+soki6[[#This Row],[Zmiana butelkowa]], F149)</f>
        <v>31530</v>
      </c>
      <c r="F150">
        <f>IF(soki6[[#This Row],[Stan butelek przed]]-soki6[[#This Row],[wielkosc_zamowienia]] &gt;=0, soki6[[#This Row],[Stan butelek przed]]-soki6[[#This Row],[wielkosc_zamowienia]], soki6[[#This Row],[Stan butelek przed]])</f>
        <v>23690</v>
      </c>
      <c r="G150">
        <f>IF(soki6[[#This Row],[Stan butelek przed]]-soki6[[#This Row],[wielkosc_zamowienia]] &lt; 0, soki6[[#This Row],[wielkosc_zamowienia]], 0)</f>
        <v>0</v>
      </c>
      <c r="H150">
        <f>IF(WEEKDAY(soki6[[#This Row],[data]], 2) &lt;= 5, 12000, 5000)</f>
        <v>12000</v>
      </c>
    </row>
    <row r="151" spans="1:8" x14ac:dyDescent="0.45">
      <c r="A151">
        <v>150</v>
      </c>
      <c r="B151" s="1">
        <v>44273</v>
      </c>
      <c r="C151" s="2" t="s">
        <v>4</v>
      </c>
      <c r="D151">
        <v>6780</v>
      </c>
      <c r="E151">
        <f>IF(soki6[[#This Row],[data]] &lt;&gt; B150, F150+soki6[[#This Row],[Zmiana butelkowa]], F150)</f>
        <v>23690</v>
      </c>
      <c r="F151">
        <f>IF(soki6[[#This Row],[Stan butelek przed]]-soki6[[#This Row],[wielkosc_zamowienia]] &gt;=0, soki6[[#This Row],[Stan butelek przed]]-soki6[[#This Row],[wielkosc_zamowienia]], soki6[[#This Row],[Stan butelek przed]])</f>
        <v>16910</v>
      </c>
      <c r="G151">
        <f>IF(soki6[[#This Row],[Stan butelek przed]]-soki6[[#This Row],[wielkosc_zamowienia]] &lt; 0, soki6[[#This Row],[wielkosc_zamowienia]], 0)</f>
        <v>0</v>
      </c>
      <c r="H151">
        <f>IF(WEEKDAY(soki6[[#This Row],[data]], 2) &lt;= 5, 12000, 5000)</f>
        <v>12000</v>
      </c>
    </row>
    <row r="152" spans="1:8" x14ac:dyDescent="0.45">
      <c r="A152">
        <v>151</v>
      </c>
      <c r="B152" s="1">
        <v>44273</v>
      </c>
      <c r="C152" s="2" t="s">
        <v>6</v>
      </c>
      <c r="D152">
        <v>3490</v>
      </c>
      <c r="E152">
        <f>IF(soki6[[#This Row],[data]] &lt;&gt; B151, F151+soki6[[#This Row],[Zmiana butelkowa]], F151)</f>
        <v>16910</v>
      </c>
      <c r="F152">
        <f>IF(soki6[[#This Row],[Stan butelek przed]]-soki6[[#This Row],[wielkosc_zamowienia]] &gt;=0, soki6[[#This Row],[Stan butelek przed]]-soki6[[#This Row],[wielkosc_zamowienia]], soki6[[#This Row],[Stan butelek przed]])</f>
        <v>13420</v>
      </c>
      <c r="G152">
        <f>IF(soki6[[#This Row],[Stan butelek przed]]-soki6[[#This Row],[wielkosc_zamowienia]] &lt; 0, soki6[[#This Row],[wielkosc_zamowienia]], 0)</f>
        <v>0</v>
      </c>
      <c r="H152">
        <f>IF(WEEKDAY(soki6[[#This Row],[data]], 2) &lt;= 5, 12000, 5000)</f>
        <v>12000</v>
      </c>
    </row>
    <row r="153" spans="1:8" x14ac:dyDescent="0.45">
      <c r="A153">
        <v>152</v>
      </c>
      <c r="B153" s="1">
        <v>44273</v>
      </c>
      <c r="C153" s="2" t="s">
        <v>7</v>
      </c>
      <c r="D153">
        <v>9980</v>
      </c>
      <c r="E153">
        <f>IF(soki6[[#This Row],[data]] &lt;&gt; B152, F152+soki6[[#This Row],[Zmiana butelkowa]], F152)</f>
        <v>13420</v>
      </c>
      <c r="F153">
        <f>IF(soki6[[#This Row],[Stan butelek przed]]-soki6[[#This Row],[wielkosc_zamowienia]] &gt;=0, soki6[[#This Row],[Stan butelek przed]]-soki6[[#This Row],[wielkosc_zamowienia]], soki6[[#This Row],[Stan butelek przed]])</f>
        <v>3440</v>
      </c>
      <c r="G153">
        <f>IF(soki6[[#This Row],[Stan butelek przed]]-soki6[[#This Row],[wielkosc_zamowienia]] &lt; 0, soki6[[#This Row],[wielkosc_zamowienia]], 0)</f>
        <v>0</v>
      </c>
      <c r="H153">
        <f>IF(WEEKDAY(soki6[[#This Row],[data]], 2) &lt;= 5, 12000, 5000)</f>
        <v>12000</v>
      </c>
    </row>
    <row r="154" spans="1:8" x14ac:dyDescent="0.45">
      <c r="A154">
        <v>153</v>
      </c>
      <c r="B154" s="1">
        <v>44274</v>
      </c>
      <c r="C154" s="2" t="s">
        <v>7</v>
      </c>
      <c r="D154">
        <v>7850</v>
      </c>
      <c r="E154">
        <f>IF(soki6[[#This Row],[data]] &lt;&gt; B153, F153+soki6[[#This Row],[Zmiana butelkowa]], F153)</f>
        <v>15440</v>
      </c>
      <c r="F154">
        <f>IF(soki6[[#This Row],[Stan butelek przed]]-soki6[[#This Row],[wielkosc_zamowienia]] &gt;=0, soki6[[#This Row],[Stan butelek przed]]-soki6[[#This Row],[wielkosc_zamowienia]], soki6[[#This Row],[Stan butelek przed]])</f>
        <v>7590</v>
      </c>
      <c r="G154">
        <f>IF(soki6[[#This Row],[Stan butelek przed]]-soki6[[#This Row],[wielkosc_zamowienia]] &lt; 0, soki6[[#This Row],[wielkosc_zamowienia]], 0)</f>
        <v>0</v>
      </c>
      <c r="H154">
        <f>IF(WEEKDAY(soki6[[#This Row],[data]], 2) &lt;= 5, 12000, 5000)</f>
        <v>12000</v>
      </c>
    </row>
    <row r="155" spans="1:8" x14ac:dyDescent="0.45">
      <c r="A155">
        <v>154</v>
      </c>
      <c r="B155" s="1">
        <v>44274</v>
      </c>
      <c r="C155" s="2" t="s">
        <v>6</v>
      </c>
      <c r="D155">
        <v>9770</v>
      </c>
      <c r="E155">
        <f>IF(soki6[[#This Row],[data]] &lt;&gt; B154, F154+soki6[[#This Row],[Zmiana butelkowa]], F154)</f>
        <v>7590</v>
      </c>
      <c r="F155">
        <f>IF(soki6[[#This Row],[Stan butelek przed]]-soki6[[#This Row],[wielkosc_zamowienia]] &gt;=0, soki6[[#This Row],[Stan butelek przed]]-soki6[[#This Row],[wielkosc_zamowienia]], soki6[[#This Row],[Stan butelek przed]])</f>
        <v>7590</v>
      </c>
      <c r="G155">
        <f>IF(soki6[[#This Row],[Stan butelek przed]]-soki6[[#This Row],[wielkosc_zamowienia]] &lt; 0, soki6[[#This Row],[wielkosc_zamowienia]], 0)</f>
        <v>9770</v>
      </c>
      <c r="H155">
        <f>IF(WEEKDAY(soki6[[#This Row],[data]], 2) &lt;= 5, 12000, 5000)</f>
        <v>12000</v>
      </c>
    </row>
    <row r="156" spans="1:8" x14ac:dyDescent="0.45">
      <c r="A156">
        <v>155</v>
      </c>
      <c r="B156" s="1">
        <v>44275</v>
      </c>
      <c r="C156" s="2" t="s">
        <v>6</v>
      </c>
      <c r="D156">
        <v>750</v>
      </c>
      <c r="E156">
        <f>IF(soki6[[#This Row],[data]] &lt;&gt; B155, F155+soki6[[#This Row],[Zmiana butelkowa]], F155)</f>
        <v>12590</v>
      </c>
      <c r="F156">
        <f>IF(soki6[[#This Row],[Stan butelek przed]]-soki6[[#This Row],[wielkosc_zamowienia]] &gt;=0, soki6[[#This Row],[Stan butelek przed]]-soki6[[#This Row],[wielkosc_zamowienia]], soki6[[#This Row],[Stan butelek przed]])</f>
        <v>11840</v>
      </c>
      <c r="G156">
        <f>IF(soki6[[#This Row],[Stan butelek przed]]-soki6[[#This Row],[wielkosc_zamowienia]] &lt; 0, soki6[[#This Row],[wielkosc_zamowienia]], 0)</f>
        <v>0</v>
      </c>
      <c r="H156">
        <f>IF(WEEKDAY(soki6[[#This Row],[data]], 2) &lt;= 5, 12000, 5000)</f>
        <v>5000</v>
      </c>
    </row>
    <row r="157" spans="1:8" x14ac:dyDescent="0.45">
      <c r="A157">
        <v>156</v>
      </c>
      <c r="B157" s="1">
        <v>44275</v>
      </c>
      <c r="C157" s="2" t="s">
        <v>7</v>
      </c>
      <c r="D157">
        <v>8900</v>
      </c>
      <c r="E157">
        <f>IF(soki6[[#This Row],[data]] &lt;&gt; B156, F156+soki6[[#This Row],[Zmiana butelkowa]], F156)</f>
        <v>11840</v>
      </c>
      <c r="F157">
        <f>IF(soki6[[#This Row],[Stan butelek przed]]-soki6[[#This Row],[wielkosc_zamowienia]] &gt;=0, soki6[[#This Row],[Stan butelek przed]]-soki6[[#This Row],[wielkosc_zamowienia]], soki6[[#This Row],[Stan butelek przed]])</f>
        <v>2940</v>
      </c>
      <c r="G157">
        <f>IF(soki6[[#This Row],[Stan butelek przed]]-soki6[[#This Row],[wielkosc_zamowienia]] &lt; 0, soki6[[#This Row],[wielkosc_zamowienia]], 0)</f>
        <v>0</v>
      </c>
      <c r="H157">
        <f>IF(WEEKDAY(soki6[[#This Row],[data]], 2) &lt;= 5, 12000, 5000)</f>
        <v>5000</v>
      </c>
    </row>
    <row r="158" spans="1:8" x14ac:dyDescent="0.45">
      <c r="A158">
        <v>157</v>
      </c>
      <c r="B158" s="1">
        <v>44275</v>
      </c>
      <c r="C158" s="2" t="s">
        <v>4</v>
      </c>
      <c r="D158">
        <v>9410</v>
      </c>
      <c r="E158">
        <f>IF(soki6[[#This Row],[data]] &lt;&gt; B157, F157+soki6[[#This Row],[Zmiana butelkowa]], F157)</f>
        <v>2940</v>
      </c>
      <c r="F158">
        <f>IF(soki6[[#This Row],[Stan butelek przed]]-soki6[[#This Row],[wielkosc_zamowienia]] &gt;=0, soki6[[#This Row],[Stan butelek przed]]-soki6[[#This Row],[wielkosc_zamowienia]], soki6[[#This Row],[Stan butelek przed]])</f>
        <v>2940</v>
      </c>
      <c r="G158">
        <f>IF(soki6[[#This Row],[Stan butelek przed]]-soki6[[#This Row],[wielkosc_zamowienia]] &lt; 0, soki6[[#This Row],[wielkosc_zamowienia]], 0)</f>
        <v>9410</v>
      </c>
      <c r="H158">
        <f>IF(WEEKDAY(soki6[[#This Row],[data]], 2) &lt;= 5, 12000, 5000)</f>
        <v>5000</v>
      </c>
    </row>
    <row r="159" spans="1:8" x14ac:dyDescent="0.45">
      <c r="A159">
        <v>158</v>
      </c>
      <c r="B159" s="1">
        <v>44276</v>
      </c>
      <c r="C159" s="2" t="s">
        <v>6</v>
      </c>
      <c r="D159">
        <v>9310</v>
      </c>
      <c r="E159">
        <f>IF(soki6[[#This Row],[data]] &lt;&gt; B158, F158+soki6[[#This Row],[Zmiana butelkowa]], F158)</f>
        <v>7940</v>
      </c>
      <c r="F159">
        <f>IF(soki6[[#This Row],[Stan butelek przed]]-soki6[[#This Row],[wielkosc_zamowienia]] &gt;=0, soki6[[#This Row],[Stan butelek przed]]-soki6[[#This Row],[wielkosc_zamowienia]], soki6[[#This Row],[Stan butelek przed]])</f>
        <v>7940</v>
      </c>
      <c r="G159">
        <f>IF(soki6[[#This Row],[Stan butelek przed]]-soki6[[#This Row],[wielkosc_zamowienia]] &lt; 0, soki6[[#This Row],[wielkosc_zamowienia]], 0)</f>
        <v>9310</v>
      </c>
      <c r="H159">
        <f>IF(WEEKDAY(soki6[[#This Row],[data]], 2) &lt;= 5, 12000, 5000)</f>
        <v>5000</v>
      </c>
    </row>
    <row r="160" spans="1:8" x14ac:dyDescent="0.45">
      <c r="A160">
        <v>159</v>
      </c>
      <c r="B160" s="1">
        <v>44276</v>
      </c>
      <c r="C160" s="2" t="s">
        <v>4</v>
      </c>
      <c r="D160">
        <v>2480</v>
      </c>
      <c r="E160">
        <f>IF(soki6[[#This Row],[data]] &lt;&gt; B159, F159+soki6[[#This Row],[Zmiana butelkowa]], F159)</f>
        <v>7940</v>
      </c>
      <c r="F160">
        <f>IF(soki6[[#This Row],[Stan butelek przed]]-soki6[[#This Row],[wielkosc_zamowienia]] &gt;=0, soki6[[#This Row],[Stan butelek przed]]-soki6[[#This Row],[wielkosc_zamowienia]], soki6[[#This Row],[Stan butelek przed]])</f>
        <v>5460</v>
      </c>
      <c r="G160">
        <f>IF(soki6[[#This Row],[Stan butelek przed]]-soki6[[#This Row],[wielkosc_zamowienia]] &lt; 0, soki6[[#This Row],[wielkosc_zamowienia]], 0)</f>
        <v>0</v>
      </c>
      <c r="H160">
        <f>IF(WEEKDAY(soki6[[#This Row],[data]], 2) &lt;= 5, 12000, 5000)</f>
        <v>5000</v>
      </c>
    </row>
    <row r="161" spans="1:8" x14ac:dyDescent="0.45">
      <c r="A161">
        <v>160</v>
      </c>
      <c r="B161" s="1">
        <v>44276</v>
      </c>
      <c r="C161" s="2" t="s">
        <v>5</v>
      </c>
      <c r="D161">
        <v>1740</v>
      </c>
      <c r="E161">
        <f>IF(soki6[[#This Row],[data]] &lt;&gt; B160, F160+soki6[[#This Row],[Zmiana butelkowa]], F160)</f>
        <v>5460</v>
      </c>
      <c r="F161">
        <f>IF(soki6[[#This Row],[Stan butelek przed]]-soki6[[#This Row],[wielkosc_zamowienia]] &gt;=0, soki6[[#This Row],[Stan butelek przed]]-soki6[[#This Row],[wielkosc_zamowienia]], soki6[[#This Row],[Stan butelek przed]])</f>
        <v>3720</v>
      </c>
      <c r="G161">
        <f>IF(soki6[[#This Row],[Stan butelek przed]]-soki6[[#This Row],[wielkosc_zamowienia]] &lt; 0, soki6[[#This Row],[wielkosc_zamowienia]], 0)</f>
        <v>0</v>
      </c>
      <c r="H161">
        <f>IF(WEEKDAY(soki6[[#This Row],[data]], 2) &lt;= 5, 12000, 5000)</f>
        <v>5000</v>
      </c>
    </row>
    <row r="162" spans="1:8" x14ac:dyDescent="0.45">
      <c r="A162">
        <v>161</v>
      </c>
      <c r="B162" s="1">
        <v>44277</v>
      </c>
      <c r="C162" s="2" t="s">
        <v>4</v>
      </c>
      <c r="D162">
        <v>860</v>
      </c>
      <c r="E162">
        <f>IF(soki6[[#This Row],[data]] &lt;&gt; B161, F161+soki6[[#This Row],[Zmiana butelkowa]], F161)</f>
        <v>15720</v>
      </c>
      <c r="F162">
        <f>IF(soki6[[#This Row],[Stan butelek przed]]-soki6[[#This Row],[wielkosc_zamowienia]] &gt;=0, soki6[[#This Row],[Stan butelek przed]]-soki6[[#This Row],[wielkosc_zamowienia]], soki6[[#This Row],[Stan butelek przed]])</f>
        <v>14860</v>
      </c>
      <c r="G162">
        <f>IF(soki6[[#This Row],[Stan butelek przed]]-soki6[[#This Row],[wielkosc_zamowienia]] &lt; 0, soki6[[#This Row],[wielkosc_zamowienia]], 0)</f>
        <v>0</v>
      </c>
      <c r="H162">
        <f>IF(WEEKDAY(soki6[[#This Row],[data]], 2) &lt;= 5, 12000, 5000)</f>
        <v>12000</v>
      </c>
    </row>
    <row r="163" spans="1:8" x14ac:dyDescent="0.45">
      <c r="A163">
        <v>162</v>
      </c>
      <c r="B163" s="1">
        <v>44278</v>
      </c>
      <c r="C163" s="2" t="s">
        <v>5</v>
      </c>
      <c r="D163">
        <v>1830</v>
      </c>
      <c r="E163">
        <f>IF(soki6[[#This Row],[data]] &lt;&gt; B162, F162+soki6[[#This Row],[Zmiana butelkowa]], F162)</f>
        <v>26860</v>
      </c>
      <c r="F163">
        <f>IF(soki6[[#This Row],[Stan butelek przed]]-soki6[[#This Row],[wielkosc_zamowienia]] &gt;=0, soki6[[#This Row],[Stan butelek przed]]-soki6[[#This Row],[wielkosc_zamowienia]], soki6[[#This Row],[Stan butelek przed]])</f>
        <v>25030</v>
      </c>
      <c r="G163">
        <f>IF(soki6[[#This Row],[Stan butelek przed]]-soki6[[#This Row],[wielkosc_zamowienia]] &lt; 0, soki6[[#This Row],[wielkosc_zamowienia]], 0)</f>
        <v>0</v>
      </c>
      <c r="H163">
        <f>IF(WEEKDAY(soki6[[#This Row],[data]], 2) &lt;= 5, 12000, 5000)</f>
        <v>12000</v>
      </c>
    </row>
    <row r="164" spans="1:8" x14ac:dyDescent="0.45">
      <c r="A164">
        <v>163</v>
      </c>
      <c r="B164" s="1">
        <v>44279</v>
      </c>
      <c r="C164" s="2" t="s">
        <v>6</v>
      </c>
      <c r="D164">
        <v>1770</v>
      </c>
      <c r="E164">
        <f>IF(soki6[[#This Row],[data]] &lt;&gt; B163, F163+soki6[[#This Row],[Zmiana butelkowa]], F163)</f>
        <v>37030</v>
      </c>
      <c r="F164">
        <f>IF(soki6[[#This Row],[Stan butelek przed]]-soki6[[#This Row],[wielkosc_zamowienia]] &gt;=0, soki6[[#This Row],[Stan butelek przed]]-soki6[[#This Row],[wielkosc_zamowienia]], soki6[[#This Row],[Stan butelek przed]])</f>
        <v>35260</v>
      </c>
      <c r="G164">
        <f>IF(soki6[[#This Row],[Stan butelek przed]]-soki6[[#This Row],[wielkosc_zamowienia]] &lt; 0, soki6[[#This Row],[wielkosc_zamowienia]], 0)</f>
        <v>0</v>
      </c>
      <c r="H164">
        <f>IF(WEEKDAY(soki6[[#This Row],[data]], 2) &lt;= 5, 12000, 5000)</f>
        <v>12000</v>
      </c>
    </row>
    <row r="165" spans="1:8" x14ac:dyDescent="0.45">
      <c r="A165">
        <v>164</v>
      </c>
      <c r="B165" s="1">
        <v>44279</v>
      </c>
      <c r="C165" s="2" t="s">
        <v>7</v>
      </c>
      <c r="D165">
        <v>7830</v>
      </c>
      <c r="E165">
        <f>IF(soki6[[#This Row],[data]] &lt;&gt; B164, F164+soki6[[#This Row],[Zmiana butelkowa]], F164)</f>
        <v>35260</v>
      </c>
      <c r="F165">
        <f>IF(soki6[[#This Row],[Stan butelek przed]]-soki6[[#This Row],[wielkosc_zamowienia]] &gt;=0, soki6[[#This Row],[Stan butelek przed]]-soki6[[#This Row],[wielkosc_zamowienia]], soki6[[#This Row],[Stan butelek przed]])</f>
        <v>27430</v>
      </c>
      <c r="G165">
        <f>IF(soki6[[#This Row],[Stan butelek przed]]-soki6[[#This Row],[wielkosc_zamowienia]] &lt; 0, soki6[[#This Row],[wielkosc_zamowienia]], 0)</f>
        <v>0</v>
      </c>
      <c r="H165">
        <f>IF(WEEKDAY(soki6[[#This Row],[data]], 2) &lt;= 5, 12000, 5000)</f>
        <v>12000</v>
      </c>
    </row>
    <row r="166" spans="1:8" x14ac:dyDescent="0.45">
      <c r="A166">
        <v>165</v>
      </c>
      <c r="B166" s="1">
        <v>44279</v>
      </c>
      <c r="C166" s="2" t="s">
        <v>4</v>
      </c>
      <c r="D166">
        <v>8300</v>
      </c>
      <c r="E166">
        <f>IF(soki6[[#This Row],[data]] &lt;&gt; B165, F165+soki6[[#This Row],[Zmiana butelkowa]], F165)</f>
        <v>27430</v>
      </c>
      <c r="F166">
        <f>IF(soki6[[#This Row],[Stan butelek przed]]-soki6[[#This Row],[wielkosc_zamowienia]] &gt;=0, soki6[[#This Row],[Stan butelek przed]]-soki6[[#This Row],[wielkosc_zamowienia]], soki6[[#This Row],[Stan butelek przed]])</f>
        <v>19130</v>
      </c>
      <c r="G166">
        <f>IF(soki6[[#This Row],[Stan butelek przed]]-soki6[[#This Row],[wielkosc_zamowienia]] &lt; 0, soki6[[#This Row],[wielkosc_zamowienia]], 0)</f>
        <v>0</v>
      </c>
      <c r="H166">
        <f>IF(WEEKDAY(soki6[[#This Row],[data]], 2) &lt;= 5, 12000, 5000)</f>
        <v>12000</v>
      </c>
    </row>
    <row r="167" spans="1:8" x14ac:dyDescent="0.45">
      <c r="A167">
        <v>166</v>
      </c>
      <c r="B167" s="1">
        <v>44280</v>
      </c>
      <c r="C167" s="2" t="s">
        <v>5</v>
      </c>
      <c r="D167">
        <v>1050</v>
      </c>
      <c r="E167">
        <f>IF(soki6[[#This Row],[data]] &lt;&gt; B166, F166+soki6[[#This Row],[Zmiana butelkowa]], F166)</f>
        <v>31130</v>
      </c>
      <c r="F167">
        <f>IF(soki6[[#This Row],[Stan butelek przed]]-soki6[[#This Row],[wielkosc_zamowienia]] &gt;=0, soki6[[#This Row],[Stan butelek przed]]-soki6[[#This Row],[wielkosc_zamowienia]], soki6[[#This Row],[Stan butelek przed]])</f>
        <v>30080</v>
      </c>
      <c r="G167">
        <f>IF(soki6[[#This Row],[Stan butelek przed]]-soki6[[#This Row],[wielkosc_zamowienia]] &lt; 0, soki6[[#This Row],[wielkosc_zamowienia]], 0)</f>
        <v>0</v>
      </c>
      <c r="H167">
        <f>IF(WEEKDAY(soki6[[#This Row],[data]], 2) &lt;= 5, 12000, 5000)</f>
        <v>12000</v>
      </c>
    </row>
    <row r="168" spans="1:8" x14ac:dyDescent="0.45">
      <c r="A168">
        <v>167</v>
      </c>
      <c r="B168" s="1">
        <v>44280</v>
      </c>
      <c r="C168" s="2" t="s">
        <v>7</v>
      </c>
      <c r="D168">
        <v>5150</v>
      </c>
      <c r="E168">
        <f>IF(soki6[[#This Row],[data]] &lt;&gt; B167, F167+soki6[[#This Row],[Zmiana butelkowa]], F167)</f>
        <v>30080</v>
      </c>
      <c r="F168">
        <f>IF(soki6[[#This Row],[Stan butelek przed]]-soki6[[#This Row],[wielkosc_zamowienia]] &gt;=0, soki6[[#This Row],[Stan butelek przed]]-soki6[[#This Row],[wielkosc_zamowienia]], soki6[[#This Row],[Stan butelek przed]])</f>
        <v>24930</v>
      </c>
      <c r="G168">
        <f>IF(soki6[[#This Row],[Stan butelek przed]]-soki6[[#This Row],[wielkosc_zamowienia]] &lt; 0, soki6[[#This Row],[wielkosc_zamowienia]], 0)</f>
        <v>0</v>
      </c>
      <c r="H168">
        <f>IF(WEEKDAY(soki6[[#This Row],[data]], 2) &lt;= 5, 12000, 5000)</f>
        <v>12000</v>
      </c>
    </row>
    <row r="169" spans="1:8" x14ac:dyDescent="0.45">
      <c r="A169">
        <v>168</v>
      </c>
      <c r="B169" s="1">
        <v>44280</v>
      </c>
      <c r="C169" s="2" t="s">
        <v>6</v>
      </c>
      <c r="D169">
        <v>6860</v>
      </c>
      <c r="E169">
        <f>IF(soki6[[#This Row],[data]] &lt;&gt; B168, F168+soki6[[#This Row],[Zmiana butelkowa]], F168)</f>
        <v>24930</v>
      </c>
      <c r="F169">
        <f>IF(soki6[[#This Row],[Stan butelek przed]]-soki6[[#This Row],[wielkosc_zamowienia]] &gt;=0, soki6[[#This Row],[Stan butelek przed]]-soki6[[#This Row],[wielkosc_zamowienia]], soki6[[#This Row],[Stan butelek przed]])</f>
        <v>18070</v>
      </c>
      <c r="G169">
        <f>IF(soki6[[#This Row],[Stan butelek przed]]-soki6[[#This Row],[wielkosc_zamowienia]] &lt; 0, soki6[[#This Row],[wielkosc_zamowienia]], 0)</f>
        <v>0</v>
      </c>
      <c r="H169">
        <f>IF(WEEKDAY(soki6[[#This Row],[data]], 2) &lt;= 5, 12000, 5000)</f>
        <v>12000</v>
      </c>
    </row>
    <row r="170" spans="1:8" x14ac:dyDescent="0.45">
      <c r="A170">
        <v>169</v>
      </c>
      <c r="B170" s="1">
        <v>44281</v>
      </c>
      <c r="C170" s="2" t="s">
        <v>4</v>
      </c>
      <c r="D170">
        <v>1300</v>
      </c>
      <c r="E170">
        <f>IF(soki6[[#This Row],[data]] &lt;&gt; B169, F169+soki6[[#This Row],[Zmiana butelkowa]], F169)</f>
        <v>30070</v>
      </c>
      <c r="F170">
        <f>IF(soki6[[#This Row],[Stan butelek przed]]-soki6[[#This Row],[wielkosc_zamowienia]] &gt;=0, soki6[[#This Row],[Stan butelek przed]]-soki6[[#This Row],[wielkosc_zamowienia]], soki6[[#This Row],[Stan butelek przed]])</f>
        <v>28770</v>
      </c>
      <c r="G170">
        <f>IF(soki6[[#This Row],[Stan butelek przed]]-soki6[[#This Row],[wielkosc_zamowienia]] &lt; 0, soki6[[#This Row],[wielkosc_zamowienia]], 0)</f>
        <v>0</v>
      </c>
      <c r="H170">
        <f>IF(WEEKDAY(soki6[[#This Row],[data]], 2) &lt;= 5, 12000, 5000)</f>
        <v>12000</v>
      </c>
    </row>
    <row r="171" spans="1:8" x14ac:dyDescent="0.45">
      <c r="A171">
        <v>170</v>
      </c>
      <c r="B171" s="1">
        <v>44281</v>
      </c>
      <c r="C171" s="2" t="s">
        <v>5</v>
      </c>
      <c r="D171">
        <v>8800</v>
      </c>
      <c r="E171">
        <f>IF(soki6[[#This Row],[data]] &lt;&gt; B170, F170+soki6[[#This Row],[Zmiana butelkowa]], F170)</f>
        <v>28770</v>
      </c>
      <c r="F171">
        <f>IF(soki6[[#This Row],[Stan butelek przed]]-soki6[[#This Row],[wielkosc_zamowienia]] &gt;=0, soki6[[#This Row],[Stan butelek przed]]-soki6[[#This Row],[wielkosc_zamowienia]], soki6[[#This Row],[Stan butelek przed]])</f>
        <v>19970</v>
      </c>
      <c r="G171">
        <f>IF(soki6[[#This Row],[Stan butelek przed]]-soki6[[#This Row],[wielkosc_zamowienia]] &lt; 0, soki6[[#This Row],[wielkosc_zamowienia]], 0)</f>
        <v>0</v>
      </c>
      <c r="H171">
        <f>IF(WEEKDAY(soki6[[#This Row],[data]], 2) &lt;= 5, 12000, 5000)</f>
        <v>12000</v>
      </c>
    </row>
    <row r="172" spans="1:8" x14ac:dyDescent="0.45">
      <c r="A172">
        <v>171</v>
      </c>
      <c r="B172" s="1">
        <v>44282</v>
      </c>
      <c r="C172" s="2" t="s">
        <v>6</v>
      </c>
      <c r="D172">
        <v>1250</v>
      </c>
      <c r="E172">
        <f>IF(soki6[[#This Row],[data]] &lt;&gt; B171, F171+soki6[[#This Row],[Zmiana butelkowa]], F171)</f>
        <v>24970</v>
      </c>
      <c r="F172">
        <f>IF(soki6[[#This Row],[Stan butelek przed]]-soki6[[#This Row],[wielkosc_zamowienia]] &gt;=0, soki6[[#This Row],[Stan butelek przed]]-soki6[[#This Row],[wielkosc_zamowienia]], soki6[[#This Row],[Stan butelek przed]])</f>
        <v>23720</v>
      </c>
      <c r="G172">
        <f>IF(soki6[[#This Row],[Stan butelek przed]]-soki6[[#This Row],[wielkosc_zamowienia]] &lt; 0, soki6[[#This Row],[wielkosc_zamowienia]], 0)</f>
        <v>0</v>
      </c>
      <c r="H172">
        <f>IF(WEEKDAY(soki6[[#This Row],[data]], 2) &lt;= 5, 12000, 5000)</f>
        <v>5000</v>
      </c>
    </row>
    <row r="173" spans="1:8" x14ac:dyDescent="0.45">
      <c r="A173">
        <v>172</v>
      </c>
      <c r="B173" s="1">
        <v>44283</v>
      </c>
      <c r="C173" s="2" t="s">
        <v>5</v>
      </c>
      <c r="D173">
        <v>3910</v>
      </c>
      <c r="E173">
        <f>IF(soki6[[#This Row],[data]] &lt;&gt; B172, F172+soki6[[#This Row],[Zmiana butelkowa]], F172)</f>
        <v>28720</v>
      </c>
      <c r="F173">
        <f>IF(soki6[[#This Row],[Stan butelek przed]]-soki6[[#This Row],[wielkosc_zamowienia]] &gt;=0, soki6[[#This Row],[Stan butelek przed]]-soki6[[#This Row],[wielkosc_zamowienia]], soki6[[#This Row],[Stan butelek przed]])</f>
        <v>24810</v>
      </c>
      <c r="G173">
        <f>IF(soki6[[#This Row],[Stan butelek przed]]-soki6[[#This Row],[wielkosc_zamowienia]] &lt; 0, soki6[[#This Row],[wielkosc_zamowienia]], 0)</f>
        <v>0</v>
      </c>
      <c r="H173">
        <f>IF(WEEKDAY(soki6[[#This Row],[data]], 2) &lt;= 5, 12000, 5000)</f>
        <v>5000</v>
      </c>
    </row>
    <row r="174" spans="1:8" x14ac:dyDescent="0.45">
      <c r="A174">
        <v>173</v>
      </c>
      <c r="B174" s="1">
        <v>44283</v>
      </c>
      <c r="C174" s="2" t="s">
        <v>4</v>
      </c>
      <c r="D174">
        <v>1460</v>
      </c>
      <c r="E174">
        <f>IF(soki6[[#This Row],[data]] &lt;&gt; B173, F173+soki6[[#This Row],[Zmiana butelkowa]], F173)</f>
        <v>24810</v>
      </c>
      <c r="F174">
        <f>IF(soki6[[#This Row],[Stan butelek przed]]-soki6[[#This Row],[wielkosc_zamowienia]] &gt;=0, soki6[[#This Row],[Stan butelek przed]]-soki6[[#This Row],[wielkosc_zamowienia]], soki6[[#This Row],[Stan butelek przed]])</f>
        <v>23350</v>
      </c>
      <c r="G174">
        <f>IF(soki6[[#This Row],[Stan butelek przed]]-soki6[[#This Row],[wielkosc_zamowienia]] &lt; 0, soki6[[#This Row],[wielkosc_zamowienia]], 0)</f>
        <v>0</v>
      </c>
      <c r="H174">
        <f>IF(WEEKDAY(soki6[[#This Row],[data]], 2) &lt;= 5, 12000, 5000)</f>
        <v>5000</v>
      </c>
    </row>
    <row r="175" spans="1:8" x14ac:dyDescent="0.45">
      <c r="A175">
        <v>174</v>
      </c>
      <c r="B175" s="1">
        <v>44283</v>
      </c>
      <c r="C175" s="2" t="s">
        <v>7</v>
      </c>
      <c r="D175">
        <v>6470</v>
      </c>
      <c r="E175">
        <f>IF(soki6[[#This Row],[data]] &lt;&gt; B174, F174+soki6[[#This Row],[Zmiana butelkowa]], F174)</f>
        <v>23350</v>
      </c>
      <c r="F175">
        <f>IF(soki6[[#This Row],[Stan butelek przed]]-soki6[[#This Row],[wielkosc_zamowienia]] &gt;=0, soki6[[#This Row],[Stan butelek przed]]-soki6[[#This Row],[wielkosc_zamowienia]], soki6[[#This Row],[Stan butelek przed]])</f>
        <v>16880</v>
      </c>
      <c r="G175">
        <f>IF(soki6[[#This Row],[Stan butelek przed]]-soki6[[#This Row],[wielkosc_zamowienia]] &lt; 0, soki6[[#This Row],[wielkosc_zamowienia]], 0)</f>
        <v>0</v>
      </c>
      <c r="H175">
        <f>IF(WEEKDAY(soki6[[#This Row],[data]], 2) &lt;= 5, 12000, 5000)</f>
        <v>5000</v>
      </c>
    </row>
    <row r="176" spans="1:8" x14ac:dyDescent="0.45">
      <c r="A176">
        <v>175</v>
      </c>
      <c r="B176" s="1">
        <v>44283</v>
      </c>
      <c r="C176" s="2" t="s">
        <v>6</v>
      </c>
      <c r="D176">
        <v>6580</v>
      </c>
      <c r="E176">
        <f>IF(soki6[[#This Row],[data]] &lt;&gt; B175, F175+soki6[[#This Row],[Zmiana butelkowa]], F175)</f>
        <v>16880</v>
      </c>
      <c r="F176">
        <f>IF(soki6[[#This Row],[Stan butelek przed]]-soki6[[#This Row],[wielkosc_zamowienia]] &gt;=0, soki6[[#This Row],[Stan butelek przed]]-soki6[[#This Row],[wielkosc_zamowienia]], soki6[[#This Row],[Stan butelek przed]])</f>
        <v>10300</v>
      </c>
      <c r="G176">
        <f>IF(soki6[[#This Row],[Stan butelek przed]]-soki6[[#This Row],[wielkosc_zamowienia]] &lt; 0, soki6[[#This Row],[wielkosc_zamowienia]], 0)</f>
        <v>0</v>
      </c>
      <c r="H176">
        <f>IF(WEEKDAY(soki6[[#This Row],[data]], 2) &lt;= 5, 12000, 5000)</f>
        <v>5000</v>
      </c>
    </row>
    <row r="177" spans="1:8" x14ac:dyDescent="0.45">
      <c r="A177">
        <v>176</v>
      </c>
      <c r="B177" s="1">
        <v>44284</v>
      </c>
      <c r="C177" s="2" t="s">
        <v>4</v>
      </c>
      <c r="D177">
        <v>8090</v>
      </c>
      <c r="E177">
        <f>IF(soki6[[#This Row],[data]] &lt;&gt; B176, F176+soki6[[#This Row],[Zmiana butelkowa]], F176)</f>
        <v>22300</v>
      </c>
      <c r="F177">
        <f>IF(soki6[[#This Row],[Stan butelek przed]]-soki6[[#This Row],[wielkosc_zamowienia]] &gt;=0, soki6[[#This Row],[Stan butelek przed]]-soki6[[#This Row],[wielkosc_zamowienia]], soki6[[#This Row],[Stan butelek przed]])</f>
        <v>14210</v>
      </c>
      <c r="G177">
        <f>IF(soki6[[#This Row],[Stan butelek przed]]-soki6[[#This Row],[wielkosc_zamowienia]] &lt; 0, soki6[[#This Row],[wielkosc_zamowienia]], 0)</f>
        <v>0</v>
      </c>
      <c r="H177">
        <f>IF(WEEKDAY(soki6[[#This Row],[data]], 2) &lt;= 5, 12000, 5000)</f>
        <v>12000</v>
      </c>
    </row>
    <row r="178" spans="1:8" x14ac:dyDescent="0.45">
      <c r="A178">
        <v>177</v>
      </c>
      <c r="B178" s="1">
        <v>44285</v>
      </c>
      <c r="C178" s="2" t="s">
        <v>4</v>
      </c>
      <c r="D178">
        <v>4230</v>
      </c>
      <c r="E178">
        <f>IF(soki6[[#This Row],[data]] &lt;&gt; B177, F177+soki6[[#This Row],[Zmiana butelkowa]], F177)</f>
        <v>26210</v>
      </c>
      <c r="F178">
        <f>IF(soki6[[#This Row],[Stan butelek przed]]-soki6[[#This Row],[wielkosc_zamowienia]] &gt;=0, soki6[[#This Row],[Stan butelek przed]]-soki6[[#This Row],[wielkosc_zamowienia]], soki6[[#This Row],[Stan butelek przed]])</f>
        <v>21980</v>
      </c>
      <c r="G178">
        <f>IF(soki6[[#This Row],[Stan butelek przed]]-soki6[[#This Row],[wielkosc_zamowienia]] &lt; 0, soki6[[#This Row],[wielkosc_zamowienia]], 0)</f>
        <v>0</v>
      </c>
      <c r="H178">
        <f>IF(WEEKDAY(soki6[[#This Row],[data]], 2) &lt;= 5, 12000, 5000)</f>
        <v>12000</v>
      </c>
    </row>
    <row r="179" spans="1:8" x14ac:dyDescent="0.45">
      <c r="A179">
        <v>178</v>
      </c>
      <c r="B179" s="1">
        <v>44286</v>
      </c>
      <c r="C179" s="2" t="s">
        <v>7</v>
      </c>
      <c r="D179">
        <v>2750</v>
      </c>
      <c r="E179">
        <f>IF(soki6[[#This Row],[data]] &lt;&gt; B178, F178+soki6[[#This Row],[Zmiana butelkowa]], F178)</f>
        <v>33980</v>
      </c>
      <c r="F179">
        <f>IF(soki6[[#This Row],[Stan butelek przed]]-soki6[[#This Row],[wielkosc_zamowienia]] &gt;=0, soki6[[#This Row],[Stan butelek przed]]-soki6[[#This Row],[wielkosc_zamowienia]], soki6[[#This Row],[Stan butelek przed]])</f>
        <v>31230</v>
      </c>
      <c r="G179">
        <f>IF(soki6[[#This Row],[Stan butelek przed]]-soki6[[#This Row],[wielkosc_zamowienia]] &lt; 0, soki6[[#This Row],[wielkosc_zamowienia]], 0)</f>
        <v>0</v>
      </c>
      <c r="H179">
        <f>IF(WEEKDAY(soki6[[#This Row],[data]], 2) &lt;= 5, 12000, 5000)</f>
        <v>12000</v>
      </c>
    </row>
    <row r="180" spans="1:8" x14ac:dyDescent="0.45">
      <c r="A180">
        <v>179</v>
      </c>
      <c r="B180" s="1">
        <v>44286</v>
      </c>
      <c r="C180" s="2" t="s">
        <v>5</v>
      </c>
      <c r="D180">
        <v>5660</v>
      </c>
      <c r="E180">
        <f>IF(soki6[[#This Row],[data]] &lt;&gt; B179, F179+soki6[[#This Row],[Zmiana butelkowa]], F179)</f>
        <v>31230</v>
      </c>
      <c r="F180">
        <f>IF(soki6[[#This Row],[Stan butelek przed]]-soki6[[#This Row],[wielkosc_zamowienia]] &gt;=0, soki6[[#This Row],[Stan butelek przed]]-soki6[[#This Row],[wielkosc_zamowienia]], soki6[[#This Row],[Stan butelek przed]])</f>
        <v>25570</v>
      </c>
      <c r="G180">
        <f>IF(soki6[[#This Row],[Stan butelek przed]]-soki6[[#This Row],[wielkosc_zamowienia]] &lt; 0, soki6[[#This Row],[wielkosc_zamowienia]], 0)</f>
        <v>0</v>
      </c>
      <c r="H180">
        <f>IF(WEEKDAY(soki6[[#This Row],[data]], 2) &lt;= 5, 12000, 5000)</f>
        <v>12000</v>
      </c>
    </row>
    <row r="181" spans="1:8" x14ac:dyDescent="0.45">
      <c r="A181">
        <v>180</v>
      </c>
      <c r="B181" s="1">
        <v>44287</v>
      </c>
      <c r="C181" s="2" t="s">
        <v>4</v>
      </c>
      <c r="D181">
        <v>3540</v>
      </c>
      <c r="E181">
        <f>IF(soki6[[#This Row],[data]] &lt;&gt; B180, F180+soki6[[#This Row],[Zmiana butelkowa]], F180)</f>
        <v>37570</v>
      </c>
      <c r="F181">
        <f>IF(soki6[[#This Row],[Stan butelek przed]]-soki6[[#This Row],[wielkosc_zamowienia]] &gt;=0, soki6[[#This Row],[Stan butelek przed]]-soki6[[#This Row],[wielkosc_zamowienia]], soki6[[#This Row],[Stan butelek przed]])</f>
        <v>34030</v>
      </c>
      <c r="G181">
        <f>IF(soki6[[#This Row],[Stan butelek przed]]-soki6[[#This Row],[wielkosc_zamowienia]] &lt; 0, soki6[[#This Row],[wielkosc_zamowienia]], 0)</f>
        <v>0</v>
      </c>
      <c r="H181">
        <f>IF(WEEKDAY(soki6[[#This Row],[data]], 2) &lt;= 5, 12000, 5000)</f>
        <v>12000</v>
      </c>
    </row>
    <row r="182" spans="1:8" x14ac:dyDescent="0.45">
      <c r="A182">
        <v>181</v>
      </c>
      <c r="B182" s="1">
        <v>44287</v>
      </c>
      <c r="C182" s="2" t="s">
        <v>7</v>
      </c>
      <c r="D182">
        <v>2630</v>
      </c>
      <c r="E182">
        <f>IF(soki6[[#This Row],[data]] &lt;&gt; B181, F181+soki6[[#This Row],[Zmiana butelkowa]], F181)</f>
        <v>34030</v>
      </c>
      <c r="F182">
        <f>IF(soki6[[#This Row],[Stan butelek przed]]-soki6[[#This Row],[wielkosc_zamowienia]] &gt;=0, soki6[[#This Row],[Stan butelek przed]]-soki6[[#This Row],[wielkosc_zamowienia]], soki6[[#This Row],[Stan butelek przed]])</f>
        <v>31400</v>
      </c>
      <c r="G182">
        <f>IF(soki6[[#This Row],[Stan butelek przed]]-soki6[[#This Row],[wielkosc_zamowienia]] &lt; 0, soki6[[#This Row],[wielkosc_zamowienia]], 0)</f>
        <v>0</v>
      </c>
      <c r="H182">
        <f>IF(WEEKDAY(soki6[[#This Row],[data]], 2) &lt;= 5, 12000, 5000)</f>
        <v>12000</v>
      </c>
    </row>
    <row r="183" spans="1:8" x14ac:dyDescent="0.45">
      <c r="A183">
        <v>182</v>
      </c>
      <c r="B183" s="1">
        <v>44288</v>
      </c>
      <c r="C183" s="2" t="s">
        <v>6</v>
      </c>
      <c r="D183">
        <v>1030</v>
      </c>
      <c r="E183">
        <f>IF(soki6[[#This Row],[data]] &lt;&gt; B182, F182+soki6[[#This Row],[Zmiana butelkowa]], F182)</f>
        <v>43400</v>
      </c>
      <c r="F183">
        <f>IF(soki6[[#This Row],[Stan butelek przed]]-soki6[[#This Row],[wielkosc_zamowienia]] &gt;=0, soki6[[#This Row],[Stan butelek przed]]-soki6[[#This Row],[wielkosc_zamowienia]], soki6[[#This Row],[Stan butelek przed]])</f>
        <v>42370</v>
      </c>
      <c r="G183">
        <f>IF(soki6[[#This Row],[Stan butelek przed]]-soki6[[#This Row],[wielkosc_zamowienia]] &lt; 0, soki6[[#This Row],[wielkosc_zamowienia]], 0)</f>
        <v>0</v>
      </c>
      <c r="H183">
        <f>IF(WEEKDAY(soki6[[#This Row],[data]], 2) &lt;= 5, 12000, 5000)</f>
        <v>12000</v>
      </c>
    </row>
    <row r="184" spans="1:8" x14ac:dyDescent="0.45">
      <c r="A184">
        <v>183</v>
      </c>
      <c r="B184" s="1">
        <v>44288</v>
      </c>
      <c r="C184" s="2" t="s">
        <v>4</v>
      </c>
      <c r="D184">
        <v>4560</v>
      </c>
      <c r="E184">
        <f>IF(soki6[[#This Row],[data]] &lt;&gt; B183, F183+soki6[[#This Row],[Zmiana butelkowa]], F183)</f>
        <v>42370</v>
      </c>
      <c r="F184">
        <f>IF(soki6[[#This Row],[Stan butelek przed]]-soki6[[#This Row],[wielkosc_zamowienia]] &gt;=0, soki6[[#This Row],[Stan butelek przed]]-soki6[[#This Row],[wielkosc_zamowienia]], soki6[[#This Row],[Stan butelek przed]])</f>
        <v>37810</v>
      </c>
      <c r="G184">
        <f>IF(soki6[[#This Row],[Stan butelek przed]]-soki6[[#This Row],[wielkosc_zamowienia]] &lt; 0, soki6[[#This Row],[wielkosc_zamowienia]], 0)</f>
        <v>0</v>
      </c>
      <c r="H184">
        <f>IF(WEEKDAY(soki6[[#This Row],[data]], 2) &lt;= 5, 12000, 5000)</f>
        <v>12000</v>
      </c>
    </row>
    <row r="185" spans="1:8" x14ac:dyDescent="0.45">
      <c r="A185">
        <v>184</v>
      </c>
      <c r="B185" s="1">
        <v>44289</v>
      </c>
      <c r="C185" s="2" t="s">
        <v>5</v>
      </c>
      <c r="D185">
        <v>6400</v>
      </c>
      <c r="E185">
        <f>IF(soki6[[#This Row],[data]] &lt;&gt; B184, F184+soki6[[#This Row],[Zmiana butelkowa]], F184)</f>
        <v>42810</v>
      </c>
      <c r="F185">
        <f>IF(soki6[[#This Row],[Stan butelek przed]]-soki6[[#This Row],[wielkosc_zamowienia]] &gt;=0, soki6[[#This Row],[Stan butelek przed]]-soki6[[#This Row],[wielkosc_zamowienia]], soki6[[#This Row],[Stan butelek przed]])</f>
        <v>36410</v>
      </c>
      <c r="G185">
        <f>IF(soki6[[#This Row],[Stan butelek przed]]-soki6[[#This Row],[wielkosc_zamowienia]] &lt; 0, soki6[[#This Row],[wielkosc_zamowienia]], 0)</f>
        <v>0</v>
      </c>
      <c r="H185">
        <f>IF(WEEKDAY(soki6[[#This Row],[data]], 2) &lt;= 5, 12000, 5000)</f>
        <v>5000</v>
      </c>
    </row>
    <row r="186" spans="1:8" x14ac:dyDescent="0.45">
      <c r="A186">
        <v>185</v>
      </c>
      <c r="B186" s="1">
        <v>44290</v>
      </c>
      <c r="C186" s="2" t="s">
        <v>5</v>
      </c>
      <c r="D186">
        <v>3040</v>
      </c>
      <c r="E186">
        <f>IF(soki6[[#This Row],[data]] &lt;&gt; B185, F185+soki6[[#This Row],[Zmiana butelkowa]], F185)</f>
        <v>41410</v>
      </c>
      <c r="F186">
        <f>IF(soki6[[#This Row],[Stan butelek przed]]-soki6[[#This Row],[wielkosc_zamowienia]] &gt;=0, soki6[[#This Row],[Stan butelek przed]]-soki6[[#This Row],[wielkosc_zamowienia]], soki6[[#This Row],[Stan butelek przed]])</f>
        <v>38370</v>
      </c>
      <c r="G186">
        <f>IF(soki6[[#This Row],[Stan butelek przed]]-soki6[[#This Row],[wielkosc_zamowienia]] &lt; 0, soki6[[#This Row],[wielkosc_zamowienia]], 0)</f>
        <v>0</v>
      </c>
      <c r="H186">
        <f>IF(WEEKDAY(soki6[[#This Row],[data]], 2) &lt;= 5, 12000, 5000)</f>
        <v>5000</v>
      </c>
    </row>
    <row r="187" spans="1:8" x14ac:dyDescent="0.45">
      <c r="A187">
        <v>186</v>
      </c>
      <c r="B187" s="1">
        <v>44290</v>
      </c>
      <c r="C187" s="2" t="s">
        <v>6</v>
      </c>
      <c r="D187">
        <v>6450</v>
      </c>
      <c r="E187">
        <f>IF(soki6[[#This Row],[data]] &lt;&gt; B186, F186+soki6[[#This Row],[Zmiana butelkowa]], F186)</f>
        <v>38370</v>
      </c>
      <c r="F187">
        <f>IF(soki6[[#This Row],[Stan butelek przed]]-soki6[[#This Row],[wielkosc_zamowienia]] &gt;=0, soki6[[#This Row],[Stan butelek przed]]-soki6[[#This Row],[wielkosc_zamowienia]], soki6[[#This Row],[Stan butelek przed]])</f>
        <v>31920</v>
      </c>
      <c r="G187">
        <f>IF(soki6[[#This Row],[Stan butelek przed]]-soki6[[#This Row],[wielkosc_zamowienia]] &lt; 0, soki6[[#This Row],[wielkosc_zamowienia]], 0)</f>
        <v>0</v>
      </c>
      <c r="H187">
        <f>IF(WEEKDAY(soki6[[#This Row],[data]], 2) &lt;= 5, 12000, 5000)</f>
        <v>5000</v>
      </c>
    </row>
    <row r="188" spans="1:8" x14ac:dyDescent="0.45">
      <c r="A188">
        <v>187</v>
      </c>
      <c r="B188" s="1">
        <v>44291</v>
      </c>
      <c r="C188" s="2" t="s">
        <v>6</v>
      </c>
      <c r="D188">
        <v>7650</v>
      </c>
      <c r="E188">
        <f>IF(soki6[[#This Row],[data]] &lt;&gt; B187, F187+soki6[[#This Row],[Zmiana butelkowa]], F187)</f>
        <v>43920</v>
      </c>
      <c r="F188">
        <f>IF(soki6[[#This Row],[Stan butelek przed]]-soki6[[#This Row],[wielkosc_zamowienia]] &gt;=0, soki6[[#This Row],[Stan butelek przed]]-soki6[[#This Row],[wielkosc_zamowienia]], soki6[[#This Row],[Stan butelek przed]])</f>
        <v>36270</v>
      </c>
      <c r="G188">
        <f>IF(soki6[[#This Row],[Stan butelek przed]]-soki6[[#This Row],[wielkosc_zamowienia]] &lt; 0, soki6[[#This Row],[wielkosc_zamowienia]], 0)</f>
        <v>0</v>
      </c>
      <c r="H188">
        <f>IF(WEEKDAY(soki6[[#This Row],[data]], 2) &lt;= 5, 12000, 5000)</f>
        <v>12000</v>
      </c>
    </row>
    <row r="189" spans="1:8" x14ac:dyDescent="0.45">
      <c r="A189">
        <v>188</v>
      </c>
      <c r="B189" s="1">
        <v>44292</v>
      </c>
      <c r="C189" s="2" t="s">
        <v>5</v>
      </c>
      <c r="D189">
        <v>7190</v>
      </c>
      <c r="E189">
        <f>IF(soki6[[#This Row],[data]] &lt;&gt; B188, F188+soki6[[#This Row],[Zmiana butelkowa]], F188)</f>
        <v>48270</v>
      </c>
      <c r="F189">
        <f>IF(soki6[[#This Row],[Stan butelek przed]]-soki6[[#This Row],[wielkosc_zamowienia]] &gt;=0, soki6[[#This Row],[Stan butelek przed]]-soki6[[#This Row],[wielkosc_zamowienia]], soki6[[#This Row],[Stan butelek przed]])</f>
        <v>41080</v>
      </c>
      <c r="G189">
        <f>IF(soki6[[#This Row],[Stan butelek przed]]-soki6[[#This Row],[wielkosc_zamowienia]] &lt; 0, soki6[[#This Row],[wielkosc_zamowienia]], 0)</f>
        <v>0</v>
      </c>
      <c r="H189">
        <f>IF(WEEKDAY(soki6[[#This Row],[data]], 2) &lt;= 5, 12000, 5000)</f>
        <v>12000</v>
      </c>
    </row>
    <row r="190" spans="1:8" x14ac:dyDescent="0.45">
      <c r="A190">
        <v>189</v>
      </c>
      <c r="B190" s="1">
        <v>44292</v>
      </c>
      <c r="C190" s="2" t="s">
        <v>4</v>
      </c>
      <c r="D190">
        <v>7100</v>
      </c>
      <c r="E190">
        <f>IF(soki6[[#This Row],[data]] &lt;&gt; B189, F189+soki6[[#This Row],[Zmiana butelkowa]], F189)</f>
        <v>41080</v>
      </c>
      <c r="F190">
        <f>IF(soki6[[#This Row],[Stan butelek przed]]-soki6[[#This Row],[wielkosc_zamowienia]] &gt;=0, soki6[[#This Row],[Stan butelek przed]]-soki6[[#This Row],[wielkosc_zamowienia]], soki6[[#This Row],[Stan butelek przed]])</f>
        <v>33980</v>
      </c>
      <c r="G190">
        <f>IF(soki6[[#This Row],[Stan butelek przed]]-soki6[[#This Row],[wielkosc_zamowienia]] &lt; 0, soki6[[#This Row],[wielkosc_zamowienia]], 0)</f>
        <v>0</v>
      </c>
      <c r="H190">
        <f>IF(WEEKDAY(soki6[[#This Row],[data]], 2) &lt;= 5, 12000, 5000)</f>
        <v>12000</v>
      </c>
    </row>
    <row r="191" spans="1:8" x14ac:dyDescent="0.45">
      <c r="A191">
        <v>190</v>
      </c>
      <c r="B191" s="1">
        <v>44292</v>
      </c>
      <c r="C191" s="2" t="s">
        <v>7</v>
      </c>
      <c r="D191">
        <v>8950</v>
      </c>
      <c r="E191">
        <f>IF(soki6[[#This Row],[data]] &lt;&gt; B190, F190+soki6[[#This Row],[Zmiana butelkowa]], F190)</f>
        <v>33980</v>
      </c>
      <c r="F191">
        <f>IF(soki6[[#This Row],[Stan butelek przed]]-soki6[[#This Row],[wielkosc_zamowienia]] &gt;=0, soki6[[#This Row],[Stan butelek przed]]-soki6[[#This Row],[wielkosc_zamowienia]], soki6[[#This Row],[Stan butelek przed]])</f>
        <v>25030</v>
      </c>
      <c r="G191">
        <f>IF(soki6[[#This Row],[Stan butelek przed]]-soki6[[#This Row],[wielkosc_zamowienia]] &lt; 0, soki6[[#This Row],[wielkosc_zamowienia]], 0)</f>
        <v>0</v>
      </c>
      <c r="H191">
        <f>IF(WEEKDAY(soki6[[#This Row],[data]], 2) &lt;= 5, 12000, 5000)</f>
        <v>12000</v>
      </c>
    </row>
    <row r="192" spans="1:8" x14ac:dyDescent="0.45">
      <c r="A192">
        <v>191</v>
      </c>
      <c r="B192" s="1">
        <v>44293</v>
      </c>
      <c r="C192" s="2" t="s">
        <v>4</v>
      </c>
      <c r="D192">
        <v>7650</v>
      </c>
      <c r="E192">
        <f>IF(soki6[[#This Row],[data]] &lt;&gt; B191, F191+soki6[[#This Row],[Zmiana butelkowa]], F191)</f>
        <v>37030</v>
      </c>
      <c r="F192">
        <f>IF(soki6[[#This Row],[Stan butelek przed]]-soki6[[#This Row],[wielkosc_zamowienia]] &gt;=0, soki6[[#This Row],[Stan butelek przed]]-soki6[[#This Row],[wielkosc_zamowienia]], soki6[[#This Row],[Stan butelek przed]])</f>
        <v>29380</v>
      </c>
      <c r="G192">
        <f>IF(soki6[[#This Row],[Stan butelek przed]]-soki6[[#This Row],[wielkosc_zamowienia]] &lt; 0, soki6[[#This Row],[wielkosc_zamowienia]], 0)</f>
        <v>0</v>
      </c>
      <c r="H192">
        <f>IF(WEEKDAY(soki6[[#This Row],[data]], 2) &lt;= 5, 12000, 5000)</f>
        <v>12000</v>
      </c>
    </row>
    <row r="193" spans="1:8" x14ac:dyDescent="0.45">
      <c r="A193">
        <v>192</v>
      </c>
      <c r="B193" s="1">
        <v>44293</v>
      </c>
      <c r="C193" s="2" t="s">
        <v>6</v>
      </c>
      <c r="D193">
        <v>3350</v>
      </c>
      <c r="E193">
        <f>IF(soki6[[#This Row],[data]] &lt;&gt; B192, F192+soki6[[#This Row],[Zmiana butelkowa]], F192)</f>
        <v>29380</v>
      </c>
      <c r="F193">
        <f>IF(soki6[[#This Row],[Stan butelek przed]]-soki6[[#This Row],[wielkosc_zamowienia]] &gt;=0, soki6[[#This Row],[Stan butelek przed]]-soki6[[#This Row],[wielkosc_zamowienia]], soki6[[#This Row],[Stan butelek przed]])</f>
        <v>26030</v>
      </c>
      <c r="G193">
        <f>IF(soki6[[#This Row],[Stan butelek przed]]-soki6[[#This Row],[wielkosc_zamowienia]] &lt; 0, soki6[[#This Row],[wielkosc_zamowienia]], 0)</f>
        <v>0</v>
      </c>
      <c r="H193">
        <f>IF(WEEKDAY(soki6[[#This Row],[data]], 2) &lt;= 5, 12000, 5000)</f>
        <v>12000</v>
      </c>
    </row>
    <row r="194" spans="1:8" x14ac:dyDescent="0.45">
      <c r="A194">
        <v>193</v>
      </c>
      <c r="B194" s="1">
        <v>44294</v>
      </c>
      <c r="C194" s="2" t="s">
        <v>4</v>
      </c>
      <c r="D194">
        <v>8230</v>
      </c>
      <c r="E194">
        <f>IF(soki6[[#This Row],[data]] &lt;&gt; B193, F193+soki6[[#This Row],[Zmiana butelkowa]], F193)</f>
        <v>38030</v>
      </c>
      <c r="F194">
        <f>IF(soki6[[#This Row],[Stan butelek przed]]-soki6[[#This Row],[wielkosc_zamowienia]] &gt;=0, soki6[[#This Row],[Stan butelek przed]]-soki6[[#This Row],[wielkosc_zamowienia]], soki6[[#This Row],[Stan butelek przed]])</f>
        <v>29800</v>
      </c>
      <c r="G194">
        <f>IF(soki6[[#This Row],[Stan butelek przed]]-soki6[[#This Row],[wielkosc_zamowienia]] &lt; 0, soki6[[#This Row],[wielkosc_zamowienia]], 0)</f>
        <v>0</v>
      </c>
      <c r="H194">
        <f>IF(WEEKDAY(soki6[[#This Row],[data]], 2) &lt;= 5, 12000, 5000)</f>
        <v>12000</v>
      </c>
    </row>
    <row r="195" spans="1:8" x14ac:dyDescent="0.45">
      <c r="A195">
        <v>194</v>
      </c>
      <c r="B195" s="1">
        <v>44294</v>
      </c>
      <c r="C195" s="2" t="s">
        <v>7</v>
      </c>
      <c r="D195">
        <v>4860</v>
      </c>
      <c r="E195">
        <f>IF(soki6[[#This Row],[data]] &lt;&gt; B194, F194+soki6[[#This Row],[Zmiana butelkowa]], F194)</f>
        <v>29800</v>
      </c>
      <c r="F195">
        <f>IF(soki6[[#This Row],[Stan butelek przed]]-soki6[[#This Row],[wielkosc_zamowienia]] &gt;=0, soki6[[#This Row],[Stan butelek przed]]-soki6[[#This Row],[wielkosc_zamowienia]], soki6[[#This Row],[Stan butelek przed]])</f>
        <v>24940</v>
      </c>
      <c r="G195">
        <f>IF(soki6[[#This Row],[Stan butelek przed]]-soki6[[#This Row],[wielkosc_zamowienia]] &lt; 0, soki6[[#This Row],[wielkosc_zamowienia]], 0)</f>
        <v>0</v>
      </c>
      <c r="H195">
        <f>IF(WEEKDAY(soki6[[#This Row],[data]], 2) &lt;= 5, 12000, 5000)</f>
        <v>12000</v>
      </c>
    </row>
    <row r="196" spans="1:8" x14ac:dyDescent="0.45">
      <c r="A196">
        <v>195</v>
      </c>
      <c r="B196" s="1">
        <v>44294</v>
      </c>
      <c r="C196" s="2" t="s">
        <v>6</v>
      </c>
      <c r="D196">
        <v>2250</v>
      </c>
      <c r="E196">
        <f>IF(soki6[[#This Row],[data]] &lt;&gt; B195, F195+soki6[[#This Row],[Zmiana butelkowa]], F195)</f>
        <v>24940</v>
      </c>
      <c r="F196">
        <f>IF(soki6[[#This Row],[Stan butelek przed]]-soki6[[#This Row],[wielkosc_zamowienia]] &gt;=0, soki6[[#This Row],[Stan butelek przed]]-soki6[[#This Row],[wielkosc_zamowienia]], soki6[[#This Row],[Stan butelek przed]])</f>
        <v>22690</v>
      </c>
      <c r="G196">
        <f>IF(soki6[[#This Row],[Stan butelek przed]]-soki6[[#This Row],[wielkosc_zamowienia]] &lt; 0, soki6[[#This Row],[wielkosc_zamowienia]], 0)</f>
        <v>0</v>
      </c>
      <c r="H196">
        <f>IF(WEEKDAY(soki6[[#This Row],[data]], 2) &lt;= 5, 12000, 5000)</f>
        <v>12000</v>
      </c>
    </row>
    <row r="197" spans="1:8" x14ac:dyDescent="0.45">
      <c r="A197">
        <v>196</v>
      </c>
      <c r="B197" s="1">
        <v>44295</v>
      </c>
      <c r="C197" s="2" t="s">
        <v>4</v>
      </c>
      <c r="D197">
        <v>9980</v>
      </c>
      <c r="E197">
        <f>IF(soki6[[#This Row],[data]] &lt;&gt; B196, F196+soki6[[#This Row],[Zmiana butelkowa]], F196)</f>
        <v>34690</v>
      </c>
      <c r="F197">
        <f>IF(soki6[[#This Row],[Stan butelek przed]]-soki6[[#This Row],[wielkosc_zamowienia]] &gt;=0, soki6[[#This Row],[Stan butelek przed]]-soki6[[#This Row],[wielkosc_zamowienia]], soki6[[#This Row],[Stan butelek przed]])</f>
        <v>24710</v>
      </c>
      <c r="G197">
        <f>IF(soki6[[#This Row],[Stan butelek przed]]-soki6[[#This Row],[wielkosc_zamowienia]] &lt; 0, soki6[[#This Row],[wielkosc_zamowienia]], 0)</f>
        <v>0</v>
      </c>
      <c r="H197">
        <f>IF(WEEKDAY(soki6[[#This Row],[data]], 2) &lt;= 5, 12000, 5000)</f>
        <v>12000</v>
      </c>
    </row>
    <row r="198" spans="1:8" x14ac:dyDescent="0.45">
      <c r="A198">
        <v>197</v>
      </c>
      <c r="B198" s="1">
        <v>44295</v>
      </c>
      <c r="C198" s="2" t="s">
        <v>6</v>
      </c>
      <c r="D198">
        <v>6320</v>
      </c>
      <c r="E198">
        <f>IF(soki6[[#This Row],[data]] &lt;&gt; B197, F197+soki6[[#This Row],[Zmiana butelkowa]], F197)</f>
        <v>24710</v>
      </c>
      <c r="F198">
        <f>IF(soki6[[#This Row],[Stan butelek przed]]-soki6[[#This Row],[wielkosc_zamowienia]] &gt;=0, soki6[[#This Row],[Stan butelek przed]]-soki6[[#This Row],[wielkosc_zamowienia]], soki6[[#This Row],[Stan butelek przed]])</f>
        <v>18390</v>
      </c>
      <c r="G198">
        <f>IF(soki6[[#This Row],[Stan butelek przed]]-soki6[[#This Row],[wielkosc_zamowienia]] &lt; 0, soki6[[#This Row],[wielkosc_zamowienia]], 0)</f>
        <v>0</v>
      </c>
      <c r="H198">
        <f>IF(WEEKDAY(soki6[[#This Row],[data]], 2) &lt;= 5, 12000, 5000)</f>
        <v>12000</v>
      </c>
    </row>
    <row r="199" spans="1:8" x14ac:dyDescent="0.45">
      <c r="A199">
        <v>198</v>
      </c>
      <c r="B199" s="1">
        <v>44295</v>
      </c>
      <c r="C199" s="2" t="s">
        <v>7</v>
      </c>
      <c r="D199">
        <v>4600</v>
      </c>
      <c r="E199">
        <f>IF(soki6[[#This Row],[data]] &lt;&gt; B198, F198+soki6[[#This Row],[Zmiana butelkowa]], F198)</f>
        <v>18390</v>
      </c>
      <c r="F199">
        <f>IF(soki6[[#This Row],[Stan butelek przed]]-soki6[[#This Row],[wielkosc_zamowienia]] &gt;=0, soki6[[#This Row],[Stan butelek przed]]-soki6[[#This Row],[wielkosc_zamowienia]], soki6[[#This Row],[Stan butelek przed]])</f>
        <v>13790</v>
      </c>
      <c r="G199">
        <f>IF(soki6[[#This Row],[Stan butelek przed]]-soki6[[#This Row],[wielkosc_zamowienia]] &lt; 0, soki6[[#This Row],[wielkosc_zamowienia]], 0)</f>
        <v>0</v>
      </c>
      <c r="H199">
        <f>IF(WEEKDAY(soki6[[#This Row],[data]], 2) &lt;= 5, 12000, 5000)</f>
        <v>12000</v>
      </c>
    </row>
    <row r="200" spans="1:8" x14ac:dyDescent="0.45">
      <c r="A200">
        <v>199</v>
      </c>
      <c r="B200" s="1">
        <v>44296</v>
      </c>
      <c r="C200" s="2" t="s">
        <v>5</v>
      </c>
      <c r="D200">
        <v>9150</v>
      </c>
      <c r="E200">
        <f>IF(soki6[[#This Row],[data]] &lt;&gt; B199, F199+soki6[[#This Row],[Zmiana butelkowa]], F199)</f>
        <v>18790</v>
      </c>
      <c r="F200">
        <f>IF(soki6[[#This Row],[Stan butelek przed]]-soki6[[#This Row],[wielkosc_zamowienia]] &gt;=0, soki6[[#This Row],[Stan butelek przed]]-soki6[[#This Row],[wielkosc_zamowienia]], soki6[[#This Row],[Stan butelek przed]])</f>
        <v>9640</v>
      </c>
      <c r="G200">
        <f>IF(soki6[[#This Row],[Stan butelek przed]]-soki6[[#This Row],[wielkosc_zamowienia]] &lt; 0, soki6[[#This Row],[wielkosc_zamowienia]], 0)</f>
        <v>0</v>
      </c>
      <c r="H200">
        <f>IF(WEEKDAY(soki6[[#This Row],[data]], 2) &lt;= 5, 12000, 5000)</f>
        <v>5000</v>
      </c>
    </row>
    <row r="201" spans="1:8" x14ac:dyDescent="0.45">
      <c r="A201">
        <v>200</v>
      </c>
      <c r="B201" s="1">
        <v>44297</v>
      </c>
      <c r="C201" s="2" t="s">
        <v>7</v>
      </c>
      <c r="D201">
        <v>4940</v>
      </c>
      <c r="E201">
        <f>IF(soki6[[#This Row],[data]] &lt;&gt; B200, F200+soki6[[#This Row],[Zmiana butelkowa]], F200)</f>
        <v>14640</v>
      </c>
      <c r="F201">
        <f>IF(soki6[[#This Row],[Stan butelek przed]]-soki6[[#This Row],[wielkosc_zamowienia]] &gt;=0, soki6[[#This Row],[Stan butelek przed]]-soki6[[#This Row],[wielkosc_zamowienia]], soki6[[#This Row],[Stan butelek przed]])</f>
        <v>9700</v>
      </c>
      <c r="G201">
        <f>IF(soki6[[#This Row],[Stan butelek przed]]-soki6[[#This Row],[wielkosc_zamowienia]] &lt; 0, soki6[[#This Row],[wielkosc_zamowienia]], 0)</f>
        <v>0</v>
      </c>
      <c r="H201">
        <f>IF(WEEKDAY(soki6[[#This Row],[data]], 2) &lt;= 5, 12000, 5000)</f>
        <v>5000</v>
      </c>
    </row>
    <row r="202" spans="1:8" x14ac:dyDescent="0.45">
      <c r="A202">
        <v>201</v>
      </c>
      <c r="B202" s="1">
        <v>44298</v>
      </c>
      <c r="C202" s="2" t="s">
        <v>5</v>
      </c>
      <c r="D202">
        <v>7550</v>
      </c>
      <c r="E202">
        <f>IF(soki6[[#This Row],[data]] &lt;&gt; B201, F201+soki6[[#This Row],[Zmiana butelkowa]], F201)</f>
        <v>21700</v>
      </c>
      <c r="F202">
        <f>IF(soki6[[#This Row],[Stan butelek przed]]-soki6[[#This Row],[wielkosc_zamowienia]] &gt;=0, soki6[[#This Row],[Stan butelek przed]]-soki6[[#This Row],[wielkosc_zamowienia]], soki6[[#This Row],[Stan butelek przed]])</f>
        <v>14150</v>
      </c>
      <c r="G202">
        <f>IF(soki6[[#This Row],[Stan butelek przed]]-soki6[[#This Row],[wielkosc_zamowienia]] &lt; 0, soki6[[#This Row],[wielkosc_zamowienia]], 0)</f>
        <v>0</v>
      </c>
      <c r="H202">
        <f>IF(WEEKDAY(soki6[[#This Row],[data]], 2) &lt;= 5, 12000, 5000)</f>
        <v>12000</v>
      </c>
    </row>
    <row r="203" spans="1:8" x14ac:dyDescent="0.45">
      <c r="A203">
        <v>202</v>
      </c>
      <c r="B203" s="1">
        <v>44298</v>
      </c>
      <c r="C203" s="2" t="s">
        <v>4</v>
      </c>
      <c r="D203">
        <v>4460</v>
      </c>
      <c r="E203">
        <f>IF(soki6[[#This Row],[data]] &lt;&gt; B202, F202+soki6[[#This Row],[Zmiana butelkowa]], F202)</f>
        <v>14150</v>
      </c>
      <c r="F203">
        <f>IF(soki6[[#This Row],[Stan butelek przed]]-soki6[[#This Row],[wielkosc_zamowienia]] &gt;=0, soki6[[#This Row],[Stan butelek przed]]-soki6[[#This Row],[wielkosc_zamowienia]], soki6[[#This Row],[Stan butelek przed]])</f>
        <v>9690</v>
      </c>
      <c r="G203">
        <f>IF(soki6[[#This Row],[Stan butelek przed]]-soki6[[#This Row],[wielkosc_zamowienia]] &lt; 0, soki6[[#This Row],[wielkosc_zamowienia]], 0)</f>
        <v>0</v>
      </c>
      <c r="H203">
        <f>IF(WEEKDAY(soki6[[#This Row],[data]], 2) &lt;= 5, 12000, 5000)</f>
        <v>12000</v>
      </c>
    </row>
    <row r="204" spans="1:8" x14ac:dyDescent="0.45">
      <c r="A204">
        <v>203</v>
      </c>
      <c r="B204" s="1">
        <v>44299</v>
      </c>
      <c r="C204" s="2" t="s">
        <v>5</v>
      </c>
      <c r="D204">
        <v>1680</v>
      </c>
      <c r="E204">
        <f>IF(soki6[[#This Row],[data]] &lt;&gt; B203, F203+soki6[[#This Row],[Zmiana butelkowa]], F203)</f>
        <v>21690</v>
      </c>
      <c r="F204">
        <f>IF(soki6[[#This Row],[Stan butelek przed]]-soki6[[#This Row],[wielkosc_zamowienia]] &gt;=0, soki6[[#This Row],[Stan butelek przed]]-soki6[[#This Row],[wielkosc_zamowienia]], soki6[[#This Row],[Stan butelek przed]])</f>
        <v>20010</v>
      </c>
      <c r="G204">
        <f>IF(soki6[[#This Row],[Stan butelek przed]]-soki6[[#This Row],[wielkosc_zamowienia]] &lt; 0, soki6[[#This Row],[wielkosc_zamowienia]], 0)</f>
        <v>0</v>
      </c>
      <c r="H204">
        <f>IF(WEEKDAY(soki6[[#This Row],[data]], 2) &lt;= 5, 12000, 5000)</f>
        <v>12000</v>
      </c>
    </row>
    <row r="205" spans="1:8" x14ac:dyDescent="0.45">
      <c r="A205">
        <v>204</v>
      </c>
      <c r="B205" s="1">
        <v>44299</v>
      </c>
      <c r="C205" s="2" t="s">
        <v>7</v>
      </c>
      <c r="D205">
        <v>5220</v>
      </c>
      <c r="E205">
        <f>IF(soki6[[#This Row],[data]] &lt;&gt; B204, F204+soki6[[#This Row],[Zmiana butelkowa]], F204)</f>
        <v>20010</v>
      </c>
      <c r="F205">
        <f>IF(soki6[[#This Row],[Stan butelek przed]]-soki6[[#This Row],[wielkosc_zamowienia]] &gt;=0, soki6[[#This Row],[Stan butelek przed]]-soki6[[#This Row],[wielkosc_zamowienia]], soki6[[#This Row],[Stan butelek przed]])</f>
        <v>14790</v>
      </c>
      <c r="G205">
        <f>IF(soki6[[#This Row],[Stan butelek przed]]-soki6[[#This Row],[wielkosc_zamowienia]] &lt; 0, soki6[[#This Row],[wielkosc_zamowienia]], 0)</f>
        <v>0</v>
      </c>
      <c r="H205">
        <f>IF(WEEKDAY(soki6[[#This Row],[data]], 2) &lt;= 5, 12000, 5000)</f>
        <v>12000</v>
      </c>
    </row>
    <row r="206" spans="1:8" x14ac:dyDescent="0.45">
      <c r="A206">
        <v>205</v>
      </c>
      <c r="B206" s="1">
        <v>44299</v>
      </c>
      <c r="C206" s="2" t="s">
        <v>6</v>
      </c>
      <c r="D206">
        <v>6180</v>
      </c>
      <c r="E206">
        <f>IF(soki6[[#This Row],[data]] &lt;&gt; B205, F205+soki6[[#This Row],[Zmiana butelkowa]], F205)</f>
        <v>14790</v>
      </c>
      <c r="F206">
        <f>IF(soki6[[#This Row],[Stan butelek przed]]-soki6[[#This Row],[wielkosc_zamowienia]] &gt;=0, soki6[[#This Row],[Stan butelek przed]]-soki6[[#This Row],[wielkosc_zamowienia]], soki6[[#This Row],[Stan butelek przed]])</f>
        <v>8610</v>
      </c>
      <c r="G206">
        <f>IF(soki6[[#This Row],[Stan butelek przed]]-soki6[[#This Row],[wielkosc_zamowienia]] &lt; 0, soki6[[#This Row],[wielkosc_zamowienia]], 0)</f>
        <v>0</v>
      </c>
      <c r="H206">
        <f>IF(WEEKDAY(soki6[[#This Row],[data]], 2) &lt;= 5, 12000, 5000)</f>
        <v>12000</v>
      </c>
    </row>
    <row r="207" spans="1:8" x14ac:dyDescent="0.45">
      <c r="A207">
        <v>206</v>
      </c>
      <c r="B207" s="1">
        <v>44300</v>
      </c>
      <c r="C207" s="2" t="s">
        <v>4</v>
      </c>
      <c r="D207">
        <v>6780</v>
      </c>
      <c r="E207">
        <f>IF(soki6[[#This Row],[data]] &lt;&gt; B206, F206+soki6[[#This Row],[Zmiana butelkowa]], F206)</f>
        <v>20610</v>
      </c>
      <c r="F207">
        <f>IF(soki6[[#This Row],[Stan butelek przed]]-soki6[[#This Row],[wielkosc_zamowienia]] &gt;=0, soki6[[#This Row],[Stan butelek przed]]-soki6[[#This Row],[wielkosc_zamowienia]], soki6[[#This Row],[Stan butelek przed]])</f>
        <v>13830</v>
      </c>
      <c r="G207">
        <f>IF(soki6[[#This Row],[Stan butelek przed]]-soki6[[#This Row],[wielkosc_zamowienia]] &lt; 0, soki6[[#This Row],[wielkosc_zamowienia]], 0)</f>
        <v>0</v>
      </c>
      <c r="H207">
        <f>IF(WEEKDAY(soki6[[#This Row],[data]], 2) &lt;= 5, 12000, 5000)</f>
        <v>12000</v>
      </c>
    </row>
    <row r="208" spans="1:8" x14ac:dyDescent="0.45">
      <c r="A208">
        <v>207</v>
      </c>
      <c r="B208" s="1">
        <v>44300</v>
      </c>
      <c r="C208" s="2" t="s">
        <v>6</v>
      </c>
      <c r="D208">
        <v>6770</v>
      </c>
      <c r="E208">
        <f>IF(soki6[[#This Row],[data]] &lt;&gt; B207, F207+soki6[[#This Row],[Zmiana butelkowa]], F207)</f>
        <v>13830</v>
      </c>
      <c r="F208">
        <f>IF(soki6[[#This Row],[Stan butelek przed]]-soki6[[#This Row],[wielkosc_zamowienia]] &gt;=0, soki6[[#This Row],[Stan butelek przed]]-soki6[[#This Row],[wielkosc_zamowienia]], soki6[[#This Row],[Stan butelek przed]])</f>
        <v>7060</v>
      </c>
      <c r="G208">
        <f>IF(soki6[[#This Row],[Stan butelek przed]]-soki6[[#This Row],[wielkosc_zamowienia]] &lt; 0, soki6[[#This Row],[wielkosc_zamowienia]], 0)</f>
        <v>0</v>
      </c>
      <c r="H208">
        <f>IF(WEEKDAY(soki6[[#This Row],[data]], 2) &lt;= 5, 12000, 5000)</f>
        <v>12000</v>
      </c>
    </row>
    <row r="209" spans="1:8" x14ac:dyDescent="0.45">
      <c r="A209">
        <v>208</v>
      </c>
      <c r="B209" s="1">
        <v>44300</v>
      </c>
      <c r="C209" s="2" t="s">
        <v>7</v>
      </c>
      <c r="D209">
        <v>2070</v>
      </c>
      <c r="E209">
        <f>IF(soki6[[#This Row],[data]] &lt;&gt; B208, F208+soki6[[#This Row],[Zmiana butelkowa]], F208)</f>
        <v>7060</v>
      </c>
      <c r="F209">
        <f>IF(soki6[[#This Row],[Stan butelek przed]]-soki6[[#This Row],[wielkosc_zamowienia]] &gt;=0, soki6[[#This Row],[Stan butelek przed]]-soki6[[#This Row],[wielkosc_zamowienia]], soki6[[#This Row],[Stan butelek przed]])</f>
        <v>4990</v>
      </c>
      <c r="G209">
        <f>IF(soki6[[#This Row],[Stan butelek przed]]-soki6[[#This Row],[wielkosc_zamowienia]] &lt; 0, soki6[[#This Row],[wielkosc_zamowienia]], 0)</f>
        <v>0</v>
      </c>
      <c r="H209">
        <f>IF(WEEKDAY(soki6[[#This Row],[data]], 2) &lt;= 5, 12000, 5000)</f>
        <v>12000</v>
      </c>
    </row>
    <row r="210" spans="1:8" x14ac:dyDescent="0.45">
      <c r="A210">
        <v>209</v>
      </c>
      <c r="B210" s="1">
        <v>44301</v>
      </c>
      <c r="C210" s="2" t="s">
        <v>4</v>
      </c>
      <c r="D210">
        <v>6720</v>
      </c>
      <c r="E210">
        <f>IF(soki6[[#This Row],[data]] &lt;&gt; B209, F209+soki6[[#This Row],[Zmiana butelkowa]], F209)</f>
        <v>16990</v>
      </c>
      <c r="F210">
        <f>IF(soki6[[#This Row],[Stan butelek przed]]-soki6[[#This Row],[wielkosc_zamowienia]] &gt;=0, soki6[[#This Row],[Stan butelek przed]]-soki6[[#This Row],[wielkosc_zamowienia]], soki6[[#This Row],[Stan butelek przed]])</f>
        <v>10270</v>
      </c>
      <c r="G210">
        <f>IF(soki6[[#This Row],[Stan butelek przed]]-soki6[[#This Row],[wielkosc_zamowienia]] &lt; 0, soki6[[#This Row],[wielkosc_zamowienia]], 0)</f>
        <v>0</v>
      </c>
      <c r="H210">
        <f>IF(WEEKDAY(soki6[[#This Row],[data]], 2) &lt;= 5, 12000, 5000)</f>
        <v>12000</v>
      </c>
    </row>
    <row r="211" spans="1:8" x14ac:dyDescent="0.45">
      <c r="A211">
        <v>210</v>
      </c>
      <c r="B211" s="1">
        <v>44301</v>
      </c>
      <c r="C211" s="2" t="s">
        <v>6</v>
      </c>
      <c r="D211">
        <v>5160</v>
      </c>
      <c r="E211">
        <f>IF(soki6[[#This Row],[data]] &lt;&gt; B210, F210+soki6[[#This Row],[Zmiana butelkowa]], F210)</f>
        <v>10270</v>
      </c>
      <c r="F211">
        <f>IF(soki6[[#This Row],[Stan butelek przed]]-soki6[[#This Row],[wielkosc_zamowienia]] &gt;=0, soki6[[#This Row],[Stan butelek przed]]-soki6[[#This Row],[wielkosc_zamowienia]], soki6[[#This Row],[Stan butelek przed]])</f>
        <v>5110</v>
      </c>
      <c r="G211">
        <f>IF(soki6[[#This Row],[Stan butelek przed]]-soki6[[#This Row],[wielkosc_zamowienia]] &lt; 0, soki6[[#This Row],[wielkosc_zamowienia]], 0)</f>
        <v>0</v>
      </c>
      <c r="H211">
        <f>IF(WEEKDAY(soki6[[#This Row],[data]], 2) &lt;= 5, 12000, 5000)</f>
        <v>12000</v>
      </c>
    </row>
    <row r="212" spans="1:8" x14ac:dyDescent="0.45">
      <c r="A212">
        <v>211</v>
      </c>
      <c r="B212" s="1">
        <v>44301</v>
      </c>
      <c r="C212" s="2" t="s">
        <v>7</v>
      </c>
      <c r="D212">
        <v>3130</v>
      </c>
      <c r="E212">
        <f>IF(soki6[[#This Row],[data]] &lt;&gt; B211, F211+soki6[[#This Row],[Zmiana butelkowa]], F211)</f>
        <v>5110</v>
      </c>
      <c r="F212">
        <f>IF(soki6[[#This Row],[Stan butelek przed]]-soki6[[#This Row],[wielkosc_zamowienia]] &gt;=0, soki6[[#This Row],[Stan butelek przed]]-soki6[[#This Row],[wielkosc_zamowienia]], soki6[[#This Row],[Stan butelek przed]])</f>
        <v>1980</v>
      </c>
      <c r="G212">
        <f>IF(soki6[[#This Row],[Stan butelek przed]]-soki6[[#This Row],[wielkosc_zamowienia]] &lt; 0, soki6[[#This Row],[wielkosc_zamowienia]], 0)</f>
        <v>0</v>
      </c>
      <c r="H212">
        <f>IF(WEEKDAY(soki6[[#This Row],[data]], 2) &lt;= 5, 12000, 5000)</f>
        <v>12000</v>
      </c>
    </row>
    <row r="213" spans="1:8" x14ac:dyDescent="0.45">
      <c r="A213">
        <v>212</v>
      </c>
      <c r="B213" s="1">
        <v>44302</v>
      </c>
      <c r="C213" s="2" t="s">
        <v>5</v>
      </c>
      <c r="D213">
        <v>6560</v>
      </c>
      <c r="E213">
        <f>IF(soki6[[#This Row],[data]] &lt;&gt; B212, F212+soki6[[#This Row],[Zmiana butelkowa]], F212)</f>
        <v>13980</v>
      </c>
      <c r="F213">
        <f>IF(soki6[[#This Row],[Stan butelek przed]]-soki6[[#This Row],[wielkosc_zamowienia]] &gt;=0, soki6[[#This Row],[Stan butelek przed]]-soki6[[#This Row],[wielkosc_zamowienia]], soki6[[#This Row],[Stan butelek przed]])</f>
        <v>7420</v>
      </c>
      <c r="G213">
        <f>IF(soki6[[#This Row],[Stan butelek przed]]-soki6[[#This Row],[wielkosc_zamowienia]] &lt; 0, soki6[[#This Row],[wielkosc_zamowienia]], 0)</f>
        <v>0</v>
      </c>
      <c r="H213">
        <f>IF(WEEKDAY(soki6[[#This Row],[data]], 2) &lt;= 5, 12000, 5000)</f>
        <v>12000</v>
      </c>
    </row>
    <row r="214" spans="1:8" x14ac:dyDescent="0.45">
      <c r="A214">
        <v>213</v>
      </c>
      <c r="B214" s="1">
        <v>44302</v>
      </c>
      <c r="C214" s="2" t="s">
        <v>4</v>
      </c>
      <c r="D214">
        <v>1000</v>
      </c>
      <c r="E214">
        <f>IF(soki6[[#This Row],[data]] &lt;&gt; B213, F213+soki6[[#This Row],[Zmiana butelkowa]], F213)</f>
        <v>7420</v>
      </c>
      <c r="F214">
        <f>IF(soki6[[#This Row],[Stan butelek przed]]-soki6[[#This Row],[wielkosc_zamowienia]] &gt;=0, soki6[[#This Row],[Stan butelek przed]]-soki6[[#This Row],[wielkosc_zamowienia]], soki6[[#This Row],[Stan butelek przed]])</f>
        <v>6420</v>
      </c>
      <c r="G214">
        <f>IF(soki6[[#This Row],[Stan butelek przed]]-soki6[[#This Row],[wielkosc_zamowienia]] &lt; 0, soki6[[#This Row],[wielkosc_zamowienia]], 0)</f>
        <v>0</v>
      </c>
      <c r="H214">
        <f>IF(WEEKDAY(soki6[[#This Row],[data]], 2) &lt;= 5, 12000, 5000)</f>
        <v>12000</v>
      </c>
    </row>
    <row r="215" spans="1:8" x14ac:dyDescent="0.45">
      <c r="A215">
        <v>214</v>
      </c>
      <c r="B215" s="1">
        <v>44303</v>
      </c>
      <c r="C215" s="2" t="s">
        <v>7</v>
      </c>
      <c r="D215">
        <v>2660</v>
      </c>
      <c r="E215">
        <f>IF(soki6[[#This Row],[data]] &lt;&gt; B214, F214+soki6[[#This Row],[Zmiana butelkowa]], F214)</f>
        <v>11420</v>
      </c>
      <c r="F215">
        <f>IF(soki6[[#This Row],[Stan butelek przed]]-soki6[[#This Row],[wielkosc_zamowienia]] &gt;=0, soki6[[#This Row],[Stan butelek przed]]-soki6[[#This Row],[wielkosc_zamowienia]], soki6[[#This Row],[Stan butelek przed]])</f>
        <v>8760</v>
      </c>
      <c r="G215">
        <f>IF(soki6[[#This Row],[Stan butelek przed]]-soki6[[#This Row],[wielkosc_zamowienia]] &lt; 0, soki6[[#This Row],[wielkosc_zamowienia]], 0)</f>
        <v>0</v>
      </c>
      <c r="H215">
        <f>IF(WEEKDAY(soki6[[#This Row],[data]], 2) &lt;= 5, 12000, 5000)</f>
        <v>5000</v>
      </c>
    </row>
    <row r="216" spans="1:8" x14ac:dyDescent="0.45">
      <c r="A216">
        <v>215</v>
      </c>
      <c r="B216" s="1">
        <v>44303</v>
      </c>
      <c r="C216" s="2" t="s">
        <v>6</v>
      </c>
      <c r="D216">
        <v>8880</v>
      </c>
      <c r="E216">
        <f>IF(soki6[[#This Row],[data]] &lt;&gt; B215, F215+soki6[[#This Row],[Zmiana butelkowa]], F215)</f>
        <v>8760</v>
      </c>
      <c r="F216">
        <f>IF(soki6[[#This Row],[Stan butelek przed]]-soki6[[#This Row],[wielkosc_zamowienia]] &gt;=0, soki6[[#This Row],[Stan butelek przed]]-soki6[[#This Row],[wielkosc_zamowienia]], soki6[[#This Row],[Stan butelek przed]])</f>
        <v>8760</v>
      </c>
      <c r="G216">
        <f>IF(soki6[[#This Row],[Stan butelek przed]]-soki6[[#This Row],[wielkosc_zamowienia]] &lt; 0, soki6[[#This Row],[wielkosc_zamowienia]], 0)</f>
        <v>8880</v>
      </c>
      <c r="H216">
        <f>IF(WEEKDAY(soki6[[#This Row],[data]], 2) &lt;= 5, 12000, 5000)</f>
        <v>5000</v>
      </c>
    </row>
    <row r="217" spans="1:8" x14ac:dyDescent="0.45">
      <c r="A217">
        <v>216</v>
      </c>
      <c r="B217" s="1">
        <v>44303</v>
      </c>
      <c r="C217" s="2" t="s">
        <v>4</v>
      </c>
      <c r="D217">
        <v>1800</v>
      </c>
      <c r="E217">
        <f>IF(soki6[[#This Row],[data]] &lt;&gt; B216, F216+soki6[[#This Row],[Zmiana butelkowa]], F216)</f>
        <v>8760</v>
      </c>
      <c r="F217">
        <f>IF(soki6[[#This Row],[Stan butelek przed]]-soki6[[#This Row],[wielkosc_zamowienia]] &gt;=0, soki6[[#This Row],[Stan butelek przed]]-soki6[[#This Row],[wielkosc_zamowienia]], soki6[[#This Row],[Stan butelek przed]])</f>
        <v>6960</v>
      </c>
      <c r="G217">
        <f>IF(soki6[[#This Row],[Stan butelek przed]]-soki6[[#This Row],[wielkosc_zamowienia]] &lt; 0, soki6[[#This Row],[wielkosc_zamowienia]], 0)</f>
        <v>0</v>
      </c>
      <c r="H217">
        <f>IF(WEEKDAY(soki6[[#This Row],[data]], 2) &lt;= 5, 12000, 5000)</f>
        <v>5000</v>
      </c>
    </row>
    <row r="218" spans="1:8" x14ac:dyDescent="0.45">
      <c r="A218">
        <v>217</v>
      </c>
      <c r="B218" s="1">
        <v>44304</v>
      </c>
      <c r="C218" s="2" t="s">
        <v>6</v>
      </c>
      <c r="D218">
        <v>6820</v>
      </c>
      <c r="E218">
        <f>IF(soki6[[#This Row],[data]] &lt;&gt; B217, F217+soki6[[#This Row],[Zmiana butelkowa]], F217)</f>
        <v>11960</v>
      </c>
      <c r="F218">
        <f>IF(soki6[[#This Row],[Stan butelek przed]]-soki6[[#This Row],[wielkosc_zamowienia]] &gt;=0, soki6[[#This Row],[Stan butelek przed]]-soki6[[#This Row],[wielkosc_zamowienia]], soki6[[#This Row],[Stan butelek przed]])</f>
        <v>5140</v>
      </c>
      <c r="G218">
        <f>IF(soki6[[#This Row],[Stan butelek przed]]-soki6[[#This Row],[wielkosc_zamowienia]] &lt; 0, soki6[[#This Row],[wielkosc_zamowienia]], 0)</f>
        <v>0</v>
      </c>
      <c r="H218">
        <f>IF(WEEKDAY(soki6[[#This Row],[data]], 2) &lt;= 5, 12000, 5000)</f>
        <v>5000</v>
      </c>
    </row>
    <row r="219" spans="1:8" x14ac:dyDescent="0.45">
      <c r="A219">
        <v>218</v>
      </c>
      <c r="B219" s="1">
        <v>44304</v>
      </c>
      <c r="C219" s="2" t="s">
        <v>7</v>
      </c>
      <c r="D219">
        <v>3860</v>
      </c>
      <c r="E219">
        <f>IF(soki6[[#This Row],[data]] &lt;&gt; B218, F218+soki6[[#This Row],[Zmiana butelkowa]], F218)</f>
        <v>5140</v>
      </c>
      <c r="F219">
        <f>IF(soki6[[#This Row],[Stan butelek przed]]-soki6[[#This Row],[wielkosc_zamowienia]] &gt;=0, soki6[[#This Row],[Stan butelek przed]]-soki6[[#This Row],[wielkosc_zamowienia]], soki6[[#This Row],[Stan butelek przed]])</f>
        <v>1280</v>
      </c>
      <c r="G219">
        <f>IF(soki6[[#This Row],[Stan butelek przed]]-soki6[[#This Row],[wielkosc_zamowienia]] &lt; 0, soki6[[#This Row],[wielkosc_zamowienia]], 0)</f>
        <v>0</v>
      </c>
      <c r="H219">
        <f>IF(WEEKDAY(soki6[[#This Row],[data]], 2) &lt;= 5, 12000, 5000)</f>
        <v>5000</v>
      </c>
    </row>
    <row r="220" spans="1:8" x14ac:dyDescent="0.45">
      <c r="A220">
        <v>219</v>
      </c>
      <c r="B220" s="1">
        <v>44304</v>
      </c>
      <c r="C220" s="2" t="s">
        <v>4</v>
      </c>
      <c r="D220">
        <v>6470</v>
      </c>
      <c r="E220">
        <f>IF(soki6[[#This Row],[data]] &lt;&gt; B219, F219+soki6[[#This Row],[Zmiana butelkowa]], F219)</f>
        <v>1280</v>
      </c>
      <c r="F220">
        <f>IF(soki6[[#This Row],[Stan butelek przed]]-soki6[[#This Row],[wielkosc_zamowienia]] &gt;=0, soki6[[#This Row],[Stan butelek przed]]-soki6[[#This Row],[wielkosc_zamowienia]], soki6[[#This Row],[Stan butelek przed]])</f>
        <v>1280</v>
      </c>
      <c r="G220">
        <f>IF(soki6[[#This Row],[Stan butelek przed]]-soki6[[#This Row],[wielkosc_zamowienia]] &lt; 0, soki6[[#This Row],[wielkosc_zamowienia]], 0)</f>
        <v>6470</v>
      </c>
      <c r="H220">
        <f>IF(WEEKDAY(soki6[[#This Row],[data]], 2) &lt;= 5, 12000, 5000)</f>
        <v>5000</v>
      </c>
    </row>
    <row r="221" spans="1:8" x14ac:dyDescent="0.45">
      <c r="A221">
        <v>220</v>
      </c>
      <c r="B221" s="1">
        <v>44305</v>
      </c>
      <c r="C221" s="2" t="s">
        <v>6</v>
      </c>
      <c r="D221">
        <v>1560</v>
      </c>
      <c r="E221">
        <f>IF(soki6[[#This Row],[data]] &lt;&gt; B220, F220+soki6[[#This Row],[Zmiana butelkowa]], F220)</f>
        <v>13280</v>
      </c>
      <c r="F221">
        <f>IF(soki6[[#This Row],[Stan butelek przed]]-soki6[[#This Row],[wielkosc_zamowienia]] &gt;=0, soki6[[#This Row],[Stan butelek przed]]-soki6[[#This Row],[wielkosc_zamowienia]], soki6[[#This Row],[Stan butelek przed]])</f>
        <v>11720</v>
      </c>
      <c r="G221">
        <f>IF(soki6[[#This Row],[Stan butelek przed]]-soki6[[#This Row],[wielkosc_zamowienia]] &lt; 0, soki6[[#This Row],[wielkosc_zamowienia]], 0)</f>
        <v>0</v>
      </c>
      <c r="H221">
        <f>IF(WEEKDAY(soki6[[#This Row],[data]], 2) &lt;= 5, 12000, 5000)</f>
        <v>12000</v>
      </c>
    </row>
    <row r="222" spans="1:8" x14ac:dyDescent="0.45">
      <c r="A222">
        <v>221</v>
      </c>
      <c r="B222" s="1">
        <v>44305</v>
      </c>
      <c r="C222" s="2" t="s">
        <v>7</v>
      </c>
      <c r="D222">
        <v>3420</v>
      </c>
      <c r="E222">
        <f>IF(soki6[[#This Row],[data]] &lt;&gt; B221, F221+soki6[[#This Row],[Zmiana butelkowa]], F221)</f>
        <v>11720</v>
      </c>
      <c r="F222">
        <f>IF(soki6[[#This Row],[Stan butelek przed]]-soki6[[#This Row],[wielkosc_zamowienia]] &gt;=0, soki6[[#This Row],[Stan butelek przed]]-soki6[[#This Row],[wielkosc_zamowienia]], soki6[[#This Row],[Stan butelek przed]])</f>
        <v>8300</v>
      </c>
      <c r="G222">
        <f>IF(soki6[[#This Row],[Stan butelek przed]]-soki6[[#This Row],[wielkosc_zamowienia]] &lt; 0, soki6[[#This Row],[wielkosc_zamowienia]], 0)</f>
        <v>0</v>
      </c>
      <c r="H222">
        <f>IF(WEEKDAY(soki6[[#This Row],[data]], 2) &lt;= 5, 12000, 5000)</f>
        <v>12000</v>
      </c>
    </row>
    <row r="223" spans="1:8" x14ac:dyDescent="0.45">
      <c r="A223">
        <v>222</v>
      </c>
      <c r="B223" s="1">
        <v>44305</v>
      </c>
      <c r="C223" s="2" t="s">
        <v>4</v>
      </c>
      <c r="D223">
        <v>5220</v>
      </c>
      <c r="E223">
        <f>IF(soki6[[#This Row],[data]] &lt;&gt; B222, F222+soki6[[#This Row],[Zmiana butelkowa]], F222)</f>
        <v>8300</v>
      </c>
      <c r="F223">
        <f>IF(soki6[[#This Row],[Stan butelek przed]]-soki6[[#This Row],[wielkosc_zamowienia]] &gt;=0, soki6[[#This Row],[Stan butelek przed]]-soki6[[#This Row],[wielkosc_zamowienia]], soki6[[#This Row],[Stan butelek przed]])</f>
        <v>3080</v>
      </c>
      <c r="G223">
        <f>IF(soki6[[#This Row],[Stan butelek przed]]-soki6[[#This Row],[wielkosc_zamowienia]] &lt; 0, soki6[[#This Row],[wielkosc_zamowienia]], 0)</f>
        <v>0</v>
      </c>
      <c r="H223">
        <f>IF(WEEKDAY(soki6[[#This Row],[data]], 2) &lt;= 5, 12000, 5000)</f>
        <v>12000</v>
      </c>
    </row>
    <row r="224" spans="1:8" x14ac:dyDescent="0.45">
      <c r="A224">
        <v>223</v>
      </c>
      <c r="B224" s="1">
        <v>44306</v>
      </c>
      <c r="C224" s="2" t="s">
        <v>7</v>
      </c>
      <c r="D224">
        <v>6100</v>
      </c>
      <c r="E224">
        <f>IF(soki6[[#This Row],[data]] &lt;&gt; B223, F223+soki6[[#This Row],[Zmiana butelkowa]], F223)</f>
        <v>15080</v>
      </c>
      <c r="F224">
        <f>IF(soki6[[#This Row],[Stan butelek przed]]-soki6[[#This Row],[wielkosc_zamowienia]] &gt;=0, soki6[[#This Row],[Stan butelek przed]]-soki6[[#This Row],[wielkosc_zamowienia]], soki6[[#This Row],[Stan butelek przed]])</f>
        <v>8980</v>
      </c>
      <c r="G224">
        <f>IF(soki6[[#This Row],[Stan butelek przed]]-soki6[[#This Row],[wielkosc_zamowienia]] &lt; 0, soki6[[#This Row],[wielkosc_zamowienia]], 0)</f>
        <v>0</v>
      </c>
      <c r="H224">
        <f>IF(WEEKDAY(soki6[[#This Row],[data]], 2) &lt;= 5, 12000, 5000)</f>
        <v>12000</v>
      </c>
    </row>
    <row r="225" spans="1:8" x14ac:dyDescent="0.45">
      <c r="A225">
        <v>224</v>
      </c>
      <c r="B225" s="1">
        <v>44306</v>
      </c>
      <c r="C225" s="2" t="s">
        <v>5</v>
      </c>
      <c r="D225">
        <v>3800</v>
      </c>
      <c r="E225">
        <f>IF(soki6[[#This Row],[data]] &lt;&gt; B224, F224+soki6[[#This Row],[Zmiana butelkowa]], F224)</f>
        <v>8980</v>
      </c>
      <c r="F225">
        <f>IF(soki6[[#This Row],[Stan butelek przed]]-soki6[[#This Row],[wielkosc_zamowienia]] &gt;=0, soki6[[#This Row],[Stan butelek przed]]-soki6[[#This Row],[wielkosc_zamowienia]], soki6[[#This Row],[Stan butelek przed]])</f>
        <v>5180</v>
      </c>
      <c r="G225">
        <f>IF(soki6[[#This Row],[Stan butelek przed]]-soki6[[#This Row],[wielkosc_zamowienia]] &lt; 0, soki6[[#This Row],[wielkosc_zamowienia]], 0)</f>
        <v>0</v>
      </c>
      <c r="H225">
        <f>IF(WEEKDAY(soki6[[#This Row],[data]], 2) &lt;= 5, 12000, 5000)</f>
        <v>12000</v>
      </c>
    </row>
    <row r="226" spans="1:8" x14ac:dyDescent="0.45">
      <c r="A226">
        <v>225</v>
      </c>
      <c r="B226" s="1">
        <v>44307</v>
      </c>
      <c r="C226" s="2" t="s">
        <v>7</v>
      </c>
      <c r="D226">
        <v>3170</v>
      </c>
      <c r="E226">
        <f>IF(soki6[[#This Row],[data]] &lt;&gt; B225, F225+soki6[[#This Row],[Zmiana butelkowa]], F225)</f>
        <v>17180</v>
      </c>
      <c r="F226">
        <f>IF(soki6[[#This Row],[Stan butelek przed]]-soki6[[#This Row],[wielkosc_zamowienia]] &gt;=0, soki6[[#This Row],[Stan butelek przed]]-soki6[[#This Row],[wielkosc_zamowienia]], soki6[[#This Row],[Stan butelek przed]])</f>
        <v>14010</v>
      </c>
      <c r="G226">
        <f>IF(soki6[[#This Row],[Stan butelek przed]]-soki6[[#This Row],[wielkosc_zamowienia]] &lt; 0, soki6[[#This Row],[wielkosc_zamowienia]], 0)</f>
        <v>0</v>
      </c>
      <c r="H226">
        <f>IF(WEEKDAY(soki6[[#This Row],[data]], 2) &lt;= 5, 12000, 5000)</f>
        <v>12000</v>
      </c>
    </row>
    <row r="227" spans="1:8" x14ac:dyDescent="0.45">
      <c r="A227">
        <v>226</v>
      </c>
      <c r="B227" s="1">
        <v>44307</v>
      </c>
      <c r="C227" s="2" t="s">
        <v>4</v>
      </c>
      <c r="D227">
        <v>4140</v>
      </c>
      <c r="E227">
        <f>IF(soki6[[#This Row],[data]] &lt;&gt; B226, F226+soki6[[#This Row],[Zmiana butelkowa]], F226)</f>
        <v>14010</v>
      </c>
      <c r="F227">
        <f>IF(soki6[[#This Row],[Stan butelek przed]]-soki6[[#This Row],[wielkosc_zamowienia]] &gt;=0, soki6[[#This Row],[Stan butelek przed]]-soki6[[#This Row],[wielkosc_zamowienia]], soki6[[#This Row],[Stan butelek przed]])</f>
        <v>9870</v>
      </c>
      <c r="G227">
        <f>IF(soki6[[#This Row],[Stan butelek przed]]-soki6[[#This Row],[wielkosc_zamowienia]] &lt; 0, soki6[[#This Row],[wielkosc_zamowienia]], 0)</f>
        <v>0</v>
      </c>
      <c r="H227">
        <f>IF(WEEKDAY(soki6[[#This Row],[data]], 2) &lt;= 5, 12000, 5000)</f>
        <v>12000</v>
      </c>
    </row>
    <row r="228" spans="1:8" x14ac:dyDescent="0.45">
      <c r="A228">
        <v>227</v>
      </c>
      <c r="B228" s="1">
        <v>44307</v>
      </c>
      <c r="C228" s="2" t="s">
        <v>5</v>
      </c>
      <c r="D228">
        <v>2060</v>
      </c>
      <c r="E228">
        <f>IF(soki6[[#This Row],[data]] &lt;&gt; B227, F227+soki6[[#This Row],[Zmiana butelkowa]], F227)</f>
        <v>9870</v>
      </c>
      <c r="F228">
        <f>IF(soki6[[#This Row],[Stan butelek przed]]-soki6[[#This Row],[wielkosc_zamowienia]] &gt;=0, soki6[[#This Row],[Stan butelek przed]]-soki6[[#This Row],[wielkosc_zamowienia]], soki6[[#This Row],[Stan butelek przed]])</f>
        <v>7810</v>
      </c>
      <c r="G228">
        <f>IF(soki6[[#This Row],[Stan butelek przed]]-soki6[[#This Row],[wielkosc_zamowienia]] &lt; 0, soki6[[#This Row],[wielkosc_zamowienia]], 0)</f>
        <v>0</v>
      </c>
      <c r="H228">
        <f>IF(WEEKDAY(soki6[[#This Row],[data]], 2) &lt;= 5, 12000, 5000)</f>
        <v>12000</v>
      </c>
    </row>
    <row r="229" spans="1:8" x14ac:dyDescent="0.45">
      <c r="A229">
        <v>228</v>
      </c>
      <c r="B229" s="1">
        <v>44308</v>
      </c>
      <c r="C229" s="2" t="s">
        <v>5</v>
      </c>
      <c r="D229">
        <v>8220</v>
      </c>
      <c r="E229">
        <f>IF(soki6[[#This Row],[data]] &lt;&gt; B228, F228+soki6[[#This Row],[Zmiana butelkowa]], F228)</f>
        <v>19810</v>
      </c>
      <c r="F229">
        <f>IF(soki6[[#This Row],[Stan butelek przed]]-soki6[[#This Row],[wielkosc_zamowienia]] &gt;=0, soki6[[#This Row],[Stan butelek przed]]-soki6[[#This Row],[wielkosc_zamowienia]], soki6[[#This Row],[Stan butelek przed]])</f>
        <v>11590</v>
      </c>
      <c r="G229">
        <f>IF(soki6[[#This Row],[Stan butelek przed]]-soki6[[#This Row],[wielkosc_zamowienia]] &lt; 0, soki6[[#This Row],[wielkosc_zamowienia]], 0)</f>
        <v>0</v>
      </c>
      <c r="H229">
        <f>IF(WEEKDAY(soki6[[#This Row],[data]], 2) &lt;= 5, 12000, 5000)</f>
        <v>12000</v>
      </c>
    </row>
    <row r="230" spans="1:8" x14ac:dyDescent="0.45">
      <c r="A230">
        <v>229</v>
      </c>
      <c r="B230" s="1">
        <v>44309</v>
      </c>
      <c r="C230" s="2" t="s">
        <v>7</v>
      </c>
      <c r="D230">
        <v>9490</v>
      </c>
      <c r="E230">
        <f>IF(soki6[[#This Row],[data]] &lt;&gt; B229, F229+soki6[[#This Row],[Zmiana butelkowa]], F229)</f>
        <v>23590</v>
      </c>
      <c r="F230">
        <f>IF(soki6[[#This Row],[Stan butelek przed]]-soki6[[#This Row],[wielkosc_zamowienia]] &gt;=0, soki6[[#This Row],[Stan butelek przed]]-soki6[[#This Row],[wielkosc_zamowienia]], soki6[[#This Row],[Stan butelek przed]])</f>
        <v>14100</v>
      </c>
      <c r="G230">
        <f>IF(soki6[[#This Row],[Stan butelek przed]]-soki6[[#This Row],[wielkosc_zamowienia]] &lt; 0, soki6[[#This Row],[wielkosc_zamowienia]], 0)</f>
        <v>0</v>
      </c>
      <c r="H230">
        <f>IF(WEEKDAY(soki6[[#This Row],[data]], 2) &lt;= 5, 12000, 5000)</f>
        <v>12000</v>
      </c>
    </row>
    <row r="231" spans="1:8" x14ac:dyDescent="0.45">
      <c r="A231">
        <v>230</v>
      </c>
      <c r="B231" s="1">
        <v>44309</v>
      </c>
      <c r="C231" s="2" t="s">
        <v>4</v>
      </c>
      <c r="D231">
        <v>950</v>
      </c>
      <c r="E231">
        <f>IF(soki6[[#This Row],[data]] &lt;&gt; B230, F230+soki6[[#This Row],[Zmiana butelkowa]], F230)</f>
        <v>14100</v>
      </c>
      <c r="F231">
        <f>IF(soki6[[#This Row],[Stan butelek przed]]-soki6[[#This Row],[wielkosc_zamowienia]] &gt;=0, soki6[[#This Row],[Stan butelek przed]]-soki6[[#This Row],[wielkosc_zamowienia]], soki6[[#This Row],[Stan butelek przed]])</f>
        <v>13150</v>
      </c>
      <c r="G231">
        <f>IF(soki6[[#This Row],[Stan butelek przed]]-soki6[[#This Row],[wielkosc_zamowienia]] &lt; 0, soki6[[#This Row],[wielkosc_zamowienia]], 0)</f>
        <v>0</v>
      </c>
      <c r="H231">
        <f>IF(WEEKDAY(soki6[[#This Row],[data]], 2) &lt;= 5, 12000, 5000)</f>
        <v>12000</v>
      </c>
    </row>
    <row r="232" spans="1:8" x14ac:dyDescent="0.45">
      <c r="A232">
        <v>231</v>
      </c>
      <c r="B232" s="1">
        <v>44310</v>
      </c>
      <c r="C232" s="2" t="s">
        <v>5</v>
      </c>
      <c r="D232">
        <v>3110</v>
      </c>
      <c r="E232">
        <f>IF(soki6[[#This Row],[data]] &lt;&gt; B231, F231+soki6[[#This Row],[Zmiana butelkowa]], F231)</f>
        <v>18150</v>
      </c>
      <c r="F232">
        <f>IF(soki6[[#This Row],[Stan butelek przed]]-soki6[[#This Row],[wielkosc_zamowienia]] &gt;=0, soki6[[#This Row],[Stan butelek przed]]-soki6[[#This Row],[wielkosc_zamowienia]], soki6[[#This Row],[Stan butelek przed]])</f>
        <v>15040</v>
      </c>
      <c r="G232">
        <f>IF(soki6[[#This Row],[Stan butelek przed]]-soki6[[#This Row],[wielkosc_zamowienia]] &lt; 0, soki6[[#This Row],[wielkosc_zamowienia]], 0)</f>
        <v>0</v>
      </c>
      <c r="H232">
        <f>IF(WEEKDAY(soki6[[#This Row],[data]], 2) &lt;= 5, 12000, 5000)</f>
        <v>5000</v>
      </c>
    </row>
    <row r="233" spans="1:8" x14ac:dyDescent="0.45">
      <c r="A233">
        <v>232</v>
      </c>
      <c r="B233" s="1">
        <v>44311</v>
      </c>
      <c r="C233" s="2" t="s">
        <v>6</v>
      </c>
      <c r="D233">
        <v>6010</v>
      </c>
      <c r="E233">
        <f>IF(soki6[[#This Row],[data]] &lt;&gt; B232, F232+soki6[[#This Row],[Zmiana butelkowa]], F232)</f>
        <v>20040</v>
      </c>
      <c r="F233">
        <f>IF(soki6[[#This Row],[Stan butelek przed]]-soki6[[#This Row],[wielkosc_zamowienia]] &gt;=0, soki6[[#This Row],[Stan butelek przed]]-soki6[[#This Row],[wielkosc_zamowienia]], soki6[[#This Row],[Stan butelek przed]])</f>
        <v>14030</v>
      </c>
      <c r="G233">
        <f>IF(soki6[[#This Row],[Stan butelek przed]]-soki6[[#This Row],[wielkosc_zamowienia]] &lt; 0, soki6[[#This Row],[wielkosc_zamowienia]], 0)</f>
        <v>0</v>
      </c>
      <c r="H233">
        <f>IF(WEEKDAY(soki6[[#This Row],[data]], 2) &lt;= 5, 12000, 5000)</f>
        <v>5000</v>
      </c>
    </row>
    <row r="234" spans="1:8" x14ac:dyDescent="0.45">
      <c r="A234">
        <v>233</v>
      </c>
      <c r="B234" s="1">
        <v>44311</v>
      </c>
      <c r="C234" s="2" t="s">
        <v>7</v>
      </c>
      <c r="D234">
        <v>1220</v>
      </c>
      <c r="E234">
        <f>IF(soki6[[#This Row],[data]] &lt;&gt; B233, F233+soki6[[#This Row],[Zmiana butelkowa]], F233)</f>
        <v>14030</v>
      </c>
      <c r="F234">
        <f>IF(soki6[[#This Row],[Stan butelek przed]]-soki6[[#This Row],[wielkosc_zamowienia]] &gt;=0, soki6[[#This Row],[Stan butelek przed]]-soki6[[#This Row],[wielkosc_zamowienia]], soki6[[#This Row],[Stan butelek przed]])</f>
        <v>12810</v>
      </c>
      <c r="G234">
        <f>IF(soki6[[#This Row],[Stan butelek przed]]-soki6[[#This Row],[wielkosc_zamowienia]] &lt; 0, soki6[[#This Row],[wielkosc_zamowienia]], 0)</f>
        <v>0</v>
      </c>
      <c r="H234">
        <f>IF(WEEKDAY(soki6[[#This Row],[data]], 2) &lt;= 5, 12000, 5000)</f>
        <v>5000</v>
      </c>
    </row>
    <row r="235" spans="1:8" x14ac:dyDescent="0.45">
      <c r="A235">
        <v>234</v>
      </c>
      <c r="B235" s="1">
        <v>44311</v>
      </c>
      <c r="C235" s="2" t="s">
        <v>4</v>
      </c>
      <c r="D235">
        <v>8060</v>
      </c>
      <c r="E235">
        <f>IF(soki6[[#This Row],[data]] &lt;&gt; B234, F234+soki6[[#This Row],[Zmiana butelkowa]], F234)</f>
        <v>12810</v>
      </c>
      <c r="F235">
        <f>IF(soki6[[#This Row],[Stan butelek przed]]-soki6[[#This Row],[wielkosc_zamowienia]] &gt;=0, soki6[[#This Row],[Stan butelek przed]]-soki6[[#This Row],[wielkosc_zamowienia]], soki6[[#This Row],[Stan butelek przed]])</f>
        <v>4750</v>
      </c>
      <c r="G235">
        <f>IF(soki6[[#This Row],[Stan butelek przed]]-soki6[[#This Row],[wielkosc_zamowienia]] &lt; 0, soki6[[#This Row],[wielkosc_zamowienia]], 0)</f>
        <v>0</v>
      </c>
      <c r="H235">
        <f>IF(WEEKDAY(soki6[[#This Row],[data]], 2) &lt;= 5, 12000, 5000)</f>
        <v>5000</v>
      </c>
    </row>
    <row r="236" spans="1:8" x14ac:dyDescent="0.45">
      <c r="A236">
        <v>235</v>
      </c>
      <c r="B236" s="1">
        <v>44312</v>
      </c>
      <c r="C236" s="2" t="s">
        <v>7</v>
      </c>
      <c r="D236">
        <v>4040</v>
      </c>
      <c r="E236">
        <f>IF(soki6[[#This Row],[data]] &lt;&gt; B235, F235+soki6[[#This Row],[Zmiana butelkowa]], F235)</f>
        <v>16750</v>
      </c>
      <c r="F236">
        <f>IF(soki6[[#This Row],[Stan butelek przed]]-soki6[[#This Row],[wielkosc_zamowienia]] &gt;=0, soki6[[#This Row],[Stan butelek przed]]-soki6[[#This Row],[wielkosc_zamowienia]], soki6[[#This Row],[Stan butelek przed]])</f>
        <v>12710</v>
      </c>
      <c r="G236">
        <f>IF(soki6[[#This Row],[Stan butelek przed]]-soki6[[#This Row],[wielkosc_zamowienia]] &lt; 0, soki6[[#This Row],[wielkosc_zamowienia]], 0)</f>
        <v>0</v>
      </c>
      <c r="H236">
        <f>IF(WEEKDAY(soki6[[#This Row],[data]], 2) &lt;= 5, 12000, 5000)</f>
        <v>12000</v>
      </c>
    </row>
    <row r="237" spans="1:8" x14ac:dyDescent="0.45">
      <c r="A237">
        <v>236</v>
      </c>
      <c r="B237" s="1">
        <v>44313</v>
      </c>
      <c r="C237" s="2" t="s">
        <v>6</v>
      </c>
      <c r="D237">
        <v>950</v>
      </c>
      <c r="E237">
        <f>IF(soki6[[#This Row],[data]] &lt;&gt; B236, F236+soki6[[#This Row],[Zmiana butelkowa]], F236)</f>
        <v>24710</v>
      </c>
      <c r="F237">
        <f>IF(soki6[[#This Row],[Stan butelek przed]]-soki6[[#This Row],[wielkosc_zamowienia]] &gt;=0, soki6[[#This Row],[Stan butelek przed]]-soki6[[#This Row],[wielkosc_zamowienia]], soki6[[#This Row],[Stan butelek przed]])</f>
        <v>23760</v>
      </c>
      <c r="G237">
        <f>IF(soki6[[#This Row],[Stan butelek przed]]-soki6[[#This Row],[wielkosc_zamowienia]] &lt; 0, soki6[[#This Row],[wielkosc_zamowienia]], 0)</f>
        <v>0</v>
      </c>
      <c r="H237">
        <f>IF(WEEKDAY(soki6[[#This Row],[data]], 2) &lt;= 5, 12000, 5000)</f>
        <v>12000</v>
      </c>
    </row>
    <row r="238" spans="1:8" x14ac:dyDescent="0.45">
      <c r="A238">
        <v>237</v>
      </c>
      <c r="B238" s="1">
        <v>44313</v>
      </c>
      <c r="C238" s="2" t="s">
        <v>5</v>
      </c>
      <c r="D238">
        <v>9470</v>
      </c>
      <c r="E238">
        <f>IF(soki6[[#This Row],[data]] &lt;&gt; B237, F237+soki6[[#This Row],[Zmiana butelkowa]], F237)</f>
        <v>23760</v>
      </c>
      <c r="F238">
        <f>IF(soki6[[#This Row],[Stan butelek przed]]-soki6[[#This Row],[wielkosc_zamowienia]] &gt;=0, soki6[[#This Row],[Stan butelek przed]]-soki6[[#This Row],[wielkosc_zamowienia]], soki6[[#This Row],[Stan butelek przed]])</f>
        <v>14290</v>
      </c>
      <c r="G238">
        <f>IF(soki6[[#This Row],[Stan butelek przed]]-soki6[[#This Row],[wielkosc_zamowienia]] &lt; 0, soki6[[#This Row],[wielkosc_zamowienia]], 0)</f>
        <v>0</v>
      </c>
      <c r="H238">
        <f>IF(WEEKDAY(soki6[[#This Row],[data]], 2) &lt;= 5, 12000, 5000)</f>
        <v>12000</v>
      </c>
    </row>
    <row r="239" spans="1:8" x14ac:dyDescent="0.45">
      <c r="A239">
        <v>238</v>
      </c>
      <c r="B239" s="1">
        <v>44313</v>
      </c>
      <c r="C239" s="2" t="s">
        <v>7</v>
      </c>
      <c r="D239">
        <v>4760</v>
      </c>
      <c r="E239">
        <f>IF(soki6[[#This Row],[data]] &lt;&gt; B238, F238+soki6[[#This Row],[Zmiana butelkowa]], F238)</f>
        <v>14290</v>
      </c>
      <c r="F239">
        <f>IF(soki6[[#This Row],[Stan butelek przed]]-soki6[[#This Row],[wielkosc_zamowienia]] &gt;=0, soki6[[#This Row],[Stan butelek przed]]-soki6[[#This Row],[wielkosc_zamowienia]], soki6[[#This Row],[Stan butelek przed]])</f>
        <v>9530</v>
      </c>
      <c r="G239">
        <f>IF(soki6[[#This Row],[Stan butelek przed]]-soki6[[#This Row],[wielkosc_zamowienia]] &lt; 0, soki6[[#This Row],[wielkosc_zamowienia]], 0)</f>
        <v>0</v>
      </c>
      <c r="H239">
        <f>IF(WEEKDAY(soki6[[#This Row],[data]], 2) &lt;= 5, 12000, 5000)</f>
        <v>12000</v>
      </c>
    </row>
    <row r="240" spans="1:8" x14ac:dyDescent="0.45">
      <c r="A240">
        <v>239</v>
      </c>
      <c r="B240" s="1">
        <v>44314</v>
      </c>
      <c r="C240" s="2" t="s">
        <v>4</v>
      </c>
      <c r="D240">
        <v>9390</v>
      </c>
      <c r="E240">
        <f>IF(soki6[[#This Row],[data]] &lt;&gt; B239, F239+soki6[[#This Row],[Zmiana butelkowa]], F239)</f>
        <v>21530</v>
      </c>
      <c r="F240">
        <f>IF(soki6[[#This Row],[Stan butelek przed]]-soki6[[#This Row],[wielkosc_zamowienia]] &gt;=0, soki6[[#This Row],[Stan butelek przed]]-soki6[[#This Row],[wielkosc_zamowienia]], soki6[[#This Row],[Stan butelek przed]])</f>
        <v>12140</v>
      </c>
      <c r="G240">
        <f>IF(soki6[[#This Row],[Stan butelek przed]]-soki6[[#This Row],[wielkosc_zamowienia]] &lt; 0, soki6[[#This Row],[wielkosc_zamowienia]], 0)</f>
        <v>0</v>
      </c>
      <c r="H240">
        <f>IF(WEEKDAY(soki6[[#This Row],[data]], 2) &lt;= 5, 12000, 5000)</f>
        <v>12000</v>
      </c>
    </row>
    <row r="241" spans="1:8" x14ac:dyDescent="0.45">
      <c r="A241">
        <v>240</v>
      </c>
      <c r="B241" s="1">
        <v>44314</v>
      </c>
      <c r="C241" s="2" t="s">
        <v>5</v>
      </c>
      <c r="D241">
        <v>4520</v>
      </c>
      <c r="E241">
        <f>IF(soki6[[#This Row],[data]] &lt;&gt; B240, F240+soki6[[#This Row],[Zmiana butelkowa]], F240)</f>
        <v>12140</v>
      </c>
      <c r="F241">
        <f>IF(soki6[[#This Row],[Stan butelek przed]]-soki6[[#This Row],[wielkosc_zamowienia]] &gt;=0, soki6[[#This Row],[Stan butelek przed]]-soki6[[#This Row],[wielkosc_zamowienia]], soki6[[#This Row],[Stan butelek przed]])</f>
        <v>7620</v>
      </c>
      <c r="G241">
        <f>IF(soki6[[#This Row],[Stan butelek przed]]-soki6[[#This Row],[wielkosc_zamowienia]] &lt; 0, soki6[[#This Row],[wielkosc_zamowienia]], 0)</f>
        <v>0</v>
      </c>
      <c r="H241">
        <f>IF(WEEKDAY(soki6[[#This Row],[data]], 2) &lt;= 5, 12000, 5000)</f>
        <v>12000</v>
      </c>
    </row>
    <row r="242" spans="1:8" x14ac:dyDescent="0.45">
      <c r="A242">
        <v>241</v>
      </c>
      <c r="B242" s="1">
        <v>44315</v>
      </c>
      <c r="C242" s="2" t="s">
        <v>5</v>
      </c>
      <c r="D242">
        <v>8460</v>
      </c>
      <c r="E242">
        <f>IF(soki6[[#This Row],[data]] &lt;&gt; B241, F241+soki6[[#This Row],[Zmiana butelkowa]], F241)</f>
        <v>19620</v>
      </c>
      <c r="F242">
        <f>IF(soki6[[#This Row],[Stan butelek przed]]-soki6[[#This Row],[wielkosc_zamowienia]] &gt;=0, soki6[[#This Row],[Stan butelek przed]]-soki6[[#This Row],[wielkosc_zamowienia]], soki6[[#This Row],[Stan butelek przed]])</f>
        <v>11160</v>
      </c>
      <c r="G242">
        <f>IF(soki6[[#This Row],[Stan butelek przed]]-soki6[[#This Row],[wielkosc_zamowienia]] &lt; 0, soki6[[#This Row],[wielkosc_zamowienia]], 0)</f>
        <v>0</v>
      </c>
      <c r="H242">
        <f>IF(WEEKDAY(soki6[[#This Row],[data]], 2) &lt;= 5, 12000, 5000)</f>
        <v>12000</v>
      </c>
    </row>
    <row r="243" spans="1:8" x14ac:dyDescent="0.45">
      <c r="A243">
        <v>242</v>
      </c>
      <c r="B243" s="1">
        <v>44316</v>
      </c>
      <c r="C243" s="2" t="s">
        <v>4</v>
      </c>
      <c r="D243">
        <v>4880</v>
      </c>
      <c r="E243">
        <f>IF(soki6[[#This Row],[data]] &lt;&gt; B242, F242+soki6[[#This Row],[Zmiana butelkowa]], F242)</f>
        <v>23160</v>
      </c>
      <c r="F243">
        <f>IF(soki6[[#This Row],[Stan butelek przed]]-soki6[[#This Row],[wielkosc_zamowienia]] &gt;=0, soki6[[#This Row],[Stan butelek przed]]-soki6[[#This Row],[wielkosc_zamowienia]], soki6[[#This Row],[Stan butelek przed]])</f>
        <v>18280</v>
      </c>
      <c r="G243">
        <f>IF(soki6[[#This Row],[Stan butelek przed]]-soki6[[#This Row],[wielkosc_zamowienia]] &lt; 0, soki6[[#This Row],[wielkosc_zamowienia]], 0)</f>
        <v>0</v>
      </c>
      <c r="H243">
        <f>IF(WEEKDAY(soki6[[#This Row],[data]], 2) &lt;= 5, 12000, 5000)</f>
        <v>12000</v>
      </c>
    </row>
    <row r="244" spans="1:8" x14ac:dyDescent="0.45">
      <c r="A244">
        <v>243</v>
      </c>
      <c r="B244" s="1">
        <v>44317</v>
      </c>
      <c r="C244" s="2" t="s">
        <v>4</v>
      </c>
      <c r="D244">
        <v>3980</v>
      </c>
      <c r="E244">
        <f>IF(soki6[[#This Row],[data]] &lt;&gt; B243, F243+soki6[[#This Row],[Zmiana butelkowa]], F243)</f>
        <v>23280</v>
      </c>
      <c r="F244">
        <f>IF(soki6[[#This Row],[Stan butelek przed]]-soki6[[#This Row],[wielkosc_zamowienia]] &gt;=0, soki6[[#This Row],[Stan butelek przed]]-soki6[[#This Row],[wielkosc_zamowienia]], soki6[[#This Row],[Stan butelek przed]])</f>
        <v>19300</v>
      </c>
      <c r="G244">
        <f>IF(soki6[[#This Row],[Stan butelek przed]]-soki6[[#This Row],[wielkosc_zamowienia]] &lt; 0, soki6[[#This Row],[wielkosc_zamowienia]], 0)</f>
        <v>0</v>
      </c>
      <c r="H244">
        <f>IF(WEEKDAY(soki6[[#This Row],[data]], 2) &lt;= 5, 12000, 5000)</f>
        <v>5000</v>
      </c>
    </row>
    <row r="245" spans="1:8" x14ac:dyDescent="0.45">
      <c r="A245">
        <v>244</v>
      </c>
      <c r="B245" s="1">
        <v>44318</v>
      </c>
      <c r="C245" s="2" t="s">
        <v>4</v>
      </c>
      <c r="D245">
        <v>3980</v>
      </c>
      <c r="E245">
        <f>IF(soki6[[#This Row],[data]] &lt;&gt; B244, F244+soki6[[#This Row],[Zmiana butelkowa]], F244)</f>
        <v>24300</v>
      </c>
      <c r="F245">
        <f>IF(soki6[[#This Row],[Stan butelek przed]]-soki6[[#This Row],[wielkosc_zamowienia]] &gt;=0, soki6[[#This Row],[Stan butelek przed]]-soki6[[#This Row],[wielkosc_zamowienia]], soki6[[#This Row],[Stan butelek przed]])</f>
        <v>20320</v>
      </c>
      <c r="G245">
        <f>IF(soki6[[#This Row],[Stan butelek przed]]-soki6[[#This Row],[wielkosc_zamowienia]] &lt; 0, soki6[[#This Row],[wielkosc_zamowienia]], 0)</f>
        <v>0</v>
      </c>
      <c r="H245">
        <f>IF(WEEKDAY(soki6[[#This Row],[data]], 2) &lt;= 5, 12000, 5000)</f>
        <v>5000</v>
      </c>
    </row>
    <row r="246" spans="1:8" x14ac:dyDescent="0.45">
      <c r="A246">
        <v>245</v>
      </c>
      <c r="B246" s="1">
        <v>44319</v>
      </c>
      <c r="C246" s="2" t="s">
        <v>6</v>
      </c>
      <c r="D246">
        <v>2130</v>
      </c>
      <c r="E246">
        <f>IF(soki6[[#This Row],[data]] &lt;&gt; B245, F245+soki6[[#This Row],[Zmiana butelkowa]], F245)</f>
        <v>32320</v>
      </c>
      <c r="F246">
        <f>IF(soki6[[#This Row],[Stan butelek przed]]-soki6[[#This Row],[wielkosc_zamowienia]] &gt;=0, soki6[[#This Row],[Stan butelek przed]]-soki6[[#This Row],[wielkosc_zamowienia]], soki6[[#This Row],[Stan butelek przed]])</f>
        <v>30190</v>
      </c>
      <c r="G246">
        <f>IF(soki6[[#This Row],[Stan butelek przed]]-soki6[[#This Row],[wielkosc_zamowienia]] &lt; 0, soki6[[#This Row],[wielkosc_zamowienia]], 0)</f>
        <v>0</v>
      </c>
      <c r="H246">
        <f>IF(WEEKDAY(soki6[[#This Row],[data]], 2) &lt;= 5, 12000, 5000)</f>
        <v>12000</v>
      </c>
    </row>
    <row r="247" spans="1:8" x14ac:dyDescent="0.45">
      <c r="A247">
        <v>246</v>
      </c>
      <c r="B247" s="1">
        <v>44319</v>
      </c>
      <c r="C247" s="2" t="s">
        <v>5</v>
      </c>
      <c r="D247">
        <v>7520</v>
      </c>
      <c r="E247">
        <f>IF(soki6[[#This Row],[data]] &lt;&gt; B246, F246+soki6[[#This Row],[Zmiana butelkowa]], F246)</f>
        <v>30190</v>
      </c>
      <c r="F247">
        <f>IF(soki6[[#This Row],[Stan butelek przed]]-soki6[[#This Row],[wielkosc_zamowienia]] &gt;=0, soki6[[#This Row],[Stan butelek przed]]-soki6[[#This Row],[wielkosc_zamowienia]], soki6[[#This Row],[Stan butelek przed]])</f>
        <v>22670</v>
      </c>
      <c r="G247">
        <f>IF(soki6[[#This Row],[Stan butelek przed]]-soki6[[#This Row],[wielkosc_zamowienia]] &lt; 0, soki6[[#This Row],[wielkosc_zamowienia]], 0)</f>
        <v>0</v>
      </c>
      <c r="H247">
        <f>IF(WEEKDAY(soki6[[#This Row],[data]], 2) &lt;= 5, 12000, 5000)</f>
        <v>12000</v>
      </c>
    </row>
    <row r="248" spans="1:8" x14ac:dyDescent="0.45">
      <c r="A248">
        <v>247</v>
      </c>
      <c r="B248" s="1">
        <v>44320</v>
      </c>
      <c r="C248" s="2" t="s">
        <v>5</v>
      </c>
      <c r="D248">
        <v>3900</v>
      </c>
      <c r="E248">
        <f>IF(soki6[[#This Row],[data]] &lt;&gt; B247, F247+soki6[[#This Row],[Zmiana butelkowa]], F247)</f>
        <v>34670</v>
      </c>
      <c r="F248">
        <f>IF(soki6[[#This Row],[Stan butelek przed]]-soki6[[#This Row],[wielkosc_zamowienia]] &gt;=0, soki6[[#This Row],[Stan butelek przed]]-soki6[[#This Row],[wielkosc_zamowienia]], soki6[[#This Row],[Stan butelek przed]])</f>
        <v>30770</v>
      </c>
      <c r="G248">
        <f>IF(soki6[[#This Row],[Stan butelek przed]]-soki6[[#This Row],[wielkosc_zamowienia]] &lt; 0, soki6[[#This Row],[wielkosc_zamowienia]], 0)</f>
        <v>0</v>
      </c>
      <c r="H248">
        <f>IF(WEEKDAY(soki6[[#This Row],[data]], 2) &lt;= 5, 12000, 5000)</f>
        <v>12000</v>
      </c>
    </row>
    <row r="249" spans="1:8" x14ac:dyDescent="0.45">
      <c r="A249">
        <v>248</v>
      </c>
      <c r="B249" s="1">
        <v>44321</v>
      </c>
      <c r="C249" s="2" t="s">
        <v>5</v>
      </c>
      <c r="D249">
        <v>8960</v>
      </c>
      <c r="E249">
        <f>IF(soki6[[#This Row],[data]] &lt;&gt; B248, F248+soki6[[#This Row],[Zmiana butelkowa]], F248)</f>
        <v>42770</v>
      </c>
      <c r="F249">
        <f>IF(soki6[[#This Row],[Stan butelek przed]]-soki6[[#This Row],[wielkosc_zamowienia]] &gt;=0, soki6[[#This Row],[Stan butelek przed]]-soki6[[#This Row],[wielkosc_zamowienia]], soki6[[#This Row],[Stan butelek przed]])</f>
        <v>33810</v>
      </c>
      <c r="G249">
        <f>IF(soki6[[#This Row],[Stan butelek przed]]-soki6[[#This Row],[wielkosc_zamowienia]] &lt; 0, soki6[[#This Row],[wielkosc_zamowienia]], 0)</f>
        <v>0</v>
      </c>
      <c r="H249">
        <f>IF(WEEKDAY(soki6[[#This Row],[data]], 2) &lt;= 5, 12000, 5000)</f>
        <v>12000</v>
      </c>
    </row>
    <row r="250" spans="1:8" x14ac:dyDescent="0.45">
      <c r="A250">
        <v>249</v>
      </c>
      <c r="B250" s="1">
        <v>44321</v>
      </c>
      <c r="C250" s="2" t="s">
        <v>4</v>
      </c>
      <c r="D250">
        <v>3070</v>
      </c>
      <c r="E250">
        <f>IF(soki6[[#This Row],[data]] &lt;&gt; B249, F249+soki6[[#This Row],[Zmiana butelkowa]], F249)</f>
        <v>33810</v>
      </c>
      <c r="F250">
        <f>IF(soki6[[#This Row],[Stan butelek przed]]-soki6[[#This Row],[wielkosc_zamowienia]] &gt;=0, soki6[[#This Row],[Stan butelek przed]]-soki6[[#This Row],[wielkosc_zamowienia]], soki6[[#This Row],[Stan butelek przed]])</f>
        <v>30740</v>
      </c>
      <c r="G250">
        <f>IF(soki6[[#This Row],[Stan butelek przed]]-soki6[[#This Row],[wielkosc_zamowienia]] &lt; 0, soki6[[#This Row],[wielkosc_zamowienia]], 0)</f>
        <v>0</v>
      </c>
      <c r="H250">
        <f>IF(WEEKDAY(soki6[[#This Row],[data]], 2) &lt;= 5, 12000, 5000)</f>
        <v>12000</v>
      </c>
    </row>
    <row r="251" spans="1:8" x14ac:dyDescent="0.45">
      <c r="A251">
        <v>250</v>
      </c>
      <c r="B251" s="1">
        <v>44322</v>
      </c>
      <c r="C251" s="2" t="s">
        <v>4</v>
      </c>
      <c r="D251">
        <v>1950</v>
      </c>
      <c r="E251">
        <f>IF(soki6[[#This Row],[data]] &lt;&gt; B250, F250+soki6[[#This Row],[Zmiana butelkowa]], F250)</f>
        <v>42740</v>
      </c>
      <c r="F251">
        <f>IF(soki6[[#This Row],[Stan butelek przed]]-soki6[[#This Row],[wielkosc_zamowienia]] &gt;=0, soki6[[#This Row],[Stan butelek przed]]-soki6[[#This Row],[wielkosc_zamowienia]], soki6[[#This Row],[Stan butelek przed]])</f>
        <v>40790</v>
      </c>
      <c r="G251">
        <f>IF(soki6[[#This Row],[Stan butelek przed]]-soki6[[#This Row],[wielkosc_zamowienia]] &lt; 0, soki6[[#This Row],[wielkosc_zamowienia]], 0)</f>
        <v>0</v>
      </c>
      <c r="H251">
        <f>IF(WEEKDAY(soki6[[#This Row],[data]], 2) &lt;= 5, 12000, 5000)</f>
        <v>12000</v>
      </c>
    </row>
    <row r="252" spans="1:8" x14ac:dyDescent="0.45">
      <c r="A252">
        <v>251</v>
      </c>
      <c r="B252" s="1">
        <v>44322</v>
      </c>
      <c r="C252" s="2" t="s">
        <v>7</v>
      </c>
      <c r="D252">
        <v>4340</v>
      </c>
      <c r="E252">
        <f>IF(soki6[[#This Row],[data]] &lt;&gt; B251, F251+soki6[[#This Row],[Zmiana butelkowa]], F251)</f>
        <v>40790</v>
      </c>
      <c r="F252">
        <f>IF(soki6[[#This Row],[Stan butelek przed]]-soki6[[#This Row],[wielkosc_zamowienia]] &gt;=0, soki6[[#This Row],[Stan butelek przed]]-soki6[[#This Row],[wielkosc_zamowienia]], soki6[[#This Row],[Stan butelek przed]])</f>
        <v>36450</v>
      </c>
      <c r="G252">
        <f>IF(soki6[[#This Row],[Stan butelek przed]]-soki6[[#This Row],[wielkosc_zamowienia]] &lt; 0, soki6[[#This Row],[wielkosc_zamowienia]], 0)</f>
        <v>0</v>
      </c>
      <c r="H252">
        <f>IF(WEEKDAY(soki6[[#This Row],[data]], 2) &lt;= 5, 12000, 5000)</f>
        <v>12000</v>
      </c>
    </row>
    <row r="253" spans="1:8" x14ac:dyDescent="0.45">
      <c r="A253">
        <v>252</v>
      </c>
      <c r="B253" s="1">
        <v>44323</v>
      </c>
      <c r="C253" s="2" t="s">
        <v>7</v>
      </c>
      <c r="D253">
        <v>8510</v>
      </c>
      <c r="E253">
        <f>IF(soki6[[#This Row],[data]] &lt;&gt; B252, F252+soki6[[#This Row],[Zmiana butelkowa]], F252)</f>
        <v>48450</v>
      </c>
      <c r="F253">
        <f>IF(soki6[[#This Row],[Stan butelek przed]]-soki6[[#This Row],[wielkosc_zamowienia]] &gt;=0, soki6[[#This Row],[Stan butelek przed]]-soki6[[#This Row],[wielkosc_zamowienia]], soki6[[#This Row],[Stan butelek przed]])</f>
        <v>39940</v>
      </c>
      <c r="G253">
        <f>IF(soki6[[#This Row],[Stan butelek przed]]-soki6[[#This Row],[wielkosc_zamowienia]] &lt; 0, soki6[[#This Row],[wielkosc_zamowienia]], 0)</f>
        <v>0</v>
      </c>
      <c r="H253">
        <f>IF(WEEKDAY(soki6[[#This Row],[data]], 2) &lt;= 5, 12000, 5000)</f>
        <v>12000</v>
      </c>
    </row>
    <row r="254" spans="1:8" x14ac:dyDescent="0.45">
      <c r="A254">
        <v>253</v>
      </c>
      <c r="B254" s="1">
        <v>44323</v>
      </c>
      <c r="C254" s="2" t="s">
        <v>4</v>
      </c>
      <c r="D254">
        <v>9810</v>
      </c>
      <c r="E254">
        <f>IF(soki6[[#This Row],[data]] &lt;&gt; B253, F253+soki6[[#This Row],[Zmiana butelkowa]], F253)</f>
        <v>39940</v>
      </c>
      <c r="F254">
        <f>IF(soki6[[#This Row],[Stan butelek przed]]-soki6[[#This Row],[wielkosc_zamowienia]] &gt;=0, soki6[[#This Row],[Stan butelek przed]]-soki6[[#This Row],[wielkosc_zamowienia]], soki6[[#This Row],[Stan butelek przed]])</f>
        <v>30130</v>
      </c>
      <c r="G254">
        <f>IF(soki6[[#This Row],[Stan butelek przed]]-soki6[[#This Row],[wielkosc_zamowienia]] &lt; 0, soki6[[#This Row],[wielkosc_zamowienia]], 0)</f>
        <v>0</v>
      </c>
      <c r="H254">
        <f>IF(WEEKDAY(soki6[[#This Row],[data]], 2) &lt;= 5, 12000, 5000)</f>
        <v>12000</v>
      </c>
    </row>
    <row r="255" spans="1:8" x14ac:dyDescent="0.45">
      <c r="A255">
        <v>254</v>
      </c>
      <c r="B255" s="1">
        <v>44323</v>
      </c>
      <c r="C255" s="2" t="s">
        <v>6</v>
      </c>
      <c r="D255">
        <v>5560</v>
      </c>
      <c r="E255">
        <f>IF(soki6[[#This Row],[data]] &lt;&gt; B254, F254+soki6[[#This Row],[Zmiana butelkowa]], F254)</f>
        <v>30130</v>
      </c>
      <c r="F255">
        <f>IF(soki6[[#This Row],[Stan butelek przed]]-soki6[[#This Row],[wielkosc_zamowienia]] &gt;=0, soki6[[#This Row],[Stan butelek przed]]-soki6[[#This Row],[wielkosc_zamowienia]], soki6[[#This Row],[Stan butelek przed]])</f>
        <v>24570</v>
      </c>
      <c r="G255">
        <f>IF(soki6[[#This Row],[Stan butelek przed]]-soki6[[#This Row],[wielkosc_zamowienia]] &lt; 0, soki6[[#This Row],[wielkosc_zamowienia]], 0)</f>
        <v>0</v>
      </c>
      <c r="H255">
        <f>IF(WEEKDAY(soki6[[#This Row],[data]], 2) &lt;= 5, 12000, 5000)</f>
        <v>12000</v>
      </c>
    </row>
    <row r="256" spans="1:8" x14ac:dyDescent="0.45">
      <c r="A256">
        <v>255</v>
      </c>
      <c r="B256" s="1">
        <v>44323</v>
      </c>
      <c r="C256" s="2" t="s">
        <v>5</v>
      </c>
      <c r="D256">
        <v>8340</v>
      </c>
      <c r="E256">
        <f>IF(soki6[[#This Row],[data]] &lt;&gt; B255, F255+soki6[[#This Row],[Zmiana butelkowa]], F255)</f>
        <v>24570</v>
      </c>
      <c r="F256">
        <f>IF(soki6[[#This Row],[Stan butelek przed]]-soki6[[#This Row],[wielkosc_zamowienia]] &gt;=0, soki6[[#This Row],[Stan butelek przed]]-soki6[[#This Row],[wielkosc_zamowienia]], soki6[[#This Row],[Stan butelek przed]])</f>
        <v>16230</v>
      </c>
      <c r="G256">
        <f>IF(soki6[[#This Row],[Stan butelek przed]]-soki6[[#This Row],[wielkosc_zamowienia]] &lt; 0, soki6[[#This Row],[wielkosc_zamowienia]], 0)</f>
        <v>0</v>
      </c>
      <c r="H256">
        <f>IF(WEEKDAY(soki6[[#This Row],[data]], 2) &lt;= 5, 12000, 5000)</f>
        <v>12000</v>
      </c>
    </row>
    <row r="257" spans="1:8" x14ac:dyDescent="0.45">
      <c r="A257">
        <v>256</v>
      </c>
      <c r="B257" s="1">
        <v>44324</v>
      </c>
      <c r="C257" s="2" t="s">
        <v>5</v>
      </c>
      <c r="D257">
        <v>4510</v>
      </c>
      <c r="E257">
        <f>IF(soki6[[#This Row],[data]] &lt;&gt; B256, F256+soki6[[#This Row],[Zmiana butelkowa]], F256)</f>
        <v>21230</v>
      </c>
      <c r="F257">
        <f>IF(soki6[[#This Row],[Stan butelek przed]]-soki6[[#This Row],[wielkosc_zamowienia]] &gt;=0, soki6[[#This Row],[Stan butelek przed]]-soki6[[#This Row],[wielkosc_zamowienia]], soki6[[#This Row],[Stan butelek przed]])</f>
        <v>16720</v>
      </c>
      <c r="G257">
        <f>IF(soki6[[#This Row],[Stan butelek przed]]-soki6[[#This Row],[wielkosc_zamowienia]] &lt; 0, soki6[[#This Row],[wielkosc_zamowienia]], 0)</f>
        <v>0</v>
      </c>
      <c r="H257">
        <f>IF(WEEKDAY(soki6[[#This Row],[data]], 2) &lt;= 5, 12000, 5000)</f>
        <v>5000</v>
      </c>
    </row>
    <row r="258" spans="1:8" x14ac:dyDescent="0.45">
      <c r="A258">
        <v>257</v>
      </c>
      <c r="B258" s="1">
        <v>44324</v>
      </c>
      <c r="C258" s="2" t="s">
        <v>4</v>
      </c>
      <c r="D258">
        <v>7270</v>
      </c>
      <c r="E258">
        <f>IF(soki6[[#This Row],[data]] &lt;&gt; B257, F257+soki6[[#This Row],[Zmiana butelkowa]], F257)</f>
        <v>16720</v>
      </c>
      <c r="F258">
        <f>IF(soki6[[#This Row],[Stan butelek przed]]-soki6[[#This Row],[wielkosc_zamowienia]] &gt;=0, soki6[[#This Row],[Stan butelek przed]]-soki6[[#This Row],[wielkosc_zamowienia]], soki6[[#This Row],[Stan butelek przed]])</f>
        <v>9450</v>
      </c>
      <c r="G258">
        <f>IF(soki6[[#This Row],[Stan butelek przed]]-soki6[[#This Row],[wielkosc_zamowienia]] &lt; 0, soki6[[#This Row],[wielkosc_zamowienia]], 0)</f>
        <v>0</v>
      </c>
      <c r="H258">
        <f>IF(WEEKDAY(soki6[[#This Row],[data]], 2) &lt;= 5, 12000, 5000)</f>
        <v>5000</v>
      </c>
    </row>
    <row r="259" spans="1:8" x14ac:dyDescent="0.45">
      <c r="A259">
        <v>258</v>
      </c>
      <c r="B259" s="1">
        <v>44325</v>
      </c>
      <c r="C259" s="2" t="s">
        <v>5</v>
      </c>
      <c r="D259">
        <v>7710</v>
      </c>
      <c r="E259">
        <f>IF(soki6[[#This Row],[data]] &lt;&gt; B258, F258+soki6[[#This Row],[Zmiana butelkowa]], F258)</f>
        <v>14450</v>
      </c>
      <c r="F259">
        <f>IF(soki6[[#This Row],[Stan butelek przed]]-soki6[[#This Row],[wielkosc_zamowienia]] &gt;=0, soki6[[#This Row],[Stan butelek przed]]-soki6[[#This Row],[wielkosc_zamowienia]], soki6[[#This Row],[Stan butelek przed]])</f>
        <v>6740</v>
      </c>
      <c r="G259">
        <f>IF(soki6[[#This Row],[Stan butelek przed]]-soki6[[#This Row],[wielkosc_zamowienia]] &lt; 0, soki6[[#This Row],[wielkosc_zamowienia]], 0)</f>
        <v>0</v>
      </c>
      <c r="H259">
        <f>IF(WEEKDAY(soki6[[#This Row],[data]], 2) &lt;= 5, 12000, 5000)</f>
        <v>5000</v>
      </c>
    </row>
    <row r="260" spans="1:8" x14ac:dyDescent="0.45">
      <c r="A260">
        <v>259</v>
      </c>
      <c r="B260" s="1">
        <v>44325</v>
      </c>
      <c r="C260" s="2" t="s">
        <v>6</v>
      </c>
      <c r="D260">
        <v>8090</v>
      </c>
      <c r="E260">
        <f>IF(soki6[[#This Row],[data]] &lt;&gt; B259, F259+soki6[[#This Row],[Zmiana butelkowa]], F259)</f>
        <v>6740</v>
      </c>
      <c r="F260">
        <f>IF(soki6[[#This Row],[Stan butelek przed]]-soki6[[#This Row],[wielkosc_zamowienia]] &gt;=0, soki6[[#This Row],[Stan butelek przed]]-soki6[[#This Row],[wielkosc_zamowienia]], soki6[[#This Row],[Stan butelek przed]])</f>
        <v>6740</v>
      </c>
      <c r="G260">
        <f>IF(soki6[[#This Row],[Stan butelek przed]]-soki6[[#This Row],[wielkosc_zamowienia]] &lt; 0, soki6[[#This Row],[wielkosc_zamowienia]], 0)</f>
        <v>8090</v>
      </c>
      <c r="H260">
        <f>IF(WEEKDAY(soki6[[#This Row],[data]], 2) &lt;= 5, 12000, 5000)</f>
        <v>5000</v>
      </c>
    </row>
    <row r="261" spans="1:8" x14ac:dyDescent="0.45">
      <c r="A261">
        <v>260</v>
      </c>
      <c r="B261" s="1">
        <v>44325</v>
      </c>
      <c r="C261" s="2" t="s">
        <v>4</v>
      </c>
      <c r="D261">
        <v>5440</v>
      </c>
      <c r="E261">
        <f>IF(soki6[[#This Row],[data]] &lt;&gt; B260, F260+soki6[[#This Row],[Zmiana butelkowa]], F260)</f>
        <v>6740</v>
      </c>
      <c r="F261">
        <f>IF(soki6[[#This Row],[Stan butelek przed]]-soki6[[#This Row],[wielkosc_zamowienia]] &gt;=0, soki6[[#This Row],[Stan butelek przed]]-soki6[[#This Row],[wielkosc_zamowienia]], soki6[[#This Row],[Stan butelek przed]])</f>
        <v>1300</v>
      </c>
      <c r="G261">
        <f>IF(soki6[[#This Row],[Stan butelek przed]]-soki6[[#This Row],[wielkosc_zamowienia]] &lt; 0, soki6[[#This Row],[wielkosc_zamowienia]], 0)</f>
        <v>0</v>
      </c>
      <c r="H261">
        <f>IF(WEEKDAY(soki6[[#This Row],[data]], 2) &lt;= 5, 12000, 5000)</f>
        <v>5000</v>
      </c>
    </row>
    <row r="262" spans="1:8" x14ac:dyDescent="0.45">
      <c r="A262">
        <v>261</v>
      </c>
      <c r="B262" s="1">
        <v>44325</v>
      </c>
      <c r="C262" s="2" t="s">
        <v>7</v>
      </c>
      <c r="D262">
        <v>4060</v>
      </c>
      <c r="E262">
        <f>IF(soki6[[#This Row],[data]] &lt;&gt; B261, F261+soki6[[#This Row],[Zmiana butelkowa]], F261)</f>
        <v>1300</v>
      </c>
      <c r="F262">
        <f>IF(soki6[[#This Row],[Stan butelek przed]]-soki6[[#This Row],[wielkosc_zamowienia]] &gt;=0, soki6[[#This Row],[Stan butelek przed]]-soki6[[#This Row],[wielkosc_zamowienia]], soki6[[#This Row],[Stan butelek przed]])</f>
        <v>1300</v>
      </c>
      <c r="G262">
        <f>IF(soki6[[#This Row],[Stan butelek przed]]-soki6[[#This Row],[wielkosc_zamowienia]] &lt; 0, soki6[[#This Row],[wielkosc_zamowienia]], 0)</f>
        <v>4060</v>
      </c>
      <c r="H262">
        <f>IF(WEEKDAY(soki6[[#This Row],[data]], 2) &lt;= 5, 12000, 5000)</f>
        <v>5000</v>
      </c>
    </row>
    <row r="263" spans="1:8" x14ac:dyDescent="0.45">
      <c r="A263">
        <v>262</v>
      </c>
      <c r="B263" s="1">
        <v>44326</v>
      </c>
      <c r="C263" s="2" t="s">
        <v>5</v>
      </c>
      <c r="D263">
        <v>9620</v>
      </c>
      <c r="E263">
        <f>IF(soki6[[#This Row],[data]] &lt;&gt; B262, F262+soki6[[#This Row],[Zmiana butelkowa]], F262)</f>
        <v>13300</v>
      </c>
      <c r="F263">
        <f>IF(soki6[[#This Row],[Stan butelek przed]]-soki6[[#This Row],[wielkosc_zamowienia]] &gt;=0, soki6[[#This Row],[Stan butelek przed]]-soki6[[#This Row],[wielkosc_zamowienia]], soki6[[#This Row],[Stan butelek przed]])</f>
        <v>3680</v>
      </c>
      <c r="G263">
        <f>IF(soki6[[#This Row],[Stan butelek przed]]-soki6[[#This Row],[wielkosc_zamowienia]] &lt; 0, soki6[[#This Row],[wielkosc_zamowienia]], 0)</f>
        <v>0</v>
      </c>
      <c r="H263">
        <f>IF(WEEKDAY(soki6[[#This Row],[data]], 2) &lt;= 5, 12000, 5000)</f>
        <v>12000</v>
      </c>
    </row>
    <row r="264" spans="1:8" x14ac:dyDescent="0.45">
      <c r="A264">
        <v>263</v>
      </c>
      <c r="B264" s="1">
        <v>44327</v>
      </c>
      <c r="C264" s="2" t="s">
        <v>6</v>
      </c>
      <c r="D264">
        <v>9630</v>
      </c>
      <c r="E264">
        <f>IF(soki6[[#This Row],[data]] &lt;&gt; B263, F263+soki6[[#This Row],[Zmiana butelkowa]], F263)</f>
        <v>15680</v>
      </c>
      <c r="F264">
        <f>IF(soki6[[#This Row],[Stan butelek przed]]-soki6[[#This Row],[wielkosc_zamowienia]] &gt;=0, soki6[[#This Row],[Stan butelek przed]]-soki6[[#This Row],[wielkosc_zamowienia]], soki6[[#This Row],[Stan butelek przed]])</f>
        <v>6050</v>
      </c>
      <c r="G264">
        <f>IF(soki6[[#This Row],[Stan butelek przed]]-soki6[[#This Row],[wielkosc_zamowienia]] &lt; 0, soki6[[#This Row],[wielkosc_zamowienia]], 0)</f>
        <v>0</v>
      </c>
      <c r="H264">
        <f>IF(WEEKDAY(soki6[[#This Row],[data]], 2) &lt;= 5, 12000, 5000)</f>
        <v>12000</v>
      </c>
    </row>
    <row r="265" spans="1:8" x14ac:dyDescent="0.45">
      <c r="A265">
        <v>264</v>
      </c>
      <c r="B265" s="1">
        <v>44328</v>
      </c>
      <c r="C265" s="2" t="s">
        <v>6</v>
      </c>
      <c r="D265">
        <v>390</v>
      </c>
      <c r="E265">
        <f>IF(soki6[[#This Row],[data]] &lt;&gt; B264, F264+soki6[[#This Row],[Zmiana butelkowa]], F264)</f>
        <v>18050</v>
      </c>
      <c r="F265">
        <f>IF(soki6[[#This Row],[Stan butelek przed]]-soki6[[#This Row],[wielkosc_zamowienia]] &gt;=0, soki6[[#This Row],[Stan butelek przed]]-soki6[[#This Row],[wielkosc_zamowienia]], soki6[[#This Row],[Stan butelek przed]])</f>
        <v>17660</v>
      </c>
      <c r="G265">
        <f>IF(soki6[[#This Row],[Stan butelek przed]]-soki6[[#This Row],[wielkosc_zamowienia]] &lt; 0, soki6[[#This Row],[wielkosc_zamowienia]], 0)</f>
        <v>0</v>
      </c>
      <c r="H265">
        <f>IF(WEEKDAY(soki6[[#This Row],[data]], 2) &lt;= 5, 12000, 5000)</f>
        <v>12000</v>
      </c>
    </row>
    <row r="266" spans="1:8" x14ac:dyDescent="0.45">
      <c r="A266">
        <v>265</v>
      </c>
      <c r="B266" s="1">
        <v>44329</v>
      </c>
      <c r="C266" s="2" t="s">
        <v>7</v>
      </c>
      <c r="D266">
        <v>7870</v>
      </c>
      <c r="E266">
        <f>IF(soki6[[#This Row],[data]] &lt;&gt; B265, F265+soki6[[#This Row],[Zmiana butelkowa]], F265)</f>
        <v>29660</v>
      </c>
      <c r="F266">
        <f>IF(soki6[[#This Row],[Stan butelek przed]]-soki6[[#This Row],[wielkosc_zamowienia]] &gt;=0, soki6[[#This Row],[Stan butelek przed]]-soki6[[#This Row],[wielkosc_zamowienia]], soki6[[#This Row],[Stan butelek przed]])</f>
        <v>21790</v>
      </c>
      <c r="G266">
        <f>IF(soki6[[#This Row],[Stan butelek przed]]-soki6[[#This Row],[wielkosc_zamowienia]] &lt; 0, soki6[[#This Row],[wielkosc_zamowienia]], 0)</f>
        <v>0</v>
      </c>
      <c r="H266">
        <f>IF(WEEKDAY(soki6[[#This Row],[data]], 2) &lt;= 5, 12000, 5000)</f>
        <v>12000</v>
      </c>
    </row>
    <row r="267" spans="1:8" x14ac:dyDescent="0.45">
      <c r="A267">
        <v>266</v>
      </c>
      <c r="B267" s="1">
        <v>44329</v>
      </c>
      <c r="C267" s="2" t="s">
        <v>5</v>
      </c>
      <c r="D267">
        <v>4100</v>
      </c>
      <c r="E267">
        <f>IF(soki6[[#This Row],[data]] &lt;&gt; B266, F266+soki6[[#This Row],[Zmiana butelkowa]], F266)</f>
        <v>21790</v>
      </c>
      <c r="F267">
        <f>IF(soki6[[#This Row],[Stan butelek przed]]-soki6[[#This Row],[wielkosc_zamowienia]] &gt;=0, soki6[[#This Row],[Stan butelek przed]]-soki6[[#This Row],[wielkosc_zamowienia]], soki6[[#This Row],[Stan butelek przed]])</f>
        <v>17690</v>
      </c>
      <c r="G267">
        <f>IF(soki6[[#This Row],[Stan butelek przed]]-soki6[[#This Row],[wielkosc_zamowienia]] &lt; 0, soki6[[#This Row],[wielkosc_zamowienia]], 0)</f>
        <v>0</v>
      </c>
      <c r="H267">
        <f>IF(WEEKDAY(soki6[[#This Row],[data]], 2) &lt;= 5, 12000, 5000)</f>
        <v>12000</v>
      </c>
    </row>
    <row r="268" spans="1:8" x14ac:dyDescent="0.45">
      <c r="A268">
        <v>267</v>
      </c>
      <c r="B268" s="1">
        <v>44329</v>
      </c>
      <c r="C268" s="2" t="s">
        <v>4</v>
      </c>
      <c r="D268">
        <v>600</v>
      </c>
      <c r="E268">
        <f>IF(soki6[[#This Row],[data]] &lt;&gt; B267, F267+soki6[[#This Row],[Zmiana butelkowa]], F267)</f>
        <v>17690</v>
      </c>
      <c r="F268">
        <f>IF(soki6[[#This Row],[Stan butelek przed]]-soki6[[#This Row],[wielkosc_zamowienia]] &gt;=0, soki6[[#This Row],[Stan butelek przed]]-soki6[[#This Row],[wielkosc_zamowienia]], soki6[[#This Row],[Stan butelek przed]])</f>
        <v>17090</v>
      </c>
      <c r="G268">
        <f>IF(soki6[[#This Row],[Stan butelek przed]]-soki6[[#This Row],[wielkosc_zamowienia]] &lt; 0, soki6[[#This Row],[wielkosc_zamowienia]], 0)</f>
        <v>0</v>
      </c>
      <c r="H268">
        <f>IF(WEEKDAY(soki6[[#This Row],[data]], 2) &lt;= 5, 12000, 5000)</f>
        <v>12000</v>
      </c>
    </row>
    <row r="269" spans="1:8" x14ac:dyDescent="0.45">
      <c r="A269">
        <v>268</v>
      </c>
      <c r="B269" s="1">
        <v>44330</v>
      </c>
      <c r="C269" s="2" t="s">
        <v>4</v>
      </c>
      <c r="D269">
        <v>1170</v>
      </c>
      <c r="E269">
        <f>IF(soki6[[#This Row],[data]] &lt;&gt; B268, F268+soki6[[#This Row],[Zmiana butelkowa]], F268)</f>
        <v>29090</v>
      </c>
      <c r="F269">
        <f>IF(soki6[[#This Row],[Stan butelek przed]]-soki6[[#This Row],[wielkosc_zamowienia]] &gt;=0, soki6[[#This Row],[Stan butelek przed]]-soki6[[#This Row],[wielkosc_zamowienia]], soki6[[#This Row],[Stan butelek przed]])</f>
        <v>27920</v>
      </c>
      <c r="G269">
        <f>IF(soki6[[#This Row],[Stan butelek przed]]-soki6[[#This Row],[wielkosc_zamowienia]] &lt; 0, soki6[[#This Row],[wielkosc_zamowienia]], 0)</f>
        <v>0</v>
      </c>
      <c r="H269">
        <f>IF(WEEKDAY(soki6[[#This Row],[data]], 2) &lt;= 5, 12000, 5000)</f>
        <v>12000</v>
      </c>
    </row>
    <row r="270" spans="1:8" x14ac:dyDescent="0.45">
      <c r="A270">
        <v>269</v>
      </c>
      <c r="B270" s="1">
        <v>44330</v>
      </c>
      <c r="C270" s="2" t="s">
        <v>7</v>
      </c>
      <c r="D270">
        <v>860</v>
      </c>
      <c r="E270">
        <f>IF(soki6[[#This Row],[data]] &lt;&gt; B269, F269+soki6[[#This Row],[Zmiana butelkowa]], F269)</f>
        <v>27920</v>
      </c>
      <c r="F270">
        <f>IF(soki6[[#This Row],[Stan butelek przed]]-soki6[[#This Row],[wielkosc_zamowienia]] &gt;=0, soki6[[#This Row],[Stan butelek przed]]-soki6[[#This Row],[wielkosc_zamowienia]], soki6[[#This Row],[Stan butelek przed]])</f>
        <v>27060</v>
      </c>
      <c r="G270">
        <f>IF(soki6[[#This Row],[Stan butelek przed]]-soki6[[#This Row],[wielkosc_zamowienia]] &lt; 0, soki6[[#This Row],[wielkosc_zamowienia]], 0)</f>
        <v>0</v>
      </c>
      <c r="H270">
        <f>IF(WEEKDAY(soki6[[#This Row],[data]], 2) &lt;= 5, 12000, 5000)</f>
        <v>12000</v>
      </c>
    </row>
    <row r="271" spans="1:8" x14ac:dyDescent="0.45">
      <c r="A271">
        <v>270</v>
      </c>
      <c r="B271" s="1">
        <v>44331</v>
      </c>
      <c r="C271" s="2" t="s">
        <v>6</v>
      </c>
      <c r="D271">
        <v>2350</v>
      </c>
      <c r="E271">
        <f>IF(soki6[[#This Row],[data]] &lt;&gt; B270, F270+soki6[[#This Row],[Zmiana butelkowa]], F270)</f>
        <v>32060</v>
      </c>
      <c r="F271">
        <f>IF(soki6[[#This Row],[Stan butelek przed]]-soki6[[#This Row],[wielkosc_zamowienia]] &gt;=0, soki6[[#This Row],[Stan butelek przed]]-soki6[[#This Row],[wielkosc_zamowienia]], soki6[[#This Row],[Stan butelek przed]])</f>
        <v>29710</v>
      </c>
      <c r="G271">
        <f>IF(soki6[[#This Row],[Stan butelek przed]]-soki6[[#This Row],[wielkosc_zamowienia]] &lt; 0, soki6[[#This Row],[wielkosc_zamowienia]], 0)</f>
        <v>0</v>
      </c>
      <c r="H271">
        <f>IF(WEEKDAY(soki6[[#This Row],[data]], 2) &lt;= 5, 12000, 5000)</f>
        <v>5000</v>
      </c>
    </row>
    <row r="272" spans="1:8" x14ac:dyDescent="0.45">
      <c r="A272">
        <v>271</v>
      </c>
      <c r="B272" s="1">
        <v>44331</v>
      </c>
      <c r="C272" s="2" t="s">
        <v>7</v>
      </c>
      <c r="D272">
        <v>9230</v>
      </c>
      <c r="E272">
        <f>IF(soki6[[#This Row],[data]] &lt;&gt; B271, F271+soki6[[#This Row],[Zmiana butelkowa]], F271)</f>
        <v>29710</v>
      </c>
      <c r="F272">
        <f>IF(soki6[[#This Row],[Stan butelek przed]]-soki6[[#This Row],[wielkosc_zamowienia]] &gt;=0, soki6[[#This Row],[Stan butelek przed]]-soki6[[#This Row],[wielkosc_zamowienia]], soki6[[#This Row],[Stan butelek przed]])</f>
        <v>20480</v>
      </c>
      <c r="G272">
        <f>IF(soki6[[#This Row],[Stan butelek przed]]-soki6[[#This Row],[wielkosc_zamowienia]] &lt; 0, soki6[[#This Row],[wielkosc_zamowienia]], 0)</f>
        <v>0</v>
      </c>
      <c r="H272">
        <f>IF(WEEKDAY(soki6[[#This Row],[data]], 2) &lt;= 5, 12000, 5000)</f>
        <v>5000</v>
      </c>
    </row>
    <row r="273" spans="1:8" x14ac:dyDescent="0.45">
      <c r="A273">
        <v>272</v>
      </c>
      <c r="B273" s="1">
        <v>44332</v>
      </c>
      <c r="C273" s="2" t="s">
        <v>4</v>
      </c>
      <c r="D273">
        <v>1200</v>
      </c>
      <c r="E273">
        <f>IF(soki6[[#This Row],[data]] &lt;&gt; B272, F272+soki6[[#This Row],[Zmiana butelkowa]], F272)</f>
        <v>25480</v>
      </c>
      <c r="F273">
        <f>IF(soki6[[#This Row],[Stan butelek przed]]-soki6[[#This Row],[wielkosc_zamowienia]] &gt;=0, soki6[[#This Row],[Stan butelek przed]]-soki6[[#This Row],[wielkosc_zamowienia]], soki6[[#This Row],[Stan butelek przed]])</f>
        <v>24280</v>
      </c>
      <c r="G273">
        <f>IF(soki6[[#This Row],[Stan butelek przed]]-soki6[[#This Row],[wielkosc_zamowienia]] &lt; 0, soki6[[#This Row],[wielkosc_zamowienia]], 0)</f>
        <v>0</v>
      </c>
      <c r="H273">
        <f>IF(WEEKDAY(soki6[[#This Row],[data]], 2) &lt;= 5, 12000, 5000)</f>
        <v>5000</v>
      </c>
    </row>
    <row r="274" spans="1:8" x14ac:dyDescent="0.45">
      <c r="A274">
        <v>273</v>
      </c>
      <c r="B274" s="1">
        <v>44332</v>
      </c>
      <c r="C274" s="2" t="s">
        <v>5</v>
      </c>
      <c r="D274">
        <v>7370</v>
      </c>
      <c r="E274">
        <f>IF(soki6[[#This Row],[data]] &lt;&gt; B273, F273+soki6[[#This Row],[Zmiana butelkowa]], F273)</f>
        <v>24280</v>
      </c>
      <c r="F274">
        <f>IF(soki6[[#This Row],[Stan butelek przed]]-soki6[[#This Row],[wielkosc_zamowienia]] &gt;=0, soki6[[#This Row],[Stan butelek przed]]-soki6[[#This Row],[wielkosc_zamowienia]], soki6[[#This Row],[Stan butelek przed]])</f>
        <v>16910</v>
      </c>
      <c r="G274">
        <f>IF(soki6[[#This Row],[Stan butelek przed]]-soki6[[#This Row],[wielkosc_zamowienia]] &lt; 0, soki6[[#This Row],[wielkosc_zamowienia]], 0)</f>
        <v>0</v>
      </c>
      <c r="H274">
        <f>IF(WEEKDAY(soki6[[#This Row],[data]], 2) &lt;= 5, 12000, 5000)</f>
        <v>5000</v>
      </c>
    </row>
    <row r="275" spans="1:8" x14ac:dyDescent="0.45">
      <c r="A275">
        <v>274</v>
      </c>
      <c r="B275" s="1">
        <v>44333</v>
      </c>
      <c r="C275" s="2" t="s">
        <v>4</v>
      </c>
      <c r="D275">
        <v>2210</v>
      </c>
      <c r="E275">
        <f>IF(soki6[[#This Row],[data]] &lt;&gt; B274, F274+soki6[[#This Row],[Zmiana butelkowa]], F274)</f>
        <v>28910</v>
      </c>
      <c r="F275">
        <f>IF(soki6[[#This Row],[Stan butelek przed]]-soki6[[#This Row],[wielkosc_zamowienia]] &gt;=0, soki6[[#This Row],[Stan butelek przed]]-soki6[[#This Row],[wielkosc_zamowienia]], soki6[[#This Row],[Stan butelek przed]])</f>
        <v>26700</v>
      </c>
      <c r="G275">
        <f>IF(soki6[[#This Row],[Stan butelek przed]]-soki6[[#This Row],[wielkosc_zamowienia]] &lt; 0, soki6[[#This Row],[wielkosc_zamowienia]], 0)</f>
        <v>0</v>
      </c>
      <c r="H275">
        <f>IF(WEEKDAY(soki6[[#This Row],[data]], 2) &lt;= 5, 12000, 5000)</f>
        <v>12000</v>
      </c>
    </row>
    <row r="276" spans="1:8" x14ac:dyDescent="0.45">
      <c r="A276">
        <v>275</v>
      </c>
      <c r="B276" s="1">
        <v>44334</v>
      </c>
      <c r="C276" s="2" t="s">
        <v>4</v>
      </c>
      <c r="D276">
        <v>1170</v>
      </c>
      <c r="E276">
        <f>IF(soki6[[#This Row],[data]] &lt;&gt; B275, F275+soki6[[#This Row],[Zmiana butelkowa]], F275)</f>
        <v>38700</v>
      </c>
      <c r="F276">
        <f>IF(soki6[[#This Row],[Stan butelek przed]]-soki6[[#This Row],[wielkosc_zamowienia]] &gt;=0, soki6[[#This Row],[Stan butelek przed]]-soki6[[#This Row],[wielkosc_zamowienia]], soki6[[#This Row],[Stan butelek przed]])</f>
        <v>37530</v>
      </c>
      <c r="G276">
        <f>IF(soki6[[#This Row],[Stan butelek przed]]-soki6[[#This Row],[wielkosc_zamowienia]] &lt; 0, soki6[[#This Row],[wielkosc_zamowienia]], 0)</f>
        <v>0</v>
      </c>
      <c r="H276">
        <f>IF(WEEKDAY(soki6[[#This Row],[data]], 2) &lt;= 5, 12000, 5000)</f>
        <v>12000</v>
      </c>
    </row>
    <row r="277" spans="1:8" x14ac:dyDescent="0.45">
      <c r="A277">
        <v>276</v>
      </c>
      <c r="B277" s="1">
        <v>44334</v>
      </c>
      <c r="C277" s="2" t="s">
        <v>6</v>
      </c>
      <c r="D277">
        <v>4170</v>
      </c>
      <c r="E277">
        <f>IF(soki6[[#This Row],[data]] &lt;&gt; B276, F276+soki6[[#This Row],[Zmiana butelkowa]], F276)</f>
        <v>37530</v>
      </c>
      <c r="F277">
        <f>IF(soki6[[#This Row],[Stan butelek przed]]-soki6[[#This Row],[wielkosc_zamowienia]] &gt;=0, soki6[[#This Row],[Stan butelek przed]]-soki6[[#This Row],[wielkosc_zamowienia]], soki6[[#This Row],[Stan butelek przed]])</f>
        <v>33360</v>
      </c>
      <c r="G277">
        <f>IF(soki6[[#This Row],[Stan butelek przed]]-soki6[[#This Row],[wielkosc_zamowienia]] &lt; 0, soki6[[#This Row],[wielkosc_zamowienia]], 0)</f>
        <v>0</v>
      </c>
      <c r="H277">
        <f>IF(WEEKDAY(soki6[[#This Row],[data]], 2) &lt;= 5, 12000, 5000)</f>
        <v>12000</v>
      </c>
    </row>
    <row r="278" spans="1:8" x14ac:dyDescent="0.45">
      <c r="A278">
        <v>277</v>
      </c>
      <c r="B278" s="1">
        <v>44334</v>
      </c>
      <c r="C278" s="2" t="s">
        <v>5</v>
      </c>
      <c r="D278">
        <v>7330</v>
      </c>
      <c r="E278">
        <f>IF(soki6[[#This Row],[data]] &lt;&gt; B277, F277+soki6[[#This Row],[Zmiana butelkowa]], F277)</f>
        <v>33360</v>
      </c>
      <c r="F278">
        <f>IF(soki6[[#This Row],[Stan butelek przed]]-soki6[[#This Row],[wielkosc_zamowienia]] &gt;=0, soki6[[#This Row],[Stan butelek przed]]-soki6[[#This Row],[wielkosc_zamowienia]], soki6[[#This Row],[Stan butelek przed]])</f>
        <v>26030</v>
      </c>
      <c r="G278">
        <f>IF(soki6[[#This Row],[Stan butelek przed]]-soki6[[#This Row],[wielkosc_zamowienia]] &lt; 0, soki6[[#This Row],[wielkosc_zamowienia]], 0)</f>
        <v>0</v>
      </c>
      <c r="H278">
        <f>IF(WEEKDAY(soki6[[#This Row],[data]], 2) &lt;= 5, 12000, 5000)</f>
        <v>12000</v>
      </c>
    </row>
    <row r="279" spans="1:8" x14ac:dyDescent="0.45">
      <c r="A279">
        <v>278</v>
      </c>
      <c r="B279" s="1">
        <v>44335</v>
      </c>
      <c r="C279" s="2" t="s">
        <v>6</v>
      </c>
      <c r="D279">
        <v>6170</v>
      </c>
      <c r="E279">
        <f>IF(soki6[[#This Row],[data]] &lt;&gt; B278, F278+soki6[[#This Row],[Zmiana butelkowa]], F278)</f>
        <v>38030</v>
      </c>
      <c r="F279">
        <f>IF(soki6[[#This Row],[Stan butelek przed]]-soki6[[#This Row],[wielkosc_zamowienia]] &gt;=0, soki6[[#This Row],[Stan butelek przed]]-soki6[[#This Row],[wielkosc_zamowienia]], soki6[[#This Row],[Stan butelek przed]])</f>
        <v>31860</v>
      </c>
      <c r="G279">
        <f>IF(soki6[[#This Row],[Stan butelek przed]]-soki6[[#This Row],[wielkosc_zamowienia]] &lt; 0, soki6[[#This Row],[wielkosc_zamowienia]], 0)</f>
        <v>0</v>
      </c>
      <c r="H279">
        <f>IF(WEEKDAY(soki6[[#This Row],[data]], 2) &lt;= 5, 12000, 5000)</f>
        <v>12000</v>
      </c>
    </row>
    <row r="280" spans="1:8" x14ac:dyDescent="0.45">
      <c r="A280">
        <v>279</v>
      </c>
      <c r="B280" s="1">
        <v>44335</v>
      </c>
      <c r="C280" s="2" t="s">
        <v>7</v>
      </c>
      <c r="D280">
        <v>5020</v>
      </c>
      <c r="E280">
        <f>IF(soki6[[#This Row],[data]] &lt;&gt; B279, F279+soki6[[#This Row],[Zmiana butelkowa]], F279)</f>
        <v>31860</v>
      </c>
      <c r="F280">
        <f>IF(soki6[[#This Row],[Stan butelek przed]]-soki6[[#This Row],[wielkosc_zamowienia]] &gt;=0, soki6[[#This Row],[Stan butelek przed]]-soki6[[#This Row],[wielkosc_zamowienia]], soki6[[#This Row],[Stan butelek przed]])</f>
        <v>26840</v>
      </c>
      <c r="G280">
        <f>IF(soki6[[#This Row],[Stan butelek przed]]-soki6[[#This Row],[wielkosc_zamowienia]] &lt; 0, soki6[[#This Row],[wielkosc_zamowienia]], 0)</f>
        <v>0</v>
      </c>
      <c r="H280">
        <f>IF(WEEKDAY(soki6[[#This Row],[data]], 2) &lt;= 5, 12000, 5000)</f>
        <v>12000</v>
      </c>
    </row>
    <row r="281" spans="1:8" x14ac:dyDescent="0.45">
      <c r="A281">
        <v>280</v>
      </c>
      <c r="B281" s="1">
        <v>44335</v>
      </c>
      <c r="C281" s="2" t="s">
        <v>4</v>
      </c>
      <c r="D281">
        <v>4470</v>
      </c>
      <c r="E281">
        <f>IF(soki6[[#This Row],[data]] &lt;&gt; B280, F280+soki6[[#This Row],[Zmiana butelkowa]], F280)</f>
        <v>26840</v>
      </c>
      <c r="F281">
        <f>IF(soki6[[#This Row],[Stan butelek przed]]-soki6[[#This Row],[wielkosc_zamowienia]] &gt;=0, soki6[[#This Row],[Stan butelek przed]]-soki6[[#This Row],[wielkosc_zamowienia]], soki6[[#This Row],[Stan butelek przed]])</f>
        <v>22370</v>
      </c>
      <c r="G281">
        <f>IF(soki6[[#This Row],[Stan butelek przed]]-soki6[[#This Row],[wielkosc_zamowienia]] &lt; 0, soki6[[#This Row],[wielkosc_zamowienia]], 0)</f>
        <v>0</v>
      </c>
      <c r="H281">
        <f>IF(WEEKDAY(soki6[[#This Row],[data]], 2) &lt;= 5, 12000, 5000)</f>
        <v>12000</v>
      </c>
    </row>
    <row r="282" spans="1:8" x14ac:dyDescent="0.45">
      <c r="A282">
        <v>281</v>
      </c>
      <c r="B282" s="1">
        <v>44335</v>
      </c>
      <c r="C282" s="2" t="s">
        <v>5</v>
      </c>
      <c r="D282">
        <v>8450</v>
      </c>
      <c r="E282">
        <f>IF(soki6[[#This Row],[data]] &lt;&gt; B281, F281+soki6[[#This Row],[Zmiana butelkowa]], F281)</f>
        <v>22370</v>
      </c>
      <c r="F282">
        <f>IF(soki6[[#This Row],[Stan butelek przed]]-soki6[[#This Row],[wielkosc_zamowienia]] &gt;=0, soki6[[#This Row],[Stan butelek przed]]-soki6[[#This Row],[wielkosc_zamowienia]], soki6[[#This Row],[Stan butelek przed]])</f>
        <v>13920</v>
      </c>
      <c r="G282">
        <f>IF(soki6[[#This Row],[Stan butelek przed]]-soki6[[#This Row],[wielkosc_zamowienia]] &lt; 0, soki6[[#This Row],[wielkosc_zamowienia]], 0)</f>
        <v>0</v>
      </c>
      <c r="H282">
        <f>IF(WEEKDAY(soki6[[#This Row],[data]], 2) &lt;= 5, 12000, 5000)</f>
        <v>12000</v>
      </c>
    </row>
    <row r="283" spans="1:8" x14ac:dyDescent="0.45">
      <c r="A283">
        <v>282</v>
      </c>
      <c r="B283" s="1">
        <v>44336</v>
      </c>
      <c r="C283" s="2" t="s">
        <v>4</v>
      </c>
      <c r="D283">
        <v>2250</v>
      </c>
      <c r="E283">
        <f>IF(soki6[[#This Row],[data]] &lt;&gt; B282, F282+soki6[[#This Row],[Zmiana butelkowa]], F282)</f>
        <v>25920</v>
      </c>
      <c r="F283">
        <f>IF(soki6[[#This Row],[Stan butelek przed]]-soki6[[#This Row],[wielkosc_zamowienia]] &gt;=0, soki6[[#This Row],[Stan butelek przed]]-soki6[[#This Row],[wielkosc_zamowienia]], soki6[[#This Row],[Stan butelek przed]])</f>
        <v>23670</v>
      </c>
      <c r="G283">
        <f>IF(soki6[[#This Row],[Stan butelek przed]]-soki6[[#This Row],[wielkosc_zamowienia]] &lt; 0, soki6[[#This Row],[wielkosc_zamowienia]], 0)</f>
        <v>0</v>
      </c>
      <c r="H283">
        <f>IF(WEEKDAY(soki6[[#This Row],[data]], 2) &lt;= 5, 12000, 5000)</f>
        <v>12000</v>
      </c>
    </row>
    <row r="284" spans="1:8" x14ac:dyDescent="0.45">
      <c r="A284">
        <v>283</v>
      </c>
      <c r="B284" s="1">
        <v>44336</v>
      </c>
      <c r="C284" s="2" t="s">
        <v>5</v>
      </c>
      <c r="D284">
        <v>6050</v>
      </c>
      <c r="E284">
        <f>IF(soki6[[#This Row],[data]] &lt;&gt; B283, F283+soki6[[#This Row],[Zmiana butelkowa]], F283)</f>
        <v>23670</v>
      </c>
      <c r="F284">
        <f>IF(soki6[[#This Row],[Stan butelek przed]]-soki6[[#This Row],[wielkosc_zamowienia]] &gt;=0, soki6[[#This Row],[Stan butelek przed]]-soki6[[#This Row],[wielkosc_zamowienia]], soki6[[#This Row],[Stan butelek przed]])</f>
        <v>17620</v>
      </c>
      <c r="G284">
        <f>IF(soki6[[#This Row],[Stan butelek przed]]-soki6[[#This Row],[wielkosc_zamowienia]] &lt; 0, soki6[[#This Row],[wielkosc_zamowienia]], 0)</f>
        <v>0</v>
      </c>
      <c r="H284">
        <f>IF(WEEKDAY(soki6[[#This Row],[data]], 2) &lt;= 5, 12000, 5000)</f>
        <v>12000</v>
      </c>
    </row>
    <row r="285" spans="1:8" x14ac:dyDescent="0.45">
      <c r="A285">
        <v>284</v>
      </c>
      <c r="B285" s="1">
        <v>44337</v>
      </c>
      <c r="C285" s="2" t="s">
        <v>5</v>
      </c>
      <c r="D285">
        <v>5490</v>
      </c>
      <c r="E285">
        <f>IF(soki6[[#This Row],[data]] &lt;&gt; B284, F284+soki6[[#This Row],[Zmiana butelkowa]], F284)</f>
        <v>29620</v>
      </c>
      <c r="F285">
        <f>IF(soki6[[#This Row],[Stan butelek przed]]-soki6[[#This Row],[wielkosc_zamowienia]] &gt;=0, soki6[[#This Row],[Stan butelek przed]]-soki6[[#This Row],[wielkosc_zamowienia]], soki6[[#This Row],[Stan butelek przed]])</f>
        <v>24130</v>
      </c>
      <c r="G285">
        <f>IF(soki6[[#This Row],[Stan butelek przed]]-soki6[[#This Row],[wielkosc_zamowienia]] &lt; 0, soki6[[#This Row],[wielkosc_zamowienia]], 0)</f>
        <v>0</v>
      </c>
      <c r="H285">
        <f>IF(WEEKDAY(soki6[[#This Row],[data]], 2) &lt;= 5, 12000, 5000)</f>
        <v>12000</v>
      </c>
    </row>
    <row r="286" spans="1:8" x14ac:dyDescent="0.45">
      <c r="A286">
        <v>285</v>
      </c>
      <c r="B286" s="1">
        <v>44338</v>
      </c>
      <c r="C286" s="2" t="s">
        <v>7</v>
      </c>
      <c r="D286">
        <v>3000</v>
      </c>
      <c r="E286">
        <f>IF(soki6[[#This Row],[data]] &lt;&gt; B285, F285+soki6[[#This Row],[Zmiana butelkowa]], F285)</f>
        <v>29130</v>
      </c>
      <c r="F286">
        <f>IF(soki6[[#This Row],[Stan butelek przed]]-soki6[[#This Row],[wielkosc_zamowienia]] &gt;=0, soki6[[#This Row],[Stan butelek przed]]-soki6[[#This Row],[wielkosc_zamowienia]], soki6[[#This Row],[Stan butelek przed]])</f>
        <v>26130</v>
      </c>
      <c r="G286">
        <f>IF(soki6[[#This Row],[Stan butelek przed]]-soki6[[#This Row],[wielkosc_zamowienia]] &lt; 0, soki6[[#This Row],[wielkosc_zamowienia]], 0)</f>
        <v>0</v>
      </c>
      <c r="H286">
        <f>IF(WEEKDAY(soki6[[#This Row],[data]], 2) &lt;= 5, 12000, 5000)</f>
        <v>5000</v>
      </c>
    </row>
    <row r="287" spans="1:8" x14ac:dyDescent="0.45">
      <c r="A287">
        <v>286</v>
      </c>
      <c r="B287" s="1">
        <v>44338</v>
      </c>
      <c r="C287" s="2" t="s">
        <v>6</v>
      </c>
      <c r="D287">
        <v>9670</v>
      </c>
      <c r="E287">
        <f>IF(soki6[[#This Row],[data]] &lt;&gt; B286, F286+soki6[[#This Row],[Zmiana butelkowa]], F286)</f>
        <v>26130</v>
      </c>
      <c r="F287">
        <f>IF(soki6[[#This Row],[Stan butelek przed]]-soki6[[#This Row],[wielkosc_zamowienia]] &gt;=0, soki6[[#This Row],[Stan butelek przed]]-soki6[[#This Row],[wielkosc_zamowienia]], soki6[[#This Row],[Stan butelek przed]])</f>
        <v>16460</v>
      </c>
      <c r="G287">
        <f>IF(soki6[[#This Row],[Stan butelek przed]]-soki6[[#This Row],[wielkosc_zamowienia]] &lt; 0, soki6[[#This Row],[wielkosc_zamowienia]], 0)</f>
        <v>0</v>
      </c>
      <c r="H287">
        <f>IF(WEEKDAY(soki6[[#This Row],[data]], 2) &lt;= 5, 12000, 5000)</f>
        <v>5000</v>
      </c>
    </row>
    <row r="288" spans="1:8" x14ac:dyDescent="0.45">
      <c r="A288">
        <v>287</v>
      </c>
      <c r="B288" s="1">
        <v>44339</v>
      </c>
      <c r="C288" s="2" t="s">
        <v>7</v>
      </c>
      <c r="D288">
        <v>3710</v>
      </c>
      <c r="E288">
        <f>IF(soki6[[#This Row],[data]] &lt;&gt; B287, F287+soki6[[#This Row],[Zmiana butelkowa]], F287)</f>
        <v>21460</v>
      </c>
      <c r="F288">
        <f>IF(soki6[[#This Row],[Stan butelek przed]]-soki6[[#This Row],[wielkosc_zamowienia]] &gt;=0, soki6[[#This Row],[Stan butelek przed]]-soki6[[#This Row],[wielkosc_zamowienia]], soki6[[#This Row],[Stan butelek przed]])</f>
        <v>17750</v>
      </c>
      <c r="G288">
        <f>IF(soki6[[#This Row],[Stan butelek przed]]-soki6[[#This Row],[wielkosc_zamowienia]] &lt; 0, soki6[[#This Row],[wielkosc_zamowienia]], 0)</f>
        <v>0</v>
      </c>
      <c r="H288">
        <f>IF(WEEKDAY(soki6[[#This Row],[data]], 2) &lt;= 5, 12000, 5000)</f>
        <v>5000</v>
      </c>
    </row>
    <row r="289" spans="1:8" x14ac:dyDescent="0.45">
      <c r="A289">
        <v>288</v>
      </c>
      <c r="B289" s="1">
        <v>44339</v>
      </c>
      <c r="C289" s="2" t="s">
        <v>5</v>
      </c>
      <c r="D289">
        <v>2680</v>
      </c>
      <c r="E289">
        <f>IF(soki6[[#This Row],[data]] &lt;&gt; B288, F288+soki6[[#This Row],[Zmiana butelkowa]], F288)</f>
        <v>17750</v>
      </c>
      <c r="F289">
        <f>IF(soki6[[#This Row],[Stan butelek przed]]-soki6[[#This Row],[wielkosc_zamowienia]] &gt;=0, soki6[[#This Row],[Stan butelek przed]]-soki6[[#This Row],[wielkosc_zamowienia]], soki6[[#This Row],[Stan butelek przed]])</f>
        <v>15070</v>
      </c>
      <c r="G289">
        <f>IF(soki6[[#This Row],[Stan butelek przed]]-soki6[[#This Row],[wielkosc_zamowienia]] &lt; 0, soki6[[#This Row],[wielkosc_zamowienia]], 0)</f>
        <v>0</v>
      </c>
      <c r="H289">
        <f>IF(WEEKDAY(soki6[[#This Row],[data]], 2) &lt;= 5, 12000, 5000)</f>
        <v>5000</v>
      </c>
    </row>
    <row r="290" spans="1:8" x14ac:dyDescent="0.45">
      <c r="A290">
        <v>289</v>
      </c>
      <c r="B290" s="1">
        <v>44339</v>
      </c>
      <c r="C290" s="2" t="s">
        <v>4</v>
      </c>
      <c r="D290">
        <v>4700</v>
      </c>
      <c r="E290">
        <f>IF(soki6[[#This Row],[data]] &lt;&gt; B289, F289+soki6[[#This Row],[Zmiana butelkowa]], F289)</f>
        <v>15070</v>
      </c>
      <c r="F290">
        <f>IF(soki6[[#This Row],[Stan butelek przed]]-soki6[[#This Row],[wielkosc_zamowienia]] &gt;=0, soki6[[#This Row],[Stan butelek przed]]-soki6[[#This Row],[wielkosc_zamowienia]], soki6[[#This Row],[Stan butelek przed]])</f>
        <v>10370</v>
      </c>
      <c r="G290">
        <f>IF(soki6[[#This Row],[Stan butelek przed]]-soki6[[#This Row],[wielkosc_zamowienia]] &lt; 0, soki6[[#This Row],[wielkosc_zamowienia]], 0)</f>
        <v>0</v>
      </c>
      <c r="H290">
        <f>IF(WEEKDAY(soki6[[#This Row],[data]], 2) &lt;= 5, 12000, 5000)</f>
        <v>5000</v>
      </c>
    </row>
    <row r="291" spans="1:8" x14ac:dyDescent="0.45">
      <c r="A291">
        <v>290</v>
      </c>
      <c r="B291" s="1">
        <v>44340</v>
      </c>
      <c r="C291" s="2" t="s">
        <v>4</v>
      </c>
      <c r="D291">
        <v>1830</v>
      </c>
      <c r="E291">
        <f>IF(soki6[[#This Row],[data]] &lt;&gt; B290, F290+soki6[[#This Row],[Zmiana butelkowa]], F290)</f>
        <v>22370</v>
      </c>
      <c r="F291">
        <f>IF(soki6[[#This Row],[Stan butelek przed]]-soki6[[#This Row],[wielkosc_zamowienia]] &gt;=0, soki6[[#This Row],[Stan butelek przed]]-soki6[[#This Row],[wielkosc_zamowienia]], soki6[[#This Row],[Stan butelek przed]])</f>
        <v>20540</v>
      </c>
      <c r="G291">
        <f>IF(soki6[[#This Row],[Stan butelek przed]]-soki6[[#This Row],[wielkosc_zamowienia]] &lt; 0, soki6[[#This Row],[wielkosc_zamowienia]], 0)</f>
        <v>0</v>
      </c>
      <c r="H291">
        <f>IF(WEEKDAY(soki6[[#This Row],[data]], 2) &lt;= 5, 12000, 5000)</f>
        <v>12000</v>
      </c>
    </row>
    <row r="292" spans="1:8" x14ac:dyDescent="0.45">
      <c r="A292">
        <v>291</v>
      </c>
      <c r="B292" s="1">
        <v>44340</v>
      </c>
      <c r="C292" s="2" t="s">
        <v>5</v>
      </c>
      <c r="D292">
        <v>4100</v>
      </c>
      <c r="E292">
        <f>IF(soki6[[#This Row],[data]] &lt;&gt; B291, F291+soki6[[#This Row],[Zmiana butelkowa]], F291)</f>
        <v>20540</v>
      </c>
      <c r="F292">
        <f>IF(soki6[[#This Row],[Stan butelek przed]]-soki6[[#This Row],[wielkosc_zamowienia]] &gt;=0, soki6[[#This Row],[Stan butelek przed]]-soki6[[#This Row],[wielkosc_zamowienia]], soki6[[#This Row],[Stan butelek przed]])</f>
        <v>16440</v>
      </c>
      <c r="G292">
        <f>IF(soki6[[#This Row],[Stan butelek przed]]-soki6[[#This Row],[wielkosc_zamowienia]] &lt; 0, soki6[[#This Row],[wielkosc_zamowienia]], 0)</f>
        <v>0</v>
      </c>
      <c r="H292">
        <f>IF(WEEKDAY(soki6[[#This Row],[data]], 2) &lt;= 5, 12000, 5000)</f>
        <v>12000</v>
      </c>
    </row>
    <row r="293" spans="1:8" x14ac:dyDescent="0.45">
      <c r="A293">
        <v>292</v>
      </c>
      <c r="B293" s="1">
        <v>44341</v>
      </c>
      <c r="C293" s="2" t="s">
        <v>7</v>
      </c>
      <c r="D293">
        <v>7870</v>
      </c>
      <c r="E293">
        <f>IF(soki6[[#This Row],[data]] &lt;&gt; B292, F292+soki6[[#This Row],[Zmiana butelkowa]], F292)</f>
        <v>28440</v>
      </c>
      <c r="F293">
        <f>IF(soki6[[#This Row],[Stan butelek przed]]-soki6[[#This Row],[wielkosc_zamowienia]] &gt;=0, soki6[[#This Row],[Stan butelek przed]]-soki6[[#This Row],[wielkosc_zamowienia]], soki6[[#This Row],[Stan butelek przed]])</f>
        <v>20570</v>
      </c>
      <c r="G293">
        <f>IF(soki6[[#This Row],[Stan butelek przed]]-soki6[[#This Row],[wielkosc_zamowienia]] &lt; 0, soki6[[#This Row],[wielkosc_zamowienia]], 0)</f>
        <v>0</v>
      </c>
      <c r="H293">
        <f>IF(WEEKDAY(soki6[[#This Row],[data]], 2) &lt;= 5, 12000, 5000)</f>
        <v>12000</v>
      </c>
    </row>
    <row r="294" spans="1:8" x14ac:dyDescent="0.45">
      <c r="A294">
        <v>293</v>
      </c>
      <c r="B294" s="1">
        <v>44341</v>
      </c>
      <c r="C294" s="2" t="s">
        <v>5</v>
      </c>
      <c r="D294">
        <v>7160</v>
      </c>
      <c r="E294">
        <f>IF(soki6[[#This Row],[data]] &lt;&gt; B293, F293+soki6[[#This Row],[Zmiana butelkowa]], F293)</f>
        <v>20570</v>
      </c>
      <c r="F294">
        <f>IF(soki6[[#This Row],[Stan butelek przed]]-soki6[[#This Row],[wielkosc_zamowienia]] &gt;=0, soki6[[#This Row],[Stan butelek przed]]-soki6[[#This Row],[wielkosc_zamowienia]], soki6[[#This Row],[Stan butelek przed]])</f>
        <v>13410</v>
      </c>
      <c r="G294">
        <f>IF(soki6[[#This Row],[Stan butelek przed]]-soki6[[#This Row],[wielkosc_zamowienia]] &lt; 0, soki6[[#This Row],[wielkosc_zamowienia]], 0)</f>
        <v>0</v>
      </c>
      <c r="H294">
        <f>IF(WEEKDAY(soki6[[#This Row],[data]], 2) &lt;= 5, 12000, 5000)</f>
        <v>12000</v>
      </c>
    </row>
    <row r="295" spans="1:8" x14ac:dyDescent="0.45">
      <c r="A295">
        <v>294</v>
      </c>
      <c r="B295" s="1">
        <v>44341</v>
      </c>
      <c r="C295" s="2" t="s">
        <v>6</v>
      </c>
      <c r="D295">
        <v>9200</v>
      </c>
      <c r="E295">
        <f>IF(soki6[[#This Row],[data]] &lt;&gt; B294, F294+soki6[[#This Row],[Zmiana butelkowa]], F294)</f>
        <v>13410</v>
      </c>
      <c r="F295">
        <f>IF(soki6[[#This Row],[Stan butelek przed]]-soki6[[#This Row],[wielkosc_zamowienia]] &gt;=0, soki6[[#This Row],[Stan butelek przed]]-soki6[[#This Row],[wielkosc_zamowienia]], soki6[[#This Row],[Stan butelek przed]])</f>
        <v>4210</v>
      </c>
      <c r="G295">
        <f>IF(soki6[[#This Row],[Stan butelek przed]]-soki6[[#This Row],[wielkosc_zamowienia]] &lt; 0, soki6[[#This Row],[wielkosc_zamowienia]], 0)</f>
        <v>0</v>
      </c>
      <c r="H295">
        <f>IF(WEEKDAY(soki6[[#This Row],[data]], 2) &lt;= 5, 12000, 5000)</f>
        <v>12000</v>
      </c>
    </row>
    <row r="296" spans="1:8" x14ac:dyDescent="0.45">
      <c r="A296">
        <v>295</v>
      </c>
      <c r="B296" s="1">
        <v>44342</v>
      </c>
      <c r="C296" s="2" t="s">
        <v>5</v>
      </c>
      <c r="D296">
        <v>7390</v>
      </c>
      <c r="E296">
        <f>IF(soki6[[#This Row],[data]] &lt;&gt; B295, F295+soki6[[#This Row],[Zmiana butelkowa]], F295)</f>
        <v>16210</v>
      </c>
      <c r="F296">
        <f>IF(soki6[[#This Row],[Stan butelek przed]]-soki6[[#This Row],[wielkosc_zamowienia]] &gt;=0, soki6[[#This Row],[Stan butelek przed]]-soki6[[#This Row],[wielkosc_zamowienia]], soki6[[#This Row],[Stan butelek przed]])</f>
        <v>8820</v>
      </c>
      <c r="G296">
        <f>IF(soki6[[#This Row],[Stan butelek przed]]-soki6[[#This Row],[wielkosc_zamowienia]] &lt; 0, soki6[[#This Row],[wielkosc_zamowienia]], 0)</f>
        <v>0</v>
      </c>
      <c r="H296">
        <f>IF(WEEKDAY(soki6[[#This Row],[data]], 2) &lt;= 5, 12000, 5000)</f>
        <v>12000</v>
      </c>
    </row>
    <row r="297" spans="1:8" x14ac:dyDescent="0.45">
      <c r="A297">
        <v>296</v>
      </c>
      <c r="B297" s="1">
        <v>44342</v>
      </c>
      <c r="C297" s="2" t="s">
        <v>4</v>
      </c>
      <c r="D297">
        <v>4560</v>
      </c>
      <c r="E297">
        <f>IF(soki6[[#This Row],[data]] &lt;&gt; B296, F296+soki6[[#This Row],[Zmiana butelkowa]], F296)</f>
        <v>8820</v>
      </c>
      <c r="F297">
        <f>IF(soki6[[#This Row],[Stan butelek przed]]-soki6[[#This Row],[wielkosc_zamowienia]] &gt;=0, soki6[[#This Row],[Stan butelek przed]]-soki6[[#This Row],[wielkosc_zamowienia]], soki6[[#This Row],[Stan butelek przed]])</f>
        <v>4260</v>
      </c>
      <c r="G297">
        <f>IF(soki6[[#This Row],[Stan butelek przed]]-soki6[[#This Row],[wielkosc_zamowienia]] &lt; 0, soki6[[#This Row],[wielkosc_zamowienia]], 0)</f>
        <v>0</v>
      </c>
      <c r="H297">
        <f>IF(WEEKDAY(soki6[[#This Row],[data]], 2) &lt;= 5, 12000, 5000)</f>
        <v>12000</v>
      </c>
    </row>
    <row r="298" spans="1:8" x14ac:dyDescent="0.45">
      <c r="A298">
        <v>297</v>
      </c>
      <c r="B298" s="1">
        <v>44343</v>
      </c>
      <c r="C298" s="2" t="s">
        <v>5</v>
      </c>
      <c r="D298">
        <v>8680</v>
      </c>
      <c r="E298">
        <f>IF(soki6[[#This Row],[data]] &lt;&gt; B297, F297+soki6[[#This Row],[Zmiana butelkowa]], F297)</f>
        <v>16260</v>
      </c>
      <c r="F298">
        <f>IF(soki6[[#This Row],[Stan butelek przed]]-soki6[[#This Row],[wielkosc_zamowienia]] &gt;=0, soki6[[#This Row],[Stan butelek przed]]-soki6[[#This Row],[wielkosc_zamowienia]], soki6[[#This Row],[Stan butelek przed]])</f>
        <v>7580</v>
      </c>
      <c r="G298">
        <f>IF(soki6[[#This Row],[Stan butelek przed]]-soki6[[#This Row],[wielkosc_zamowienia]] &lt; 0, soki6[[#This Row],[wielkosc_zamowienia]], 0)</f>
        <v>0</v>
      </c>
      <c r="H298">
        <f>IF(WEEKDAY(soki6[[#This Row],[data]], 2) &lt;= 5, 12000, 5000)</f>
        <v>12000</v>
      </c>
    </row>
    <row r="299" spans="1:8" x14ac:dyDescent="0.45">
      <c r="A299">
        <v>298</v>
      </c>
      <c r="B299" s="1">
        <v>44343</v>
      </c>
      <c r="C299" s="2" t="s">
        <v>4</v>
      </c>
      <c r="D299">
        <v>3110</v>
      </c>
      <c r="E299">
        <f>IF(soki6[[#This Row],[data]] &lt;&gt; B298, F298+soki6[[#This Row],[Zmiana butelkowa]], F298)</f>
        <v>7580</v>
      </c>
      <c r="F299">
        <f>IF(soki6[[#This Row],[Stan butelek przed]]-soki6[[#This Row],[wielkosc_zamowienia]] &gt;=0, soki6[[#This Row],[Stan butelek przed]]-soki6[[#This Row],[wielkosc_zamowienia]], soki6[[#This Row],[Stan butelek przed]])</f>
        <v>4470</v>
      </c>
      <c r="G299">
        <f>IF(soki6[[#This Row],[Stan butelek przed]]-soki6[[#This Row],[wielkosc_zamowienia]] &lt; 0, soki6[[#This Row],[wielkosc_zamowienia]], 0)</f>
        <v>0</v>
      </c>
      <c r="H299">
        <f>IF(WEEKDAY(soki6[[#This Row],[data]], 2) &lt;= 5, 12000, 5000)</f>
        <v>12000</v>
      </c>
    </row>
    <row r="300" spans="1:8" x14ac:dyDescent="0.45">
      <c r="A300">
        <v>299</v>
      </c>
      <c r="B300" s="1">
        <v>44343</v>
      </c>
      <c r="C300" s="2" t="s">
        <v>7</v>
      </c>
      <c r="D300">
        <v>8770</v>
      </c>
      <c r="E300">
        <f>IF(soki6[[#This Row],[data]] &lt;&gt; B299, F299+soki6[[#This Row],[Zmiana butelkowa]], F299)</f>
        <v>4470</v>
      </c>
      <c r="F300">
        <f>IF(soki6[[#This Row],[Stan butelek przed]]-soki6[[#This Row],[wielkosc_zamowienia]] &gt;=0, soki6[[#This Row],[Stan butelek przed]]-soki6[[#This Row],[wielkosc_zamowienia]], soki6[[#This Row],[Stan butelek przed]])</f>
        <v>4470</v>
      </c>
      <c r="G300">
        <f>IF(soki6[[#This Row],[Stan butelek przed]]-soki6[[#This Row],[wielkosc_zamowienia]] &lt; 0, soki6[[#This Row],[wielkosc_zamowienia]], 0)</f>
        <v>8770</v>
      </c>
      <c r="H300">
        <f>IF(WEEKDAY(soki6[[#This Row],[data]], 2) &lt;= 5, 12000, 5000)</f>
        <v>12000</v>
      </c>
    </row>
    <row r="301" spans="1:8" x14ac:dyDescent="0.45">
      <c r="A301">
        <v>300</v>
      </c>
      <c r="B301" s="1">
        <v>44344</v>
      </c>
      <c r="C301" s="2" t="s">
        <v>7</v>
      </c>
      <c r="D301">
        <v>6900</v>
      </c>
      <c r="E301">
        <f>IF(soki6[[#This Row],[data]] &lt;&gt; B300, F300+soki6[[#This Row],[Zmiana butelkowa]], F300)</f>
        <v>16470</v>
      </c>
      <c r="F301">
        <f>IF(soki6[[#This Row],[Stan butelek przed]]-soki6[[#This Row],[wielkosc_zamowienia]] &gt;=0, soki6[[#This Row],[Stan butelek przed]]-soki6[[#This Row],[wielkosc_zamowienia]], soki6[[#This Row],[Stan butelek przed]])</f>
        <v>9570</v>
      </c>
      <c r="G301">
        <f>IF(soki6[[#This Row],[Stan butelek przed]]-soki6[[#This Row],[wielkosc_zamowienia]] &lt; 0, soki6[[#This Row],[wielkosc_zamowienia]], 0)</f>
        <v>0</v>
      </c>
      <c r="H301">
        <f>IF(WEEKDAY(soki6[[#This Row],[data]], 2) &lt;= 5, 12000, 5000)</f>
        <v>12000</v>
      </c>
    </row>
    <row r="302" spans="1:8" x14ac:dyDescent="0.45">
      <c r="A302">
        <v>301</v>
      </c>
      <c r="B302" s="1">
        <v>44344</v>
      </c>
      <c r="C302" s="2" t="s">
        <v>4</v>
      </c>
      <c r="D302">
        <v>9220</v>
      </c>
      <c r="E302">
        <f>IF(soki6[[#This Row],[data]] &lt;&gt; B301, F301+soki6[[#This Row],[Zmiana butelkowa]], F301)</f>
        <v>9570</v>
      </c>
      <c r="F302">
        <f>IF(soki6[[#This Row],[Stan butelek przed]]-soki6[[#This Row],[wielkosc_zamowienia]] &gt;=0, soki6[[#This Row],[Stan butelek przed]]-soki6[[#This Row],[wielkosc_zamowienia]], soki6[[#This Row],[Stan butelek przed]])</f>
        <v>350</v>
      </c>
      <c r="G302">
        <f>IF(soki6[[#This Row],[Stan butelek przed]]-soki6[[#This Row],[wielkosc_zamowienia]] &lt; 0, soki6[[#This Row],[wielkosc_zamowienia]], 0)</f>
        <v>0</v>
      </c>
      <c r="H302">
        <f>IF(WEEKDAY(soki6[[#This Row],[data]], 2) &lt;= 5, 12000, 5000)</f>
        <v>12000</v>
      </c>
    </row>
    <row r="303" spans="1:8" x14ac:dyDescent="0.45">
      <c r="A303">
        <v>302</v>
      </c>
      <c r="B303" s="1">
        <v>44345</v>
      </c>
      <c r="C303" s="2" t="s">
        <v>4</v>
      </c>
      <c r="D303">
        <v>9740</v>
      </c>
      <c r="E303">
        <f>IF(soki6[[#This Row],[data]] &lt;&gt; B302, F302+soki6[[#This Row],[Zmiana butelkowa]], F302)</f>
        <v>5350</v>
      </c>
      <c r="F303">
        <f>IF(soki6[[#This Row],[Stan butelek przed]]-soki6[[#This Row],[wielkosc_zamowienia]] &gt;=0, soki6[[#This Row],[Stan butelek przed]]-soki6[[#This Row],[wielkosc_zamowienia]], soki6[[#This Row],[Stan butelek przed]])</f>
        <v>5350</v>
      </c>
      <c r="G303">
        <f>IF(soki6[[#This Row],[Stan butelek przed]]-soki6[[#This Row],[wielkosc_zamowienia]] &lt; 0, soki6[[#This Row],[wielkosc_zamowienia]], 0)</f>
        <v>9740</v>
      </c>
      <c r="H303">
        <f>IF(WEEKDAY(soki6[[#This Row],[data]], 2) &lt;= 5, 12000, 5000)</f>
        <v>5000</v>
      </c>
    </row>
    <row r="304" spans="1:8" x14ac:dyDescent="0.45">
      <c r="A304">
        <v>303</v>
      </c>
      <c r="B304" s="1">
        <v>44346</v>
      </c>
      <c r="C304" s="2" t="s">
        <v>4</v>
      </c>
      <c r="D304">
        <v>4500</v>
      </c>
      <c r="E304">
        <f>IF(soki6[[#This Row],[data]] &lt;&gt; B303, F303+soki6[[#This Row],[Zmiana butelkowa]], F303)</f>
        <v>10350</v>
      </c>
      <c r="F304">
        <f>IF(soki6[[#This Row],[Stan butelek przed]]-soki6[[#This Row],[wielkosc_zamowienia]] &gt;=0, soki6[[#This Row],[Stan butelek przed]]-soki6[[#This Row],[wielkosc_zamowienia]], soki6[[#This Row],[Stan butelek przed]])</f>
        <v>5850</v>
      </c>
      <c r="G304">
        <f>IF(soki6[[#This Row],[Stan butelek przed]]-soki6[[#This Row],[wielkosc_zamowienia]] &lt; 0, soki6[[#This Row],[wielkosc_zamowienia]], 0)</f>
        <v>0</v>
      </c>
      <c r="H304">
        <f>IF(WEEKDAY(soki6[[#This Row],[data]], 2) &lt;= 5, 12000, 5000)</f>
        <v>5000</v>
      </c>
    </row>
    <row r="305" spans="1:8" x14ac:dyDescent="0.45">
      <c r="A305">
        <v>304</v>
      </c>
      <c r="B305" s="1">
        <v>44346</v>
      </c>
      <c r="C305" s="2" t="s">
        <v>6</v>
      </c>
      <c r="D305">
        <v>9950</v>
      </c>
      <c r="E305">
        <f>IF(soki6[[#This Row],[data]] &lt;&gt; B304, F304+soki6[[#This Row],[Zmiana butelkowa]], F304)</f>
        <v>5850</v>
      </c>
      <c r="F305">
        <f>IF(soki6[[#This Row],[Stan butelek przed]]-soki6[[#This Row],[wielkosc_zamowienia]] &gt;=0, soki6[[#This Row],[Stan butelek przed]]-soki6[[#This Row],[wielkosc_zamowienia]], soki6[[#This Row],[Stan butelek przed]])</f>
        <v>5850</v>
      </c>
      <c r="G305">
        <f>IF(soki6[[#This Row],[Stan butelek przed]]-soki6[[#This Row],[wielkosc_zamowienia]] &lt; 0, soki6[[#This Row],[wielkosc_zamowienia]], 0)</f>
        <v>9950</v>
      </c>
      <c r="H305">
        <f>IF(WEEKDAY(soki6[[#This Row],[data]], 2) &lt;= 5, 12000, 5000)</f>
        <v>5000</v>
      </c>
    </row>
    <row r="306" spans="1:8" x14ac:dyDescent="0.45">
      <c r="A306">
        <v>305</v>
      </c>
      <c r="B306" s="1">
        <v>44347</v>
      </c>
      <c r="C306" s="2" t="s">
        <v>4</v>
      </c>
      <c r="D306">
        <v>9960</v>
      </c>
      <c r="E306">
        <f>IF(soki6[[#This Row],[data]] &lt;&gt; B305, F305+soki6[[#This Row],[Zmiana butelkowa]], F305)</f>
        <v>17850</v>
      </c>
      <c r="F306">
        <f>IF(soki6[[#This Row],[Stan butelek przed]]-soki6[[#This Row],[wielkosc_zamowienia]] &gt;=0, soki6[[#This Row],[Stan butelek przed]]-soki6[[#This Row],[wielkosc_zamowienia]], soki6[[#This Row],[Stan butelek przed]])</f>
        <v>7890</v>
      </c>
      <c r="G306">
        <f>IF(soki6[[#This Row],[Stan butelek przed]]-soki6[[#This Row],[wielkosc_zamowienia]] &lt; 0, soki6[[#This Row],[wielkosc_zamowienia]], 0)</f>
        <v>0</v>
      </c>
      <c r="H306">
        <f>IF(WEEKDAY(soki6[[#This Row],[data]], 2) &lt;= 5, 12000, 5000)</f>
        <v>12000</v>
      </c>
    </row>
    <row r="307" spans="1:8" x14ac:dyDescent="0.45">
      <c r="A307">
        <v>306</v>
      </c>
      <c r="B307" s="1">
        <v>44347</v>
      </c>
      <c r="C307" s="2" t="s">
        <v>6</v>
      </c>
      <c r="D307">
        <v>8880</v>
      </c>
      <c r="E307">
        <f>IF(soki6[[#This Row],[data]] &lt;&gt; B306, F306+soki6[[#This Row],[Zmiana butelkowa]], F306)</f>
        <v>7890</v>
      </c>
      <c r="F307">
        <f>IF(soki6[[#This Row],[Stan butelek przed]]-soki6[[#This Row],[wielkosc_zamowienia]] &gt;=0, soki6[[#This Row],[Stan butelek przed]]-soki6[[#This Row],[wielkosc_zamowienia]], soki6[[#This Row],[Stan butelek przed]])</f>
        <v>7890</v>
      </c>
      <c r="G307">
        <f>IF(soki6[[#This Row],[Stan butelek przed]]-soki6[[#This Row],[wielkosc_zamowienia]] &lt; 0, soki6[[#This Row],[wielkosc_zamowienia]], 0)</f>
        <v>8880</v>
      </c>
      <c r="H307">
        <f>IF(WEEKDAY(soki6[[#This Row],[data]], 2) &lt;= 5, 12000, 5000)</f>
        <v>12000</v>
      </c>
    </row>
    <row r="308" spans="1:8" x14ac:dyDescent="0.45">
      <c r="A308">
        <v>307</v>
      </c>
      <c r="B308" s="1">
        <v>44347</v>
      </c>
      <c r="C308" s="2" t="s">
        <v>5</v>
      </c>
      <c r="D308">
        <v>4160</v>
      </c>
      <c r="E308">
        <f>IF(soki6[[#This Row],[data]] &lt;&gt; B307, F307+soki6[[#This Row],[Zmiana butelkowa]], F307)</f>
        <v>7890</v>
      </c>
      <c r="F308">
        <f>IF(soki6[[#This Row],[Stan butelek przed]]-soki6[[#This Row],[wielkosc_zamowienia]] &gt;=0, soki6[[#This Row],[Stan butelek przed]]-soki6[[#This Row],[wielkosc_zamowienia]], soki6[[#This Row],[Stan butelek przed]])</f>
        <v>3730</v>
      </c>
      <c r="G308">
        <f>IF(soki6[[#This Row],[Stan butelek przed]]-soki6[[#This Row],[wielkosc_zamowienia]] &lt; 0, soki6[[#This Row],[wielkosc_zamowienia]], 0)</f>
        <v>0</v>
      </c>
      <c r="H308">
        <f>IF(WEEKDAY(soki6[[#This Row],[data]], 2) &lt;= 5, 12000, 5000)</f>
        <v>12000</v>
      </c>
    </row>
    <row r="309" spans="1:8" x14ac:dyDescent="0.45">
      <c r="A309">
        <v>308</v>
      </c>
      <c r="B309" s="1">
        <v>44348</v>
      </c>
      <c r="C309" s="2" t="s">
        <v>5</v>
      </c>
      <c r="D309">
        <v>6300</v>
      </c>
      <c r="E309">
        <f>IF(soki6[[#This Row],[data]] &lt;&gt; B308, F308+soki6[[#This Row],[Zmiana butelkowa]], F308)</f>
        <v>15730</v>
      </c>
      <c r="F309">
        <f>IF(soki6[[#This Row],[Stan butelek przed]]-soki6[[#This Row],[wielkosc_zamowienia]] &gt;=0, soki6[[#This Row],[Stan butelek przed]]-soki6[[#This Row],[wielkosc_zamowienia]], soki6[[#This Row],[Stan butelek przed]])</f>
        <v>9430</v>
      </c>
      <c r="G309">
        <f>IF(soki6[[#This Row],[Stan butelek przed]]-soki6[[#This Row],[wielkosc_zamowienia]] &lt; 0, soki6[[#This Row],[wielkosc_zamowienia]], 0)</f>
        <v>0</v>
      </c>
      <c r="H309">
        <f>IF(WEEKDAY(soki6[[#This Row],[data]], 2) &lt;= 5, 12000, 5000)</f>
        <v>12000</v>
      </c>
    </row>
    <row r="310" spans="1:8" x14ac:dyDescent="0.45">
      <c r="A310">
        <v>309</v>
      </c>
      <c r="B310" s="1">
        <v>44348</v>
      </c>
      <c r="C310" s="2" t="s">
        <v>7</v>
      </c>
      <c r="D310">
        <v>9040</v>
      </c>
      <c r="E310">
        <f>IF(soki6[[#This Row],[data]] &lt;&gt; B309, F309+soki6[[#This Row],[Zmiana butelkowa]], F309)</f>
        <v>9430</v>
      </c>
      <c r="F310">
        <f>IF(soki6[[#This Row],[Stan butelek przed]]-soki6[[#This Row],[wielkosc_zamowienia]] &gt;=0, soki6[[#This Row],[Stan butelek przed]]-soki6[[#This Row],[wielkosc_zamowienia]], soki6[[#This Row],[Stan butelek przed]])</f>
        <v>390</v>
      </c>
      <c r="G310">
        <f>IF(soki6[[#This Row],[Stan butelek przed]]-soki6[[#This Row],[wielkosc_zamowienia]] &lt; 0, soki6[[#This Row],[wielkosc_zamowienia]], 0)</f>
        <v>0</v>
      </c>
      <c r="H310">
        <f>IF(WEEKDAY(soki6[[#This Row],[data]], 2) &lt;= 5, 12000, 5000)</f>
        <v>12000</v>
      </c>
    </row>
    <row r="311" spans="1:8" x14ac:dyDescent="0.45">
      <c r="A311">
        <v>310</v>
      </c>
      <c r="B311" s="1">
        <v>44349</v>
      </c>
      <c r="C311" s="2" t="s">
        <v>7</v>
      </c>
      <c r="D311">
        <v>8880</v>
      </c>
      <c r="E311">
        <f>IF(soki6[[#This Row],[data]] &lt;&gt; B310, F310+soki6[[#This Row],[Zmiana butelkowa]], F310)</f>
        <v>12390</v>
      </c>
      <c r="F311">
        <f>IF(soki6[[#This Row],[Stan butelek przed]]-soki6[[#This Row],[wielkosc_zamowienia]] &gt;=0, soki6[[#This Row],[Stan butelek przed]]-soki6[[#This Row],[wielkosc_zamowienia]], soki6[[#This Row],[Stan butelek przed]])</f>
        <v>3510</v>
      </c>
      <c r="G311">
        <f>IF(soki6[[#This Row],[Stan butelek przed]]-soki6[[#This Row],[wielkosc_zamowienia]] &lt; 0, soki6[[#This Row],[wielkosc_zamowienia]], 0)</f>
        <v>0</v>
      </c>
      <c r="H311">
        <f>IF(WEEKDAY(soki6[[#This Row],[data]], 2) &lt;= 5, 12000, 5000)</f>
        <v>12000</v>
      </c>
    </row>
    <row r="312" spans="1:8" x14ac:dyDescent="0.45">
      <c r="A312">
        <v>311</v>
      </c>
      <c r="B312" s="1">
        <v>44350</v>
      </c>
      <c r="C312" s="2" t="s">
        <v>4</v>
      </c>
      <c r="D312">
        <v>5030</v>
      </c>
      <c r="E312">
        <f>IF(soki6[[#This Row],[data]] &lt;&gt; B311, F311+soki6[[#This Row],[Zmiana butelkowa]], F311)</f>
        <v>15510</v>
      </c>
      <c r="F312">
        <f>IF(soki6[[#This Row],[Stan butelek przed]]-soki6[[#This Row],[wielkosc_zamowienia]] &gt;=0, soki6[[#This Row],[Stan butelek przed]]-soki6[[#This Row],[wielkosc_zamowienia]], soki6[[#This Row],[Stan butelek przed]])</f>
        <v>10480</v>
      </c>
      <c r="G312">
        <f>IF(soki6[[#This Row],[Stan butelek przed]]-soki6[[#This Row],[wielkosc_zamowienia]] &lt; 0, soki6[[#This Row],[wielkosc_zamowienia]], 0)</f>
        <v>0</v>
      </c>
      <c r="H312">
        <f>IF(WEEKDAY(soki6[[#This Row],[data]], 2) &lt;= 5, 12000, 5000)</f>
        <v>12000</v>
      </c>
    </row>
    <row r="313" spans="1:8" x14ac:dyDescent="0.45">
      <c r="A313">
        <v>312</v>
      </c>
      <c r="B313" s="1">
        <v>44350</v>
      </c>
      <c r="C313" s="2" t="s">
        <v>6</v>
      </c>
      <c r="D313">
        <v>6010</v>
      </c>
      <c r="E313">
        <f>IF(soki6[[#This Row],[data]] &lt;&gt; B312, F312+soki6[[#This Row],[Zmiana butelkowa]], F312)</f>
        <v>10480</v>
      </c>
      <c r="F313">
        <f>IF(soki6[[#This Row],[Stan butelek przed]]-soki6[[#This Row],[wielkosc_zamowienia]] &gt;=0, soki6[[#This Row],[Stan butelek przed]]-soki6[[#This Row],[wielkosc_zamowienia]], soki6[[#This Row],[Stan butelek przed]])</f>
        <v>4470</v>
      </c>
      <c r="G313">
        <f>IF(soki6[[#This Row],[Stan butelek przed]]-soki6[[#This Row],[wielkosc_zamowienia]] &lt; 0, soki6[[#This Row],[wielkosc_zamowienia]], 0)</f>
        <v>0</v>
      </c>
      <c r="H313">
        <f>IF(WEEKDAY(soki6[[#This Row],[data]], 2) &lt;= 5, 12000, 5000)</f>
        <v>12000</v>
      </c>
    </row>
    <row r="314" spans="1:8" x14ac:dyDescent="0.45">
      <c r="A314">
        <v>313</v>
      </c>
      <c r="B314" s="1">
        <v>44351</v>
      </c>
      <c r="C314" s="2" t="s">
        <v>5</v>
      </c>
      <c r="D314">
        <v>8880</v>
      </c>
      <c r="E314">
        <f>IF(soki6[[#This Row],[data]] &lt;&gt; B313, F313+soki6[[#This Row],[Zmiana butelkowa]], F313)</f>
        <v>16470</v>
      </c>
      <c r="F314">
        <f>IF(soki6[[#This Row],[Stan butelek przed]]-soki6[[#This Row],[wielkosc_zamowienia]] &gt;=0, soki6[[#This Row],[Stan butelek przed]]-soki6[[#This Row],[wielkosc_zamowienia]], soki6[[#This Row],[Stan butelek przed]])</f>
        <v>7590</v>
      </c>
      <c r="G314">
        <f>IF(soki6[[#This Row],[Stan butelek przed]]-soki6[[#This Row],[wielkosc_zamowienia]] &lt; 0, soki6[[#This Row],[wielkosc_zamowienia]], 0)</f>
        <v>0</v>
      </c>
      <c r="H314">
        <f>IF(WEEKDAY(soki6[[#This Row],[data]], 2) &lt;= 5, 12000, 5000)</f>
        <v>12000</v>
      </c>
    </row>
    <row r="315" spans="1:8" x14ac:dyDescent="0.45">
      <c r="A315">
        <v>314</v>
      </c>
      <c r="B315" s="1">
        <v>44352</v>
      </c>
      <c r="C315" s="2" t="s">
        <v>4</v>
      </c>
      <c r="D315">
        <v>5490</v>
      </c>
      <c r="E315">
        <f>IF(soki6[[#This Row],[data]] &lt;&gt; B314, F314+soki6[[#This Row],[Zmiana butelkowa]], F314)</f>
        <v>12590</v>
      </c>
      <c r="F315">
        <f>IF(soki6[[#This Row],[Stan butelek przed]]-soki6[[#This Row],[wielkosc_zamowienia]] &gt;=0, soki6[[#This Row],[Stan butelek przed]]-soki6[[#This Row],[wielkosc_zamowienia]], soki6[[#This Row],[Stan butelek przed]])</f>
        <v>7100</v>
      </c>
      <c r="G315">
        <f>IF(soki6[[#This Row],[Stan butelek przed]]-soki6[[#This Row],[wielkosc_zamowienia]] &lt; 0, soki6[[#This Row],[wielkosc_zamowienia]], 0)</f>
        <v>0</v>
      </c>
      <c r="H315">
        <f>IF(WEEKDAY(soki6[[#This Row],[data]], 2) &lt;= 5, 12000, 5000)</f>
        <v>5000</v>
      </c>
    </row>
    <row r="316" spans="1:8" x14ac:dyDescent="0.45">
      <c r="A316">
        <v>315</v>
      </c>
      <c r="B316" s="1">
        <v>44353</v>
      </c>
      <c r="C316" s="2" t="s">
        <v>7</v>
      </c>
      <c r="D316">
        <v>9370</v>
      </c>
      <c r="E316">
        <f>IF(soki6[[#This Row],[data]] &lt;&gt; B315, F315+soki6[[#This Row],[Zmiana butelkowa]], F315)</f>
        <v>12100</v>
      </c>
      <c r="F316">
        <f>IF(soki6[[#This Row],[Stan butelek przed]]-soki6[[#This Row],[wielkosc_zamowienia]] &gt;=0, soki6[[#This Row],[Stan butelek przed]]-soki6[[#This Row],[wielkosc_zamowienia]], soki6[[#This Row],[Stan butelek przed]])</f>
        <v>2730</v>
      </c>
      <c r="G316">
        <f>IF(soki6[[#This Row],[Stan butelek przed]]-soki6[[#This Row],[wielkosc_zamowienia]] &lt; 0, soki6[[#This Row],[wielkosc_zamowienia]], 0)</f>
        <v>0</v>
      </c>
      <c r="H316">
        <f>IF(WEEKDAY(soki6[[#This Row],[data]], 2) &lt;= 5, 12000, 5000)</f>
        <v>5000</v>
      </c>
    </row>
    <row r="317" spans="1:8" x14ac:dyDescent="0.45">
      <c r="A317">
        <v>316</v>
      </c>
      <c r="B317" s="1">
        <v>44353</v>
      </c>
      <c r="C317" s="2" t="s">
        <v>4</v>
      </c>
      <c r="D317">
        <v>6790</v>
      </c>
      <c r="E317">
        <f>IF(soki6[[#This Row],[data]] &lt;&gt; B316, F316+soki6[[#This Row],[Zmiana butelkowa]], F316)</f>
        <v>2730</v>
      </c>
      <c r="F317">
        <f>IF(soki6[[#This Row],[Stan butelek przed]]-soki6[[#This Row],[wielkosc_zamowienia]] &gt;=0, soki6[[#This Row],[Stan butelek przed]]-soki6[[#This Row],[wielkosc_zamowienia]], soki6[[#This Row],[Stan butelek przed]])</f>
        <v>2730</v>
      </c>
      <c r="G317">
        <f>IF(soki6[[#This Row],[Stan butelek przed]]-soki6[[#This Row],[wielkosc_zamowienia]] &lt; 0, soki6[[#This Row],[wielkosc_zamowienia]], 0)</f>
        <v>6790</v>
      </c>
      <c r="H317">
        <f>IF(WEEKDAY(soki6[[#This Row],[data]], 2) &lt;= 5, 12000, 5000)</f>
        <v>5000</v>
      </c>
    </row>
    <row r="318" spans="1:8" x14ac:dyDescent="0.45">
      <c r="A318">
        <v>317</v>
      </c>
      <c r="B318" s="1">
        <v>44354</v>
      </c>
      <c r="C318" s="2" t="s">
        <v>5</v>
      </c>
      <c r="D318">
        <v>2540</v>
      </c>
      <c r="E318">
        <f>IF(soki6[[#This Row],[data]] &lt;&gt; B317, F317+soki6[[#This Row],[Zmiana butelkowa]], F317)</f>
        <v>14730</v>
      </c>
      <c r="F318">
        <f>IF(soki6[[#This Row],[Stan butelek przed]]-soki6[[#This Row],[wielkosc_zamowienia]] &gt;=0, soki6[[#This Row],[Stan butelek przed]]-soki6[[#This Row],[wielkosc_zamowienia]], soki6[[#This Row],[Stan butelek przed]])</f>
        <v>12190</v>
      </c>
      <c r="G318">
        <f>IF(soki6[[#This Row],[Stan butelek przed]]-soki6[[#This Row],[wielkosc_zamowienia]] &lt; 0, soki6[[#This Row],[wielkosc_zamowienia]], 0)</f>
        <v>0</v>
      </c>
      <c r="H318">
        <f>IF(WEEKDAY(soki6[[#This Row],[data]], 2) &lt;= 5, 12000, 5000)</f>
        <v>12000</v>
      </c>
    </row>
    <row r="319" spans="1:8" x14ac:dyDescent="0.45">
      <c r="A319">
        <v>318</v>
      </c>
      <c r="B319" s="1">
        <v>44354</v>
      </c>
      <c r="C319" s="2" t="s">
        <v>4</v>
      </c>
      <c r="D319">
        <v>5530</v>
      </c>
      <c r="E319">
        <f>IF(soki6[[#This Row],[data]] &lt;&gt; B318, F318+soki6[[#This Row],[Zmiana butelkowa]], F318)</f>
        <v>12190</v>
      </c>
      <c r="F319">
        <f>IF(soki6[[#This Row],[Stan butelek przed]]-soki6[[#This Row],[wielkosc_zamowienia]] &gt;=0, soki6[[#This Row],[Stan butelek przed]]-soki6[[#This Row],[wielkosc_zamowienia]], soki6[[#This Row],[Stan butelek przed]])</f>
        <v>6660</v>
      </c>
      <c r="G319">
        <f>IF(soki6[[#This Row],[Stan butelek przed]]-soki6[[#This Row],[wielkosc_zamowienia]] &lt; 0, soki6[[#This Row],[wielkosc_zamowienia]], 0)</f>
        <v>0</v>
      </c>
      <c r="H319">
        <f>IF(WEEKDAY(soki6[[#This Row],[data]], 2) &lt;= 5, 12000, 5000)</f>
        <v>12000</v>
      </c>
    </row>
    <row r="320" spans="1:8" x14ac:dyDescent="0.45">
      <c r="A320">
        <v>319</v>
      </c>
      <c r="B320" s="1">
        <v>44354</v>
      </c>
      <c r="C320" s="2" t="s">
        <v>7</v>
      </c>
      <c r="D320">
        <v>7020</v>
      </c>
      <c r="E320">
        <f>IF(soki6[[#This Row],[data]] &lt;&gt; B319, F319+soki6[[#This Row],[Zmiana butelkowa]], F319)</f>
        <v>6660</v>
      </c>
      <c r="F320">
        <f>IF(soki6[[#This Row],[Stan butelek przed]]-soki6[[#This Row],[wielkosc_zamowienia]] &gt;=0, soki6[[#This Row],[Stan butelek przed]]-soki6[[#This Row],[wielkosc_zamowienia]], soki6[[#This Row],[Stan butelek przed]])</f>
        <v>6660</v>
      </c>
      <c r="G320">
        <f>IF(soki6[[#This Row],[Stan butelek przed]]-soki6[[#This Row],[wielkosc_zamowienia]] &lt; 0, soki6[[#This Row],[wielkosc_zamowienia]], 0)</f>
        <v>7020</v>
      </c>
      <c r="H320">
        <f>IF(WEEKDAY(soki6[[#This Row],[data]], 2) &lt;= 5, 12000, 5000)</f>
        <v>12000</v>
      </c>
    </row>
    <row r="321" spans="1:8" x14ac:dyDescent="0.45">
      <c r="A321">
        <v>320</v>
      </c>
      <c r="B321" s="1">
        <v>44355</v>
      </c>
      <c r="C321" s="2" t="s">
        <v>5</v>
      </c>
      <c r="D321">
        <v>2330</v>
      </c>
      <c r="E321">
        <f>IF(soki6[[#This Row],[data]] &lt;&gt; B320, F320+soki6[[#This Row],[Zmiana butelkowa]], F320)</f>
        <v>18660</v>
      </c>
      <c r="F321">
        <f>IF(soki6[[#This Row],[Stan butelek przed]]-soki6[[#This Row],[wielkosc_zamowienia]] &gt;=0, soki6[[#This Row],[Stan butelek przed]]-soki6[[#This Row],[wielkosc_zamowienia]], soki6[[#This Row],[Stan butelek przed]])</f>
        <v>16330</v>
      </c>
      <c r="G321">
        <f>IF(soki6[[#This Row],[Stan butelek przed]]-soki6[[#This Row],[wielkosc_zamowienia]] &lt; 0, soki6[[#This Row],[wielkosc_zamowienia]], 0)</f>
        <v>0</v>
      </c>
      <c r="H321">
        <f>IF(WEEKDAY(soki6[[#This Row],[data]], 2) &lt;= 5, 12000, 5000)</f>
        <v>12000</v>
      </c>
    </row>
    <row r="322" spans="1:8" x14ac:dyDescent="0.45">
      <c r="A322">
        <v>321</v>
      </c>
      <c r="B322" s="1">
        <v>44356</v>
      </c>
      <c r="C322" s="2" t="s">
        <v>4</v>
      </c>
      <c r="D322">
        <v>5550</v>
      </c>
      <c r="E322">
        <f>IF(soki6[[#This Row],[data]] &lt;&gt; B321, F321+soki6[[#This Row],[Zmiana butelkowa]], F321)</f>
        <v>28330</v>
      </c>
      <c r="F322">
        <f>IF(soki6[[#This Row],[Stan butelek przed]]-soki6[[#This Row],[wielkosc_zamowienia]] &gt;=0, soki6[[#This Row],[Stan butelek przed]]-soki6[[#This Row],[wielkosc_zamowienia]], soki6[[#This Row],[Stan butelek przed]])</f>
        <v>22780</v>
      </c>
      <c r="G322">
        <f>IF(soki6[[#This Row],[Stan butelek przed]]-soki6[[#This Row],[wielkosc_zamowienia]] &lt; 0, soki6[[#This Row],[wielkosc_zamowienia]], 0)</f>
        <v>0</v>
      </c>
      <c r="H322">
        <f>IF(WEEKDAY(soki6[[#This Row],[data]], 2) &lt;= 5, 12000, 5000)</f>
        <v>12000</v>
      </c>
    </row>
    <row r="323" spans="1:8" x14ac:dyDescent="0.45">
      <c r="A323">
        <v>322</v>
      </c>
      <c r="B323" s="1">
        <v>44356</v>
      </c>
      <c r="C323" s="2" t="s">
        <v>6</v>
      </c>
      <c r="D323">
        <v>6150</v>
      </c>
      <c r="E323">
        <f>IF(soki6[[#This Row],[data]] &lt;&gt; B322, F322+soki6[[#This Row],[Zmiana butelkowa]], F322)</f>
        <v>22780</v>
      </c>
      <c r="F323">
        <f>IF(soki6[[#This Row],[Stan butelek przed]]-soki6[[#This Row],[wielkosc_zamowienia]] &gt;=0, soki6[[#This Row],[Stan butelek przed]]-soki6[[#This Row],[wielkosc_zamowienia]], soki6[[#This Row],[Stan butelek przed]])</f>
        <v>16630</v>
      </c>
      <c r="G323">
        <f>IF(soki6[[#This Row],[Stan butelek przed]]-soki6[[#This Row],[wielkosc_zamowienia]] &lt; 0, soki6[[#This Row],[wielkosc_zamowienia]], 0)</f>
        <v>0</v>
      </c>
      <c r="H323">
        <f>IF(WEEKDAY(soki6[[#This Row],[data]], 2) &lt;= 5, 12000, 5000)</f>
        <v>12000</v>
      </c>
    </row>
    <row r="324" spans="1:8" x14ac:dyDescent="0.45">
      <c r="A324">
        <v>323</v>
      </c>
      <c r="B324" s="1">
        <v>44357</v>
      </c>
      <c r="C324" s="2" t="s">
        <v>7</v>
      </c>
      <c r="D324">
        <v>3220</v>
      </c>
      <c r="E324">
        <f>IF(soki6[[#This Row],[data]] &lt;&gt; B323, F323+soki6[[#This Row],[Zmiana butelkowa]], F323)</f>
        <v>28630</v>
      </c>
      <c r="F324">
        <f>IF(soki6[[#This Row],[Stan butelek przed]]-soki6[[#This Row],[wielkosc_zamowienia]] &gt;=0, soki6[[#This Row],[Stan butelek przed]]-soki6[[#This Row],[wielkosc_zamowienia]], soki6[[#This Row],[Stan butelek przed]])</f>
        <v>25410</v>
      </c>
      <c r="G324">
        <f>IF(soki6[[#This Row],[Stan butelek przed]]-soki6[[#This Row],[wielkosc_zamowienia]] &lt; 0, soki6[[#This Row],[wielkosc_zamowienia]], 0)</f>
        <v>0</v>
      </c>
      <c r="H324">
        <f>IF(WEEKDAY(soki6[[#This Row],[data]], 2) &lt;= 5, 12000, 5000)</f>
        <v>12000</v>
      </c>
    </row>
    <row r="325" spans="1:8" x14ac:dyDescent="0.45">
      <c r="A325">
        <v>324</v>
      </c>
      <c r="B325" s="1">
        <v>44357</v>
      </c>
      <c r="C325" s="2" t="s">
        <v>4</v>
      </c>
      <c r="D325">
        <v>4330</v>
      </c>
      <c r="E325">
        <f>IF(soki6[[#This Row],[data]] &lt;&gt; B324, F324+soki6[[#This Row],[Zmiana butelkowa]], F324)</f>
        <v>25410</v>
      </c>
      <c r="F325">
        <f>IF(soki6[[#This Row],[Stan butelek przed]]-soki6[[#This Row],[wielkosc_zamowienia]] &gt;=0, soki6[[#This Row],[Stan butelek przed]]-soki6[[#This Row],[wielkosc_zamowienia]], soki6[[#This Row],[Stan butelek przed]])</f>
        <v>21080</v>
      </c>
      <c r="G325">
        <f>IF(soki6[[#This Row],[Stan butelek przed]]-soki6[[#This Row],[wielkosc_zamowienia]] &lt; 0, soki6[[#This Row],[wielkosc_zamowienia]], 0)</f>
        <v>0</v>
      </c>
      <c r="H325">
        <f>IF(WEEKDAY(soki6[[#This Row],[data]], 2) &lt;= 5, 12000, 5000)</f>
        <v>12000</v>
      </c>
    </row>
    <row r="326" spans="1:8" x14ac:dyDescent="0.45">
      <c r="A326">
        <v>325</v>
      </c>
      <c r="B326" s="1">
        <v>44357</v>
      </c>
      <c r="C326" s="2" t="s">
        <v>5</v>
      </c>
      <c r="D326">
        <v>4000</v>
      </c>
      <c r="E326">
        <f>IF(soki6[[#This Row],[data]] &lt;&gt; B325, F325+soki6[[#This Row],[Zmiana butelkowa]], F325)</f>
        <v>21080</v>
      </c>
      <c r="F326">
        <f>IF(soki6[[#This Row],[Stan butelek przed]]-soki6[[#This Row],[wielkosc_zamowienia]] &gt;=0, soki6[[#This Row],[Stan butelek przed]]-soki6[[#This Row],[wielkosc_zamowienia]], soki6[[#This Row],[Stan butelek przed]])</f>
        <v>17080</v>
      </c>
      <c r="G326">
        <f>IF(soki6[[#This Row],[Stan butelek przed]]-soki6[[#This Row],[wielkosc_zamowienia]] &lt; 0, soki6[[#This Row],[wielkosc_zamowienia]], 0)</f>
        <v>0</v>
      </c>
      <c r="H326">
        <f>IF(WEEKDAY(soki6[[#This Row],[data]], 2) &lt;= 5, 12000, 5000)</f>
        <v>12000</v>
      </c>
    </row>
    <row r="327" spans="1:8" x14ac:dyDescent="0.45">
      <c r="A327">
        <v>326</v>
      </c>
      <c r="B327" s="1">
        <v>44358</v>
      </c>
      <c r="C327" s="2" t="s">
        <v>7</v>
      </c>
      <c r="D327">
        <v>4970</v>
      </c>
      <c r="E327">
        <f>IF(soki6[[#This Row],[data]] &lt;&gt; B326, F326+soki6[[#This Row],[Zmiana butelkowa]], F326)</f>
        <v>29080</v>
      </c>
      <c r="F327">
        <f>IF(soki6[[#This Row],[Stan butelek przed]]-soki6[[#This Row],[wielkosc_zamowienia]] &gt;=0, soki6[[#This Row],[Stan butelek przed]]-soki6[[#This Row],[wielkosc_zamowienia]], soki6[[#This Row],[Stan butelek przed]])</f>
        <v>24110</v>
      </c>
      <c r="G327">
        <f>IF(soki6[[#This Row],[Stan butelek przed]]-soki6[[#This Row],[wielkosc_zamowienia]] &lt; 0, soki6[[#This Row],[wielkosc_zamowienia]], 0)</f>
        <v>0</v>
      </c>
      <c r="H327">
        <f>IF(WEEKDAY(soki6[[#This Row],[data]], 2) &lt;= 5, 12000, 5000)</f>
        <v>12000</v>
      </c>
    </row>
    <row r="328" spans="1:8" x14ac:dyDescent="0.45">
      <c r="A328">
        <v>327</v>
      </c>
      <c r="B328" s="1">
        <v>44358</v>
      </c>
      <c r="C328" s="2" t="s">
        <v>6</v>
      </c>
      <c r="D328">
        <v>8900</v>
      </c>
      <c r="E328">
        <f>IF(soki6[[#This Row],[data]] &lt;&gt; B327, F327+soki6[[#This Row],[Zmiana butelkowa]], F327)</f>
        <v>24110</v>
      </c>
      <c r="F328">
        <f>IF(soki6[[#This Row],[Stan butelek przed]]-soki6[[#This Row],[wielkosc_zamowienia]] &gt;=0, soki6[[#This Row],[Stan butelek przed]]-soki6[[#This Row],[wielkosc_zamowienia]], soki6[[#This Row],[Stan butelek przed]])</f>
        <v>15210</v>
      </c>
      <c r="G328">
        <f>IF(soki6[[#This Row],[Stan butelek przed]]-soki6[[#This Row],[wielkosc_zamowienia]] &lt; 0, soki6[[#This Row],[wielkosc_zamowienia]], 0)</f>
        <v>0</v>
      </c>
      <c r="H328">
        <f>IF(WEEKDAY(soki6[[#This Row],[data]], 2) &lt;= 5, 12000, 5000)</f>
        <v>12000</v>
      </c>
    </row>
    <row r="329" spans="1:8" x14ac:dyDescent="0.45">
      <c r="A329">
        <v>328</v>
      </c>
      <c r="B329" s="1">
        <v>44359</v>
      </c>
      <c r="C329" s="2" t="s">
        <v>5</v>
      </c>
      <c r="D329">
        <v>5340</v>
      </c>
      <c r="E329">
        <f>IF(soki6[[#This Row],[data]] &lt;&gt; B328, F328+soki6[[#This Row],[Zmiana butelkowa]], F328)</f>
        <v>20210</v>
      </c>
      <c r="F329">
        <f>IF(soki6[[#This Row],[Stan butelek przed]]-soki6[[#This Row],[wielkosc_zamowienia]] &gt;=0, soki6[[#This Row],[Stan butelek przed]]-soki6[[#This Row],[wielkosc_zamowienia]], soki6[[#This Row],[Stan butelek przed]])</f>
        <v>14870</v>
      </c>
      <c r="G329">
        <f>IF(soki6[[#This Row],[Stan butelek przed]]-soki6[[#This Row],[wielkosc_zamowienia]] &lt; 0, soki6[[#This Row],[wielkosc_zamowienia]], 0)</f>
        <v>0</v>
      </c>
      <c r="H329">
        <f>IF(WEEKDAY(soki6[[#This Row],[data]], 2) &lt;= 5, 12000, 5000)</f>
        <v>5000</v>
      </c>
    </row>
    <row r="330" spans="1:8" x14ac:dyDescent="0.45">
      <c r="A330">
        <v>329</v>
      </c>
      <c r="B330" s="1">
        <v>44359</v>
      </c>
      <c r="C330" s="2" t="s">
        <v>4</v>
      </c>
      <c r="D330">
        <v>2240</v>
      </c>
      <c r="E330">
        <f>IF(soki6[[#This Row],[data]] &lt;&gt; B329, F329+soki6[[#This Row],[Zmiana butelkowa]], F329)</f>
        <v>14870</v>
      </c>
      <c r="F330">
        <f>IF(soki6[[#This Row],[Stan butelek przed]]-soki6[[#This Row],[wielkosc_zamowienia]] &gt;=0, soki6[[#This Row],[Stan butelek przed]]-soki6[[#This Row],[wielkosc_zamowienia]], soki6[[#This Row],[Stan butelek przed]])</f>
        <v>12630</v>
      </c>
      <c r="G330">
        <f>IF(soki6[[#This Row],[Stan butelek przed]]-soki6[[#This Row],[wielkosc_zamowienia]] &lt; 0, soki6[[#This Row],[wielkosc_zamowienia]], 0)</f>
        <v>0</v>
      </c>
      <c r="H330">
        <f>IF(WEEKDAY(soki6[[#This Row],[data]], 2) &lt;= 5, 12000, 5000)</f>
        <v>5000</v>
      </c>
    </row>
    <row r="331" spans="1:8" x14ac:dyDescent="0.45">
      <c r="A331">
        <v>330</v>
      </c>
      <c r="B331" s="1">
        <v>44360</v>
      </c>
      <c r="C331" s="2" t="s">
        <v>4</v>
      </c>
      <c r="D331">
        <v>1810</v>
      </c>
      <c r="E331">
        <f>IF(soki6[[#This Row],[data]] &lt;&gt; B330, F330+soki6[[#This Row],[Zmiana butelkowa]], F330)</f>
        <v>17630</v>
      </c>
      <c r="F331">
        <f>IF(soki6[[#This Row],[Stan butelek przed]]-soki6[[#This Row],[wielkosc_zamowienia]] &gt;=0, soki6[[#This Row],[Stan butelek przed]]-soki6[[#This Row],[wielkosc_zamowienia]], soki6[[#This Row],[Stan butelek przed]])</f>
        <v>15820</v>
      </c>
      <c r="G331">
        <f>IF(soki6[[#This Row],[Stan butelek przed]]-soki6[[#This Row],[wielkosc_zamowienia]] &lt; 0, soki6[[#This Row],[wielkosc_zamowienia]], 0)</f>
        <v>0</v>
      </c>
      <c r="H331">
        <f>IF(WEEKDAY(soki6[[#This Row],[data]], 2) &lt;= 5, 12000, 5000)</f>
        <v>5000</v>
      </c>
    </row>
    <row r="332" spans="1:8" x14ac:dyDescent="0.45">
      <c r="A332">
        <v>331</v>
      </c>
      <c r="B332" s="1">
        <v>44360</v>
      </c>
      <c r="C332" s="2" t="s">
        <v>6</v>
      </c>
      <c r="D332">
        <v>7960</v>
      </c>
      <c r="E332">
        <f>IF(soki6[[#This Row],[data]] &lt;&gt; B331, F331+soki6[[#This Row],[Zmiana butelkowa]], F331)</f>
        <v>15820</v>
      </c>
      <c r="F332">
        <f>IF(soki6[[#This Row],[Stan butelek przed]]-soki6[[#This Row],[wielkosc_zamowienia]] &gt;=0, soki6[[#This Row],[Stan butelek przed]]-soki6[[#This Row],[wielkosc_zamowienia]], soki6[[#This Row],[Stan butelek przed]])</f>
        <v>7860</v>
      </c>
      <c r="G332">
        <f>IF(soki6[[#This Row],[Stan butelek przed]]-soki6[[#This Row],[wielkosc_zamowienia]] &lt; 0, soki6[[#This Row],[wielkosc_zamowienia]], 0)</f>
        <v>0</v>
      </c>
      <c r="H332">
        <f>IF(WEEKDAY(soki6[[#This Row],[data]], 2) &lt;= 5, 12000, 5000)</f>
        <v>5000</v>
      </c>
    </row>
    <row r="333" spans="1:8" x14ac:dyDescent="0.45">
      <c r="A333">
        <v>332</v>
      </c>
      <c r="B333" s="1">
        <v>44360</v>
      </c>
      <c r="C333" s="2" t="s">
        <v>5</v>
      </c>
      <c r="D333">
        <v>9400</v>
      </c>
      <c r="E333">
        <f>IF(soki6[[#This Row],[data]] &lt;&gt; B332, F332+soki6[[#This Row],[Zmiana butelkowa]], F332)</f>
        <v>7860</v>
      </c>
      <c r="F333">
        <f>IF(soki6[[#This Row],[Stan butelek przed]]-soki6[[#This Row],[wielkosc_zamowienia]] &gt;=0, soki6[[#This Row],[Stan butelek przed]]-soki6[[#This Row],[wielkosc_zamowienia]], soki6[[#This Row],[Stan butelek przed]])</f>
        <v>7860</v>
      </c>
      <c r="G333">
        <f>IF(soki6[[#This Row],[Stan butelek przed]]-soki6[[#This Row],[wielkosc_zamowienia]] &lt; 0, soki6[[#This Row],[wielkosc_zamowienia]], 0)</f>
        <v>9400</v>
      </c>
      <c r="H333">
        <f>IF(WEEKDAY(soki6[[#This Row],[data]], 2) &lt;= 5, 12000, 5000)</f>
        <v>5000</v>
      </c>
    </row>
    <row r="334" spans="1:8" x14ac:dyDescent="0.45">
      <c r="A334">
        <v>333</v>
      </c>
      <c r="B334" s="1">
        <v>44361</v>
      </c>
      <c r="C334" s="2" t="s">
        <v>7</v>
      </c>
      <c r="D334">
        <v>5380</v>
      </c>
      <c r="E334">
        <f>IF(soki6[[#This Row],[data]] &lt;&gt; B333, F333+soki6[[#This Row],[Zmiana butelkowa]], F333)</f>
        <v>19860</v>
      </c>
      <c r="F334">
        <f>IF(soki6[[#This Row],[Stan butelek przed]]-soki6[[#This Row],[wielkosc_zamowienia]] &gt;=0, soki6[[#This Row],[Stan butelek przed]]-soki6[[#This Row],[wielkosc_zamowienia]], soki6[[#This Row],[Stan butelek przed]])</f>
        <v>14480</v>
      </c>
      <c r="G334">
        <f>IF(soki6[[#This Row],[Stan butelek przed]]-soki6[[#This Row],[wielkosc_zamowienia]] &lt; 0, soki6[[#This Row],[wielkosc_zamowienia]], 0)</f>
        <v>0</v>
      </c>
      <c r="H334">
        <f>IF(WEEKDAY(soki6[[#This Row],[data]], 2) &lt;= 5, 12000, 5000)</f>
        <v>12000</v>
      </c>
    </row>
    <row r="335" spans="1:8" x14ac:dyDescent="0.45">
      <c r="A335">
        <v>334</v>
      </c>
      <c r="B335" s="1">
        <v>44361</v>
      </c>
      <c r="C335" s="2" t="s">
        <v>5</v>
      </c>
      <c r="D335">
        <v>4220</v>
      </c>
      <c r="E335">
        <f>IF(soki6[[#This Row],[data]] &lt;&gt; B334, F334+soki6[[#This Row],[Zmiana butelkowa]], F334)</f>
        <v>14480</v>
      </c>
      <c r="F335">
        <f>IF(soki6[[#This Row],[Stan butelek przed]]-soki6[[#This Row],[wielkosc_zamowienia]] &gt;=0, soki6[[#This Row],[Stan butelek przed]]-soki6[[#This Row],[wielkosc_zamowienia]], soki6[[#This Row],[Stan butelek przed]])</f>
        <v>10260</v>
      </c>
      <c r="G335">
        <f>IF(soki6[[#This Row],[Stan butelek przed]]-soki6[[#This Row],[wielkosc_zamowienia]] &lt; 0, soki6[[#This Row],[wielkosc_zamowienia]], 0)</f>
        <v>0</v>
      </c>
      <c r="H335">
        <f>IF(WEEKDAY(soki6[[#This Row],[data]], 2) &lt;= 5, 12000, 5000)</f>
        <v>12000</v>
      </c>
    </row>
    <row r="336" spans="1:8" x14ac:dyDescent="0.45">
      <c r="A336">
        <v>335</v>
      </c>
      <c r="B336" s="1">
        <v>44361</v>
      </c>
      <c r="C336" s="2" t="s">
        <v>4</v>
      </c>
      <c r="D336">
        <v>1230</v>
      </c>
      <c r="E336">
        <f>IF(soki6[[#This Row],[data]] &lt;&gt; B335, F335+soki6[[#This Row],[Zmiana butelkowa]], F335)</f>
        <v>10260</v>
      </c>
      <c r="F336">
        <f>IF(soki6[[#This Row],[Stan butelek przed]]-soki6[[#This Row],[wielkosc_zamowienia]] &gt;=0, soki6[[#This Row],[Stan butelek przed]]-soki6[[#This Row],[wielkosc_zamowienia]], soki6[[#This Row],[Stan butelek przed]])</f>
        <v>9030</v>
      </c>
      <c r="G336">
        <f>IF(soki6[[#This Row],[Stan butelek przed]]-soki6[[#This Row],[wielkosc_zamowienia]] &lt; 0, soki6[[#This Row],[wielkosc_zamowienia]], 0)</f>
        <v>0</v>
      </c>
      <c r="H336">
        <f>IF(WEEKDAY(soki6[[#This Row],[data]], 2) &lt;= 5, 12000, 5000)</f>
        <v>12000</v>
      </c>
    </row>
    <row r="337" spans="1:8" x14ac:dyDescent="0.45">
      <c r="A337">
        <v>336</v>
      </c>
      <c r="B337" s="1">
        <v>44362</v>
      </c>
      <c r="C337" s="2" t="s">
        <v>7</v>
      </c>
      <c r="D337">
        <v>1920</v>
      </c>
      <c r="E337">
        <f>IF(soki6[[#This Row],[data]] &lt;&gt; B336, F336+soki6[[#This Row],[Zmiana butelkowa]], F336)</f>
        <v>21030</v>
      </c>
      <c r="F337">
        <f>IF(soki6[[#This Row],[Stan butelek przed]]-soki6[[#This Row],[wielkosc_zamowienia]] &gt;=0, soki6[[#This Row],[Stan butelek przed]]-soki6[[#This Row],[wielkosc_zamowienia]], soki6[[#This Row],[Stan butelek przed]])</f>
        <v>19110</v>
      </c>
      <c r="G337">
        <f>IF(soki6[[#This Row],[Stan butelek przed]]-soki6[[#This Row],[wielkosc_zamowienia]] &lt; 0, soki6[[#This Row],[wielkosc_zamowienia]], 0)</f>
        <v>0</v>
      </c>
      <c r="H337">
        <f>IF(WEEKDAY(soki6[[#This Row],[data]], 2) &lt;= 5, 12000, 5000)</f>
        <v>12000</v>
      </c>
    </row>
    <row r="338" spans="1:8" x14ac:dyDescent="0.45">
      <c r="A338">
        <v>337</v>
      </c>
      <c r="B338" s="1">
        <v>44362</v>
      </c>
      <c r="C338" s="2" t="s">
        <v>5</v>
      </c>
      <c r="D338">
        <v>6790</v>
      </c>
      <c r="E338">
        <f>IF(soki6[[#This Row],[data]] &lt;&gt; B337, F337+soki6[[#This Row],[Zmiana butelkowa]], F337)</f>
        <v>19110</v>
      </c>
      <c r="F338">
        <f>IF(soki6[[#This Row],[Stan butelek przed]]-soki6[[#This Row],[wielkosc_zamowienia]] &gt;=0, soki6[[#This Row],[Stan butelek przed]]-soki6[[#This Row],[wielkosc_zamowienia]], soki6[[#This Row],[Stan butelek przed]])</f>
        <v>12320</v>
      </c>
      <c r="G338">
        <f>IF(soki6[[#This Row],[Stan butelek przed]]-soki6[[#This Row],[wielkosc_zamowienia]] &lt; 0, soki6[[#This Row],[wielkosc_zamowienia]], 0)</f>
        <v>0</v>
      </c>
      <c r="H338">
        <f>IF(WEEKDAY(soki6[[#This Row],[data]], 2) &lt;= 5, 12000, 5000)</f>
        <v>12000</v>
      </c>
    </row>
    <row r="339" spans="1:8" x14ac:dyDescent="0.45">
      <c r="A339">
        <v>338</v>
      </c>
      <c r="B339" s="1">
        <v>44362</v>
      </c>
      <c r="C339" s="2" t="s">
        <v>6</v>
      </c>
      <c r="D339">
        <v>7950</v>
      </c>
      <c r="E339">
        <f>IF(soki6[[#This Row],[data]] &lt;&gt; B338, F338+soki6[[#This Row],[Zmiana butelkowa]], F338)</f>
        <v>12320</v>
      </c>
      <c r="F339">
        <f>IF(soki6[[#This Row],[Stan butelek przed]]-soki6[[#This Row],[wielkosc_zamowienia]] &gt;=0, soki6[[#This Row],[Stan butelek przed]]-soki6[[#This Row],[wielkosc_zamowienia]], soki6[[#This Row],[Stan butelek przed]])</f>
        <v>4370</v>
      </c>
      <c r="G339">
        <f>IF(soki6[[#This Row],[Stan butelek przed]]-soki6[[#This Row],[wielkosc_zamowienia]] &lt; 0, soki6[[#This Row],[wielkosc_zamowienia]], 0)</f>
        <v>0</v>
      </c>
      <c r="H339">
        <f>IF(WEEKDAY(soki6[[#This Row],[data]], 2) &lt;= 5, 12000, 5000)</f>
        <v>12000</v>
      </c>
    </row>
    <row r="340" spans="1:8" x14ac:dyDescent="0.45">
      <c r="A340">
        <v>339</v>
      </c>
      <c r="B340" s="1">
        <v>44363</v>
      </c>
      <c r="C340" s="2" t="s">
        <v>4</v>
      </c>
      <c r="D340">
        <v>3020</v>
      </c>
      <c r="E340">
        <f>IF(soki6[[#This Row],[data]] &lt;&gt; B339, F339+soki6[[#This Row],[Zmiana butelkowa]], F339)</f>
        <v>16370</v>
      </c>
      <c r="F340">
        <f>IF(soki6[[#This Row],[Stan butelek przed]]-soki6[[#This Row],[wielkosc_zamowienia]] &gt;=0, soki6[[#This Row],[Stan butelek przed]]-soki6[[#This Row],[wielkosc_zamowienia]], soki6[[#This Row],[Stan butelek przed]])</f>
        <v>13350</v>
      </c>
      <c r="G340">
        <f>IF(soki6[[#This Row],[Stan butelek przed]]-soki6[[#This Row],[wielkosc_zamowienia]] &lt; 0, soki6[[#This Row],[wielkosc_zamowienia]], 0)</f>
        <v>0</v>
      </c>
      <c r="H340">
        <f>IF(WEEKDAY(soki6[[#This Row],[data]], 2) &lt;= 5, 12000, 5000)</f>
        <v>12000</v>
      </c>
    </row>
    <row r="341" spans="1:8" x14ac:dyDescent="0.45">
      <c r="A341">
        <v>340</v>
      </c>
      <c r="B341" s="1">
        <v>44364</v>
      </c>
      <c r="C341" s="2" t="s">
        <v>5</v>
      </c>
      <c r="D341">
        <v>7990</v>
      </c>
      <c r="E341">
        <f>IF(soki6[[#This Row],[data]] &lt;&gt; B340, F340+soki6[[#This Row],[Zmiana butelkowa]], F340)</f>
        <v>25350</v>
      </c>
      <c r="F341">
        <f>IF(soki6[[#This Row],[Stan butelek przed]]-soki6[[#This Row],[wielkosc_zamowienia]] &gt;=0, soki6[[#This Row],[Stan butelek przed]]-soki6[[#This Row],[wielkosc_zamowienia]], soki6[[#This Row],[Stan butelek przed]])</f>
        <v>17360</v>
      </c>
      <c r="G341">
        <f>IF(soki6[[#This Row],[Stan butelek przed]]-soki6[[#This Row],[wielkosc_zamowienia]] &lt; 0, soki6[[#This Row],[wielkosc_zamowienia]], 0)</f>
        <v>0</v>
      </c>
      <c r="H341">
        <f>IF(WEEKDAY(soki6[[#This Row],[data]], 2) &lt;= 5, 12000, 5000)</f>
        <v>12000</v>
      </c>
    </row>
    <row r="342" spans="1:8" x14ac:dyDescent="0.45">
      <c r="A342">
        <v>341</v>
      </c>
      <c r="B342" s="1">
        <v>44364</v>
      </c>
      <c r="C342" s="2" t="s">
        <v>6</v>
      </c>
      <c r="D342">
        <v>6390</v>
      </c>
      <c r="E342">
        <f>IF(soki6[[#This Row],[data]] &lt;&gt; B341, F341+soki6[[#This Row],[Zmiana butelkowa]], F341)</f>
        <v>17360</v>
      </c>
      <c r="F342">
        <f>IF(soki6[[#This Row],[Stan butelek przed]]-soki6[[#This Row],[wielkosc_zamowienia]] &gt;=0, soki6[[#This Row],[Stan butelek przed]]-soki6[[#This Row],[wielkosc_zamowienia]], soki6[[#This Row],[Stan butelek przed]])</f>
        <v>10970</v>
      </c>
      <c r="G342">
        <f>IF(soki6[[#This Row],[Stan butelek przed]]-soki6[[#This Row],[wielkosc_zamowienia]] &lt; 0, soki6[[#This Row],[wielkosc_zamowienia]], 0)</f>
        <v>0</v>
      </c>
      <c r="H342">
        <f>IF(WEEKDAY(soki6[[#This Row],[data]], 2) &lt;= 5, 12000, 5000)</f>
        <v>12000</v>
      </c>
    </row>
    <row r="343" spans="1:8" x14ac:dyDescent="0.45">
      <c r="A343">
        <v>342</v>
      </c>
      <c r="B343" s="1">
        <v>44364</v>
      </c>
      <c r="C343" s="2" t="s">
        <v>4</v>
      </c>
      <c r="D343">
        <v>4180</v>
      </c>
      <c r="E343">
        <f>IF(soki6[[#This Row],[data]] &lt;&gt; B342, F342+soki6[[#This Row],[Zmiana butelkowa]], F342)</f>
        <v>10970</v>
      </c>
      <c r="F343">
        <f>IF(soki6[[#This Row],[Stan butelek przed]]-soki6[[#This Row],[wielkosc_zamowienia]] &gt;=0, soki6[[#This Row],[Stan butelek przed]]-soki6[[#This Row],[wielkosc_zamowienia]], soki6[[#This Row],[Stan butelek przed]])</f>
        <v>6790</v>
      </c>
      <c r="G343">
        <f>IF(soki6[[#This Row],[Stan butelek przed]]-soki6[[#This Row],[wielkosc_zamowienia]] &lt; 0, soki6[[#This Row],[wielkosc_zamowienia]], 0)</f>
        <v>0</v>
      </c>
      <c r="H343">
        <f>IF(WEEKDAY(soki6[[#This Row],[data]], 2) &lt;= 5, 12000, 5000)</f>
        <v>12000</v>
      </c>
    </row>
    <row r="344" spans="1:8" x14ac:dyDescent="0.45">
      <c r="A344">
        <v>343</v>
      </c>
      <c r="B344" s="1">
        <v>44365</v>
      </c>
      <c r="C344" s="2" t="s">
        <v>7</v>
      </c>
      <c r="D344">
        <v>7940</v>
      </c>
      <c r="E344">
        <f>IF(soki6[[#This Row],[data]] &lt;&gt; B343, F343+soki6[[#This Row],[Zmiana butelkowa]], F343)</f>
        <v>18790</v>
      </c>
      <c r="F344">
        <f>IF(soki6[[#This Row],[Stan butelek przed]]-soki6[[#This Row],[wielkosc_zamowienia]] &gt;=0, soki6[[#This Row],[Stan butelek przed]]-soki6[[#This Row],[wielkosc_zamowienia]], soki6[[#This Row],[Stan butelek przed]])</f>
        <v>10850</v>
      </c>
      <c r="G344">
        <f>IF(soki6[[#This Row],[Stan butelek przed]]-soki6[[#This Row],[wielkosc_zamowienia]] &lt; 0, soki6[[#This Row],[wielkosc_zamowienia]], 0)</f>
        <v>0</v>
      </c>
      <c r="H344">
        <f>IF(WEEKDAY(soki6[[#This Row],[data]], 2) &lt;= 5, 12000, 5000)</f>
        <v>12000</v>
      </c>
    </row>
    <row r="345" spans="1:8" x14ac:dyDescent="0.45">
      <c r="A345">
        <v>344</v>
      </c>
      <c r="B345" s="1">
        <v>44365</v>
      </c>
      <c r="C345" s="2" t="s">
        <v>6</v>
      </c>
      <c r="D345">
        <v>8070</v>
      </c>
      <c r="E345">
        <f>IF(soki6[[#This Row],[data]] &lt;&gt; B344, F344+soki6[[#This Row],[Zmiana butelkowa]], F344)</f>
        <v>10850</v>
      </c>
      <c r="F345">
        <f>IF(soki6[[#This Row],[Stan butelek przed]]-soki6[[#This Row],[wielkosc_zamowienia]] &gt;=0, soki6[[#This Row],[Stan butelek przed]]-soki6[[#This Row],[wielkosc_zamowienia]], soki6[[#This Row],[Stan butelek przed]])</f>
        <v>2780</v>
      </c>
      <c r="G345">
        <f>IF(soki6[[#This Row],[Stan butelek przed]]-soki6[[#This Row],[wielkosc_zamowienia]] &lt; 0, soki6[[#This Row],[wielkosc_zamowienia]], 0)</f>
        <v>0</v>
      </c>
      <c r="H345">
        <f>IF(WEEKDAY(soki6[[#This Row],[data]], 2) &lt;= 5, 12000, 5000)</f>
        <v>12000</v>
      </c>
    </row>
    <row r="346" spans="1:8" x14ac:dyDescent="0.45">
      <c r="A346">
        <v>345</v>
      </c>
      <c r="B346" s="1">
        <v>44365</v>
      </c>
      <c r="C346" s="2" t="s">
        <v>5</v>
      </c>
      <c r="D346">
        <v>6060</v>
      </c>
      <c r="E346">
        <f>IF(soki6[[#This Row],[data]] &lt;&gt; B345, F345+soki6[[#This Row],[Zmiana butelkowa]], F345)</f>
        <v>2780</v>
      </c>
      <c r="F346">
        <f>IF(soki6[[#This Row],[Stan butelek przed]]-soki6[[#This Row],[wielkosc_zamowienia]] &gt;=0, soki6[[#This Row],[Stan butelek przed]]-soki6[[#This Row],[wielkosc_zamowienia]], soki6[[#This Row],[Stan butelek przed]])</f>
        <v>2780</v>
      </c>
      <c r="G346">
        <f>IF(soki6[[#This Row],[Stan butelek przed]]-soki6[[#This Row],[wielkosc_zamowienia]] &lt; 0, soki6[[#This Row],[wielkosc_zamowienia]], 0)</f>
        <v>6060</v>
      </c>
      <c r="H346">
        <f>IF(WEEKDAY(soki6[[#This Row],[data]], 2) &lt;= 5, 12000, 5000)</f>
        <v>12000</v>
      </c>
    </row>
    <row r="347" spans="1:8" x14ac:dyDescent="0.45">
      <c r="A347">
        <v>346</v>
      </c>
      <c r="B347" s="1">
        <v>44365</v>
      </c>
      <c r="C347" s="2" t="s">
        <v>4</v>
      </c>
      <c r="D347">
        <v>9420</v>
      </c>
      <c r="E347">
        <f>IF(soki6[[#This Row],[data]] &lt;&gt; B346, F346+soki6[[#This Row],[Zmiana butelkowa]], F346)</f>
        <v>2780</v>
      </c>
      <c r="F347">
        <f>IF(soki6[[#This Row],[Stan butelek przed]]-soki6[[#This Row],[wielkosc_zamowienia]] &gt;=0, soki6[[#This Row],[Stan butelek przed]]-soki6[[#This Row],[wielkosc_zamowienia]], soki6[[#This Row],[Stan butelek przed]])</f>
        <v>2780</v>
      </c>
      <c r="G347">
        <f>IF(soki6[[#This Row],[Stan butelek przed]]-soki6[[#This Row],[wielkosc_zamowienia]] &lt; 0, soki6[[#This Row],[wielkosc_zamowienia]], 0)</f>
        <v>9420</v>
      </c>
      <c r="H347">
        <f>IF(WEEKDAY(soki6[[#This Row],[data]], 2) &lt;= 5, 12000, 5000)</f>
        <v>12000</v>
      </c>
    </row>
    <row r="348" spans="1:8" x14ac:dyDescent="0.45">
      <c r="A348">
        <v>347</v>
      </c>
      <c r="B348" s="1">
        <v>44366</v>
      </c>
      <c r="C348" s="2" t="s">
        <v>7</v>
      </c>
      <c r="D348">
        <v>4440</v>
      </c>
      <c r="E348">
        <f>IF(soki6[[#This Row],[data]] &lt;&gt; B347, F347+soki6[[#This Row],[Zmiana butelkowa]], F347)</f>
        <v>7780</v>
      </c>
      <c r="F348">
        <f>IF(soki6[[#This Row],[Stan butelek przed]]-soki6[[#This Row],[wielkosc_zamowienia]] &gt;=0, soki6[[#This Row],[Stan butelek przed]]-soki6[[#This Row],[wielkosc_zamowienia]], soki6[[#This Row],[Stan butelek przed]])</f>
        <v>3340</v>
      </c>
      <c r="G348">
        <f>IF(soki6[[#This Row],[Stan butelek przed]]-soki6[[#This Row],[wielkosc_zamowienia]] &lt; 0, soki6[[#This Row],[wielkosc_zamowienia]], 0)</f>
        <v>0</v>
      </c>
      <c r="H348">
        <f>IF(WEEKDAY(soki6[[#This Row],[data]], 2) &lt;= 5, 12000, 5000)</f>
        <v>5000</v>
      </c>
    </row>
    <row r="349" spans="1:8" x14ac:dyDescent="0.45">
      <c r="A349">
        <v>348</v>
      </c>
      <c r="B349" s="1">
        <v>44367</v>
      </c>
      <c r="C349" s="2" t="s">
        <v>7</v>
      </c>
      <c r="D349">
        <v>3010</v>
      </c>
      <c r="E349">
        <f>IF(soki6[[#This Row],[data]] &lt;&gt; B348, F348+soki6[[#This Row],[Zmiana butelkowa]], F348)</f>
        <v>8340</v>
      </c>
      <c r="F349">
        <f>IF(soki6[[#This Row],[Stan butelek przed]]-soki6[[#This Row],[wielkosc_zamowienia]] &gt;=0, soki6[[#This Row],[Stan butelek przed]]-soki6[[#This Row],[wielkosc_zamowienia]], soki6[[#This Row],[Stan butelek przed]])</f>
        <v>5330</v>
      </c>
      <c r="G349">
        <f>IF(soki6[[#This Row],[Stan butelek przed]]-soki6[[#This Row],[wielkosc_zamowienia]] &lt; 0, soki6[[#This Row],[wielkosc_zamowienia]], 0)</f>
        <v>0</v>
      </c>
      <c r="H349">
        <f>IF(WEEKDAY(soki6[[#This Row],[data]], 2) &lt;= 5, 12000, 5000)</f>
        <v>5000</v>
      </c>
    </row>
    <row r="350" spans="1:8" x14ac:dyDescent="0.45">
      <c r="A350">
        <v>349</v>
      </c>
      <c r="B350" s="1">
        <v>44367</v>
      </c>
      <c r="C350" s="2" t="s">
        <v>4</v>
      </c>
      <c r="D350">
        <v>1060</v>
      </c>
      <c r="E350">
        <f>IF(soki6[[#This Row],[data]] &lt;&gt; B349, F349+soki6[[#This Row],[Zmiana butelkowa]], F349)</f>
        <v>5330</v>
      </c>
      <c r="F350">
        <f>IF(soki6[[#This Row],[Stan butelek przed]]-soki6[[#This Row],[wielkosc_zamowienia]] &gt;=0, soki6[[#This Row],[Stan butelek przed]]-soki6[[#This Row],[wielkosc_zamowienia]], soki6[[#This Row],[Stan butelek przed]])</f>
        <v>4270</v>
      </c>
      <c r="G350">
        <f>IF(soki6[[#This Row],[Stan butelek przed]]-soki6[[#This Row],[wielkosc_zamowienia]] &lt; 0, soki6[[#This Row],[wielkosc_zamowienia]], 0)</f>
        <v>0</v>
      </c>
      <c r="H350">
        <f>IF(WEEKDAY(soki6[[#This Row],[data]], 2) &lt;= 5, 12000, 5000)</f>
        <v>5000</v>
      </c>
    </row>
    <row r="351" spans="1:8" x14ac:dyDescent="0.45">
      <c r="A351">
        <v>350</v>
      </c>
      <c r="B351" s="1">
        <v>44368</v>
      </c>
      <c r="C351" s="2" t="s">
        <v>7</v>
      </c>
      <c r="D351">
        <v>5970</v>
      </c>
      <c r="E351">
        <f>IF(soki6[[#This Row],[data]] &lt;&gt; B350, F350+soki6[[#This Row],[Zmiana butelkowa]], F350)</f>
        <v>16270</v>
      </c>
      <c r="F351">
        <f>IF(soki6[[#This Row],[Stan butelek przed]]-soki6[[#This Row],[wielkosc_zamowienia]] &gt;=0, soki6[[#This Row],[Stan butelek przed]]-soki6[[#This Row],[wielkosc_zamowienia]], soki6[[#This Row],[Stan butelek przed]])</f>
        <v>10300</v>
      </c>
      <c r="G351">
        <f>IF(soki6[[#This Row],[Stan butelek przed]]-soki6[[#This Row],[wielkosc_zamowienia]] &lt; 0, soki6[[#This Row],[wielkosc_zamowienia]], 0)</f>
        <v>0</v>
      </c>
      <c r="H351">
        <f>IF(WEEKDAY(soki6[[#This Row],[data]], 2) &lt;= 5, 12000, 5000)</f>
        <v>12000</v>
      </c>
    </row>
    <row r="352" spans="1:8" x14ac:dyDescent="0.45">
      <c r="A352">
        <v>351</v>
      </c>
      <c r="B352" s="1">
        <v>44368</v>
      </c>
      <c r="C352" s="2" t="s">
        <v>5</v>
      </c>
      <c r="D352">
        <v>1180</v>
      </c>
      <c r="E352">
        <f>IF(soki6[[#This Row],[data]] &lt;&gt; B351, F351+soki6[[#This Row],[Zmiana butelkowa]], F351)</f>
        <v>10300</v>
      </c>
      <c r="F352">
        <f>IF(soki6[[#This Row],[Stan butelek przed]]-soki6[[#This Row],[wielkosc_zamowienia]] &gt;=0, soki6[[#This Row],[Stan butelek przed]]-soki6[[#This Row],[wielkosc_zamowienia]], soki6[[#This Row],[Stan butelek przed]])</f>
        <v>9120</v>
      </c>
      <c r="G352">
        <f>IF(soki6[[#This Row],[Stan butelek przed]]-soki6[[#This Row],[wielkosc_zamowienia]] &lt; 0, soki6[[#This Row],[wielkosc_zamowienia]], 0)</f>
        <v>0</v>
      </c>
      <c r="H352">
        <f>IF(WEEKDAY(soki6[[#This Row],[data]], 2) &lt;= 5, 12000, 5000)</f>
        <v>12000</v>
      </c>
    </row>
    <row r="353" spans="1:8" x14ac:dyDescent="0.45">
      <c r="A353">
        <v>352</v>
      </c>
      <c r="B353" s="1">
        <v>44369</v>
      </c>
      <c r="C353" s="2" t="s">
        <v>5</v>
      </c>
      <c r="D353">
        <v>1510</v>
      </c>
      <c r="E353">
        <f>IF(soki6[[#This Row],[data]] &lt;&gt; B352, F352+soki6[[#This Row],[Zmiana butelkowa]], F352)</f>
        <v>21120</v>
      </c>
      <c r="F353">
        <f>IF(soki6[[#This Row],[Stan butelek przed]]-soki6[[#This Row],[wielkosc_zamowienia]] &gt;=0, soki6[[#This Row],[Stan butelek przed]]-soki6[[#This Row],[wielkosc_zamowienia]], soki6[[#This Row],[Stan butelek przed]])</f>
        <v>19610</v>
      </c>
      <c r="G353">
        <f>IF(soki6[[#This Row],[Stan butelek przed]]-soki6[[#This Row],[wielkosc_zamowienia]] &lt; 0, soki6[[#This Row],[wielkosc_zamowienia]], 0)</f>
        <v>0</v>
      </c>
      <c r="H353">
        <f>IF(WEEKDAY(soki6[[#This Row],[data]], 2) &lt;= 5, 12000, 5000)</f>
        <v>12000</v>
      </c>
    </row>
    <row r="354" spans="1:8" x14ac:dyDescent="0.45">
      <c r="A354">
        <v>353</v>
      </c>
      <c r="B354" s="1">
        <v>44370</v>
      </c>
      <c r="C354" s="2" t="s">
        <v>6</v>
      </c>
      <c r="D354">
        <v>5610</v>
      </c>
      <c r="E354">
        <f>IF(soki6[[#This Row],[data]] &lt;&gt; B353, F353+soki6[[#This Row],[Zmiana butelkowa]], F353)</f>
        <v>31610</v>
      </c>
      <c r="F354">
        <f>IF(soki6[[#This Row],[Stan butelek przed]]-soki6[[#This Row],[wielkosc_zamowienia]] &gt;=0, soki6[[#This Row],[Stan butelek przed]]-soki6[[#This Row],[wielkosc_zamowienia]], soki6[[#This Row],[Stan butelek przed]])</f>
        <v>26000</v>
      </c>
      <c r="G354">
        <f>IF(soki6[[#This Row],[Stan butelek przed]]-soki6[[#This Row],[wielkosc_zamowienia]] &lt; 0, soki6[[#This Row],[wielkosc_zamowienia]], 0)</f>
        <v>0</v>
      </c>
      <c r="H354">
        <f>IF(WEEKDAY(soki6[[#This Row],[data]], 2) &lt;= 5, 12000, 5000)</f>
        <v>12000</v>
      </c>
    </row>
    <row r="355" spans="1:8" x14ac:dyDescent="0.45">
      <c r="A355">
        <v>354</v>
      </c>
      <c r="B355" s="1">
        <v>44370</v>
      </c>
      <c r="C355" s="2" t="s">
        <v>7</v>
      </c>
      <c r="D355">
        <v>4850</v>
      </c>
      <c r="E355">
        <f>IF(soki6[[#This Row],[data]] &lt;&gt; B354, F354+soki6[[#This Row],[Zmiana butelkowa]], F354)</f>
        <v>26000</v>
      </c>
      <c r="F355">
        <f>IF(soki6[[#This Row],[Stan butelek przed]]-soki6[[#This Row],[wielkosc_zamowienia]] &gt;=0, soki6[[#This Row],[Stan butelek przed]]-soki6[[#This Row],[wielkosc_zamowienia]], soki6[[#This Row],[Stan butelek przed]])</f>
        <v>21150</v>
      </c>
      <c r="G355">
        <f>IF(soki6[[#This Row],[Stan butelek przed]]-soki6[[#This Row],[wielkosc_zamowienia]] &lt; 0, soki6[[#This Row],[wielkosc_zamowienia]], 0)</f>
        <v>0</v>
      </c>
      <c r="H355">
        <f>IF(WEEKDAY(soki6[[#This Row],[data]], 2) &lt;= 5, 12000, 5000)</f>
        <v>12000</v>
      </c>
    </row>
    <row r="356" spans="1:8" x14ac:dyDescent="0.45">
      <c r="A356">
        <v>355</v>
      </c>
      <c r="B356" s="1">
        <v>44371</v>
      </c>
      <c r="C356" s="2" t="s">
        <v>6</v>
      </c>
      <c r="D356">
        <v>3640</v>
      </c>
      <c r="E356">
        <f>IF(soki6[[#This Row],[data]] &lt;&gt; B355, F355+soki6[[#This Row],[Zmiana butelkowa]], F355)</f>
        <v>33150</v>
      </c>
      <c r="F356">
        <f>IF(soki6[[#This Row],[Stan butelek przed]]-soki6[[#This Row],[wielkosc_zamowienia]] &gt;=0, soki6[[#This Row],[Stan butelek przed]]-soki6[[#This Row],[wielkosc_zamowienia]], soki6[[#This Row],[Stan butelek przed]])</f>
        <v>29510</v>
      </c>
      <c r="G356">
        <f>IF(soki6[[#This Row],[Stan butelek przed]]-soki6[[#This Row],[wielkosc_zamowienia]] &lt; 0, soki6[[#This Row],[wielkosc_zamowienia]], 0)</f>
        <v>0</v>
      </c>
      <c r="H356">
        <f>IF(WEEKDAY(soki6[[#This Row],[data]], 2) &lt;= 5, 12000, 5000)</f>
        <v>12000</v>
      </c>
    </row>
    <row r="357" spans="1:8" x14ac:dyDescent="0.45">
      <c r="A357">
        <v>356</v>
      </c>
      <c r="B357" s="1">
        <v>44372</v>
      </c>
      <c r="C357" s="2" t="s">
        <v>6</v>
      </c>
      <c r="D357">
        <v>6950</v>
      </c>
      <c r="E357">
        <f>IF(soki6[[#This Row],[data]] &lt;&gt; B356, F356+soki6[[#This Row],[Zmiana butelkowa]], F356)</f>
        <v>41510</v>
      </c>
      <c r="F357">
        <f>IF(soki6[[#This Row],[Stan butelek przed]]-soki6[[#This Row],[wielkosc_zamowienia]] &gt;=0, soki6[[#This Row],[Stan butelek przed]]-soki6[[#This Row],[wielkosc_zamowienia]], soki6[[#This Row],[Stan butelek przed]])</f>
        <v>34560</v>
      </c>
      <c r="G357">
        <f>IF(soki6[[#This Row],[Stan butelek przed]]-soki6[[#This Row],[wielkosc_zamowienia]] &lt; 0, soki6[[#This Row],[wielkosc_zamowienia]], 0)</f>
        <v>0</v>
      </c>
      <c r="H357">
        <f>IF(WEEKDAY(soki6[[#This Row],[data]], 2) &lt;= 5, 12000, 5000)</f>
        <v>12000</v>
      </c>
    </row>
    <row r="358" spans="1:8" x14ac:dyDescent="0.45">
      <c r="A358">
        <v>357</v>
      </c>
      <c r="B358" s="1">
        <v>44372</v>
      </c>
      <c r="C358" s="2" t="s">
        <v>7</v>
      </c>
      <c r="D358">
        <v>3790</v>
      </c>
      <c r="E358">
        <f>IF(soki6[[#This Row],[data]] &lt;&gt; B357, F357+soki6[[#This Row],[Zmiana butelkowa]], F357)</f>
        <v>34560</v>
      </c>
      <c r="F358">
        <f>IF(soki6[[#This Row],[Stan butelek przed]]-soki6[[#This Row],[wielkosc_zamowienia]] &gt;=0, soki6[[#This Row],[Stan butelek przed]]-soki6[[#This Row],[wielkosc_zamowienia]], soki6[[#This Row],[Stan butelek przed]])</f>
        <v>30770</v>
      </c>
      <c r="G358">
        <f>IF(soki6[[#This Row],[Stan butelek przed]]-soki6[[#This Row],[wielkosc_zamowienia]] &lt; 0, soki6[[#This Row],[wielkosc_zamowienia]], 0)</f>
        <v>0</v>
      </c>
      <c r="H358">
        <f>IF(WEEKDAY(soki6[[#This Row],[data]], 2) &lt;= 5, 12000, 5000)</f>
        <v>12000</v>
      </c>
    </row>
    <row r="359" spans="1:8" x14ac:dyDescent="0.45">
      <c r="A359">
        <v>358</v>
      </c>
      <c r="B359" s="1">
        <v>44373</v>
      </c>
      <c r="C359" s="2" t="s">
        <v>5</v>
      </c>
      <c r="D359">
        <v>6570</v>
      </c>
      <c r="E359">
        <f>IF(soki6[[#This Row],[data]] &lt;&gt; B358, F358+soki6[[#This Row],[Zmiana butelkowa]], F358)</f>
        <v>35770</v>
      </c>
      <c r="F359">
        <f>IF(soki6[[#This Row],[Stan butelek przed]]-soki6[[#This Row],[wielkosc_zamowienia]] &gt;=0, soki6[[#This Row],[Stan butelek przed]]-soki6[[#This Row],[wielkosc_zamowienia]], soki6[[#This Row],[Stan butelek przed]])</f>
        <v>29200</v>
      </c>
      <c r="G359">
        <f>IF(soki6[[#This Row],[Stan butelek przed]]-soki6[[#This Row],[wielkosc_zamowienia]] &lt; 0, soki6[[#This Row],[wielkosc_zamowienia]], 0)</f>
        <v>0</v>
      </c>
      <c r="H359">
        <f>IF(WEEKDAY(soki6[[#This Row],[data]], 2) &lt;= 5, 12000, 5000)</f>
        <v>5000</v>
      </c>
    </row>
    <row r="360" spans="1:8" x14ac:dyDescent="0.45">
      <c r="A360">
        <v>359</v>
      </c>
      <c r="B360" s="1">
        <v>44374</v>
      </c>
      <c r="C360" s="2" t="s">
        <v>6</v>
      </c>
      <c r="D360">
        <v>6200</v>
      </c>
      <c r="E360">
        <f>IF(soki6[[#This Row],[data]] &lt;&gt; B359, F359+soki6[[#This Row],[Zmiana butelkowa]], F359)</f>
        <v>34200</v>
      </c>
      <c r="F360">
        <f>IF(soki6[[#This Row],[Stan butelek przed]]-soki6[[#This Row],[wielkosc_zamowienia]] &gt;=0, soki6[[#This Row],[Stan butelek przed]]-soki6[[#This Row],[wielkosc_zamowienia]], soki6[[#This Row],[Stan butelek przed]])</f>
        <v>28000</v>
      </c>
      <c r="G360">
        <f>IF(soki6[[#This Row],[Stan butelek przed]]-soki6[[#This Row],[wielkosc_zamowienia]] &lt; 0, soki6[[#This Row],[wielkosc_zamowienia]], 0)</f>
        <v>0</v>
      </c>
      <c r="H360">
        <f>IF(WEEKDAY(soki6[[#This Row],[data]], 2) &lt;= 5, 12000, 5000)</f>
        <v>5000</v>
      </c>
    </row>
    <row r="361" spans="1:8" x14ac:dyDescent="0.45">
      <c r="A361">
        <v>360</v>
      </c>
      <c r="B361" s="1">
        <v>44374</v>
      </c>
      <c r="C361" s="2" t="s">
        <v>4</v>
      </c>
      <c r="D361">
        <v>9010</v>
      </c>
      <c r="E361">
        <f>IF(soki6[[#This Row],[data]] &lt;&gt; B360, F360+soki6[[#This Row],[Zmiana butelkowa]], F360)</f>
        <v>28000</v>
      </c>
      <c r="F361">
        <f>IF(soki6[[#This Row],[Stan butelek przed]]-soki6[[#This Row],[wielkosc_zamowienia]] &gt;=0, soki6[[#This Row],[Stan butelek przed]]-soki6[[#This Row],[wielkosc_zamowienia]], soki6[[#This Row],[Stan butelek przed]])</f>
        <v>18990</v>
      </c>
      <c r="G361">
        <f>IF(soki6[[#This Row],[Stan butelek przed]]-soki6[[#This Row],[wielkosc_zamowienia]] &lt; 0, soki6[[#This Row],[wielkosc_zamowienia]], 0)</f>
        <v>0</v>
      </c>
      <c r="H361">
        <f>IF(WEEKDAY(soki6[[#This Row],[data]], 2) &lt;= 5, 12000, 5000)</f>
        <v>5000</v>
      </c>
    </row>
    <row r="362" spans="1:8" x14ac:dyDescent="0.45">
      <c r="A362">
        <v>361</v>
      </c>
      <c r="B362" s="1">
        <v>44375</v>
      </c>
      <c r="C362" s="2" t="s">
        <v>7</v>
      </c>
      <c r="D362">
        <v>1510</v>
      </c>
      <c r="E362">
        <f>IF(soki6[[#This Row],[data]] &lt;&gt; B361, F361+soki6[[#This Row],[Zmiana butelkowa]], F361)</f>
        <v>30990</v>
      </c>
      <c r="F362">
        <f>IF(soki6[[#This Row],[Stan butelek przed]]-soki6[[#This Row],[wielkosc_zamowienia]] &gt;=0, soki6[[#This Row],[Stan butelek przed]]-soki6[[#This Row],[wielkosc_zamowienia]], soki6[[#This Row],[Stan butelek przed]])</f>
        <v>29480</v>
      </c>
      <c r="G362">
        <f>IF(soki6[[#This Row],[Stan butelek przed]]-soki6[[#This Row],[wielkosc_zamowienia]] &lt; 0, soki6[[#This Row],[wielkosc_zamowienia]], 0)</f>
        <v>0</v>
      </c>
      <c r="H362">
        <f>IF(WEEKDAY(soki6[[#This Row],[data]], 2) &lt;= 5, 12000, 5000)</f>
        <v>12000</v>
      </c>
    </row>
    <row r="363" spans="1:8" x14ac:dyDescent="0.45">
      <c r="A363">
        <v>362</v>
      </c>
      <c r="B363" s="1">
        <v>44376</v>
      </c>
      <c r="C363" s="2" t="s">
        <v>4</v>
      </c>
      <c r="D363">
        <v>2910</v>
      </c>
      <c r="E363">
        <f>IF(soki6[[#This Row],[data]] &lt;&gt; B362, F362+soki6[[#This Row],[Zmiana butelkowa]], F362)</f>
        <v>41480</v>
      </c>
      <c r="F363">
        <f>IF(soki6[[#This Row],[Stan butelek przed]]-soki6[[#This Row],[wielkosc_zamowienia]] &gt;=0, soki6[[#This Row],[Stan butelek przed]]-soki6[[#This Row],[wielkosc_zamowienia]], soki6[[#This Row],[Stan butelek przed]])</f>
        <v>38570</v>
      </c>
      <c r="G363">
        <f>IF(soki6[[#This Row],[Stan butelek przed]]-soki6[[#This Row],[wielkosc_zamowienia]] &lt; 0, soki6[[#This Row],[wielkosc_zamowienia]], 0)</f>
        <v>0</v>
      </c>
      <c r="H363">
        <f>IF(WEEKDAY(soki6[[#This Row],[data]], 2) &lt;= 5, 12000, 5000)</f>
        <v>12000</v>
      </c>
    </row>
    <row r="364" spans="1:8" x14ac:dyDescent="0.45">
      <c r="A364">
        <v>363</v>
      </c>
      <c r="B364" s="1">
        <v>44376</v>
      </c>
      <c r="C364" s="2" t="s">
        <v>6</v>
      </c>
      <c r="D364">
        <v>6310</v>
      </c>
      <c r="E364">
        <f>IF(soki6[[#This Row],[data]] &lt;&gt; B363, F363+soki6[[#This Row],[Zmiana butelkowa]], F363)</f>
        <v>38570</v>
      </c>
      <c r="F364">
        <f>IF(soki6[[#This Row],[Stan butelek przed]]-soki6[[#This Row],[wielkosc_zamowienia]] &gt;=0, soki6[[#This Row],[Stan butelek przed]]-soki6[[#This Row],[wielkosc_zamowienia]], soki6[[#This Row],[Stan butelek przed]])</f>
        <v>32260</v>
      </c>
      <c r="G364">
        <f>IF(soki6[[#This Row],[Stan butelek przed]]-soki6[[#This Row],[wielkosc_zamowienia]] &lt; 0, soki6[[#This Row],[wielkosc_zamowienia]], 0)</f>
        <v>0</v>
      </c>
      <c r="H364">
        <f>IF(WEEKDAY(soki6[[#This Row],[data]], 2) &lt;= 5, 12000, 5000)</f>
        <v>12000</v>
      </c>
    </row>
    <row r="365" spans="1:8" x14ac:dyDescent="0.45">
      <c r="A365">
        <v>364</v>
      </c>
      <c r="B365" s="1">
        <v>44377</v>
      </c>
      <c r="C365" s="2" t="s">
        <v>6</v>
      </c>
      <c r="D365">
        <v>7110</v>
      </c>
      <c r="E365">
        <f>IF(soki6[[#This Row],[data]] &lt;&gt; B364, F364+soki6[[#This Row],[Zmiana butelkowa]], F364)</f>
        <v>44260</v>
      </c>
      <c r="F365">
        <f>IF(soki6[[#This Row],[Stan butelek przed]]-soki6[[#This Row],[wielkosc_zamowienia]] &gt;=0, soki6[[#This Row],[Stan butelek przed]]-soki6[[#This Row],[wielkosc_zamowienia]], soki6[[#This Row],[Stan butelek przed]])</f>
        <v>37150</v>
      </c>
      <c r="G365">
        <f>IF(soki6[[#This Row],[Stan butelek przed]]-soki6[[#This Row],[wielkosc_zamowienia]] &lt; 0, soki6[[#This Row],[wielkosc_zamowienia]], 0)</f>
        <v>0</v>
      </c>
      <c r="H365">
        <f>IF(WEEKDAY(soki6[[#This Row],[data]], 2) &lt;= 5, 12000, 5000)</f>
        <v>12000</v>
      </c>
    </row>
    <row r="366" spans="1:8" x14ac:dyDescent="0.45">
      <c r="A366">
        <v>365</v>
      </c>
      <c r="B366" s="1">
        <v>44377</v>
      </c>
      <c r="C366" s="2" t="s">
        <v>5</v>
      </c>
      <c r="D366">
        <v>2540</v>
      </c>
      <c r="E366">
        <f>IF(soki6[[#This Row],[data]] &lt;&gt; B365, F365+soki6[[#This Row],[Zmiana butelkowa]], F365)</f>
        <v>37150</v>
      </c>
      <c r="F366">
        <f>IF(soki6[[#This Row],[Stan butelek przed]]-soki6[[#This Row],[wielkosc_zamowienia]] &gt;=0, soki6[[#This Row],[Stan butelek przed]]-soki6[[#This Row],[wielkosc_zamowienia]], soki6[[#This Row],[Stan butelek przed]])</f>
        <v>34610</v>
      </c>
      <c r="G366">
        <f>IF(soki6[[#This Row],[Stan butelek przed]]-soki6[[#This Row],[wielkosc_zamowienia]] &lt; 0, soki6[[#This Row],[wielkosc_zamowienia]], 0)</f>
        <v>0</v>
      </c>
      <c r="H366">
        <f>IF(WEEKDAY(soki6[[#This Row],[data]], 2) &lt;= 5, 12000, 5000)</f>
        <v>12000</v>
      </c>
    </row>
    <row r="367" spans="1:8" x14ac:dyDescent="0.45">
      <c r="A367">
        <v>366</v>
      </c>
      <c r="B367" s="1">
        <v>44377</v>
      </c>
      <c r="C367" s="2" t="s">
        <v>7</v>
      </c>
      <c r="D367">
        <v>8140</v>
      </c>
      <c r="E367">
        <f>IF(soki6[[#This Row],[data]] &lt;&gt; B366, F366+soki6[[#This Row],[Zmiana butelkowa]], F366)</f>
        <v>34610</v>
      </c>
      <c r="F367">
        <f>IF(soki6[[#This Row],[Stan butelek przed]]-soki6[[#This Row],[wielkosc_zamowienia]] &gt;=0, soki6[[#This Row],[Stan butelek przed]]-soki6[[#This Row],[wielkosc_zamowienia]], soki6[[#This Row],[Stan butelek przed]])</f>
        <v>26470</v>
      </c>
      <c r="G367">
        <f>IF(soki6[[#This Row],[Stan butelek przed]]-soki6[[#This Row],[wielkosc_zamowienia]] &lt; 0, soki6[[#This Row],[wielkosc_zamowienia]], 0)</f>
        <v>0</v>
      </c>
      <c r="H367">
        <f>IF(WEEKDAY(soki6[[#This Row],[data]], 2) &lt;= 5, 12000, 5000)</f>
        <v>12000</v>
      </c>
    </row>
    <row r="368" spans="1:8" x14ac:dyDescent="0.45">
      <c r="A368">
        <v>367</v>
      </c>
      <c r="B368" s="1">
        <v>44378</v>
      </c>
      <c r="C368" s="2" t="s">
        <v>4</v>
      </c>
      <c r="D368">
        <v>1740</v>
      </c>
      <c r="E368">
        <f>IF(soki6[[#This Row],[data]] &lt;&gt; B367, F367+soki6[[#This Row],[Zmiana butelkowa]], F367)</f>
        <v>38470</v>
      </c>
      <c r="F368">
        <f>IF(soki6[[#This Row],[Stan butelek przed]]-soki6[[#This Row],[wielkosc_zamowienia]] &gt;=0, soki6[[#This Row],[Stan butelek przed]]-soki6[[#This Row],[wielkosc_zamowienia]], soki6[[#This Row],[Stan butelek przed]])</f>
        <v>36730</v>
      </c>
      <c r="G368">
        <f>IF(soki6[[#This Row],[Stan butelek przed]]-soki6[[#This Row],[wielkosc_zamowienia]] &lt; 0, soki6[[#This Row],[wielkosc_zamowienia]], 0)</f>
        <v>0</v>
      </c>
      <c r="H368">
        <f>IF(WEEKDAY(soki6[[#This Row],[data]], 2) &lt;= 5, 12000, 5000)</f>
        <v>12000</v>
      </c>
    </row>
    <row r="369" spans="1:8" x14ac:dyDescent="0.45">
      <c r="A369">
        <v>368</v>
      </c>
      <c r="B369" s="1">
        <v>44378</v>
      </c>
      <c r="C369" s="2" t="s">
        <v>7</v>
      </c>
      <c r="D369">
        <v>5840</v>
      </c>
      <c r="E369">
        <f>IF(soki6[[#This Row],[data]] &lt;&gt; B368, F368+soki6[[#This Row],[Zmiana butelkowa]], F368)</f>
        <v>36730</v>
      </c>
      <c r="F369">
        <f>IF(soki6[[#This Row],[Stan butelek przed]]-soki6[[#This Row],[wielkosc_zamowienia]] &gt;=0, soki6[[#This Row],[Stan butelek przed]]-soki6[[#This Row],[wielkosc_zamowienia]], soki6[[#This Row],[Stan butelek przed]])</f>
        <v>30890</v>
      </c>
      <c r="G369">
        <f>IF(soki6[[#This Row],[Stan butelek przed]]-soki6[[#This Row],[wielkosc_zamowienia]] &lt; 0, soki6[[#This Row],[wielkosc_zamowienia]], 0)</f>
        <v>0</v>
      </c>
      <c r="H369">
        <f>IF(WEEKDAY(soki6[[#This Row],[data]], 2) &lt;= 5, 12000, 5000)</f>
        <v>12000</v>
      </c>
    </row>
    <row r="370" spans="1:8" x14ac:dyDescent="0.45">
      <c r="A370">
        <v>369</v>
      </c>
      <c r="B370" s="1">
        <v>44379</v>
      </c>
      <c r="C370" s="2" t="s">
        <v>5</v>
      </c>
      <c r="D370">
        <v>3170</v>
      </c>
      <c r="E370">
        <f>IF(soki6[[#This Row],[data]] &lt;&gt; B369, F369+soki6[[#This Row],[Zmiana butelkowa]], F369)</f>
        <v>42890</v>
      </c>
      <c r="F370">
        <f>IF(soki6[[#This Row],[Stan butelek przed]]-soki6[[#This Row],[wielkosc_zamowienia]] &gt;=0, soki6[[#This Row],[Stan butelek przed]]-soki6[[#This Row],[wielkosc_zamowienia]], soki6[[#This Row],[Stan butelek przed]])</f>
        <v>39720</v>
      </c>
      <c r="G370">
        <f>IF(soki6[[#This Row],[Stan butelek przed]]-soki6[[#This Row],[wielkosc_zamowienia]] &lt; 0, soki6[[#This Row],[wielkosc_zamowienia]], 0)</f>
        <v>0</v>
      </c>
      <c r="H370">
        <f>IF(WEEKDAY(soki6[[#This Row],[data]], 2) &lt;= 5, 12000, 5000)</f>
        <v>12000</v>
      </c>
    </row>
    <row r="371" spans="1:8" x14ac:dyDescent="0.45">
      <c r="A371">
        <v>370</v>
      </c>
      <c r="B371" s="1">
        <v>44379</v>
      </c>
      <c r="C371" s="2" t="s">
        <v>7</v>
      </c>
      <c r="D371">
        <v>4000</v>
      </c>
      <c r="E371">
        <f>IF(soki6[[#This Row],[data]] &lt;&gt; B370, F370+soki6[[#This Row],[Zmiana butelkowa]], F370)</f>
        <v>39720</v>
      </c>
      <c r="F371">
        <f>IF(soki6[[#This Row],[Stan butelek przed]]-soki6[[#This Row],[wielkosc_zamowienia]] &gt;=0, soki6[[#This Row],[Stan butelek przed]]-soki6[[#This Row],[wielkosc_zamowienia]], soki6[[#This Row],[Stan butelek przed]])</f>
        <v>35720</v>
      </c>
      <c r="G371">
        <f>IF(soki6[[#This Row],[Stan butelek przed]]-soki6[[#This Row],[wielkosc_zamowienia]] &lt; 0, soki6[[#This Row],[wielkosc_zamowienia]], 0)</f>
        <v>0</v>
      </c>
      <c r="H371">
        <f>IF(WEEKDAY(soki6[[#This Row],[data]], 2) &lt;= 5, 12000, 5000)</f>
        <v>12000</v>
      </c>
    </row>
    <row r="372" spans="1:8" x14ac:dyDescent="0.45">
      <c r="A372">
        <v>371</v>
      </c>
      <c r="B372" s="1">
        <v>44380</v>
      </c>
      <c r="C372" s="2" t="s">
        <v>4</v>
      </c>
      <c r="D372">
        <v>4600</v>
      </c>
      <c r="E372">
        <f>IF(soki6[[#This Row],[data]] &lt;&gt; B371, F371+soki6[[#This Row],[Zmiana butelkowa]], F371)</f>
        <v>40720</v>
      </c>
      <c r="F372">
        <f>IF(soki6[[#This Row],[Stan butelek przed]]-soki6[[#This Row],[wielkosc_zamowienia]] &gt;=0, soki6[[#This Row],[Stan butelek przed]]-soki6[[#This Row],[wielkosc_zamowienia]], soki6[[#This Row],[Stan butelek przed]])</f>
        <v>36120</v>
      </c>
      <c r="G372">
        <f>IF(soki6[[#This Row],[Stan butelek przed]]-soki6[[#This Row],[wielkosc_zamowienia]] &lt; 0, soki6[[#This Row],[wielkosc_zamowienia]], 0)</f>
        <v>0</v>
      </c>
      <c r="H372">
        <f>IF(WEEKDAY(soki6[[#This Row],[data]], 2) &lt;= 5, 12000, 5000)</f>
        <v>5000</v>
      </c>
    </row>
    <row r="373" spans="1:8" x14ac:dyDescent="0.45">
      <c r="A373">
        <v>372</v>
      </c>
      <c r="B373" s="1">
        <v>44380</v>
      </c>
      <c r="C373" s="2" t="s">
        <v>5</v>
      </c>
      <c r="D373">
        <v>9870</v>
      </c>
      <c r="E373">
        <f>IF(soki6[[#This Row],[data]] &lt;&gt; B372, F372+soki6[[#This Row],[Zmiana butelkowa]], F372)</f>
        <v>36120</v>
      </c>
      <c r="F373">
        <f>IF(soki6[[#This Row],[Stan butelek przed]]-soki6[[#This Row],[wielkosc_zamowienia]] &gt;=0, soki6[[#This Row],[Stan butelek przed]]-soki6[[#This Row],[wielkosc_zamowienia]], soki6[[#This Row],[Stan butelek przed]])</f>
        <v>26250</v>
      </c>
      <c r="G373">
        <f>IF(soki6[[#This Row],[Stan butelek przed]]-soki6[[#This Row],[wielkosc_zamowienia]] &lt; 0, soki6[[#This Row],[wielkosc_zamowienia]], 0)</f>
        <v>0</v>
      </c>
      <c r="H373">
        <f>IF(WEEKDAY(soki6[[#This Row],[data]], 2) &lt;= 5, 12000, 5000)</f>
        <v>5000</v>
      </c>
    </row>
    <row r="374" spans="1:8" x14ac:dyDescent="0.45">
      <c r="A374">
        <v>373</v>
      </c>
      <c r="B374" s="1">
        <v>44381</v>
      </c>
      <c r="C374" s="2" t="s">
        <v>5</v>
      </c>
      <c r="D374">
        <v>9390</v>
      </c>
      <c r="E374">
        <f>IF(soki6[[#This Row],[data]] &lt;&gt; B373, F373+soki6[[#This Row],[Zmiana butelkowa]], F373)</f>
        <v>31250</v>
      </c>
      <c r="F374">
        <f>IF(soki6[[#This Row],[Stan butelek przed]]-soki6[[#This Row],[wielkosc_zamowienia]] &gt;=0, soki6[[#This Row],[Stan butelek przed]]-soki6[[#This Row],[wielkosc_zamowienia]], soki6[[#This Row],[Stan butelek przed]])</f>
        <v>21860</v>
      </c>
      <c r="G374">
        <f>IF(soki6[[#This Row],[Stan butelek przed]]-soki6[[#This Row],[wielkosc_zamowienia]] &lt; 0, soki6[[#This Row],[wielkosc_zamowienia]], 0)</f>
        <v>0</v>
      </c>
      <c r="H374">
        <f>IF(WEEKDAY(soki6[[#This Row],[data]], 2) &lt;= 5, 12000, 5000)</f>
        <v>5000</v>
      </c>
    </row>
    <row r="375" spans="1:8" x14ac:dyDescent="0.45">
      <c r="A375">
        <v>374</v>
      </c>
      <c r="B375" s="1">
        <v>44382</v>
      </c>
      <c r="C375" s="2" t="s">
        <v>7</v>
      </c>
      <c r="D375">
        <v>1300</v>
      </c>
      <c r="E375">
        <f>IF(soki6[[#This Row],[data]] &lt;&gt; B374, F374+soki6[[#This Row],[Zmiana butelkowa]], F374)</f>
        <v>33860</v>
      </c>
      <c r="F375">
        <f>IF(soki6[[#This Row],[Stan butelek przed]]-soki6[[#This Row],[wielkosc_zamowienia]] &gt;=0, soki6[[#This Row],[Stan butelek przed]]-soki6[[#This Row],[wielkosc_zamowienia]], soki6[[#This Row],[Stan butelek przed]])</f>
        <v>32560</v>
      </c>
      <c r="G375">
        <f>IF(soki6[[#This Row],[Stan butelek przed]]-soki6[[#This Row],[wielkosc_zamowienia]] &lt; 0, soki6[[#This Row],[wielkosc_zamowienia]], 0)</f>
        <v>0</v>
      </c>
      <c r="H375">
        <f>IF(WEEKDAY(soki6[[#This Row],[data]], 2) &lt;= 5, 12000, 5000)</f>
        <v>12000</v>
      </c>
    </row>
    <row r="376" spans="1:8" x14ac:dyDescent="0.45">
      <c r="A376">
        <v>375</v>
      </c>
      <c r="B376" s="1">
        <v>44382</v>
      </c>
      <c r="C376" s="2" t="s">
        <v>4</v>
      </c>
      <c r="D376">
        <v>2650</v>
      </c>
      <c r="E376">
        <f>IF(soki6[[#This Row],[data]] &lt;&gt; B375, F375+soki6[[#This Row],[Zmiana butelkowa]], F375)</f>
        <v>32560</v>
      </c>
      <c r="F376">
        <f>IF(soki6[[#This Row],[Stan butelek przed]]-soki6[[#This Row],[wielkosc_zamowienia]] &gt;=0, soki6[[#This Row],[Stan butelek przed]]-soki6[[#This Row],[wielkosc_zamowienia]], soki6[[#This Row],[Stan butelek przed]])</f>
        <v>29910</v>
      </c>
      <c r="G376">
        <f>IF(soki6[[#This Row],[Stan butelek przed]]-soki6[[#This Row],[wielkosc_zamowienia]] &lt; 0, soki6[[#This Row],[wielkosc_zamowienia]], 0)</f>
        <v>0</v>
      </c>
      <c r="H376">
        <f>IF(WEEKDAY(soki6[[#This Row],[data]], 2) &lt;= 5, 12000, 5000)</f>
        <v>12000</v>
      </c>
    </row>
    <row r="377" spans="1:8" x14ac:dyDescent="0.45">
      <c r="A377">
        <v>376</v>
      </c>
      <c r="B377" s="1">
        <v>44383</v>
      </c>
      <c r="C377" s="2" t="s">
        <v>5</v>
      </c>
      <c r="D377">
        <v>4060</v>
      </c>
      <c r="E377">
        <f>IF(soki6[[#This Row],[data]] &lt;&gt; B376, F376+soki6[[#This Row],[Zmiana butelkowa]], F376)</f>
        <v>41910</v>
      </c>
      <c r="F377">
        <f>IF(soki6[[#This Row],[Stan butelek przed]]-soki6[[#This Row],[wielkosc_zamowienia]] &gt;=0, soki6[[#This Row],[Stan butelek przed]]-soki6[[#This Row],[wielkosc_zamowienia]], soki6[[#This Row],[Stan butelek przed]])</f>
        <v>37850</v>
      </c>
      <c r="G377">
        <f>IF(soki6[[#This Row],[Stan butelek przed]]-soki6[[#This Row],[wielkosc_zamowienia]] &lt; 0, soki6[[#This Row],[wielkosc_zamowienia]], 0)</f>
        <v>0</v>
      </c>
      <c r="H377">
        <f>IF(WEEKDAY(soki6[[#This Row],[data]], 2) &lt;= 5, 12000, 5000)</f>
        <v>12000</v>
      </c>
    </row>
    <row r="378" spans="1:8" x14ac:dyDescent="0.45">
      <c r="A378">
        <v>377</v>
      </c>
      <c r="B378" s="1">
        <v>44383</v>
      </c>
      <c r="C378" s="2" t="s">
        <v>4</v>
      </c>
      <c r="D378">
        <v>4460</v>
      </c>
      <c r="E378">
        <f>IF(soki6[[#This Row],[data]] &lt;&gt; B377, F377+soki6[[#This Row],[Zmiana butelkowa]], F377)</f>
        <v>37850</v>
      </c>
      <c r="F378">
        <f>IF(soki6[[#This Row],[Stan butelek przed]]-soki6[[#This Row],[wielkosc_zamowienia]] &gt;=0, soki6[[#This Row],[Stan butelek przed]]-soki6[[#This Row],[wielkosc_zamowienia]], soki6[[#This Row],[Stan butelek przed]])</f>
        <v>33390</v>
      </c>
      <c r="G378">
        <f>IF(soki6[[#This Row],[Stan butelek przed]]-soki6[[#This Row],[wielkosc_zamowienia]] &lt; 0, soki6[[#This Row],[wielkosc_zamowienia]], 0)</f>
        <v>0</v>
      </c>
      <c r="H378">
        <f>IF(WEEKDAY(soki6[[#This Row],[data]], 2) &lt;= 5, 12000, 5000)</f>
        <v>12000</v>
      </c>
    </row>
    <row r="379" spans="1:8" x14ac:dyDescent="0.45">
      <c r="A379">
        <v>378</v>
      </c>
      <c r="B379" s="1">
        <v>44384</v>
      </c>
      <c r="C379" s="2" t="s">
        <v>6</v>
      </c>
      <c r="D379">
        <v>9390</v>
      </c>
      <c r="E379">
        <f>IF(soki6[[#This Row],[data]] &lt;&gt; B378, F378+soki6[[#This Row],[Zmiana butelkowa]], F378)</f>
        <v>45390</v>
      </c>
      <c r="F379">
        <f>IF(soki6[[#This Row],[Stan butelek przed]]-soki6[[#This Row],[wielkosc_zamowienia]] &gt;=0, soki6[[#This Row],[Stan butelek przed]]-soki6[[#This Row],[wielkosc_zamowienia]], soki6[[#This Row],[Stan butelek przed]])</f>
        <v>36000</v>
      </c>
      <c r="G379">
        <f>IF(soki6[[#This Row],[Stan butelek przed]]-soki6[[#This Row],[wielkosc_zamowienia]] &lt; 0, soki6[[#This Row],[wielkosc_zamowienia]], 0)</f>
        <v>0</v>
      </c>
      <c r="H379">
        <f>IF(WEEKDAY(soki6[[#This Row],[data]], 2) &lt;= 5, 12000, 5000)</f>
        <v>12000</v>
      </c>
    </row>
    <row r="380" spans="1:8" x14ac:dyDescent="0.45">
      <c r="A380">
        <v>379</v>
      </c>
      <c r="B380" s="1">
        <v>44384</v>
      </c>
      <c r="C380" s="2" t="s">
        <v>4</v>
      </c>
      <c r="D380">
        <v>9670</v>
      </c>
      <c r="E380">
        <f>IF(soki6[[#This Row],[data]] &lt;&gt; B379, F379+soki6[[#This Row],[Zmiana butelkowa]], F379)</f>
        <v>36000</v>
      </c>
      <c r="F380">
        <f>IF(soki6[[#This Row],[Stan butelek przed]]-soki6[[#This Row],[wielkosc_zamowienia]] &gt;=0, soki6[[#This Row],[Stan butelek przed]]-soki6[[#This Row],[wielkosc_zamowienia]], soki6[[#This Row],[Stan butelek przed]])</f>
        <v>26330</v>
      </c>
      <c r="G380">
        <f>IF(soki6[[#This Row],[Stan butelek przed]]-soki6[[#This Row],[wielkosc_zamowienia]] &lt; 0, soki6[[#This Row],[wielkosc_zamowienia]], 0)</f>
        <v>0</v>
      </c>
      <c r="H380">
        <f>IF(WEEKDAY(soki6[[#This Row],[data]], 2) &lt;= 5, 12000, 5000)</f>
        <v>12000</v>
      </c>
    </row>
    <row r="381" spans="1:8" x14ac:dyDescent="0.45">
      <c r="A381">
        <v>380</v>
      </c>
      <c r="B381" s="1">
        <v>44384</v>
      </c>
      <c r="C381" s="2" t="s">
        <v>5</v>
      </c>
      <c r="D381">
        <v>3460</v>
      </c>
      <c r="E381">
        <f>IF(soki6[[#This Row],[data]] &lt;&gt; B380, F380+soki6[[#This Row],[Zmiana butelkowa]], F380)</f>
        <v>26330</v>
      </c>
      <c r="F381">
        <f>IF(soki6[[#This Row],[Stan butelek przed]]-soki6[[#This Row],[wielkosc_zamowienia]] &gt;=0, soki6[[#This Row],[Stan butelek przed]]-soki6[[#This Row],[wielkosc_zamowienia]], soki6[[#This Row],[Stan butelek przed]])</f>
        <v>22870</v>
      </c>
      <c r="G381">
        <f>IF(soki6[[#This Row],[Stan butelek przed]]-soki6[[#This Row],[wielkosc_zamowienia]] &lt; 0, soki6[[#This Row],[wielkosc_zamowienia]], 0)</f>
        <v>0</v>
      </c>
      <c r="H381">
        <f>IF(WEEKDAY(soki6[[#This Row],[data]], 2) &lt;= 5, 12000, 5000)</f>
        <v>12000</v>
      </c>
    </row>
    <row r="382" spans="1:8" x14ac:dyDescent="0.45">
      <c r="A382">
        <v>381</v>
      </c>
      <c r="B382" s="1">
        <v>44385</v>
      </c>
      <c r="C382" s="2" t="s">
        <v>4</v>
      </c>
      <c r="D382">
        <v>2030</v>
      </c>
      <c r="E382">
        <f>IF(soki6[[#This Row],[data]] &lt;&gt; B381, F381+soki6[[#This Row],[Zmiana butelkowa]], F381)</f>
        <v>34870</v>
      </c>
      <c r="F382">
        <f>IF(soki6[[#This Row],[Stan butelek przed]]-soki6[[#This Row],[wielkosc_zamowienia]] &gt;=0, soki6[[#This Row],[Stan butelek przed]]-soki6[[#This Row],[wielkosc_zamowienia]], soki6[[#This Row],[Stan butelek przed]])</f>
        <v>32840</v>
      </c>
      <c r="G382">
        <f>IF(soki6[[#This Row],[Stan butelek przed]]-soki6[[#This Row],[wielkosc_zamowienia]] &lt; 0, soki6[[#This Row],[wielkosc_zamowienia]], 0)</f>
        <v>0</v>
      </c>
      <c r="H382">
        <f>IF(WEEKDAY(soki6[[#This Row],[data]], 2) &lt;= 5, 12000, 5000)</f>
        <v>12000</v>
      </c>
    </row>
    <row r="383" spans="1:8" x14ac:dyDescent="0.45">
      <c r="A383">
        <v>382</v>
      </c>
      <c r="B383" s="1">
        <v>44385</v>
      </c>
      <c r="C383" s="2" t="s">
        <v>6</v>
      </c>
      <c r="D383">
        <v>3860</v>
      </c>
      <c r="E383">
        <f>IF(soki6[[#This Row],[data]] &lt;&gt; B382, F382+soki6[[#This Row],[Zmiana butelkowa]], F382)</f>
        <v>32840</v>
      </c>
      <c r="F383">
        <f>IF(soki6[[#This Row],[Stan butelek przed]]-soki6[[#This Row],[wielkosc_zamowienia]] &gt;=0, soki6[[#This Row],[Stan butelek przed]]-soki6[[#This Row],[wielkosc_zamowienia]], soki6[[#This Row],[Stan butelek przed]])</f>
        <v>28980</v>
      </c>
      <c r="G383">
        <f>IF(soki6[[#This Row],[Stan butelek przed]]-soki6[[#This Row],[wielkosc_zamowienia]] &lt; 0, soki6[[#This Row],[wielkosc_zamowienia]], 0)</f>
        <v>0</v>
      </c>
      <c r="H383">
        <f>IF(WEEKDAY(soki6[[#This Row],[data]], 2) &lt;= 5, 12000, 5000)</f>
        <v>12000</v>
      </c>
    </row>
    <row r="384" spans="1:8" x14ac:dyDescent="0.45">
      <c r="A384">
        <v>383</v>
      </c>
      <c r="B384" s="1">
        <v>44385</v>
      </c>
      <c r="C384" s="2" t="s">
        <v>5</v>
      </c>
      <c r="D384">
        <v>3770</v>
      </c>
      <c r="E384">
        <f>IF(soki6[[#This Row],[data]] &lt;&gt; B383, F383+soki6[[#This Row],[Zmiana butelkowa]], F383)</f>
        <v>28980</v>
      </c>
      <c r="F384">
        <f>IF(soki6[[#This Row],[Stan butelek przed]]-soki6[[#This Row],[wielkosc_zamowienia]] &gt;=0, soki6[[#This Row],[Stan butelek przed]]-soki6[[#This Row],[wielkosc_zamowienia]], soki6[[#This Row],[Stan butelek przed]])</f>
        <v>25210</v>
      </c>
      <c r="G384">
        <f>IF(soki6[[#This Row],[Stan butelek przed]]-soki6[[#This Row],[wielkosc_zamowienia]] &lt; 0, soki6[[#This Row],[wielkosc_zamowienia]], 0)</f>
        <v>0</v>
      </c>
      <c r="H384">
        <f>IF(WEEKDAY(soki6[[#This Row],[data]], 2) &lt;= 5, 12000, 5000)</f>
        <v>12000</v>
      </c>
    </row>
    <row r="385" spans="1:8" x14ac:dyDescent="0.45">
      <c r="A385">
        <v>384</v>
      </c>
      <c r="B385" s="1">
        <v>44386</v>
      </c>
      <c r="C385" s="2" t="s">
        <v>6</v>
      </c>
      <c r="D385">
        <v>3970</v>
      </c>
      <c r="E385">
        <f>IF(soki6[[#This Row],[data]] &lt;&gt; B384, F384+soki6[[#This Row],[Zmiana butelkowa]], F384)</f>
        <v>37210</v>
      </c>
      <c r="F385">
        <f>IF(soki6[[#This Row],[Stan butelek przed]]-soki6[[#This Row],[wielkosc_zamowienia]] &gt;=0, soki6[[#This Row],[Stan butelek przed]]-soki6[[#This Row],[wielkosc_zamowienia]], soki6[[#This Row],[Stan butelek przed]])</f>
        <v>33240</v>
      </c>
      <c r="G385">
        <f>IF(soki6[[#This Row],[Stan butelek przed]]-soki6[[#This Row],[wielkosc_zamowienia]] &lt; 0, soki6[[#This Row],[wielkosc_zamowienia]], 0)</f>
        <v>0</v>
      </c>
      <c r="H385">
        <f>IF(WEEKDAY(soki6[[#This Row],[data]], 2) &lt;= 5, 12000, 5000)</f>
        <v>12000</v>
      </c>
    </row>
    <row r="386" spans="1:8" x14ac:dyDescent="0.45">
      <c r="A386">
        <v>385</v>
      </c>
      <c r="B386" s="1">
        <v>44386</v>
      </c>
      <c r="C386" s="2" t="s">
        <v>4</v>
      </c>
      <c r="D386">
        <v>9280</v>
      </c>
      <c r="E386">
        <f>IF(soki6[[#This Row],[data]] &lt;&gt; B385, F385+soki6[[#This Row],[Zmiana butelkowa]], F385)</f>
        <v>33240</v>
      </c>
      <c r="F386">
        <f>IF(soki6[[#This Row],[Stan butelek przed]]-soki6[[#This Row],[wielkosc_zamowienia]] &gt;=0, soki6[[#This Row],[Stan butelek przed]]-soki6[[#This Row],[wielkosc_zamowienia]], soki6[[#This Row],[Stan butelek przed]])</f>
        <v>23960</v>
      </c>
      <c r="G386">
        <f>IF(soki6[[#This Row],[Stan butelek przed]]-soki6[[#This Row],[wielkosc_zamowienia]] &lt; 0, soki6[[#This Row],[wielkosc_zamowienia]], 0)</f>
        <v>0</v>
      </c>
      <c r="H386">
        <f>IF(WEEKDAY(soki6[[#This Row],[data]], 2) &lt;= 5, 12000, 5000)</f>
        <v>12000</v>
      </c>
    </row>
    <row r="387" spans="1:8" x14ac:dyDescent="0.45">
      <c r="A387">
        <v>386</v>
      </c>
      <c r="B387" s="1">
        <v>44387</v>
      </c>
      <c r="C387" s="2" t="s">
        <v>7</v>
      </c>
      <c r="D387">
        <v>6930</v>
      </c>
      <c r="E387">
        <f>IF(soki6[[#This Row],[data]] &lt;&gt; B386, F386+soki6[[#This Row],[Zmiana butelkowa]], F386)</f>
        <v>28960</v>
      </c>
      <c r="F387">
        <f>IF(soki6[[#This Row],[Stan butelek przed]]-soki6[[#This Row],[wielkosc_zamowienia]] &gt;=0, soki6[[#This Row],[Stan butelek przed]]-soki6[[#This Row],[wielkosc_zamowienia]], soki6[[#This Row],[Stan butelek przed]])</f>
        <v>22030</v>
      </c>
      <c r="G387">
        <f>IF(soki6[[#This Row],[Stan butelek przed]]-soki6[[#This Row],[wielkosc_zamowienia]] &lt; 0, soki6[[#This Row],[wielkosc_zamowienia]], 0)</f>
        <v>0</v>
      </c>
      <c r="H387">
        <f>IF(WEEKDAY(soki6[[#This Row],[data]], 2) &lt;= 5, 12000, 5000)</f>
        <v>5000</v>
      </c>
    </row>
    <row r="388" spans="1:8" x14ac:dyDescent="0.45">
      <c r="A388">
        <v>387</v>
      </c>
      <c r="B388" s="1">
        <v>44388</v>
      </c>
      <c r="C388" s="2" t="s">
        <v>7</v>
      </c>
      <c r="D388">
        <v>2850</v>
      </c>
      <c r="E388">
        <f>IF(soki6[[#This Row],[data]] &lt;&gt; B387, F387+soki6[[#This Row],[Zmiana butelkowa]], F387)</f>
        <v>27030</v>
      </c>
      <c r="F388">
        <f>IF(soki6[[#This Row],[Stan butelek przed]]-soki6[[#This Row],[wielkosc_zamowienia]] &gt;=0, soki6[[#This Row],[Stan butelek przed]]-soki6[[#This Row],[wielkosc_zamowienia]], soki6[[#This Row],[Stan butelek przed]])</f>
        <v>24180</v>
      </c>
      <c r="G388">
        <f>IF(soki6[[#This Row],[Stan butelek przed]]-soki6[[#This Row],[wielkosc_zamowienia]] &lt; 0, soki6[[#This Row],[wielkosc_zamowienia]], 0)</f>
        <v>0</v>
      </c>
      <c r="H388">
        <f>IF(WEEKDAY(soki6[[#This Row],[data]], 2) &lt;= 5, 12000, 5000)</f>
        <v>5000</v>
      </c>
    </row>
    <row r="389" spans="1:8" x14ac:dyDescent="0.45">
      <c r="A389">
        <v>388</v>
      </c>
      <c r="B389" s="1">
        <v>44388</v>
      </c>
      <c r="C389" s="2" t="s">
        <v>5</v>
      </c>
      <c r="D389">
        <v>7480</v>
      </c>
      <c r="E389">
        <f>IF(soki6[[#This Row],[data]] &lt;&gt; B388, F388+soki6[[#This Row],[Zmiana butelkowa]], F388)</f>
        <v>24180</v>
      </c>
      <c r="F389">
        <f>IF(soki6[[#This Row],[Stan butelek przed]]-soki6[[#This Row],[wielkosc_zamowienia]] &gt;=0, soki6[[#This Row],[Stan butelek przed]]-soki6[[#This Row],[wielkosc_zamowienia]], soki6[[#This Row],[Stan butelek przed]])</f>
        <v>16700</v>
      </c>
      <c r="G389">
        <f>IF(soki6[[#This Row],[Stan butelek przed]]-soki6[[#This Row],[wielkosc_zamowienia]] &lt; 0, soki6[[#This Row],[wielkosc_zamowienia]], 0)</f>
        <v>0</v>
      </c>
      <c r="H389">
        <f>IF(WEEKDAY(soki6[[#This Row],[data]], 2) &lt;= 5, 12000, 5000)</f>
        <v>5000</v>
      </c>
    </row>
    <row r="390" spans="1:8" x14ac:dyDescent="0.45">
      <c r="A390">
        <v>389</v>
      </c>
      <c r="B390" s="1">
        <v>44388</v>
      </c>
      <c r="C390" s="2" t="s">
        <v>4</v>
      </c>
      <c r="D390">
        <v>4170</v>
      </c>
      <c r="E390">
        <f>IF(soki6[[#This Row],[data]] &lt;&gt; B389, F389+soki6[[#This Row],[Zmiana butelkowa]], F389)</f>
        <v>16700</v>
      </c>
      <c r="F390">
        <f>IF(soki6[[#This Row],[Stan butelek przed]]-soki6[[#This Row],[wielkosc_zamowienia]] &gt;=0, soki6[[#This Row],[Stan butelek przed]]-soki6[[#This Row],[wielkosc_zamowienia]], soki6[[#This Row],[Stan butelek przed]])</f>
        <v>12530</v>
      </c>
      <c r="G390">
        <f>IF(soki6[[#This Row],[Stan butelek przed]]-soki6[[#This Row],[wielkosc_zamowienia]] &lt; 0, soki6[[#This Row],[wielkosc_zamowienia]], 0)</f>
        <v>0</v>
      </c>
      <c r="H390">
        <f>IF(WEEKDAY(soki6[[#This Row],[data]], 2) &lt;= 5, 12000, 5000)</f>
        <v>5000</v>
      </c>
    </row>
    <row r="391" spans="1:8" x14ac:dyDescent="0.45">
      <c r="A391">
        <v>390</v>
      </c>
      <c r="B391" s="1">
        <v>44389</v>
      </c>
      <c r="C391" s="2" t="s">
        <v>4</v>
      </c>
      <c r="D391">
        <v>6110</v>
      </c>
      <c r="E391">
        <f>IF(soki6[[#This Row],[data]] &lt;&gt; B390, F390+soki6[[#This Row],[Zmiana butelkowa]], F390)</f>
        <v>24530</v>
      </c>
      <c r="F391">
        <f>IF(soki6[[#This Row],[Stan butelek przed]]-soki6[[#This Row],[wielkosc_zamowienia]] &gt;=0, soki6[[#This Row],[Stan butelek przed]]-soki6[[#This Row],[wielkosc_zamowienia]], soki6[[#This Row],[Stan butelek przed]])</f>
        <v>18420</v>
      </c>
      <c r="G391">
        <f>IF(soki6[[#This Row],[Stan butelek przed]]-soki6[[#This Row],[wielkosc_zamowienia]] &lt; 0, soki6[[#This Row],[wielkosc_zamowienia]], 0)</f>
        <v>0</v>
      </c>
      <c r="H391">
        <f>IF(WEEKDAY(soki6[[#This Row],[data]], 2) &lt;= 5, 12000, 5000)</f>
        <v>12000</v>
      </c>
    </row>
    <row r="392" spans="1:8" x14ac:dyDescent="0.45">
      <c r="A392">
        <v>391</v>
      </c>
      <c r="B392" s="1">
        <v>44389</v>
      </c>
      <c r="C392" s="2" t="s">
        <v>7</v>
      </c>
      <c r="D392">
        <v>3250</v>
      </c>
      <c r="E392">
        <f>IF(soki6[[#This Row],[data]] &lt;&gt; B391, F391+soki6[[#This Row],[Zmiana butelkowa]], F391)</f>
        <v>18420</v>
      </c>
      <c r="F392">
        <f>IF(soki6[[#This Row],[Stan butelek przed]]-soki6[[#This Row],[wielkosc_zamowienia]] &gt;=0, soki6[[#This Row],[Stan butelek przed]]-soki6[[#This Row],[wielkosc_zamowienia]], soki6[[#This Row],[Stan butelek przed]])</f>
        <v>15170</v>
      </c>
      <c r="G392">
        <f>IF(soki6[[#This Row],[Stan butelek przed]]-soki6[[#This Row],[wielkosc_zamowienia]] &lt; 0, soki6[[#This Row],[wielkosc_zamowienia]], 0)</f>
        <v>0</v>
      </c>
      <c r="H392">
        <f>IF(WEEKDAY(soki6[[#This Row],[data]], 2) &lt;= 5, 12000, 5000)</f>
        <v>12000</v>
      </c>
    </row>
    <row r="393" spans="1:8" x14ac:dyDescent="0.45">
      <c r="A393">
        <v>392</v>
      </c>
      <c r="B393" s="1">
        <v>44390</v>
      </c>
      <c r="C393" s="2" t="s">
        <v>4</v>
      </c>
      <c r="D393">
        <v>6930</v>
      </c>
      <c r="E393">
        <f>IF(soki6[[#This Row],[data]] &lt;&gt; B392, F392+soki6[[#This Row],[Zmiana butelkowa]], F392)</f>
        <v>27170</v>
      </c>
      <c r="F393">
        <f>IF(soki6[[#This Row],[Stan butelek przed]]-soki6[[#This Row],[wielkosc_zamowienia]] &gt;=0, soki6[[#This Row],[Stan butelek przed]]-soki6[[#This Row],[wielkosc_zamowienia]], soki6[[#This Row],[Stan butelek przed]])</f>
        <v>20240</v>
      </c>
      <c r="G393">
        <f>IF(soki6[[#This Row],[Stan butelek przed]]-soki6[[#This Row],[wielkosc_zamowienia]] &lt; 0, soki6[[#This Row],[wielkosc_zamowienia]], 0)</f>
        <v>0</v>
      </c>
      <c r="H393">
        <f>IF(WEEKDAY(soki6[[#This Row],[data]], 2) &lt;= 5, 12000, 5000)</f>
        <v>12000</v>
      </c>
    </row>
    <row r="394" spans="1:8" x14ac:dyDescent="0.45">
      <c r="A394">
        <v>393</v>
      </c>
      <c r="B394" s="1">
        <v>44390</v>
      </c>
      <c r="C394" s="2" t="s">
        <v>5</v>
      </c>
      <c r="D394">
        <v>4790</v>
      </c>
      <c r="E394">
        <f>IF(soki6[[#This Row],[data]] &lt;&gt; B393, F393+soki6[[#This Row],[Zmiana butelkowa]], F393)</f>
        <v>20240</v>
      </c>
      <c r="F394">
        <f>IF(soki6[[#This Row],[Stan butelek przed]]-soki6[[#This Row],[wielkosc_zamowienia]] &gt;=0, soki6[[#This Row],[Stan butelek przed]]-soki6[[#This Row],[wielkosc_zamowienia]], soki6[[#This Row],[Stan butelek przed]])</f>
        <v>15450</v>
      </c>
      <c r="G394">
        <f>IF(soki6[[#This Row],[Stan butelek przed]]-soki6[[#This Row],[wielkosc_zamowienia]] &lt; 0, soki6[[#This Row],[wielkosc_zamowienia]], 0)</f>
        <v>0</v>
      </c>
      <c r="H394">
        <f>IF(WEEKDAY(soki6[[#This Row],[data]], 2) &lt;= 5, 12000, 5000)</f>
        <v>12000</v>
      </c>
    </row>
    <row r="395" spans="1:8" x14ac:dyDescent="0.45">
      <c r="A395">
        <v>394</v>
      </c>
      <c r="B395" s="1">
        <v>44390</v>
      </c>
      <c r="C395" s="2" t="s">
        <v>7</v>
      </c>
      <c r="D395">
        <v>3110</v>
      </c>
      <c r="E395">
        <f>IF(soki6[[#This Row],[data]] &lt;&gt; B394, F394+soki6[[#This Row],[Zmiana butelkowa]], F394)</f>
        <v>15450</v>
      </c>
      <c r="F395">
        <f>IF(soki6[[#This Row],[Stan butelek przed]]-soki6[[#This Row],[wielkosc_zamowienia]] &gt;=0, soki6[[#This Row],[Stan butelek przed]]-soki6[[#This Row],[wielkosc_zamowienia]], soki6[[#This Row],[Stan butelek przed]])</f>
        <v>12340</v>
      </c>
      <c r="G395">
        <f>IF(soki6[[#This Row],[Stan butelek przed]]-soki6[[#This Row],[wielkosc_zamowienia]] &lt; 0, soki6[[#This Row],[wielkosc_zamowienia]], 0)</f>
        <v>0</v>
      </c>
      <c r="H395">
        <f>IF(WEEKDAY(soki6[[#This Row],[data]], 2) &lt;= 5, 12000, 5000)</f>
        <v>12000</v>
      </c>
    </row>
    <row r="396" spans="1:8" x14ac:dyDescent="0.45">
      <c r="A396">
        <v>395</v>
      </c>
      <c r="B396" s="1">
        <v>44391</v>
      </c>
      <c r="C396" s="2" t="s">
        <v>7</v>
      </c>
      <c r="D396">
        <v>6930</v>
      </c>
      <c r="E396">
        <f>IF(soki6[[#This Row],[data]] &lt;&gt; B395, F395+soki6[[#This Row],[Zmiana butelkowa]], F395)</f>
        <v>24340</v>
      </c>
      <c r="F396">
        <f>IF(soki6[[#This Row],[Stan butelek przed]]-soki6[[#This Row],[wielkosc_zamowienia]] &gt;=0, soki6[[#This Row],[Stan butelek przed]]-soki6[[#This Row],[wielkosc_zamowienia]], soki6[[#This Row],[Stan butelek przed]])</f>
        <v>17410</v>
      </c>
      <c r="G396">
        <f>IF(soki6[[#This Row],[Stan butelek przed]]-soki6[[#This Row],[wielkosc_zamowienia]] &lt; 0, soki6[[#This Row],[wielkosc_zamowienia]], 0)</f>
        <v>0</v>
      </c>
      <c r="H396">
        <f>IF(WEEKDAY(soki6[[#This Row],[data]], 2) &lt;= 5, 12000, 5000)</f>
        <v>12000</v>
      </c>
    </row>
    <row r="397" spans="1:8" x14ac:dyDescent="0.45">
      <c r="A397">
        <v>396</v>
      </c>
      <c r="B397" s="1">
        <v>44392</v>
      </c>
      <c r="C397" s="2" t="s">
        <v>5</v>
      </c>
      <c r="D397">
        <v>8100</v>
      </c>
      <c r="E397">
        <f>IF(soki6[[#This Row],[data]] &lt;&gt; B396, F396+soki6[[#This Row],[Zmiana butelkowa]], F396)</f>
        <v>29410</v>
      </c>
      <c r="F397">
        <f>IF(soki6[[#This Row],[Stan butelek przed]]-soki6[[#This Row],[wielkosc_zamowienia]] &gt;=0, soki6[[#This Row],[Stan butelek przed]]-soki6[[#This Row],[wielkosc_zamowienia]], soki6[[#This Row],[Stan butelek przed]])</f>
        <v>21310</v>
      </c>
      <c r="G397">
        <f>IF(soki6[[#This Row],[Stan butelek przed]]-soki6[[#This Row],[wielkosc_zamowienia]] &lt; 0, soki6[[#This Row],[wielkosc_zamowienia]], 0)</f>
        <v>0</v>
      </c>
      <c r="H397">
        <f>IF(WEEKDAY(soki6[[#This Row],[data]], 2) &lt;= 5, 12000, 5000)</f>
        <v>12000</v>
      </c>
    </row>
    <row r="398" spans="1:8" x14ac:dyDescent="0.45">
      <c r="A398">
        <v>397</v>
      </c>
      <c r="B398" s="1">
        <v>44392</v>
      </c>
      <c r="C398" s="2" t="s">
        <v>7</v>
      </c>
      <c r="D398">
        <v>6600</v>
      </c>
      <c r="E398">
        <f>IF(soki6[[#This Row],[data]] &lt;&gt; B397, F397+soki6[[#This Row],[Zmiana butelkowa]], F397)</f>
        <v>21310</v>
      </c>
      <c r="F398">
        <f>IF(soki6[[#This Row],[Stan butelek przed]]-soki6[[#This Row],[wielkosc_zamowienia]] &gt;=0, soki6[[#This Row],[Stan butelek przed]]-soki6[[#This Row],[wielkosc_zamowienia]], soki6[[#This Row],[Stan butelek przed]])</f>
        <v>14710</v>
      </c>
      <c r="G398">
        <f>IF(soki6[[#This Row],[Stan butelek przed]]-soki6[[#This Row],[wielkosc_zamowienia]] &lt; 0, soki6[[#This Row],[wielkosc_zamowienia]], 0)</f>
        <v>0</v>
      </c>
      <c r="H398">
        <f>IF(WEEKDAY(soki6[[#This Row],[data]], 2) &lt;= 5, 12000, 5000)</f>
        <v>12000</v>
      </c>
    </row>
    <row r="399" spans="1:8" x14ac:dyDescent="0.45">
      <c r="A399">
        <v>398</v>
      </c>
      <c r="B399" s="1">
        <v>44392</v>
      </c>
      <c r="C399" s="2" t="s">
        <v>4</v>
      </c>
      <c r="D399">
        <v>9850</v>
      </c>
      <c r="E399">
        <f>IF(soki6[[#This Row],[data]] &lt;&gt; B398, F398+soki6[[#This Row],[Zmiana butelkowa]], F398)</f>
        <v>14710</v>
      </c>
      <c r="F399">
        <f>IF(soki6[[#This Row],[Stan butelek przed]]-soki6[[#This Row],[wielkosc_zamowienia]] &gt;=0, soki6[[#This Row],[Stan butelek przed]]-soki6[[#This Row],[wielkosc_zamowienia]], soki6[[#This Row],[Stan butelek przed]])</f>
        <v>4860</v>
      </c>
      <c r="G399">
        <f>IF(soki6[[#This Row],[Stan butelek przed]]-soki6[[#This Row],[wielkosc_zamowienia]] &lt; 0, soki6[[#This Row],[wielkosc_zamowienia]], 0)</f>
        <v>0</v>
      </c>
      <c r="H399">
        <f>IF(WEEKDAY(soki6[[#This Row],[data]], 2) &lt;= 5, 12000, 5000)</f>
        <v>12000</v>
      </c>
    </row>
    <row r="400" spans="1:8" x14ac:dyDescent="0.45">
      <c r="A400">
        <v>399</v>
      </c>
      <c r="B400" s="1">
        <v>44393</v>
      </c>
      <c r="C400" s="2" t="s">
        <v>4</v>
      </c>
      <c r="D400">
        <v>8950</v>
      </c>
      <c r="E400">
        <f>IF(soki6[[#This Row],[data]] &lt;&gt; B399, F399+soki6[[#This Row],[Zmiana butelkowa]], F399)</f>
        <v>16860</v>
      </c>
      <c r="F400">
        <f>IF(soki6[[#This Row],[Stan butelek przed]]-soki6[[#This Row],[wielkosc_zamowienia]] &gt;=0, soki6[[#This Row],[Stan butelek przed]]-soki6[[#This Row],[wielkosc_zamowienia]], soki6[[#This Row],[Stan butelek przed]])</f>
        <v>7910</v>
      </c>
      <c r="G400">
        <f>IF(soki6[[#This Row],[Stan butelek przed]]-soki6[[#This Row],[wielkosc_zamowienia]] &lt; 0, soki6[[#This Row],[wielkosc_zamowienia]], 0)</f>
        <v>0</v>
      </c>
      <c r="H400">
        <f>IF(WEEKDAY(soki6[[#This Row],[data]], 2) &lt;= 5, 12000, 5000)</f>
        <v>12000</v>
      </c>
    </row>
    <row r="401" spans="1:8" x14ac:dyDescent="0.45">
      <c r="A401">
        <v>400</v>
      </c>
      <c r="B401" s="1">
        <v>44394</v>
      </c>
      <c r="C401" s="2" t="s">
        <v>7</v>
      </c>
      <c r="D401">
        <v>3280</v>
      </c>
      <c r="E401">
        <f>IF(soki6[[#This Row],[data]] &lt;&gt; B400, F400+soki6[[#This Row],[Zmiana butelkowa]], F400)</f>
        <v>12910</v>
      </c>
      <c r="F401">
        <f>IF(soki6[[#This Row],[Stan butelek przed]]-soki6[[#This Row],[wielkosc_zamowienia]] &gt;=0, soki6[[#This Row],[Stan butelek przed]]-soki6[[#This Row],[wielkosc_zamowienia]], soki6[[#This Row],[Stan butelek przed]])</f>
        <v>9630</v>
      </c>
      <c r="G401">
        <f>IF(soki6[[#This Row],[Stan butelek przed]]-soki6[[#This Row],[wielkosc_zamowienia]] &lt; 0, soki6[[#This Row],[wielkosc_zamowienia]], 0)</f>
        <v>0</v>
      </c>
      <c r="H401">
        <f>IF(WEEKDAY(soki6[[#This Row],[data]], 2) &lt;= 5, 12000, 5000)</f>
        <v>5000</v>
      </c>
    </row>
    <row r="402" spans="1:8" x14ac:dyDescent="0.45">
      <c r="A402">
        <v>401</v>
      </c>
      <c r="B402" s="1">
        <v>44394</v>
      </c>
      <c r="C402" s="2" t="s">
        <v>4</v>
      </c>
      <c r="D402">
        <v>4680</v>
      </c>
      <c r="E402">
        <f>IF(soki6[[#This Row],[data]] &lt;&gt; B401, F401+soki6[[#This Row],[Zmiana butelkowa]], F401)</f>
        <v>9630</v>
      </c>
      <c r="F402">
        <f>IF(soki6[[#This Row],[Stan butelek przed]]-soki6[[#This Row],[wielkosc_zamowienia]] &gt;=0, soki6[[#This Row],[Stan butelek przed]]-soki6[[#This Row],[wielkosc_zamowienia]], soki6[[#This Row],[Stan butelek przed]])</f>
        <v>4950</v>
      </c>
      <c r="G402">
        <f>IF(soki6[[#This Row],[Stan butelek przed]]-soki6[[#This Row],[wielkosc_zamowienia]] &lt; 0, soki6[[#This Row],[wielkosc_zamowienia]], 0)</f>
        <v>0</v>
      </c>
      <c r="H402">
        <f>IF(WEEKDAY(soki6[[#This Row],[data]], 2) &lt;= 5, 12000, 5000)</f>
        <v>5000</v>
      </c>
    </row>
    <row r="403" spans="1:8" x14ac:dyDescent="0.45">
      <c r="A403">
        <v>402</v>
      </c>
      <c r="B403" s="1">
        <v>44395</v>
      </c>
      <c r="C403" s="2" t="s">
        <v>6</v>
      </c>
      <c r="D403">
        <v>5750</v>
      </c>
      <c r="E403">
        <f>IF(soki6[[#This Row],[data]] &lt;&gt; B402, F402+soki6[[#This Row],[Zmiana butelkowa]], F402)</f>
        <v>9950</v>
      </c>
      <c r="F403">
        <f>IF(soki6[[#This Row],[Stan butelek przed]]-soki6[[#This Row],[wielkosc_zamowienia]] &gt;=0, soki6[[#This Row],[Stan butelek przed]]-soki6[[#This Row],[wielkosc_zamowienia]], soki6[[#This Row],[Stan butelek przed]])</f>
        <v>4200</v>
      </c>
      <c r="G403">
        <f>IF(soki6[[#This Row],[Stan butelek przed]]-soki6[[#This Row],[wielkosc_zamowienia]] &lt; 0, soki6[[#This Row],[wielkosc_zamowienia]], 0)</f>
        <v>0</v>
      </c>
      <c r="H403">
        <f>IF(WEEKDAY(soki6[[#This Row],[data]], 2) &lt;= 5, 12000, 5000)</f>
        <v>5000</v>
      </c>
    </row>
    <row r="404" spans="1:8" x14ac:dyDescent="0.45">
      <c r="A404">
        <v>403</v>
      </c>
      <c r="B404" s="1">
        <v>44395</v>
      </c>
      <c r="C404" s="2" t="s">
        <v>5</v>
      </c>
      <c r="D404">
        <v>7000</v>
      </c>
      <c r="E404">
        <f>IF(soki6[[#This Row],[data]] &lt;&gt; B403, F403+soki6[[#This Row],[Zmiana butelkowa]], F403)</f>
        <v>4200</v>
      </c>
      <c r="F404">
        <f>IF(soki6[[#This Row],[Stan butelek przed]]-soki6[[#This Row],[wielkosc_zamowienia]] &gt;=0, soki6[[#This Row],[Stan butelek przed]]-soki6[[#This Row],[wielkosc_zamowienia]], soki6[[#This Row],[Stan butelek przed]])</f>
        <v>4200</v>
      </c>
      <c r="G404">
        <f>IF(soki6[[#This Row],[Stan butelek przed]]-soki6[[#This Row],[wielkosc_zamowienia]] &lt; 0, soki6[[#This Row],[wielkosc_zamowienia]], 0)</f>
        <v>7000</v>
      </c>
      <c r="H404">
        <f>IF(WEEKDAY(soki6[[#This Row],[data]], 2) &lt;= 5, 12000, 5000)</f>
        <v>5000</v>
      </c>
    </row>
    <row r="405" spans="1:8" x14ac:dyDescent="0.45">
      <c r="A405">
        <v>404</v>
      </c>
      <c r="B405" s="1">
        <v>44396</v>
      </c>
      <c r="C405" s="2" t="s">
        <v>4</v>
      </c>
      <c r="D405">
        <v>5870</v>
      </c>
      <c r="E405">
        <f>IF(soki6[[#This Row],[data]] &lt;&gt; B404, F404+soki6[[#This Row],[Zmiana butelkowa]], F404)</f>
        <v>16200</v>
      </c>
      <c r="F405">
        <f>IF(soki6[[#This Row],[Stan butelek przed]]-soki6[[#This Row],[wielkosc_zamowienia]] &gt;=0, soki6[[#This Row],[Stan butelek przed]]-soki6[[#This Row],[wielkosc_zamowienia]], soki6[[#This Row],[Stan butelek przed]])</f>
        <v>10330</v>
      </c>
      <c r="G405">
        <f>IF(soki6[[#This Row],[Stan butelek przed]]-soki6[[#This Row],[wielkosc_zamowienia]] &lt; 0, soki6[[#This Row],[wielkosc_zamowienia]], 0)</f>
        <v>0</v>
      </c>
      <c r="H405">
        <f>IF(WEEKDAY(soki6[[#This Row],[data]], 2) &lt;= 5, 12000, 5000)</f>
        <v>12000</v>
      </c>
    </row>
    <row r="406" spans="1:8" x14ac:dyDescent="0.45">
      <c r="A406">
        <v>405</v>
      </c>
      <c r="B406" s="1">
        <v>44396</v>
      </c>
      <c r="C406" s="2" t="s">
        <v>7</v>
      </c>
      <c r="D406">
        <v>6070</v>
      </c>
      <c r="E406">
        <f>IF(soki6[[#This Row],[data]] &lt;&gt; B405, F405+soki6[[#This Row],[Zmiana butelkowa]], F405)</f>
        <v>10330</v>
      </c>
      <c r="F406">
        <f>IF(soki6[[#This Row],[Stan butelek przed]]-soki6[[#This Row],[wielkosc_zamowienia]] &gt;=0, soki6[[#This Row],[Stan butelek przed]]-soki6[[#This Row],[wielkosc_zamowienia]], soki6[[#This Row],[Stan butelek przed]])</f>
        <v>4260</v>
      </c>
      <c r="G406">
        <f>IF(soki6[[#This Row],[Stan butelek przed]]-soki6[[#This Row],[wielkosc_zamowienia]] &lt; 0, soki6[[#This Row],[wielkosc_zamowienia]], 0)</f>
        <v>0</v>
      </c>
      <c r="H406">
        <f>IF(WEEKDAY(soki6[[#This Row],[data]], 2) &lt;= 5, 12000, 5000)</f>
        <v>12000</v>
      </c>
    </row>
    <row r="407" spans="1:8" x14ac:dyDescent="0.45">
      <c r="A407">
        <v>406</v>
      </c>
      <c r="B407" s="1">
        <v>44397</v>
      </c>
      <c r="C407" s="2" t="s">
        <v>4</v>
      </c>
      <c r="D407">
        <v>1500</v>
      </c>
      <c r="E407">
        <f>IF(soki6[[#This Row],[data]] &lt;&gt; B406, F406+soki6[[#This Row],[Zmiana butelkowa]], F406)</f>
        <v>16260</v>
      </c>
      <c r="F407">
        <f>IF(soki6[[#This Row],[Stan butelek przed]]-soki6[[#This Row],[wielkosc_zamowienia]] &gt;=0, soki6[[#This Row],[Stan butelek przed]]-soki6[[#This Row],[wielkosc_zamowienia]], soki6[[#This Row],[Stan butelek przed]])</f>
        <v>14760</v>
      </c>
      <c r="G407">
        <f>IF(soki6[[#This Row],[Stan butelek przed]]-soki6[[#This Row],[wielkosc_zamowienia]] &lt; 0, soki6[[#This Row],[wielkosc_zamowienia]], 0)</f>
        <v>0</v>
      </c>
      <c r="H407">
        <f>IF(WEEKDAY(soki6[[#This Row],[data]], 2) &lt;= 5, 12000, 5000)</f>
        <v>12000</v>
      </c>
    </row>
    <row r="408" spans="1:8" x14ac:dyDescent="0.45">
      <c r="A408">
        <v>407</v>
      </c>
      <c r="B408" s="1">
        <v>44397</v>
      </c>
      <c r="C408" s="2" t="s">
        <v>5</v>
      </c>
      <c r="D408">
        <v>6820</v>
      </c>
      <c r="E408">
        <f>IF(soki6[[#This Row],[data]] &lt;&gt; B407, F407+soki6[[#This Row],[Zmiana butelkowa]], F407)</f>
        <v>14760</v>
      </c>
      <c r="F408">
        <f>IF(soki6[[#This Row],[Stan butelek przed]]-soki6[[#This Row],[wielkosc_zamowienia]] &gt;=0, soki6[[#This Row],[Stan butelek przed]]-soki6[[#This Row],[wielkosc_zamowienia]], soki6[[#This Row],[Stan butelek przed]])</f>
        <v>7940</v>
      </c>
      <c r="G408">
        <f>IF(soki6[[#This Row],[Stan butelek przed]]-soki6[[#This Row],[wielkosc_zamowienia]] &lt; 0, soki6[[#This Row],[wielkosc_zamowienia]], 0)</f>
        <v>0</v>
      </c>
      <c r="H408">
        <f>IF(WEEKDAY(soki6[[#This Row],[data]], 2) &lt;= 5, 12000, 5000)</f>
        <v>12000</v>
      </c>
    </row>
    <row r="409" spans="1:8" x14ac:dyDescent="0.45">
      <c r="A409">
        <v>408</v>
      </c>
      <c r="B409" s="1">
        <v>44398</v>
      </c>
      <c r="C409" s="2" t="s">
        <v>4</v>
      </c>
      <c r="D409">
        <v>2150</v>
      </c>
      <c r="E409">
        <f>IF(soki6[[#This Row],[data]] &lt;&gt; B408, F408+soki6[[#This Row],[Zmiana butelkowa]], F408)</f>
        <v>19940</v>
      </c>
      <c r="F409">
        <f>IF(soki6[[#This Row],[Stan butelek przed]]-soki6[[#This Row],[wielkosc_zamowienia]] &gt;=0, soki6[[#This Row],[Stan butelek przed]]-soki6[[#This Row],[wielkosc_zamowienia]], soki6[[#This Row],[Stan butelek przed]])</f>
        <v>17790</v>
      </c>
      <c r="G409">
        <f>IF(soki6[[#This Row],[Stan butelek przed]]-soki6[[#This Row],[wielkosc_zamowienia]] &lt; 0, soki6[[#This Row],[wielkosc_zamowienia]], 0)</f>
        <v>0</v>
      </c>
      <c r="H409">
        <f>IF(WEEKDAY(soki6[[#This Row],[data]], 2) &lt;= 5, 12000, 5000)</f>
        <v>12000</v>
      </c>
    </row>
    <row r="410" spans="1:8" x14ac:dyDescent="0.45">
      <c r="A410">
        <v>409</v>
      </c>
      <c r="B410" s="1">
        <v>44399</v>
      </c>
      <c r="C410" s="2" t="s">
        <v>7</v>
      </c>
      <c r="D410">
        <v>6600</v>
      </c>
      <c r="E410">
        <f>IF(soki6[[#This Row],[data]] &lt;&gt; B409, F409+soki6[[#This Row],[Zmiana butelkowa]], F409)</f>
        <v>29790</v>
      </c>
      <c r="F410">
        <f>IF(soki6[[#This Row],[Stan butelek przed]]-soki6[[#This Row],[wielkosc_zamowienia]] &gt;=0, soki6[[#This Row],[Stan butelek przed]]-soki6[[#This Row],[wielkosc_zamowienia]], soki6[[#This Row],[Stan butelek przed]])</f>
        <v>23190</v>
      </c>
      <c r="G410">
        <f>IF(soki6[[#This Row],[Stan butelek przed]]-soki6[[#This Row],[wielkosc_zamowienia]] &lt; 0, soki6[[#This Row],[wielkosc_zamowienia]], 0)</f>
        <v>0</v>
      </c>
      <c r="H410">
        <f>IF(WEEKDAY(soki6[[#This Row],[data]], 2) &lt;= 5, 12000, 5000)</f>
        <v>12000</v>
      </c>
    </row>
    <row r="411" spans="1:8" x14ac:dyDescent="0.45">
      <c r="A411">
        <v>410</v>
      </c>
      <c r="B411" s="1">
        <v>44399</v>
      </c>
      <c r="C411" s="2" t="s">
        <v>5</v>
      </c>
      <c r="D411">
        <v>7270</v>
      </c>
      <c r="E411">
        <f>IF(soki6[[#This Row],[data]] &lt;&gt; B410, F410+soki6[[#This Row],[Zmiana butelkowa]], F410)</f>
        <v>23190</v>
      </c>
      <c r="F411">
        <f>IF(soki6[[#This Row],[Stan butelek przed]]-soki6[[#This Row],[wielkosc_zamowienia]] &gt;=0, soki6[[#This Row],[Stan butelek przed]]-soki6[[#This Row],[wielkosc_zamowienia]], soki6[[#This Row],[Stan butelek przed]])</f>
        <v>15920</v>
      </c>
      <c r="G411">
        <f>IF(soki6[[#This Row],[Stan butelek przed]]-soki6[[#This Row],[wielkosc_zamowienia]] &lt; 0, soki6[[#This Row],[wielkosc_zamowienia]], 0)</f>
        <v>0</v>
      </c>
      <c r="H411">
        <f>IF(WEEKDAY(soki6[[#This Row],[data]], 2) &lt;= 5, 12000, 5000)</f>
        <v>12000</v>
      </c>
    </row>
    <row r="412" spans="1:8" x14ac:dyDescent="0.45">
      <c r="A412">
        <v>411</v>
      </c>
      <c r="B412" s="1">
        <v>44399</v>
      </c>
      <c r="C412" s="2" t="s">
        <v>4</v>
      </c>
      <c r="D412">
        <v>1560</v>
      </c>
      <c r="E412">
        <f>IF(soki6[[#This Row],[data]] &lt;&gt; B411, F411+soki6[[#This Row],[Zmiana butelkowa]], F411)</f>
        <v>15920</v>
      </c>
      <c r="F412">
        <f>IF(soki6[[#This Row],[Stan butelek przed]]-soki6[[#This Row],[wielkosc_zamowienia]] &gt;=0, soki6[[#This Row],[Stan butelek przed]]-soki6[[#This Row],[wielkosc_zamowienia]], soki6[[#This Row],[Stan butelek przed]])</f>
        <v>14360</v>
      </c>
      <c r="G412">
        <f>IF(soki6[[#This Row],[Stan butelek przed]]-soki6[[#This Row],[wielkosc_zamowienia]] &lt; 0, soki6[[#This Row],[wielkosc_zamowienia]], 0)</f>
        <v>0</v>
      </c>
      <c r="H412">
        <f>IF(WEEKDAY(soki6[[#This Row],[data]], 2) &lt;= 5, 12000, 5000)</f>
        <v>12000</v>
      </c>
    </row>
    <row r="413" spans="1:8" x14ac:dyDescent="0.45">
      <c r="A413">
        <v>412</v>
      </c>
      <c r="B413" s="1">
        <v>44399</v>
      </c>
      <c r="C413" s="2" t="s">
        <v>6</v>
      </c>
      <c r="D413">
        <v>7040</v>
      </c>
      <c r="E413">
        <f>IF(soki6[[#This Row],[data]] &lt;&gt; B412, F412+soki6[[#This Row],[Zmiana butelkowa]], F412)</f>
        <v>14360</v>
      </c>
      <c r="F413">
        <f>IF(soki6[[#This Row],[Stan butelek przed]]-soki6[[#This Row],[wielkosc_zamowienia]] &gt;=0, soki6[[#This Row],[Stan butelek przed]]-soki6[[#This Row],[wielkosc_zamowienia]], soki6[[#This Row],[Stan butelek przed]])</f>
        <v>7320</v>
      </c>
      <c r="G413">
        <f>IF(soki6[[#This Row],[Stan butelek przed]]-soki6[[#This Row],[wielkosc_zamowienia]] &lt; 0, soki6[[#This Row],[wielkosc_zamowienia]], 0)</f>
        <v>0</v>
      </c>
      <c r="H413">
        <f>IF(WEEKDAY(soki6[[#This Row],[data]], 2) &lt;= 5, 12000, 5000)</f>
        <v>12000</v>
      </c>
    </row>
    <row r="414" spans="1:8" x14ac:dyDescent="0.45">
      <c r="A414">
        <v>413</v>
      </c>
      <c r="B414" s="1">
        <v>44400</v>
      </c>
      <c r="C414" s="2" t="s">
        <v>7</v>
      </c>
      <c r="D414">
        <v>2470</v>
      </c>
      <c r="E414">
        <f>IF(soki6[[#This Row],[data]] &lt;&gt; B413, F413+soki6[[#This Row],[Zmiana butelkowa]], F413)</f>
        <v>19320</v>
      </c>
      <c r="F414">
        <f>IF(soki6[[#This Row],[Stan butelek przed]]-soki6[[#This Row],[wielkosc_zamowienia]] &gt;=0, soki6[[#This Row],[Stan butelek przed]]-soki6[[#This Row],[wielkosc_zamowienia]], soki6[[#This Row],[Stan butelek przed]])</f>
        <v>16850</v>
      </c>
      <c r="G414">
        <f>IF(soki6[[#This Row],[Stan butelek przed]]-soki6[[#This Row],[wielkosc_zamowienia]] &lt; 0, soki6[[#This Row],[wielkosc_zamowienia]], 0)</f>
        <v>0</v>
      </c>
      <c r="H414">
        <f>IF(WEEKDAY(soki6[[#This Row],[data]], 2) &lt;= 5, 12000, 5000)</f>
        <v>12000</v>
      </c>
    </row>
    <row r="415" spans="1:8" x14ac:dyDescent="0.45">
      <c r="A415">
        <v>414</v>
      </c>
      <c r="B415" s="1">
        <v>44400</v>
      </c>
      <c r="C415" s="2" t="s">
        <v>4</v>
      </c>
      <c r="D415">
        <v>8550</v>
      </c>
      <c r="E415">
        <f>IF(soki6[[#This Row],[data]] &lt;&gt; B414, F414+soki6[[#This Row],[Zmiana butelkowa]], F414)</f>
        <v>16850</v>
      </c>
      <c r="F415">
        <f>IF(soki6[[#This Row],[Stan butelek przed]]-soki6[[#This Row],[wielkosc_zamowienia]] &gt;=0, soki6[[#This Row],[Stan butelek przed]]-soki6[[#This Row],[wielkosc_zamowienia]], soki6[[#This Row],[Stan butelek przed]])</f>
        <v>8300</v>
      </c>
      <c r="G415">
        <f>IF(soki6[[#This Row],[Stan butelek przed]]-soki6[[#This Row],[wielkosc_zamowienia]] &lt; 0, soki6[[#This Row],[wielkosc_zamowienia]], 0)</f>
        <v>0</v>
      </c>
      <c r="H415">
        <f>IF(WEEKDAY(soki6[[#This Row],[data]], 2) &lt;= 5, 12000, 5000)</f>
        <v>12000</v>
      </c>
    </row>
    <row r="416" spans="1:8" x14ac:dyDescent="0.45">
      <c r="A416">
        <v>415</v>
      </c>
      <c r="B416" s="1">
        <v>44400</v>
      </c>
      <c r="C416" s="2" t="s">
        <v>5</v>
      </c>
      <c r="D416">
        <v>6160</v>
      </c>
      <c r="E416">
        <f>IF(soki6[[#This Row],[data]] &lt;&gt; B415, F415+soki6[[#This Row],[Zmiana butelkowa]], F415)</f>
        <v>8300</v>
      </c>
      <c r="F416">
        <f>IF(soki6[[#This Row],[Stan butelek przed]]-soki6[[#This Row],[wielkosc_zamowienia]] &gt;=0, soki6[[#This Row],[Stan butelek przed]]-soki6[[#This Row],[wielkosc_zamowienia]], soki6[[#This Row],[Stan butelek przed]])</f>
        <v>2140</v>
      </c>
      <c r="G416">
        <f>IF(soki6[[#This Row],[Stan butelek przed]]-soki6[[#This Row],[wielkosc_zamowienia]] &lt; 0, soki6[[#This Row],[wielkosc_zamowienia]], 0)</f>
        <v>0</v>
      </c>
      <c r="H416">
        <f>IF(WEEKDAY(soki6[[#This Row],[data]], 2) &lt;= 5, 12000, 5000)</f>
        <v>12000</v>
      </c>
    </row>
    <row r="417" spans="1:8" x14ac:dyDescent="0.45">
      <c r="A417">
        <v>416</v>
      </c>
      <c r="B417" s="1">
        <v>44401</v>
      </c>
      <c r="C417" s="2" t="s">
        <v>7</v>
      </c>
      <c r="D417">
        <v>9010</v>
      </c>
      <c r="E417">
        <f>IF(soki6[[#This Row],[data]] &lt;&gt; B416, F416+soki6[[#This Row],[Zmiana butelkowa]], F416)</f>
        <v>7140</v>
      </c>
      <c r="F417">
        <f>IF(soki6[[#This Row],[Stan butelek przed]]-soki6[[#This Row],[wielkosc_zamowienia]] &gt;=0, soki6[[#This Row],[Stan butelek przed]]-soki6[[#This Row],[wielkosc_zamowienia]], soki6[[#This Row],[Stan butelek przed]])</f>
        <v>7140</v>
      </c>
      <c r="G417">
        <f>IF(soki6[[#This Row],[Stan butelek przed]]-soki6[[#This Row],[wielkosc_zamowienia]] &lt; 0, soki6[[#This Row],[wielkosc_zamowienia]], 0)</f>
        <v>9010</v>
      </c>
      <c r="H417">
        <f>IF(WEEKDAY(soki6[[#This Row],[data]], 2) &lt;= 5, 12000, 5000)</f>
        <v>5000</v>
      </c>
    </row>
    <row r="418" spans="1:8" x14ac:dyDescent="0.45">
      <c r="A418">
        <v>417</v>
      </c>
      <c r="B418" s="1">
        <v>44401</v>
      </c>
      <c r="C418" s="2" t="s">
        <v>6</v>
      </c>
      <c r="D418">
        <v>1400</v>
      </c>
      <c r="E418">
        <f>IF(soki6[[#This Row],[data]] &lt;&gt; B417, F417+soki6[[#This Row],[Zmiana butelkowa]], F417)</f>
        <v>7140</v>
      </c>
      <c r="F418">
        <f>IF(soki6[[#This Row],[Stan butelek przed]]-soki6[[#This Row],[wielkosc_zamowienia]] &gt;=0, soki6[[#This Row],[Stan butelek przed]]-soki6[[#This Row],[wielkosc_zamowienia]], soki6[[#This Row],[Stan butelek przed]])</f>
        <v>5740</v>
      </c>
      <c r="G418">
        <f>IF(soki6[[#This Row],[Stan butelek przed]]-soki6[[#This Row],[wielkosc_zamowienia]] &lt; 0, soki6[[#This Row],[wielkosc_zamowienia]], 0)</f>
        <v>0</v>
      </c>
      <c r="H418">
        <f>IF(WEEKDAY(soki6[[#This Row],[data]], 2) &lt;= 5, 12000, 5000)</f>
        <v>5000</v>
      </c>
    </row>
    <row r="419" spans="1:8" x14ac:dyDescent="0.45">
      <c r="A419">
        <v>418</v>
      </c>
      <c r="B419" s="1">
        <v>44401</v>
      </c>
      <c r="C419" s="2" t="s">
        <v>5</v>
      </c>
      <c r="D419">
        <v>7730</v>
      </c>
      <c r="E419">
        <f>IF(soki6[[#This Row],[data]] &lt;&gt; B418, F418+soki6[[#This Row],[Zmiana butelkowa]], F418)</f>
        <v>5740</v>
      </c>
      <c r="F419">
        <f>IF(soki6[[#This Row],[Stan butelek przed]]-soki6[[#This Row],[wielkosc_zamowienia]] &gt;=0, soki6[[#This Row],[Stan butelek przed]]-soki6[[#This Row],[wielkosc_zamowienia]], soki6[[#This Row],[Stan butelek przed]])</f>
        <v>5740</v>
      </c>
      <c r="G419">
        <f>IF(soki6[[#This Row],[Stan butelek przed]]-soki6[[#This Row],[wielkosc_zamowienia]] &lt; 0, soki6[[#This Row],[wielkosc_zamowienia]], 0)</f>
        <v>7730</v>
      </c>
      <c r="H419">
        <f>IF(WEEKDAY(soki6[[#This Row],[data]], 2) &lt;= 5, 12000, 5000)</f>
        <v>5000</v>
      </c>
    </row>
    <row r="420" spans="1:8" x14ac:dyDescent="0.45">
      <c r="A420">
        <v>419</v>
      </c>
      <c r="B420" s="1">
        <v>44401</v>
      </c>
      <c r="C420" s="2" t="s">
        <v>4</v>
      </c>
      <c r="D420">
        <v>8020</v>
      </c>
      <c r="E420">
        <f>IF(soki6[[#This Row],[data]] &lt;&gt; B419, F419+soki6[[#This Row],[Zmiana butelkowa]], F419)</f>
        <v>5740</v>
      </c>
      <c r="F420">
        <f>IF(soki6[[#This Row],[Stan butelek przed]]-soki6[[#This Row],[wielkosc_zamowienia]] &gt;=0, soki6[[#This Row],[Stan butelek przed]]-soki6[[#This Row],[wielkosc_zamowienia]], soki6[[#This Row],[Stan butelek przed]])</f>
        <v>5740</v>
      </c>
      <c r="G420">
        <f>IF(soki6[[#This Row],[Stan butelek przed]]-soki6[[#This Row],[wielkosc_zamowienia]] &lt; 0, soki6[[#This Row],[wielkosc_zamowienia]], 0)</f>
        <v>8020</v>
      </c>
      <c r="H420">
        <f>IF(WEEKDAY(soki6[[#This Row],[data]], 2) &lt;= 5, 12000, 5000)</f>
        <v>5000</v>
      </c>
    </row>
    <row r="421" spans="1:8" x14ac:dyDescent="0.45">
      <c r="A421">
        <v>420</v>
      </c>
      <c r="B421" s="1">
        <v>44402</v>
      </c>
      <c r="C421" s="2" t="s">
        <v>4</v>
      </c>
      <c r="D421">
        <v>2730</v>
      </c>
      <c r="E421">
        <f>IF(soki6[[#This Row],[data]] &lt;&gt; B420, F420+soki6[[#This Row],[Zmiana butelkowa]], F420)</f>
        <v>10740</v>
      </c>
      <c r="F421">
        <f>IF(soki6[[#This Row],[Stan butelek przed]]-soki6[[#This Row],[wielkosc_zamowienia]] &gt;=0, soki6[[#This Row],[Stan butelek przed]]-soki6[[#This Row],[wielkosc_zamowienia]], soki6[[#This Row],[Stan butelek przed]])</f>
        <v>8010</v>
      </c>
      <c r="G421">
        <f>IF(soki6[[#This Row],[Stan butelek przed]]-soki6[[#This Row],[wielkosc_zamowienia]] &lt; 0, soki6[[#This Row],[wielkosc_zamowienia]], 0)</f>
        <v>0</v>
      </c>
      <c r="H421">
        <f>IF(WEEKDAY(soki6[[#This Row],[data]], 2) &lt;= 5, 12000, 5000)</f>
        <v>5000</v>
      </c>
    </row>
    <row r="422" spans="1:8" x14ac:dyDescent="0.45">
      <c r="A422">
        <v>421</v>
      </c>
      <c r="B422" s="1">
        <v>44403</v>
      </c>
      <c r="C422" s="2" t="s">
        <v>6</v>
      </c>
      <c r="D422">
        <v>8340</v>
      </c>
      <c r="E422">
        <f>IF(soki6[[#This Row],[data]] &lt;&gt; B421, F421+soki6[[#This Row],[Zmiana butelkowa]], F421)</f>
        <v>20010</v>
      </c>
      <c r="F422">
        <f>IF(soki6[[#This Row],[Stan butelek przed]]-soki6[[#This Row],[wielkosc_zamowienia]] &gt;=0, soki6[[#This Row],[Stan butelek przed]]-soki6[[#This Row],[wielkosc_zamowienia]], soki6[[#This Row],[Stan butelek przed]])</f>
        <v>11670</v>
      </c>
      <c r="G422">
        <f>IF(soki6[[#This Row],[Stan butelek przed]]-soki6[[#This Row],[wielkosc_zamowienia]] &lt; 0, soki6[[#This Row],[wielkosc_zamowienia]], 0)</f>
        <v>0</v>
      </c>
      <c r="H422">
        <f>IF(WEEKDAY(soki6[[#This Row],[data]], 2) &lt;= 5, 12000, 5000)</f>
        <v>12000</v>
      </c>
    </row>
    <row r="423" spans="1:8" x14ac:dyDescent="0.45">
      <c r="A423">
        <v>422</v>
      </c>
      <c r="B423" s="1">
        <v>44404</v>
      </c>
      <c r="C423" s="2" t="s">
        <v>5</v>
      </c>
      <c r="D423">
        <v>850</v>
      </c>
      <c r="E423">
        <f>IF(soki6[[#This Row],[data]] &lt;&gt; B422, F422+soki6[[#This Row],[Zmiana butelkowa]], F422)</f>
        <v>23670</v>
      </c>
      <c r="F423">
        <f>IF(soki6[[#This Row],[Stan butelek przed]]-soki6[[#This Row],[wielkosc_zamowienia]] &gt;=0, soki6[[#This Row],[Stan butelek przed]]-soki6[[#This Row],[wielkosc_zamowienia]], soki6[[#This Row],[Stan butelek przed]])</f>
        <v>22820</v>
      </c>
      <c r="G423">
        <f>IF(soki6[[#This Row],[Stan butelek przed]]-soki6[[#This Row],[wielkosc_zamowienia]] &lt; 0, soki6[[#This Row],[wielkosc_zamowienia]], 0)</f>
        <v>0</v>
      </c>
      <c r="H423">
        <f>IF(WEEKDAY(soki6[[#This Row],[data]], 2) &lt;= 5, 12000, 5000)</f>
        <v>12000</v>
      </c>
    </row>
    <row r="424" spans="1:8" x14ac:dyDescent="0.45">
      <c r="A424">
        <v>423</v>
      </c>
      <c r="B424" s="1">
        <v>44404</v>
      </c>
      <c r="C424" s="2" t="s">
        <v>7</v>
      </c>
      <c r="D424">
        <v>8740</v>
      </c>
      <c r="E424">
        <f>IF(soki6[[#This Row],[data]] &lt;&gt; B423, F423+soki6[[#This Row],[Zmiana butelkowa]], F423)</f>
        <v>22820</v>
      </c>
      <c r="F424">
        <f>IF(soki6[[#This Row],[Stan butelek przed]]-soki6[[#This Row],[wielkosc_zamowienia]] &gt;=0, soki6[[#This Row],[Stan butelek przed]]-soki6[[#This Row],[wielkosc_zamowienia]], soki6[[#This Row],[Stan butelek przed]])</f>
        <v>14080</v>
      </c>
      <c r="G424">
        <f>IF(soki6[[#This Row],[Stan butelek przed]]-soki6[[#This Row],[wielkosc_zamowienia]] &lt; 0, soki6[[#This Row],[wielkosc_zamowienia]], 0)</f>
        <v>0</v>
      </c>
      <c r="H424">
        <f>IF(WEEKDAY(soki6[[#This Row],[data]], 2) &lt;= 5, 12000, 5000)</f>
        <v>12000</v>
      </c>
    </row>
    <row r="425" spans="1:8" x14ac:dyDescent="0.45">
      <c r="A425">
        <v>424</v>
      </c>
      <c r="B425" s="1">
        <v>44405</v>
      </c>
      <c r="C425" s="2" t="s">
        <v>5</v>
      </c>
      <c r="D425">
        <v>6720</v>
      </c>
      <c r="E425">
        <f>IF(soki6[[#This Row],[data]] &lt;&gt; B424, F424+soki6[[#This Row],[Zmiana butelkowa]], F424)</f>
        <v>26080</v>
      </c>
      <c r="F425">
        <f>IF(soki6[[#This Row],[Stan butelek przed]]-soki6[[#This Row],[wielkosc_zamowienia]] &gt;=0, soki6[[#This Row],[Stan butelek przed]]-soki6[[#This Row],[wielkosc_zamowienia]], soki6[[#This Row],[Stan butelek przed]])</f>
        <v>19360</v>
      </c>
      <c r="G425">
        <f>IF(soki6[[#This Row],[Stan butelek przed]]-soki6[[#This Row],[wielkosc_zamowienia]] &lt; 0, soki6[[#This Row],[wielkosc_zamowienia]], 0)</f>
        <v>0</v>
      </c>
      <c r="H425">
        <f>IF(WEEKDAY(soki6[[#This Row],[data]], 2) &lt;= 5, 12000, 5000)</f>
        <v>12000</v>
      </c>
    </row>
    <row r="426" spans="1:8" x14ac:dyDescent="0.45">
      <c r="A426">
        <v>425</v>
      </c>
      <c r="B426" s="1">
        <v>44405</v>
      </c>
      <c r="C426" s="2" t="s">
        <v>4</v>
      </c>
      <c r="D426">
        <v>780</v>
      </c>
      <c r="E426">
        <f>IF(soki6[[#This Row],[data]] &lt;&gt; B425, F425+soki6[[#This Row],[Zmiana butelkowa]], F425)</f>
        <v>19360</v>
      </c>
      <c r="F426">
        <f>IF(soki6[[#This Row],[Stan butelek przed]]-soki6[[#This Row],[wielkosc_zamowienia]] &gt;=0, soki6[[#This Row],[Stan butelek przed]]-soki6[[#This Row],[wielkosc_zamowienia]], soki6[[#This Row],[Stan butelek przed]])</f>
        <v>18580</v>
      </c>
      <c r="G426">
        <f>IF(soki6[[#This Row],[Stan butelek przed]]-soki6[[#This Row],[wielkosc_zamowienia]] &lt; 0, soki6[[#This Row],[wielkosc_zamowienia]], 0)</f>
        <v>0</v>
      </c>
      <c r="H426">
        <f>IF(WEEKDAY(soki6[[#This Row],[data]], 2) &lt;= 5, 12000, 5000)</f>
        <v>12000</v>
      </c>
    </row>
    <row r="427" spans="1:8" x14ac:dyDescent="0.45">
      <c r="A427">
        <v>426</v>
      </c>
      <c r="B427" s="1">
        <v>44405</v>
      </c>
      <c r="C427" s="2" t="s">
        <v>7</v>
      </c>
      <c r="D427">
        <v>1020</v>
      </c>
      <c r="E427">
        <f>IF(soki6[[#This Row],[data]] &lt;&gt; B426, F426+soki6[[#This Row],[Zmiana butelkowa]], F426)</f>
        <v>18580</v>
      </c>
      <c r="F427">
        <f>IF(soki6[[#This Row],[Stan butelek przed]]-soki6[[#This Row],[wielkosc_zamowienia]] &gt;=0, soki6[[#This Row],[Stan butelek przed]]-soki6[[#This Row],[wielkosc_zamowienia]], soki6[[#This Row],[Stan butelek przed]])</f>
        <v>17560</v>
      </c>
      <c r="G427">
        <f>IF(soki6[[#This Row],[Stan butelek przed]]-soki6[[#This Row],[wielkosc_zamowienia]] &lt; 0, soki6[[#This Row],[wielkosc_zamowienia]], 0)</f>
        <v>0</v>
      </c>
      <c r="H427">
        <f>IF(WEEKDAY(soki6[[#This Row],[data]], 2) &lt;= 5, 12000, 5000)</f>
        <v>12000</v>
      </c>
    </row>
    <row r="428" spans="1:8" x14ac:dyDescent="0.45">
      <c r="A428">
        <v>427</v>
      </c>
      <c r="B428" s="1">
        <v>44406</v>
      </c>
      <c r="C428" s="2" t="s">
        <v>5</v>
      </c>
      <c r="D428">
        <v>4870</v>
      </c>
      <c r="E428">
        <f>IF(soki6[[#This Row],[data]] &lt;&gt; B427, F427+soki6[[#This Row],[Zmiana butelkowa]], F427)</f>
        <v>29560</v>
      </c>
      <c r="F428">
        <f>IF(soki6[[#This Row],[Stan butelek przed]]-soki6[[#This Row],[wielkosc_zamowienia]] &gt;=0, soki6[[#This Row],[Stan butelek przed]]-soki6[[#This Row],[wielkosc_zamowienia]], soki6[[#This Row],[Stan butelek przed]])</f>
        <v>24690</v>
      </c>
      <c r="G428">
        <f>IF(soki6[[#This Row],[Stan butelek przed]]-soki6[[#This Row],[wielkosc_zamowienia]] &lt; 0, soki6[[#This Row],[wielkosc_zamowienia]], 0)</f>
        <v>0</v>
      </c>
      <c r="H428">
        <f>IF(WEEKDAY(soki6[[#This Row],[data]], 2) &lt;= 5, 12000, 5000)</f>
        <v>12000</v>
      </c>
    </row>
    <row r="429" spans="1:8" x14ac:dyDescent="0.45">
      <c r="A429">
        <v>428</v>
      </c>
      <c r="B429" s="1">
        <v>44406</v>
      </c>
      <c r="C429" s="2" t="s">
        <v>6</v>
      </c>
      <c r="D429">
        <v>7250</v>
      </c>
      <c r="E429">
        <f>IF(soki6[[#This Row],[data]] &lt;&gt; B428, F428+soki6[[#This Row],[Zmiana butelkowa]], F428)</f>
        <v>24690</v>
      </c>
      <c r="F429">
        <f>IF(soki6[[#This Row],[Stan butelek przed]]-soki6[[#This Row],[wielkosc_zamowienia]] &gt;=0, soki6[[#This Row],[Stan butelek przed]]-soki6[[#This Row],[wielkosc_zamowienia]], soki6[[#This Row],[Stan butelek przed]])</f>
        <v>17440</v>
      </c>
      <c r="G429">
        <f>IF(soki6[[#This Row],[Stan butelek przed]]-soki6[[#This Row],[wielkosc_zamowienia]] &lt; 0, soki6[[#This Row],[wielkosc_zamowienia]], 0)</f>
        <v>0</v>
      </c>
      <c r="H429">
        <f>IF(WEEKDAY(soki6[[#This Row],[data]], 2) &lt;= 5, 12000, 5000)</f>
        <v>12000</v>
      </c>
    </row>
    <row r="430" spans="1:8" x14ac:dyDescent="0.45">
      <c r="A430">
        <v>429</v>
      </c>
      <c r="B430" s="1">
        <v>44406</v>
      </c>
      <c r="C430" s="2" t="s">
        <v>4</v>
      </c>
      <c r="D430">
        <v>330</v>
      </c>
      <c r="E430">
        <f>IF(soki6[[#This Row],[data]] &lt;&gt; B429, F429+soki6[[#This Row],[Zmiana butelkowa]], F429)</f>
        <v>17440</v>
      </c>
      <c r="F430">
        <f>IF(soki6[[#This Row],[Stan butelek przed]]-soki6[[#This Row],[wielkosc_zamowienia]] &gt;=0, soki6[[#This Row],[Stan butelek przed]]-soki6[[#This Row],[wielkosc_zamowienia]], soki6[[#This Row],[Stan butelek przed]])</f>
        <v>17110</v>
      </c>
      <c r="G430">
        <f>IF(soki6[[#This Row],[Stan butelek przed]]-soki6[[#This Row],[wielkosc_zamowienia]] &lt; 0, soki6[[#This Row],[wielkosc_zamowienia]], 0)</f>
        <v>0</v>
      </c>
      <c r="H430">
        <f>IF(WEEKDAY(soki6[[#This Row],[data]], 2) &lt;= 5, 12000, 5000)</f>
        <v>12000</v>
      </c>
    </row>
    <row r="431" spans="1:8" x14ac:dyDescent="0.45">
      <c r="A431">
        <v>430</v>
      </c>
      <c r="B431" s="1">
        <v>44407</v>
      </c>
      <c r="C431" s="2" t="s">
        <v>5</v>
      </c>
      <c r="D431">
        <v>3290</v>
      </c>
      <c r="E431">
        <f>IF(soki6[[#This Row],[data]] &lt;&gt; B430, F430+soki6[[#This Row],[Zmiana butelkowa]], F430)</f>
        <v>29110</v>
      </c>
      <c r="F431">
        <f>IF(soki6[[#This Row],[Stan butelek przed]]-soki6[[#This Row],[wielkosc_zamowienia]] &gt;=0, soki6[[#This Row],[Stan butelek przed]]-soki6[[#This Row],[wielkosc_zamowienia]], soki6[[#This Row],[Stan butelek przed]])</f>
        <v>25820</v>
      </c>
      <c r="G431">
        <f>IF(soki6[[#This Row],[Stan butelek przed]]-soki6[[#This Row],[wielkosc_zamowienia]] &lt; 0, soki6[[#This Row],[wielkosc_zamowienia]], 0)</f>
        <v>0</v>
      </c>
      <c r="H431">
        <f>IF(WEEKDAY(soki6[[#This Row],[data]], 2) &lt;= 5, 12000, 5000)</f>
        <v>12000</v>
      </c>
    </row>
    <row r="432" spans="1:8" x14ac:dyDescent="0.45">
      <c r="A432">
        <v>431</v>
      </c>
      <c r="B432" s="1">
        <v>44407</v>
      </c>
      <c r="C432" s="2" t="s">
        <v>6</v>
      </c>
      <c r="D432">
        <v>3820</v>
      </c>
      <c r="E432">
        <f>IF(soki6[[#This Row],[data]] &lt;&gt; B431, F431+soki6[[#This Row],[Zmiana butelkowa]], F431)</f>
        <v>25820</v>
      </c>
      <c r="F432">
        <f>IF(soki6[[#This Row],[Stan butelek przed]]-soki6[[#This Row],[wielkosc_zamowienia]] &gt;=0, soki6[[#This Row],[Stan butelek przed]]-soki6[[#This Row],[wielkosc_zamowienia]], soki6[[#This Row],[Stan butelek przed]])</f>
        <v>22000</v>
      </c>
      <c r="G432">
        <f>IF(soki6[[#This Row],[Stan butelek przed]]-soki6[[#This Row],[wielkosc_zamowienia]] &lt; 0, soki6[[#This Row],[wielkosc_zamowienia]], 0)</f>
        <v>0</v>
      </c>
      <c r="H432">
        <f>IF(WEEKDAY(soki6[[#This Row],[data]], 2) &lt;= 5, 12000, 5000)</f>
        <v>12000</v>
      </c>
    </row>
    <row r="433" spans="1:8" x14ac:dyDescent="0.45">
      <c r="A433">
        <v>432</v>
      </c>
      <c r="B433" s="1">
        <v>44407</v>
      </c>
      <c r="C433" s="2" t="s">
        <v>4</v>
      </c>
      <c r="D433">
        <v>5660</v>
      </c>
      <c r="E433">
        <f>IF(soki6[[#This Row],[data]] &lt;&gt; B432, F432+soki6[[#This Row],[Zmiana butelkowa]], F432)</f>
        <v>22000</v>
      </c>
      <c r="F433">
        <f>IF(soki6[[#This Row],[Stan butelek przed]]-soki6[[#This Row],[wielkosc_zamowienia]] &gt;=0, soki6[[#This Row],[Stan butelek przed]]-soki6[[#This Row],[wielkosc_zamowienia]], soki6[[#This Row],[Stan butelek przed]])</f>
        <v>16340</v>
      </c>
      <c r="G433">
        <f>IF(soki6[[#This Row],[Stan butelek przed]]-soki6[[#This Row],[wielkosc_zamowienia]] &lt; 0, soki6[[#This Row],[wielkosc_zamowienia]], 0)</f>
        <v>0</v>
      </c>
      <c r="H433">
        <f>IF(WEEKDAY(soki6[[#This Row],[data]], 2) &lt;= 5, 12000, 5000)</f>
        <v>12000</v>
      </c>
    </row>
    <row r="434" spans="1:8" x14ac:dyDescent="0.45">
      <c r="A434">
        <v>433</v>
      </c>
      <c r="B434" s="1">
        <v>44408</v>
      </c>
      <c r="C434" s="2" t="s">
        <v>4</v>
      </c>
      <c r="D434">
        <v>4200</v>
      </c>
      <c r="E434">
        <f>IF(soki6[[#This Row],[data]] &lt;&gt; B433, F433+soki6[[#This Row],[Zmiana butelkowa]], F433)</f>
        <v>21340</v>
      </c>
      <c r="F434">
        <f>IF(soki6[[#This Row],[Stan butelek przed]]-soki6[[#This Row],[wielkosc_zamowienia]] &gt;=0, soki6[[#This Row],[Stan butelek przed]]-soki6[[#This Row],[wielkosc_zamowienia]], soki6[[#This Row],[Stan butelek przed]])</f>
        <v>17140</v>
      </c>
      <c r="G434">
        <f>IF(soki6[[#This Row],[Stan butelek przed]]-soki6[[#This Row],[wielkosc_zamowienia]] &lt; 0, soki6[[#This Row],[wielkosc_zamowienia]], 0)</f>
        <v>0</v>
      </c>
      <c r="H434">
        <f>IF(WEEKDAY(soki6[[#This Row],[data]], 2) &lt;= 5, 12000, 5000)</f>
        <v>5000</v>
      </c>
    </row>
    <row r="435" spans="1:8" x14ac:dyDescent="0.45">
      <c r="A435">
        <v>434</v>
      </c>
      <c r="B435" s="1">
        <v>44408</v>
      </c>
      <c r="C435" s="2" t="s">
        <v>7</v>
      </c>
      <c r="D435">
        <v>5870</v>
      </c>
      <c r="E435">
        <f>IF(soki6[[#This Row],[data]] &lt;&gt; B434, F434+soki6[[#This Row],[Zmiana butelkowa]], F434)</f>
        <v>17140</v>
      </c>
      <c r="F435">
        <f>IF(soki6[[#This Row],[Stan butelek przed]]-soki6[[#This Row],[wielkosc_zamowienia]] &gt;=0, soki6[[#This Row],[Stan butelek przed]]-soki6[[#This Row],[wielkosc_zamowienia]], soki6[[#This Row],[Stan butelek przed]])</f>
        <v>11270</v>
      </c>
      <c r="G435">
        <f>IF(soki6[[#This Row],[Stan butelek przed]]-soki6[[#This Row],[wielkosc_zamowienia]] &lt; 0, soki6[[#This Row],[wielkosc_zamowienia]], 0)</f>
        <v>0</v>
      </c>
      <c r="H435">
        <f>IF(WEEKDAY(soki6[[#This Row],[data]], 2) &lt;= 5, 12000, 5000)</f>
        <v>5000</v>
      </c>
    </row>
    <row r="436" spans="1:8" x14ac:dyDescent="0.45">
      <c r="A436">
        <v>435</v>
      </c>
      <c r="B436" s="1">
        <v>44408</v>
      </c>
      <c r="C436" s="2" t="s">
        <v>6</v>
      </c>
      <c r="D436">
        <v>1670</v>
      </c>
      <c r="E436">
        <f>IF(soki6[[#This Row],[data]] &lt;&gt; B435, F435+soki6[[#This Row],[Zmiana butelkowa]], F435)</f>
        <v>11270</v>
      </c>
      <c r="F436">
        <f>IF(soki6[[#This Row],[Stan butelek przed]]-soki6[[#This Row],[wielkosc_zamowienia]] &gt;=0, soki6[[#This Row],[Stan butelek przed]]-soki6[[#This Row],[wielkosc_zamowienia]], soki6[[#This Row],[Stan butelek przed]])</f>
        <v>9600</v>
      </c>
      <c r="G436">
        <f>IF(soki6[[#This Row],[Stan butelek przed]]-soki6[[#This Row],[wielkosc_zamowienia]] &lt; 0, soki6[[#This Row],[wielkosc_zamowienia]], 0)</f>
        <v>0</v>
      </c>
      <c r="H436">
        <f>IF(WEEKDAY(soki6[[#This Row],[data]], 2) &lt;= 5, 12000, 5000)</f>
        <v>5000</v>
      </c>
    </row>
    <row r="437" spans="1:8" x14ac:dyDescent="0.45">
      <c r="A437">
        <v>436</v>
      </c>
      <c r="B437" s="1">
        <v>44408</v>
      </c>
      <c r="C437" s="2" t="s">
        <v>5</v>
      </c>
      <c r="D437">
        <v>3960</v>
      </c>
      <c r="E437">
        <f>IF(soki6[[#This Row],[data]] &lt;&gt; B436, F436+soki6[[#This Row],[Zmiana butelkowa]], F436)</f>
        <v>9600</v>
      </c>
      <c r="F437">
        <f>IF(soki6[[#This Row],[Stan butelek przed]]-soki6[[#This Row],[wielkosc_zamowienia]] &gt;=0, soki6[[#This Row],[Stan butelek przed]]-soki6[[#This Row],[wielkosc_zamowienia]], soki6[[#This Row],[Stan butelek przed]])</f>
        <v>5640</v>
      </c>
      <c r="G437">
        <f>IF(soki6[[#This Row],[Stan butelek przed]]-soki6[[#This Row],[wielkosc_zamowienia]] &lt; 0, soki6[[#This Row],[wielkosc_zamowienia]], 0)</f>
        <v>0</v>
      </c>
      <c r="H437">
        <f>IF(WEEKDAY(soki6[[#This Row],[data]], 2) &lt;= 5, 12000, 5000)</f>
        <v>5000</v>
      </c>
    </row>
    <row r="438" spans="1:8" x14ac:dyDescent="0.45">
      <c r="A438">
        <v>437</v>
      </c>
      <c r="B438" s="1">
        <v>44409</v>
      </c>
      <c r="C438" s="2" t="s">
        <v>4</v>
      </c>
      <c r="D438">
        <v>4200</v>
      </c>
      <c r="E438">
        <f>IF(soki6[[#This Row],[data]] &lt;&gt; B437, F437+soki6[[#This Row],[Zmiana butelkowa]], F437)</f>
        <v>10640</v>
      </c>
      <c r="F438">
        <f>IF(soki6[[#This Row],[Stan butelek przed]]-soki6[[#This Row],[wielkosc_zamowienia]] &gt;=0, soki6[[#This Row],[Stan butelek przed]]-soki6[[#This Row],[wielkosc_zamowienia]], soki6[[#This Row],[Stan butelek przed]])</f>
        <v>6440</v>
      </c>
      <c r="G438">
        <f>IF(soki6[[#This Row],[Stan butelek przed]]-soki6[[#This Row],[wielkosc_zamowienia]] &lt; 0, soki6[[#This Row],[wielkosc_zamowienia]], 0)</f>
        <v>0</v>
      </c>
      <c r="H438">
        <f>IF(WEEKDAY(soki6[[#This Row],[data]], 2) &lt;= 5, 12000, 5000)</f>
        <v>5000</v>
      </c>
    </row>
    <row r="439" spans="1:8" x14ac:dyDescent="0.45">
      <c r="A439">
        <v>438</v>
      </c>
      <c r="B439" s="1">
        <v>44410</v>
      </c>
      <c r="C439" s="2" t="s">
        <v>7</v>
      </c>
      <c r="D439">
        <v>7980</v>
      </c>
      <c r="E439">
        <f>IF(soki6[[#This Row],[data]] &lt;&gt; B438, F438+soki6[[#This Row],[Zmiana butelkowa]], F438)</f>
        <v>18440</v>
      </c>
      <c r="F439">
        <f>IF(soki6[[#This Row],[Stan butelek przed]]-soki6[[#This Row],[wielkosc_zamowienia]] &gt;=0, soki6[[#This Row],[Stan butelek przed]]-soki6[[#This Row],[wielkosc_zamowienia]], soki6[[#This Row],[Stan butelek przed]])</f>
        <v>10460</v>
      </c>
      <c r="G439">
        <f>IF(soki6[[#This Row],[Stan butelek przed]]-soki6[[#This Row],[wielkosc_zamowienia]] &lt; 0, soki6[[#This Row],[wielkosc_zamowienia]], 0)</f>
        <v>0</v>
      </c>
      <c r="H439">
        <f>IF(WEEKDAY(soki6[[#This Row],[data]], 2) &lt;= 5, 12000, 5000)</f>
        <v>12000</v>
      </c>
    </row>
    <row r="440" spans="1:8" x14ac:dyDescent="0.45">
      <c r="A440">
        <v>439</v>
      </c>
      <c r="B440" s="1">
        <v>44410</v>
      </c>
      <c r="C440" s="2" t="s">
        <v>4</v>
      </c>
      <c r="D440">
        <v>6110</v>
      </c>
      <c r="E440">
        <f>IF(soki6[[#This Row],[data]] &lt;&gt; B439, F439+soki6[[#This Row],[Zmiana butelkowa]], F439)</f>
        <v>10460</v>
      </c>
      <c r="F440">
        <f>IF(soki6[[#This Row],[Stan butelek przed]]-soki6[[#This Row],[wielkosc_zamowienia]] &gt;=0, soki6[[#This Row],[Stan butelek przed]]-soki6[[#This Row],[wielkosc_zamowienia]], soki6[[#This Row],[Stan butelek przed]])</f>
        <v>4350</v>
      </c>
      <c r="G440">
        <f>IF(soki6[[#This Row],[Stan butelek przed]]-soki6[[#This Row],[wielkosc_zamowienia]] &lt; 0, soki6[[#This Row],[wielkosc_zamowienia]], 0)</f>
        <v>0</v>
      </c>
      <c r="H440">
        <f>IF(WEEKDAY(soki6[[#This Row],[data]], 2) &lt;= 5, 12000, 5000)</f>
        <v>12000</v>
      </c>
    </row>
    <row r="441" spans="1:8" x14ac:dyDescent="0.45">
      <c r="A441">
        <v>440</v>
      </c>
      <c r="B441" s="1">
        <v>44411</v>
      </c>
      <c r="C441" s="2" t="s">
        <v>7</v>
      </c>
      <c r="D441">
        <v>7750</v>
      </c>
      <c r="E441">
        <f>IF(soki6[[#This Row],[data]] &lt;&gt; B440, F440+soki6[[#This Row],[Zmiana butelkowa]], F440)</f>
        <v>16350</v>
      </c>
      <c r="F441">
        <f>IF(soki6[[#This Row],[Stan butelek przed]]-soki6[[#This Row],[wielkosc_zamowienia]] &gt;=0, soki6[[#This Row],[Stan butelek przed]]-soki6[[#This Row],[wielkosc_zamowienia]], soki6[[#This Row],[Stan butelek przed]])</f>
        <v>8600</v>
      </c>
      <c r="G441">
        <f>IF(soki6[[#This Row],[Stan butelek przed]]-soki6[[#This Row],[wielkosc_zamowienia]] &lt; 0, soki6[[#This Row],[wielkosc_zamowienia]], 0)</f>
        <v>0</v>
      </c>
      <c r="H441">
        <f>IF(WEEKDAY(soki6[[#This Row],[data]], 2) &lt;= 5, 12000, 5000)</f>
        <v>12000</v>
      </c>
    </row>
    <row r="442" spans="1:8" x14ac:dyDescent="0.45">
      <c r="A442">
        <v>441</v>
      </c>
      <c r="B442" s="1">
        <v>44411</v>
      </c>
      <c r="C442" s="2" t="s">
        <v>5</v>
      </c>
      <c r="D442">
        <v>7450</v>
      </c>
      <c r="E442">
        <f>IF(soki6[[#This Row],[data]] &lt;&gt; B441, F441+soki6[[#This Row],[Zmiana butelkowa]], F441)</f>
        <v>8600</v>
      </c>
      <c r="F442">
        <f>IF(soki6[[#This Row],[Stan butelek przed]]-soki6[[#This Row],[wielkosc_zamowienia]] &gt;=0, soki6[[#This Row],[Stan butelek przed]]-soki6[[#This Row],[wielkosc_zamowienia]], soki6[[#This Row],[Stan butelek przed]])</f>
        <v>1150</v>
      </c>
      <c r="G442">
        <f>IF(soki6[[#This Row],[Stan butelek przed]]-soki6[[#This Row],[wielkosc_zamowienia]] &lt; 0, soki6[[#This Row],[wielkosc_zamowienia]], 0)</f>
        <v>0</v>
      </c>
      <c r="H442">
        <f>IF(WEEKDAY(soki6[[#This Row],[data]], 2) &lt;= 5, 12000, 5000)</f>
        <v>12000</v>
      </c>
    </row>
    <row r="443" spans="1:8" x14ac:dyDescent="0.45">
      <c r="A443">
        <v>442</v>
      </c>
      <c r="B443" s="1">
        <v>44412</v>
      </c>
      <c r="C443" s="2" t="s">
        <v>6</v>
      </c>
      <c r="D443">
        <v>3400</v>
      </c>
      <c r="E443">
        <f>IF(soki6[[#This Row],[data]] &lt;&gt; B442, F442+soki6[[#This Row],[Zmiana butelkowa]], F442)</f>
        <v>13150</v>
      </c>
      <c r="F443">
        <f>IF(soki6[[#This Row],[Stan butelek przed]]-soki6[[#This Row],[wielkosc_zamowienia]] &gt;=0, soki6[[#This Row],[Stan butelek przed]]-soki6[[#This Row],[wielkosc_zamowienia]], soki6[[#This Row],[Stan butelek przed]])</f>
        <v>9750</v>
      </c>
      <c r="G443">
        <f>IF(soki6[[#This Row],[Stan butelek przed]]-soki6[[#This Row],[wielkosc_zamowienia]] &lt; 0, soki6[[#This Row],[wielkosc_zamowienia]], 0)</f>
        <v>0</v>
      </c>
      <c r="H443">
        <f>IF(WEEKDAY(soki6[[#This Row],[data]], 2) &lt;= 5, 12000, 5000)</f>
        <v>12000</v>
      </c>
    </row>
    <row r="444" spans="1:8" x14ac:dyDescent="0.45">
      <c r="A444">
        <v>443</v>
      </c>
      <c r="B444" s="1">
        <v>44412</v>
      </c>
      <c r="C444" s="2" t="s">
        <v>7</v>
      </c>
      <c r="D444">
        <v>8560</v>
      </c>
      <c r="E444">
        <f>IF(soki6[[#This Row],[data]] &lt;&gt; B443, F443+soki6[[#This Row],[Zmiana butelkowa]], F443)</f>
        <v>9750</v>
      </c>
      <c r="F444">
        <f>IF(soki6[[#This Row],[Stan butelek przed]]-soki6[[#This Row],[wielkosc_zamowienia]] &gt;=0, soki6[[#This Row],[Stan butelek przed]]-soki6[[#This Row],[wielkosc_zamowienia]], soki6[[#This Row],[Stan butelek przed]])</f>
        <v>1190</v>
      </c>
      <c r="G444">
        <f>IF(soki6[[#This Row],[Stan butelek przed]]-soki6[[#This Row],[wielkosc_zamowienia]] &lt; 0, soki6[[#This Row],[wielkosc_zamowienia]], 0)</f>
        <v>0</v>
      </c>
      <c r="H444">
        <f>IF(WEEKDAY(soki6[[#This Row],[data]], 2) &lt;= 5, 12000, 5000)</f>
        <v>12000</v>
      </c>
    </row>
    <row r="445" spans="1:8" x14ac:dyDescent="0.45">
      <c r="A445">
        <v>444</v>
      </c>
      <c r="B445" s="1">
        <v>44413</v>
      </c>
      <c r="C445" s="2" t="s">
        <v>6</v>
      </c>
      <c r="D445">
        <v>7190</v>
      </c>
      <c r="E445">
        <f>IF(soki6[[#This Row],[data]] &lt;&gt; B444, F444+soki6[[#This Row],[Zmiana butelkowa]], F444)</f>
        <v>13190</v>
      </c>
      <c r="F445">
        <f>IF(soki6[[#This Row],[Stan butelek przed]]-soki6[[#This Row],[wielkosc_zamowienia]] &gt;=0, soki6[[#This Row],[Stan butelek przed]]-soki6[[#This Row],[wielkosc_zamowienia]], soki6[[#This Row],[Stan butelek przed]])</f>
        <v>6000</v>
      </c>
      <c r="G445">
        <f>IF(soki6[[#This Row],[Stan butelek przed]]-soki6[[#This Row],[wielkosc_zamowienia]] &lt; 0, soki6[[#This Row],[wielkosc_zamowienia]], 0)</f>
        <v>0</v>
      </c>
      <c r="H445">
        <f>IF(WEEKDAY(soki6[[#This Row],[data]], 2) &lt;= 5, 12000, 5000)</f>
        <v>12000</v>
      </c>
    </row>
    <row r="446" spans="1:8" x14ac:dyDescent="0.45">
      <c r="A446">
        <v>445</v>
      </c>
      <c r="B446" s="1">
        <v>44414</v>
      </c>
      <c r="C446" s="2" t="s">
        <v>6</v>
      </c>
      <c r="D446">
        <v>4590</v>
      </c>
      <c r="E446">
        <f>IF(soki6[[#This Row],[data]] &lt;&gt; B445, F445+soki6[[#This Row],[Zmiana butelkowa]], F445)</f>
        <v>18000</v>
      </c>
      <c r="F446">
        <f>IF(soki6[[#This Row],[Stan butelek przed]]-soki6[[#This Row],[wielkosc_zamowienia]] &gt;=0, soki6[[#This Row],[Stan butelek przed]]-soki6[[#This Row],[wielkosc_zamowienia]], soki6[[#This Row],[Stan butelek przed]])</f>
        <v>13410</v>
      </c>
      <c r="G446">
        <f>IF(soki6[[#This Row],[Stan butelek przed]]-soki6[[#This Row],[wielkosc_zamowienia]] &lt; 0, soki6[[#This Row],[wielkosc_zamowienia]], 0)</f>
        <v>0</v>
      </c>
      <c r="H446">
        <f>IF(WEEKDAY(soki6[[#This Row],[data]], 2) &lt;= 5, 12000, 5000)</f>
        <v>12000</v>
      </c>
    </row>
    <row r="447" spans="1:8" x14ac:dyDescent="0.45">
      <c r="A447">
        <v>446</v>
      </c>
      <c r="B447" s="1">
        <v>44415</v>
      </c>
      <c r="C447" s="2" t="s">
        <v>7</v>
      </c>
      <c r="D447">
        <v>4050</v>
      </c>
      <c r="E447">
        <f>IF(soki6[[#This Row],[data]] &lt;&gt; B446, F446+soki6[[#This Row],[Zmiana butelkowa]], F446)</f>
        <v>18410</v>
      </c>
      <c r="F447">
        <f>IF(soki6[[#This Row],[Stan butelek przed]]-soki6[[#This Row],[wielkosc_zamowienia]] &gt;=0, soki6[[#This Row],[Stan butelek przed]]-soki6[[#This Row],[wielkosc_zamowienia]], soki6[[#This Row],[Stan butelek przed]])</f>
        <v>14360</v>
      </c>
      <c r="G447">
        <f>IF(soki6[[#This Row],[Stan butelek przed]]-soki6[[#This Row],[wielkosc_zamowienia]] &lt; 0, soki6[[#This Row],[wielkosc_zamowienia]], 0)</f>
        <v>0</v>
      </c>
      <c r="H447">
        <f>IF(WEEKDAY(soki6[[#This Row],[data]], 2) &lt;= 5, 12000, 5000)</f>
        <v>5000</v>
      </c>
    </row>
    <row r="448" spans="1:8" x14ac:dyDescent="0.45">
      <c r="A448">
        <v>447</v>
      </c>
      <c r="B448" s="1">
        <v>44415</v>
      </c>
      <c r="C448" s="2" t="s">
        <v>5</v>
      </c>
      <c r="D448">
        <v>4310</v>
      </c>
      <c r="E448">
        <f>IF(soki6[[#This Row],[data]] &lt;&gt; B447, F447+soki6[[#This Row],[Zmiana butelkowa]], F447)</f>
        <v>14360</v>
      </c>
      <c r="F448">
        <f>IF(soki6[[#This Row],[Stan butelek przed]]-soki6[[#This Row],[wielkosc_zamowienia]] &gt;=0, soki6[[#This Row],[Stan butelek przed]]-soki6[[#This Row],[wielkosc_zamowienia]], soki6[[#This Row],[Stan butelek przed]])</f>
        <v>10050</v>
      </c>
      <c r="G448">
        <f>IF(soki6[[#This Row],[Stan butelek przed]]-soki6[[#This Row],[wielkosc_zamowienia]] &lt; 0, soki6[[#This Row],[wielkosc_zamowienia]], 0)</f>
        <v>0</v>
      </c>
      <c r="H448">
        <f>IF(WEEKDAY(soki6[[#This Row],[data]], 2) &lt;= 5, 12000, 5000)</f>
        <v>5000</v>
      </c>
    </row>
    <row r="449" spans="1:8" x14ac:dyDescent="0.45">
      <c r="A449">
        <v>448</v>
      </c>
      <c r="B449" s="1">
        <v>44416</v>
      </c>
      <c r="C449" s="2" t="s">
        <v>6</v>
      </c>
      <c r="D449">
        <v>7100</v>
      </c>
      <c r="E449">
        <f>IF(soki6[[#This Row],[data]] &lt;&gt; B448, F448+soki6[[#This Row],[Zmiana butelkowa]], F448)</f>
        <v>15050</v>
      </c>
      <c r="F449">
        <f>IF(soki6[[#This Row],[Stan butelek przed]]-soki6[[#This Row],[wielkosc_zamowienia]] &gt;=0, soki6[[#This Row],[Stan butelek przed]]-soki6[[#This Row],[wielkosc_zamowienia]], soki6[[#This Row],[Stan butelek przed]])</f>
        <v>7950</v>
      </c>
      <c r="G449">
        <f>IF(soki6[[#This Row],[Stan butelek przed]]-soki6[[#This Row],[wielkosc_zamowienia]] &lt; 0, soki6[[#This Row],[wielkosc_zamowienia]], 0)</f>
        <v>0</v>
      </c>
      <c r="H449">
        <f>IF(WEEKDAY(soki6[[#This Row],[data]], 2) &lt;= 5, 12000, 5000)</f>
        <v>5000</v>
      </c>
    </row>
    <row r="450" spans="1:8" x14ac:dyDescent="0.45">
      <c r="A450">
        <v>449</v>
      </c>
      <c r="B450" s="1">
        <v>44416</v>
      </c>
      <c r="C450" s="2" t="s">
        <v>4</v>
      </c>
      <c r="D450">
        <v>5280</v>
      </c>
      <c r="E450">
        <f>IF(soki6[[#This Row],[data]] &lt;&gt; B449, F449+soki6[[#This Row],[Zmiana butelkowa]], F449)</f>
        <v>7950</v>
      </c>
      <c r="F450">
        <f>IF(soki6[[#This Row],[Stan butelek przed]]-soki6[[#This Row],[wielkosc_zamowienia]] &gt;=0, soki6[[#This Row],[Stan butelek przed]]-soki6[[#This Row],[wielkosc_zamowienia]], soki6[[#This Row],[Stan butelek przed]])</f>
        <v>2670</v>
      </c>
      <c r="G450">
        <f>IF(soki6[[#This Row],[Stan butelek przed]]-soki6[[#This Row],[wielkosc_zamowienia]] &lt; 0, soki6[[#This Row],[wielkosc_zamowienia]], 0)</f>
        <v>0</v>
      </c>
      <c r="H450">
        <f>IF(WEEKDAY(soki6[[#This Row],[data]], 2) &lt;= 5, 12000, 5000)</f>
        <v>5000</v>
      </c>
    </row>
    <row r="451" spans="1:8" x14ac:dyDescent="0.45">
      <c r="A451">
        <v>450</v>
      </c>
      <c r="B451" s="1">
        <v>44416</v>
      </c>
      <c r="C451" s="2" t="s">
        <v>7</v>
      </c>
      <c r="D451">
        <v>3350</v>
      </c>
      <c r="E451">
        <f>IF(soki6[[#This Row],[data]] &lt;&gt; B450, F450+soki6[[#This Row],[Zmiana butelkowa]], F450)</f>
        <v>2670</v>
      </c>
      <c r="F451">
        <f>IF(soki6[[#This Row],[Stan butelek przed]]-soki6[[#This Row],[wielkosc_zamowienia]] &gt;=0, soki6[[#This Row],[Stan butelek przed]]-soki6[[#This Row],[wielkosc_zamowienia]], soki6[[#This Row],[Stan butelek przed]])</f>
        <v>2670</v>
      </c>
      <c r="G451">
        <f>IF(soki6[[#This Row],[Stan butelek przed]]-soki6[[#This Row],[wielkosc_zamowienia]] &lt; 0, soki6[[#This Row],[wielkosc_zamowienia]], 0)</f>
        <v>3350</v>
      </c>
      <c r="H451">
        <f>IF(WEEKDAY(soki6[[#This Row],[data]], 2) &lt;= 5, 12000, 5000)</f>
        <v>5000</v>
      </c>
    </row>
    <row r="452" spans="1:8" x14ac:dyDescent="0.45">
      <c r="A452">
        <v>451</v>
      </c>
      <c r="B452" s="1">
        <v>44417</v>
      </c>
      <c r="C452" s="2" t="s">
        <v>6</v>
      </c>
      <c r="D452">
        <v>7820</v>
      </c>
      <c r="E452">
        <f>IF(soki6[[#This Row],[data]] &lt;&gt; B451, F451+soki6[[#This Row],[Zmiana butelkowa]], F451)</f>
        <v>14670</v>
      </c>
      <c r="F452">
        <f>IF(soki6[[#This Row],[Stan butelek przed]]-soki6[[#This Row],[wielkosc_zamowienia]] &gt;=0, soki6[[#This Row],[Stan butelek przed]]-soki6[[#This Row],[wielkosc_zamowienia]], soki6[[#This Row],[Stan butelek przed]])</f>
        <v>6850</v>
      </c>
      <c r="G452">
        <f>IF(soki6[[#This Row],[Stan butelek przed]]-soki6[[#This Row],[wielkosc_zamowienia]] &lt; 0, soki6[[#This Row],[wielkosc_zamowienia]], 0)</f>
        <v>0</v>
      </c>
      <c r="H452">
        <f>IF(WEEKDAY(soki6[[#This Row],[data]], 2) &lt;= 5, 12000, 5000)</f>
        <v>12000</v>
      </c>
    </row>
    <row r="453" spans="1:8" x14ac:dyDescent="0.45">
      <c r="A453">
        <v>452</v>
      </c>
      <c r="B453" s="1">
        <v>44418</v>
      </c>
      <c r="C453" s="2" t="s">
        <v>6</v>
      </c>
      <c r="D453">
        <v>7910</v>
      </c>
      <c r="E453">
        <f>IF(soki6[[#This Row],[data]] &lt;&gt; B452, F452+soki6[[#This Row],[Zmiana butelkowa]], F452)</f>
        <v>18850</v>
      </c>
      <c r="F453">
        <f>IF(soki6[[#This Row],[Stan butelek przed]]-soki6[[#This Row],[wielkosc_zamowienia]] &gt;=0, soki6[[#This Row],[Stan butelek przed]]-soki6[[#This Row],[wielkosc_zamowienia]], soki6[[#This Row],[Stan butelek przed]])</f>
        <v>10940</v>
      </c>
      <c r="G453">
        <f>IF(soki6[[#This Row],[Stan butelek przed]]-soki6[[#This Row],[wielkosc_zamowienia]] &lt; 0, soki6[[#This Row],[wielkosc_zamowienia]], 0)</f>
        <v>0</v>
      </c>
      <c r="H453">
        <f>IF(WEEKDAY(soki6[[#This Row],[data]], 2) &lt;= 5, 12000, 5000)</f>
        <v>12000</v>
      </c>
    </row>
    <row r="454" spans="1:8" x14ac:dyDescent="0.45">
      <c r="A454">
        <v>453</v>
      </c>
      <c r="B454" s="1">
        <v>44418</v>
      </c>
      <c r="C454" s="2" t="s">
        <v>5</v>
      </c>
      <c r="D454">
        <v>9000</v>
      </c>
      <c r="E454">
        <f>IF(soki6[[#This Row],[data]] &lt;&gt; B453, F453+soki6[[#This Row],[Zmiana butelkowa]], F453)</f>
        <v>10940</v>
      </c>
      <c r="F454">
        <f>IF(soki6[[#This Row],[Stan butelek przed]]-soki6[[#This Row],[wielkosc_zamowienia]] &gt;=0, soki6[[#This Row],[Stan butelek przed]]-soki6[[#This Row],[wielkosc_zamowienia]], soki6[[#This Row],[Stan butelek przed]])</f>
        <v>1940</v>
      </c>
      <c r="G454">
        <f>IF(soki6[[#This Row],[Stan butelek przed]]-soki6[[#This Row],[wielkosc_zamowienia]] &lt; 0, soki6[[#This Row],[wielkosc_zamowienia]], 0)</f>
        <v>0</v>
      </c>
      <c r="H454">
        <f>IF(WEEKDAY(soki6[[#This Row],[data]], 2) &lt;= 5, 12000, 5000)</f>
        <v>12000</v>
      </c>
    </row>
    <row r="455" spans="1:8" x14ac:dyDescent="0.45">
      <c r="A455">
        <v>454</v>
      </c>
      <c r="B455" s="1">
        <v>44419</v>
      </c>
      <c r="C455" s="2" t="s">
        <v>5</v>
      </c>
      <c r="D455">
        <v>3240</v>
      </c>
      <c r="E455">
        <f>IF(soki6[[#This Row],[data]] &lt;&gt; B454, F454+soki6[[#This Row],[Zmiana butelkowa]], F454)</f>
        <v>13940</v>
      </c>
      <c r="F455">
        <f>IF(soki6[[#This Row],[Stan butelek przed]]-soki6[[#This Row],[wielkosc_zamowienia]] &gt;=0, soki6[[#This Row],[Stan butelek przed]]-soki6[[#This Row],[wielkosc_zamowienia]], soki6[[#This Row],[Stan butelek przed]])</f>
        <v>10700</v>
      </c>
      <c r="G455">
        <f>IF(soki6[[#This Row],[Stan butelek przed]]-soki6[[#This Row],[wielkosc_zamowienia]] &lt; 0, soki6[[#This Row],[wielkosc_zamowienia]], 0)</f>
        <v>0</v>
      </c>
      <c r="H455">
        <f>IF(WEEKDAY(soki6[[#This Row],[data]], 2) &lt;= 5, 12000, 5000)</f>
        <v>12000</v>
      </c>
    </row>
    <row r="456" spans="1:8" x14ac:dyDescent="0.45">
      <c r="A456">
        <v>455</v>
      </c>
      <c r="B456" s="1">
        <v>44419</v>
      </c>
      <c r="C456" s="2" t="s">
        <v>7</v>
      </c>
      <c r="D456">
        <v>8700</v>
      </c>
      <c r="E456">
        <f>IF(soki6[[#This Row],[data]] &lt;&gt; B455, F455+soki6[[#This Row],[Zmiana butelkowa]], F455)</f>
        <v>10700</v>
      </c>
      <c r="F456">
        <f>IF(soki6[[#This Row],[Stan butelek przed]]-soki6[[#This Row],[wielkosc_zamowienia]] &gt;=0, soki6[[#This Row],[Stan butelek przed]]-soki6[[#This Row],[wielkosc_zamowienia]], soki6[[#This Row],[Stan butelek przed]])</f>
        <v>2000</v>
      </c>
      <c r="G456">
        <f>IF(soki6[[#This Row],[Stan butelek przed]]-soki6[[#This Row],[wielkosc_zamowienia]] &lt; 0, soki6[[#This Row],[wielkosc_zamowienia]], 0)</f>
        <v>0</v>
      </c>
      <c r="H456">
        <f>IF(WEEKDAY(soki6[[#This Row],[data]], 2) &lt;= 5, 12000, 5000)</f>
        <v>12000</v>
      </c>
    </row>
    <row r="457" spans="1:8" x14ac:dyDescent="0.45">
      <c r="A457">
        <v>456</v>
      </c>
      <c r="B457" s="1">
        <v>44419</v>
      </c>
      <c r="C457" s="2" t="s">
        <v>4</v>
      </c>
      <c r="D457">
        <v>8110</v>
      </c>
      <c r="E457">
        <f>IF(soki6[[#This Row],[data]] &lt;&gt; B456, F456+soki6[[#This Row],[Zmiana butelkowa]], F456)</f>
        <v>2000</v>
      </c>
      <c r="F457">
        <f>IF(soki6[[#This Row],[Stan butelek przed]]-soki6[[#This Row],[wielkosc_zamowienia]] &gt;=0, soki6[[#This Row],[Stan butelek przed]]-soki6[[#This Row],[wielkosc_zamowienia]], soki6[[#This Row],[Stan butelek przed]])</f>
        <v>2000</v>
      </c>
      <c r="G457">
        <f>IF(soki6[[#This Row],[Stan butelek przed]]-soki6[[#This Row],[wielkosc_zamowienia]] &lt; 0, soki6[[#This Row],[wielkosc_zamowienia]], 0)</f>
        <v>8110</v>
      </c>
      <c r="H457">
        <f>IF(WEEKDAY(soki6[[#This Row],[data]], 2) &lt;= 5, 12000, 5000)</f>
        <v>12000</v>
      </c>
    </row>
    <row r="458" spans="1:8" x14ac:dyDescent="0.45">
      <c r="A458">
        <v>457</v>
      </c>
      <c r="B458" s="1">
        <v>44420</v>
      </c>
      <c r="C458" s="2" t="s">
        <v>7</v>
      </c>
      <c r="D458">
        <v>6510</v>
      </c>
      <c r="E458">
        <f>IF(soki6[[#This Row],[data]] &lt;&gt; B457, F457+soki6[[#This Row],[Zmiana butelkowa]], F457)</f>
        <v>14000</v>
      </c>
      <c r="F458">
        <f>IF(soki6[[#This Row],[Stan butelek przed]]-soki6[[#This Row],[wielkosc_zamowienia]] &gt;=0, soki6[[#This Row],[Stan butelek przed]]-soki6[[#This Row],[wielkosc_zamowienia]], soki6[[#This Row],[Stan butelek przed]])</f>
        <v>7490</v>
      </c>
      <c r="G458">
        <f>IF(soki6[[#This Row],[Stan butelek przed]]-soki6[[#This Row],[wielkosc_zamowienia]] &lt; 0, soki6[[#This Row],[wielkosc_zamowienia]], 0)</f>
        <v>0</v>
      </c>
      <c r="H458">
        <f>IF(WEEKDAY(soki6[[#This Row],[data]], 2) &lt;= 5, 12000, 5000)</f>
        <v>12000</v>
      </c>
    </row>
    <row r="459" spans="1:8" x14ac:dyDescent="0.45">
      <c r="A459">
        <v>458</v>
      </c>
      <c r="B459" s="1">
        <v>44421</v>
      </c>
      <c r="C459" s="2" t="s">
        <v>5</v>
      </c>
      <c r="D459">
        <v>1150</v>
      </c>
      <c r="E459">
        <f>IF(soki6[[#This Row],[data]] &lt;&gt; B458, F458+soki6[[#This Row],[Zmiana butelkowa]], F458)</f>
        <v>19490</v>
      </c>
      <c r="F459">
        <f>IF(soki6[[#This Row],[Stan butelek przed]]-soki6[[#This Row],[wielkosc_zamowienia]] &gt;=0, soki6[[#This Row],[Stan butelek przed]]-soki6[[#This Row],[wielkosc_zamowienia]], soki6[[#This Row],[Stan butelek przed]])</f>
        <v>18340</v>
      </c>
      <c r="G459">
        <f>IF(soki6[[#This Row],[Stan butelek przed]]-soki6[[#This Row],[wielkosc_zamowienia]] &lt; 0, soki6[[#This Row],[wielkosc_zamowienia]], 0)</f>
        <v>0</v>
      </c>
      <c r="H459">
        <f>IF(WEEKDAY(soki6[[#This Row],[data]], 2) &lt;= 5, 12000, 5000)</f>
        <v>12000</v>
      </c>
    </row>
    <row r="460" spans="1:8" x14ac:dyDescent="0.45">
      <c r="A460">
        <v>459</v>
      </c>
      <c r="B460" s="1">
        <v>44422</v>
      </c>
      <c r="C460" s="2" t="s">
        <v>7</v>
      </c>
      <c r="D460">
        <v>9430</v>
      </c>
      <c r="E460">
        <f>IF(soki6[[#This Row],[data]] &lt;&gt; B459, F459+soki6[[#This Row],[Zmiana butelkowa]], F459)</f>
        <v>23340</v>
      </c>
      <c r="F460">
        <f>IF(soki6[[#This Row],[Stan butelek przed]]-soki6[[#This Row],[wielkosc_zamowienia]] &gt;=0, soki6[[#This Row],[Stan butelek przed]]-soki6[[#This Row],[wielkosc_zamowienia]], soki6[[#This Row],[Stan butelek przed]])</f>
        <v>13910</v>
      </c>
      <c r="G460">
        <f>IF(soki6[[#This Row],[Stan butelek przed]]-soki6[[#This Row],[wielkosc_zamowienia]] &lt; 0, soki6[[#This Row],[wielkosc_zamowienia]], 0)</f>
        <v>0</v>
      </c>
      <c r="H460">
        <f>IF(WEEKDAY(soki6[[#This Row],[data]], 2) &lt;= 5, 12000, 5000)</f>
        <v>5000</v>
      </c>
    </row>
    <row r="461" spans="1:8" x14ac:dyDescent="0.45">
      <c r="A461">
        <v>460</v>
      </c>
      <c r="B461" s="1">
        <v>44422</v>
      </c>
      <c r="C461" s="2" t="s">
        <v>4</v>
      </c>
      <c r="D461">
        <v>6500</v>
      </c>
      <c r="E461">
        <f>IF(soki6[[#This Row],[data]] &lt;&gt; B460, F460+soki6[[#This Row],[Zmiana butelkowa]], F460)</f>
        <v>13910</v>
      </c>
      <c r="F461">
        <f>IF(soki6[[#This Row],[Stan butelek przed]]-soki6[[#This Row],[wielkosc_zamowienia]] &gt;=0, soki6[[#This Row],[Stan butelek przed]]-soki6[[#This Row],[wielkosc_zamowienia]], soki6[[#This Row],[Stan butelek przed]])</f>
        <v>7410</v>
      </c>
      <c r="G461">
        <f>IF(soki6[[#This Row],[Stan butelek przed]]-soki6[[#This Row],[wielkosc_zamowienia]] &lt; 0, soki6[[#This Row],[wielkosc_zamowienia]], 0)</f>
        <v>0</v>
      </c>
      <c r="H461">
        <f>IF(WEEKDAY(soki6[[#This Row],[data]], 2) &lt;= 5, 12000, 5000)</f>
        <v>5000</v>
      </c>
    </row>
    <row r="462" spans="1:8" x14ac:dyDescent="0.45">
      <c r="A462">
        <v>461</v>
      </c>
      <c r="B462" s="1">
        <v>44422</v>
      </c>
      <c r="C462" s="2" t="s">
        <v>5</v>
      </c>
      <c r="D462">
        <v>6410</v>
      </c>
      <c r="E462">
        <f>IF(soki6[[#This Row],[data]] &lt;&gt; B461, F461+soki6[[#This Row],[Zmiana butelkowa]], F461)</f>
        <v>7410</v>
      </c>
      <c r="F462">
        <f>IF(soki6[[#This Row],[Stan butelek przed]]-soki6[[#This Row],[wielkosc_zamowienia]] &gt;=0, soki6[[#This Row],[Stan butelek przed]]-soki6[[#This Row],[wielkosc_zamowienia]], soki6[[#This Row],[Stan butelek przed]])</f>
        <v>1000</v>
      </c>
      <c r="G462">
        <f>IF(soki6[[#This Row],[Stan butelek przed]]-soki6[[#This Row],[wielkosc_zamowienia]] &lt; 0, soki6[[#This Row],[wielkosc_zamowienia]], 0)</f>
        <v>0</v>
      </c>
      <c r="H462">
        <f>IF(WEEKDAY(soki6[[#This Row],[data]], 2) &lt;= 5, 12000, 5000)</f>
        <v>5000</v>
      </c>
    </row>
    <row r="463" spans="1:8" x14ac:dyDescent="0.45">
      <c r="A463">
        <v>462</v>
      </c>
      <c r="B463" s="1">
        <v>44423</v>
      </c>
      <c r="C463" s="2" t="s">
        <v>7</v>
      </c>
      <c r="D463">
        <v>5300</v>
      </c>
      <c r="E463">
        <f>IF(soki6[[#This Row],[data]] &lt;&gt; B462, F462+soki6[[#This Row],[Zmiana butelkowa]], F462)</f>
        <v>6000</v>
      </c>
      <c r="F463">
        <f>IF(soki6[[#This Row],[Stan butelek przed]]-soki6[[#This Row],[wielkosc_zamowienia]] &gt;=0, soki6[[#This Row],[Stan butelek przed]]-soki6[[#This Row],[wielkosc_zamowienia]], soki6[[#This Row],[Stan butelek przed]])</f>
        <v>700</v>
      </c>
      <c r="G463">
        <f>IF(soki6[[#This Row],[Stan butelek przed]]-soki6[[#This Row],[wielkosc_zamowienia]] &lt; 0, soki6[[#This Row],[wielkosc_zamowienia]], 0)</f>
        <v>0</v>
      </c>
      <c r="H463">
        <f>IF(WEEKDAY(soki6[[#This Row],[data]], 2) &lt;= 5, 12000, 5000)</f>
        <v>5000</v>
      </c>
    </row>
    <row r="464" spans="1:8" x14ac:dyDescent="0.45">
      <c r="A464">
        <v>463</v>
      </c>
      <c r="B464" s="1">
        <v>44423</v>
      </c>
      <c r="C464" s="2" t="s">
        <v>4</v>
      </c>
      <c r="D464">
        <v>5430</v>
      </c>
      <c r="E464">
        <f>IF(soki6[[#This Row],[data]] &lt;&gt; B463, F463+soki6[[#This Row],[Zmiana butelkowa]], F463)</f>
        <v>700</v>
      </c>
      <c r="F464">
        <f>IF(soki6[[#This Row],[Stan butelek przed]]-soki6[[#This Row],[wielkosc_zamowienia]] &gt;=0, soki6[[#This Row],[Stan butelek przed]]-soki6[[#This Row],[wielkosc_zamowienia]], soki6[[#This Row],[Stan butelek przed]])</f>
        <v>700</v>
      </c>
      <c r="G464">
        <f>IF(soki6[[#This Row],[Stan butelek przed]]-soki6[[#This Row],[wielkosc_zamowienia]] &lt; 0, soki6[[#This Row],[wielkosc_zamowienia]], 0)</f>
        <v>5430</v>
      </c>
      <c r="H464">
        <f>IF(WEEKDAY(soki6[[#This Row],[data]], 2) &lt;= 5, 12000, 5000)</f>
        <v>5000</v>
      </c>
    </row>
    <row r="465" spans="1:8" x14ac:dyDescent="0.45">
      <c r="A465">
        <v>464</v>
      </c>
      <c r="B465" s="1">
        <v>44423</v>
      </c>
      <c r="C465" s="2" t="s">
        <v>5</v>
      </c>
      <c r="D465">
        <v>3660</v>
      </c>
      <c r="E465">
        <f>IF(soki6[[#This Row],[data]] &lt;&gt; B464, F464+soki6[[#This Row],[Zmiana butelkowa]], F464)</f>
        <v>700</v>
      </c>
      <c r="F465">
        <f>IF(soki6[[#This Row],[Stan butelek przed]]-soki6[[#This Row],[wielkosc_zamowienia]] &gt;=0, soki6[[#This Row],[Stan butelek przed]]-soki6[[#This Row],[wielkosc_zamowienia]], soki6[[#This Row],[Stan butelek przed]])</f>
        <v>700</v>
      </c>
      <c r="G465">
        <f>IF(soki6[[#This Row],[Stan butelek przed]]-soki6[[#This Row],[wielkosc_zamowienia]] &lt; 0, soki6[[#This Row],[wielkosc_zamowienia]], 0)</f>
        <v>3660</v>
      </c>
      <c r="H465">
        <f>IF(WEEKDAY(soki6[[#This Row],[data]], 2) &lt;= 5, 12000, 5000)</f>
        <v>5000</v>
      </c>
    </row>
    <row r="466" spans="1:8" x14ac:dyDescent="0.45">
      <c r="A466">
        <v>465</v>
      </c>
      <c r="B466" s="1">
        <v>44424</v>
      </c>
      <c r="C466" s="2" t="s">
        <v>4</v>
      </c>
      <c r="D466">
        <v>3000</v>
      </c>
      <c r="E466">
        <f>IF(soki6[[#This Row],[data]] &lt;&gt; B465, F465+soki6[[#This Row],[Zmiana butelkowa]], F465)</f>
        <v>12700</v>
      </c>
      <c r="F466">
        <f>IF(soki6[[#This Row],[Stan butelek przed]]-soki6[[#This Row],[wielkosc_zamowienia]] &gt;=0, soki6[[#This Row],[Stan butelek przed]]-soki6[[#This Row],[wielkosc_zamowienia]], soki6[[#This Row],[Stan butelek przed]])</f>
        <v>9700</v>
      </c>
      <c r="G466">
        <f>IF(soki6[[#This Row],[Stan butelek przed]]-soki6[[#This Row],[wielkosc_zamowienia]] &lt; 0, soki6[[#This Row],[wielkosc_zamowienia]], 0)</f>
        <v>0</v>
      </c>
      <c r="H466">
        <f>IF(WEEKDAY(soki6[[#This Row],[data]], 2) &lt;= 5, 12000, 5000)</f>
        <v>12000</v>
      </c>
    </row>
    <row r="467" spans="1:8" x14ac:dyDescent="0.45">
      <c r="A467">
        <v>466</v>
      </c>
      <c r="B467" s="1">
        <v>44424</v>
      </c>
      <c r="C467" s="2" t="s">
        <v>5</v>
      </c>
      <c r="D467">
        <v>6120</v>
      </c>
      <c r="E467">
        <f>IF(soki6[[#This Row],[data]] &lt;&gt; B466, F466+soki6[[#This Row],[Zmiana butelkowa]], F466)</f>
        <v>9700</v>
      </c>
      <c r="F467">
        <f>IF(soki6[[#This Row],[Stan butelek przed]]-soki6[[#This Row],[wielkosc_zamowienia]] &gt;=0, soki6[[#This Row],[Stan butelek przed]]-soki6[[#This Row],[wielkosc_zamowienia]], soki6[[#This Row],[Stan butelek przed]])</f>
        <v>3580</v>
      </c>
      <c r="G467">
        <f>IF(soki6[[#This Row],[Stan butelek przed]]-soki6[[#This Row],[wielkosc_zamowienia]] &lt; 0, soki6[[#This Row],[wielkosc_zamowienia]], 0)</f>
        <v>0</v>
      </c>
      <c r="H467">
        <f>IF(WEEKDAY(soki6[[#This Row],[data]], 2) &lt;= 5, 12000, 5000)</f>
        <v>12000</v>
      </c>
    </row>
    <row r="468" spans="1:8" x14ac:dyDescent="0.45">
      <c r="A468">
        <v>467</v>
      </c>
      <c r="B468" s="1">
        <v>44424</v>
      </c>
      <c r="C468" s="2" t="s">
        <v>6</v>
      </c>
      <c r="D468">
        <v>5850</v>
      </c>
      <c r="E468">
        <f>IF(soki6[[#This Row],[data]] &lt;&gt; B467, F467+soki6[[#This Row],[Zmiana butelkowa]], F467)</f>
        <v>3580</v>
      </c>
      <c r="F468">
        <f>IF(soki6[[#This Row],[Stan butelek przed]]-soki6[[#This Row],[wielkosc_zamowienia]] &gt;=0, soki6[[#This Row],[Stan butelek przed]]-soki6[[#This Row],[wielkosc_zamowienia]], soki6[[#This Row],[Stan butelek przed]])</f>
        <v>3580</v>
      </c>
      <c r="G468">
        <f>IF(soki6[[#This Row],[Stan butelek przed]]-soki6[[#This Row],[wielkosc_zamowienia]] &lt; 0, soki6[[#This Row],[wielkosc_zamowienia]], 0)</f>
        <v>5850</v>
      </c>
      <c r="H468">
        <f>IF(WEEKDAY(soki6[[#This Row],[data]], 2) &lt;= 5, 12000, 5000)</f>
        <v>12000</v>
      </c>
    </row>
    <row r="469" spans="1:8" x14ac:dyDescent="0.45">
      <c r="A469">
        <v>468</v>
      </c>
      <c r="B469" s="1">
        <v>44425</v>
      </c>
      <c r="C469" s="2" t="s">
        <v>5</v>
      </c>
      <c r="D469">
        <v>6690</v>
      </c>
      <c r="E469">
        <f>IF(soki6[[#This Row],[data]] &lt;&gt; B468, F468+soki6[[#This Row],[Zmiana butelkowa]], F468)</f>
        <v>15580</v>
      </c>
      <c r="F469">
        <f>IF(soki6[[#This Row],[Stan butelek przed]]-soki6[[#This Row],[wielkosc_zamowienia]] &gt;=0, soki6[[#This Row],[Stan butelek przed]]-soki6[[#This Row],[wielkosc_zamowienia]], soki6[[#This Row],[Stan butelek przed]])</f>
        <v>8890</v>
      </c>
      <c r="G469">
        <f>IF(soki6[[#This Row],[Stan butelek przed]]-soki6[[#This Row],[wielkosc_zamowienia]] &lt; 0, soki6[[#This Row],[wielkosc_zamowienia]], 0)</f>
        <v>0</v>
      </c>
      <c r="H469">
        <f>IF(WEEKDAY(soki6[[#This Row],[data]], 2) &lt;= 5, 12000, 5000)</f>
        <v>12000</v>
      </c>
    </row>
    <row r="470" spans="1:8" x14ac:dyDescent="0.45">
      <c r="A470">
        <v>469</v>
      </c>
      <c r="B470" s="1">
        <v>44425</v>
      </c>
      <c r="C470" s="2" t="s">
        <v>4</v>
      </c>
      <c r="D470">
        <v>2510</v>
      </c>
      <c r="E470">
        <f>IF(soki6[[#This Row],[data]] &lt;&gt; B469, F469+soki6[[#This Row],[Zmiana butelkowa]], F469)</f>
        <v>8890</v>
      </c>
      <c r="F470">
        <f>IF(soki6[[#This Row],[Stan butelek przed]]-soki6[[#This Row],[wielkosc_zamowienia]] &gt;=0, soki6[[#This Row],[Stan butelek przed]]-soki6[[#This Row],[wielkosc_zamowienia]], soki6[[#This Row],[Stan butelek przed]])</f>
        <v>6380</v>
      </c>
      <c r="G470">
        <f>IF(soki6[[#This Row],[Stan butelek przed]]-soki6[[#This Row],[wielkosc_zamowienia]] &lt; 0, soki6[[#This Row],[wielkosc_zamowienia]], 0)</f>
        <v>0</v>
      </c>
      <c r="H470">
        <f>IF(WEEKDAY(soki6[[#This Row],[data]], 2) &lt;= 5, 12000, 5000)</f>
        <v>12000</v>
      </c>
    </row>
    <row r="471" spans="1:8" x14ac:dyDescent="0.45">
      <c r="A471">
        <v>470</v>
      </c>
      <c r="B471" s="1">
        <v>44426</v>
      </c>
      <c r="C471" s="2" t="s">
        <v>6</v>
      </c>
      <c r="D471">
        <v>4090</v>
      </c>
      <c r="E471">
        <f>IF(soki6[[#This Row],[data]] &lt;&gt; B470, F470+soki6[[#This Row],[Zmiana butelkowa]], F470)</f>
        <v>18380</v>
      </c>
      <c r="F471">
        <f>IF(soki6[[#This Row],[Stan butelek przed]]-soki6[[#This Row],[wielkosc_zamowienia]] &gt;=0, soki6[[#This Row],[Stan butelek przed]]-soki6[[#This Row],[wielkosc_zamowienia]], soki6[[#This Row],[Stan butelek przed]])</f>
        <v>14290</v>
      </c>
      <c r="G471">
        <f>IF(soki6[[#This Row],[Stan butelek przed]]-soki6[[#This Row],[wielkosc_zamowienia]] &lt; 0, soki6[[#This Row],[wielkosc_zamowienia]], 0)</f>
        <v>0</v>
      </c>
      <c r="H471">
        <f>IF(WEEKDAY(soki6[[#This Row],[data]], 2) &lt;= 5, 12000, 5000)</f>
        <v>12000</v>
      </c>
    </row>
    <row r="472" spans="1:8" x14ac:dyDescent="0.45">
      <c r="A472">
        <v>471</v>
      </c>
      <c r="B472" s="1">
        <v>44427</v>
      </c>
      <c r="C472" s="2" t="s">
        <v>5</v>
      </c>
      <c r="D472">
        <v>4580</v>
      </c>
      <c r="E472">
        <f>IF(soki6[[#This Row],[data]] &lt;&gt; B471, F471+soki6[[#This Row],[Zmiana butelkowa]], F471)</f>
        <v>26290</v>
      </c>
      <c r="F472">
        <f>IF(soki6[[#This Row],[Stan butelek przed]]-soki6[[#This Row],[wielkosc_zamowienia]] &gt;=0, soki6[[#This Row],[Stan butelek przed]]-soki6[[#This Row],[wielkosc_zamowienia]], soki6[[#This Row],[Stan butelek przed]])</f>
        <v>21710</v>
      </c>
      <c r="G472">
        <f>IF(soki6[[#This Row],[Stan butelek przed]]-soki6[[#This Row],[wielkosc_zamowienia]] &lt; 0, soki6[[#This Row],[wielkosc_zamowienia]], 0)</f>
        <v>0</v>
      </c>
      <c r="H472">
        <f>IF(WEEKDAY(soki6[[#This Row],[data]], 2) &lt;= 5, 12000, 5000)</f>
        <v>12000</v>
      </c>
    </row>
    <row r="473" spans="1:8" x14ac:dyDescent="0.45">
      <c r="A473">
        <v>472</v>
      </c>
      <c r="B473" s="1">
        <v>44428</v>
      </c>
      <c r="C473" s="2" t="s">
        <v>6</v>
      </c>
      <c r="D473">
        <v>6590</v>
      </c>
      <c r="E473">
        <f>IF(soki6[[#This Row],[data]] &lt;&gt; B472, F472+soki6[[#This Row],[Zmiana butelkowa]], F472)</f>
        <v>33710</v>
      </c>
      <c r="F473">
        <f>IF(soki6[[#This Row],[Stan butelek przed]]-soki6[[#This Row],[wielkosc_zamowienia]] &gt;=0, soki6[[#This Row],[Stan butelek przed]]-soki6[[#This Row],[wielkosc_zamowienia]], soki6[[#This Row],[Stan butelek przed]])</f>
        <v>27120</v>
      </c>
      <c r="G473">
        <f>IF(soki6[[#This Row],[Stan butelek przed]]-soki6[[#This Row],[wielkosc_zamowienia]] &lt; 0, soki6[[#This Row],[wielkosc_zamowienia]], 0)</f>
        <v>0</v>
      </c>
      <c r="H473">
        <f>IF(WEEKDAY(soki6[[#This Row],[data]], 2) &lt;= 5, 12000, 5000)</f>
        <v>12000</v>
      </c>
    </row>
    <row r="474" spans="1:8" x14ac:dyDescent="0.45">
      <c r="A474">
        <v>473</v>
      </c>
      <c r="B474" s="1">
        <v>44428</v>
      </c>
      <c r="C474" s="2" t="s">
        <v>4</v>
      </c>
      <c r="D474">
        <v>3060</v>
      </c>
      <c r="E474">
        <f>IF(soki6[[#This Row],[data]] &lt;&gt; B473, F473+soki6[[#This Row],[Zmiana butelkowa]], F473)</f>
        <v>27120</v>
      </c>
      <c r="F474">
        <f>IF(soki6[[#This Row],[Stan butelek przed]]-soki6[[#This Row],[wielkosc_zamowienia]] &gt;=0, soki6[[#This Row],[Stan butelek przed]]-soki6[[#This Row],[wielkosc_zamowienia]], soki6[[#This Row],[Stan butelek przed]])</f>
        <v>24060</v>
      </c>
      <c r="G474">
        <f>IF(soki6[[#This Row],[Stan butelek przed]]-soki6[[#This Row],[wielkosc_zamowienia]] &lt; 0, soki6[[#This Row],[wielkosc_zamowienia]], 0)</f>
        <v>0</v>
      </c>
      <c r="H474">
        <f>IF(WEEKDAY(soki6[[#This Row],[data]], 2) &lt;= 5, 12000, 5000)</f>
        <v>12000</v>
      </c>
    </row>
    <row r="475" spans="1:8" x14ac:dyDescent="0.45">
      <c r="A475">
        <v>474</v>
      </c>
      <c r="B475" s="1">
        <v>44428</v>
      </c>
      <c r="C475" s="2" t="s">
        <v>7</v>
      </c>
      <c r="D475">
        <v>1220</v>
      </c>
      <c r="E475">
        <f>IF(soki6[[#This Row],[data]] &lt;&gt; B474, F474+soki6[[#This Row],[Zmiana butelkowa]], F474)</f>
        <v>24060</v>
      </c>
      <c r="F475">
        <f>IF(soki6[[#This Row],[Stan butelek przed]]-soki6[[#This Row],[wielkosc_zamowienia]] &gt;=0, soki6[[#This Row],[Stan butelek przed]]-soki6[[#This Row],[wielkosc_zamowienia]], soki6[[#This Row],[Stan butelek przed]])</f>
        <v>22840</v>
      </c>
      <c r="G475">
        <f>IF(soki6[[#This Row],[Stan butelek przed]]-soki6[[#This Row],[wielkosc_zamowienia]] &lt; 0, soki6[[#This Row],[wielkosc_zamowienia]], 0)</f>
        <v>0</v>
      </c>
      <c r="H475">
        <f>IF(WEEKDAY(soki6[[#This Row],[data]], 2) &lt;= 5, 12000, 5000)</f>
        <v>12000</v>
      </c>
    </row>
    <row r="476" spans="1:8" x14ac:dyDescent="0.45">
      <c r="A476">
        <v>475</v>
      </c>
      <c r="B476" s="1">
        <v>44429</v>
      </c>
      <c r="C476" s="2" t="s">
        <v>7</v>
      </c>
      <c r="D476">
        <v>6590</v>
      </c>
      <c r="E476">
        <f>IF(soki6[[#This Row],[data]] &lt;&gt; B475, F475+soki6[[#This Row],[Zmiana butelkowa]], F475)</f>
        <v>27840</v>
      </c>
      <c r="F476">
        <f>IF(soki6[[#This Row],[Stan butelek przed]]-soki6[[#This Row],[wielkosc_zamowienia]] &gt;=0, soki6[[#This Row],[Stan butelek przed]]-soki6[[#This Row],[wielkosc_zamowienia]], soki6[[#This Row],[Stan butelek przed]])</f>
        <v>21250</v>
      </c>
      <c r="G476">
        <f>IF(soki6[[#This Row],[Stan butelek przed]]-soki6[[#This Row],[wielkosc_zamowienia]] &lt; 0, soki6[[#This Row],[wielkosc_zamowienia]], 0)</f>
        <v>0</v>
      </c>
      <c r="H476">
        <f>IF(WEEKDAY(soki6[[#This Row],[data]], 2) &lt;= 5, 12000, 5000)</f>
        <v>5000</v>
      </c>
    </row>
    <row r="477" spans="1:8" x14ac:dyDescent="0.45">
      <c r="A477">
        <v>476</v>
      </c>
      <c r="B477" s="1">
        <v>44430</v>
      </c>
      <c r="C477" s="2" t="s">
        <v>5</v>
      </c>
      <c r="D477">
        <v>7000</v>
      </c>
      <c r="E477">
        <f>IF(soki6[[#This Row],[data]] &lt;&gt; B476, F476+soki6[[#This Row],[Zmiana butelkowa]], F476)</f>
        <v>26250</v>
      </c>
      <c r="F477">
        <f>IF(soki6[[#This Row],[Stan butelek przed]]-soki6[[#This Row],[wielkosc_zamowienia]] &gt;=0, soki6[[#This Row],[Stan butelek przed]]-soki6[[#This Row],[wielkosc_zamowienia]], soki6[[#This Row],[Stan butelek przed]])</f>
        <v>19250</v>
      </c>
      <c r="G477">
        <f>IF(soki6[[#This Row],[Stan butelek przed]]-soki6[[#This Row],[wielkosc_zamowienia]] &lt; 0, soki6[[#This Row],[wielkosc_zamowienia]], 0)</f>
        <v>0</v>
      </c>
      <c r="H477">
        <f>IF(WEEKDAY(soki6[[#This Row],[data]], 2) &lt;= 5, 12000, 5000)</f>
        <v>5000</v>
      </c>
    </row>
    <row r="478" spans="1:8" x14ac:dyDescent="0.45">
      <c r="A478">
        <v>477</v>
      </c>
      <c r="B478" s="1">
        <v>44430</v>
      </c>
      <c r="C478" s="2" t="s">
        <v>4</v>
      </c>
      <c r="D478">
        <v>4530</v>
      </c>
      <c r="E478">
        <f>IF(soki6[[#This Row],[data]] &lt;&gt; B477, F477+soki6[[#This Row],[Zmiana butelkowa]], F477)</f>
        <v>19250</v>
      </c>
      <c r="F478">
        <f>IF(soki6[[#This Row],[Stan butelek przed]]-soki6[[#This Row],[wielkosc_zamowienia]] &gt;=0, soki6[[#This Row],[Stan butelek przed]]-soki6[[#This Row],[wielkosc_zamowienia]], soki6[[#This Row],[Stan butelek przed]])</f>
        <v>14720</v>
      </c>
      <c r="G478">
        <f>IF(soki6[[#This Row],[Stan butelek przed]]-soki6[[#This Row],[wielkosc_zamowienia]] &lt; 0, soki6[[#This Row],[wielkosc_zamowienia]], 0)</f>
        <v>0</v>
      </c>
      <c r="H478">
        <f>IF(WEEKDAY(soki6[[#This Row],[data]], 2) &lt;= 5, 12000, 5000)</f>
        <v>5000</v>
      </c>
    </row>
    <row r="479" spans="1:8" x14ac:dyDescent="0.45">
      <c r="A479">
        <v>478</v>
      </c>
      <c r="B479" s="1">
        <v>44430</v>
      </c>
      <c r="C479" s="2" t="s">
        <v>7</v>
      </c>
      <c r="D479">
        <v>5480</v>
      </c>
      <c r="E479">
        <f>IF(soki6[[#This Row],[data]] &lt;&gt; B478, F478+soki6[[#This Row],[Zmiana butelkowa]], F478)</f>
        <v>14720</v>
      </c>
      <c r="F479">
        <f>IF(soki6[[#This Row],[Stan butelek przed]]-soki6[[#This Row],[wielkosc_zamowienia]] &gt;=0, soki6[[#This Row],[Stan butelek przed]]-soki6[[#This Row],[wielkosc_zamowienia]], soki6[[#This Row],[Stan butelek przed]])</f>
        <v>9240</v>
      </c>
      <c r="G479">
        <f>IF(soki6[[#This Row],[Stan butelek przed]]-soki6[[#This Row],[wielkosc_zamowienia]] &lt; 0, soki6[[#This Row],[wielkosc_zamowienia]], 0)</f>
        <v>0</v>
      </c>
      <c r="H479">
        <f>IF(WEEKDAY(soki6[[#This Row],[data]], 2) &lt;= 5, 12000, 5000)</f>
        <v>5000</v>
      </c>
    </row>
    <row r="480" spans="1:8" x14ac:dyDescent="0.45">
      <c r="A480">
        <v>479</v>
      </c>
      <c r="B480" s="1">
        <v>44431</v>
      </c>
      <c r="C480" s="2" t="s">
        <v>4</v>
      </c>
      <c r="D480">
        <v>6400</v>
      </c>
      <c r="E480">
        <f>IF(soki6[[#This Row],[data]] &lt;&gt; B479, F479+soki6[[#This Row],[Zmiana butelkowa]], F479)</f>
        <v>21240</v>
      </c>
      <c r="F480">
        <f>IF(soki6[[#This Row],[Stan butelek przed]]-soki6[[#This Row],[wielkosc_zamowienia]] &gt;=0, soki6[[#This Row],[Stan butelek przed]]-soki6[[#This Row],[wielkosc_zamowienia]], soki6[[#This Row],[Stan butelek przed]])</f>
        <v>14840</v>
      </c>
      <c r="G480">
        <f>IF(soki6[[#This Row],[Stan butelek przed]]-soki6[[#This Row],[wielkosc_zamowienia]] &lt; 0, soki6[[#This Row],[wielkosc_zamowienia]], 0)</f>
        <v>0</v>
      </c>
      <c r="H480">
        <f>IF(WEEKDAY(soki6[[#This Row],[data]], 2) &lt;= 5, 12000, 5000)</f>
        <v>12000</v>
      </c>
    </row>
    <row r="481" spans="1:8" x14ac:dyDescent="0.45">
      <c r="A481">
        <v>480</v>
      </c>
      <c r="B481" s="1">
        <v>44431</v>
      </c>
      <c r="C481" s="2" t="s">
        <v>5</v>
      </c>
      <c r="D481">
        <v>7870</v>
      </c>
      <c r="E481">
        <f>IF(soki6[[#This Row],[data]] &lt;&gt; B480, F480+soki6[[#This Row],[Zmiana butelkowa]], F480)</f>
        <v>14840</v>
      </c>
      <c r="F481">
        <f>IF(soki6[[#This Row],[Stan butelek przed]]-soki6[[#This Row],[wielkosc_zamowienia]] &gt;=0, soki6[[#This Row],[Stan butelek przed]]-soki6[[#This Row],[wielkosc_zamowienia]], soki6[[#This Row],[Stan butelek przed]])</f>
        <v>6970</v>
      </c>
      <c r="G481">
        <f>IF(soki6[[#This Row],[Stan butelek przed]]-soki6[[#This Row],[wielkosc_zamowienia]] &lt; 0, soki6[[#This Row],[wielkosc_zamowienia]], 0)</f>
        <v>0</v>
      </c>
      <c r="H481">
        <f>IF(WEEKDAY(soki6[[#This Row],[data]], 2) &lt;= 5, 12000, 5000)</f>
        <v>12000</v>
      </c>
    </row>
    <row r="482" spans="1:8" x14ac:dyDescent="0.45">
      <c r="A482">
        <v>481</v>
      </c>
      <c r="B482" s="1">
        <v>44431</v>
      </c>
      <c r="C482" s="2" t="s">
        <v>7</v>
      </c>
      <c r="D482">
        <v>7490</v>
      </c>
      <c r="E482">
        <f>IF(soki6[[#This Row],[data]] &lt;&gt; B481, F481+soki6[[#This Row],[Zmiana butelkowa]], F481)</f>
        <v>6970</v>
      </c>
      <c r="F482">
        <f>IF(soki6[[#This Row],[Stan butelek przed]]-soki6[[#This Row],[wielkosc_zamowienia]] &gt;=0, soki6[[#This Row],[Stan butelek przed]]-soki6[[#This Row],[wielkosc_zamowienia]], soki6[[#This Row],[Stan butelek przed]])</f>
        <v>6970</v>
      </c>
      <c r="G482">
        <f>IF(soki6[[#This Row],[Stan butelek przed]]-soki6[[#This Row],[wielkosc_zamowienia]] &lt; 0, soki6[[#This Row],[wielkosc_zamowienia]], 0)</f>
        <v>7490</v>
      </c>
      <c r="H482">
        <f>IF(WEEKDAY(soki6[[#This Row],[data]], 2) &lt;= 5, 12000, 5000)</f>
        <v>12000</v>
      </c>
    </row>
    <row r="483" spans="1:8" x14ac:dyDescent="0.45">
      <c r="A483">
        <v>482</v>
      </c>
      <c r="B483" s="1">
        <v>44432</v>
      </c>
      <c r="C483" s="2" t="s">
        <v>5</v>
      </c>
      <c r="D483">
        <v>6900</v>
      </c>
      <c r="E483">
        <f>IF(soki6[[#This Row],[data]] &lt;&gt; B482, F482+soki6[[#This Row],[Zmiana butelkowa]], F482)</f>
        <v>18970</v>
      </c>
      <c r="F483">
        <f>IF(soki6[[#This Row],[Stan butelek przed]]-soki6[[#This Row],[wielkosc_zamowienia]] &gt;=0, soki6[[#This Row],[Stan butelek przed]]-soki6[[#This Row],[wielkosc_zamowienia]], soki6[[#This Row],[Stan butelek przed]])</f>
        <v>12070</v>
      </c>
      <c r="G483">
        <f>IF(soki6[[#This Row],[Stan butelek przed]]-soki6[[#This Row],[wielkosc_zamowienia]] &lt; 0, soki6[[#This Row],[wielkosc_zamowienia]], 0)</f>
        <v>0</v>
      </c>
      <c r="H483">
        <f>IF(WEEKDAY(soki6[[#This Row],[data]], 2) &lt;= 5, 12000, 5000)</f>
        <v>12000</v>
      </c>
    </row>
    <row r="484" spans="1:8" x14ac:dyDescent="0.45">
      <c r="A484">
        <v>483</v>
      </c>
      <c r="B484" s="1">
        <v>44432</v>
      </c>
      <c r="C484" s="2" t="s">
        <v>6</v>
      </c>
      <c r="D484">
        <v>5180</v>
      </c>
      <c r="E484">
        <f>IF(soki6[[#This Row],[data]] &lt;&gt; B483, F483+soki6[[#This Row],[Zmiana butelkowa]], F483)</f>
        <v>12070</v>
      </c>
      <c r="F484">
        <f>IF(soki6[[#This Row],[Stan butelek przed]]-soki6[[#This Row],[wielkosc_zamowienia]] &gt;=0, soki6[[#This Row],[Stan butelek przed]]-soki6[[#This Row],[wielkosc_zamowienia]], soki6[[#This Row],[Stan butelek przed]])</f>
        <v>6890</v>
      </c>
      <c r="G484">
        <f>IF(soki6[[#This Row],[Stan butelek przed]]-soki6[[#This Row],[wielkosc_zamowienia]] &lt; 0, soki6[[#This Row],[wielkosc_zamowienia]], 0)</f>
        <v>0</v>
      </c>
      <c r="H484">
        <f>IF(WEEKDAY(soki6[[#This Row],[data]], 2) &lt;= 5, 12000, 5000)</f>
        <v>12000</v>
      </c>
    </row>
    <row r="485" spans="1:8" x14ac:dyDescent="0.45">
      <c r="A485">
        <v>484</v>
      </c>
      <c r="B485" s="1">
        <v>44432</v>
      </c>
      <c r="C485" s="2" t="s">
        <v>4</v>
      </c>
      <c r="D485">
        <v>1870</v>
      </c>
      <c r="E485">
        <f>IF(soki6[[#This Row],[data]] &lt;&gt; B484, F484+soki6[[#This Row],[Zmiana butelkowa]], F484)</f>
        <v>6890</v>
      </c>
      <c r="F485">
        <f>IF(soki6[[#This Row],[Stan butelek przed]]-soki6[[#This Row],[wielkosc_zamowienia]] &gt;=0, soki6[[#This Row],[Stan butelek przed]]-soki6[[#This Row],[wielkosc_zamowienia]], soki6[[#This Row],[Stan butelek przed]])</f>
        <v>5020</v>
      </c>
      <c r="G485">
        <f>IF(soki6[[#This Row],[Stan butelek przed]]-soki6[[#This Row],[wielkosc_zamowienia]] &lt; 0, soki6[[#This Row],[wielkosc_zamowienia]], 0)</f>
        <v>0</v>
      </c>
      <c r="H485">
        <f>IF(WEEKDAY(soki6[[#This Row],[data]], 2) &lt;= 5, 12000, 5000)</f>
        <v>12000</v>
      </c>
    </row>
    <row r="486" spans="1:8" x14ac:dyDescent="0.45">
      <c r="A486">
        <v>485</v>
      </c>
      <c r="B486" s="1">
        <v>44433</v>
      </c>
      <c r="C486" s="2" t="s">
        <v>7</v>
      </c>
      <c r="D486">
        <v>2520</v>
      </c>
      <c r="E486">
        <f>IF(soki6[[#This Row],[data]] &lt;&gt; B485, F485+soki6[[#This Row],[Zmiana butelkowa]], F485)</f>
        <v>17020</v>
      </c>
      <c r="F486">
        <f>IF(soki6[[#This Row],[Stan butelek przed]]-soki6[[#This Row],[wielkosc_zamowienia]] &gt;=0, soki6[[#This Row],[Stan butelek przed]]-soki6[[#This Row],[wielkosc_zamowienia]], soki6[[#This Row],[Stan butelek przed]])</f>
        <v>14500</v>
      </c>
      <c r="G486">
        <f>IF(soki6[[#This Row],[Stan butelek przed]]-soki6[[#This Row],[wielkosc_zamowienia]] &lt; 0, soki6[[#This Row],[wielkosc_zamowienia]], 0)</f>
        <v>0</v>
      </c>
      <c r="H486">
        <f>IF(WEEKDAY(soki6[[#This Row],[data]], 2) &lt;= 5, 12000, 5000)</f>
        <v>12000</v>
      </c>
    </row>
    <row r="487" spans="1:8" x14ac:dyDescent="0.45">
      <c r="A487">
        <v>486</v>
      </c>
      <c r="B487" s="1">
        <v>44433</v>
      </c>
      <c r="C487" s="2" t="s">
        <v>5</v>
      </c>
      <c r="D487">
        <v>6360</v>
      </c>
      <c r="E487">
        <f>IF(soki6[[#This Row],[data]] &lt;&gt; B486, F486+soki6[[#This Row],[Zmiana butelkowa]], F486)</f>
        <v>14500</v>
      </c>
      <c r="F487">
        <f>IF(soki6[[#This Row],[Stan butelek przed]]-soki6[[#This Row],[wielkosc_zamowienia]] &gt;=0, soki6[[#This Row],[Stan butelek przed]]-soki6[[#This Row],[wielkosc_zamowienia]], soki6[[#This Row],[Stan butelek przed]])</f>
        <v>8140</v>
      </c>
      <c r="G487">
        <f>IF(soki6[[#This Row],[Stan butelek przed]]-soki6[[#This Row],[wielkosc_zamowienia]] &lt; 0, soki6[[#This Row],[wielkosc_zamowienia]], 0)</f>
        <v>0</v>
      </c>
      <c r="H487">
        <f>IF(WEEKDAY(soki6[[#This Row],[data]], 2) &lt;= 5, 12000, 5000)</f>
        <v>12000</v>
      </c>
    </row>
    <row r="488" spans="1:8" x14ac:dyDescent="0.45">
      <c r="A488">
        <v>487</v>
      </c>
      <c r="B488" s="1">
        <v>44434</v>
      </c>
      <c r="C488" s="2" t="s">
        <v>4</v>
      </c>
      <c r="D488">
        <v>8890</v>
      </c>
      <c r="E488">
        <f>IF(soki6[[#This Row],[data]] &lt;&gt; B487, F487+soki6[[#This Row],[Zmiana butelkowa]], F487)</f>
        <v>20140</v>
      </c>
      <c r="F488">
        <f>IF(soki6[[#This Row],[Stan butelek przed]]-soki6[[#This Row],[wielkosc_zamowienia]] &gt;=0, soki6[[#This Row],[Stan butelek przed]]-soki6[[#This Row],[wielkosc_zamowienia]], soki6[[#This Row],[Stan butelek przed]])</f>
        <v>11250</v>
      </c>
      <c r="G488">
        <f>IF(soki6[[#This Row],[Stan butelek przed]]-soki6[[#This Row],[wielkosc_zamowienia]] &lt; 0, soki6[[#This Row],[wielkosc_zamowienia]], 0)</f>
        <v>0</v>
      </c>
      <c r="H488">
        <f>IF(WEEKDAY(soki6[[#This Row],[data]], 2) &lt;= 5, 12000, 5000)</f>
        <v>12000</v>
      </c>
    </row>
    <row r="489" spans="1:8" x14ac:dyDescent="0.45">
      <c r="A489">
        <v>488</v>
      </c>
      <c r="B489" s="1">
        <v>44435</v>
      </c>
      <c r="C489" s="2" t="s">
        <v>7</v>
      </c>
      <c r="D489">
        <v>1470</v>
      </c>
      <c r="E489">
        <f>IF(soki6[[#This Row],[data]] &lt;&gt; B488, F488+soki6[[#This Row],[Zmiana butelkowa]], F488)</f>
        <v>23250</v>
      </c>
      <c r="F489">
        <f>IF(soki6[[#This Row],[Stan butelek przed]]-soki6[[#This Row],[wielkosc_zamowienia]] &gt;=0, soki6[[#This Row],[Stan butelek przed]]-soki6[[#This Row],[wielkosc_zamowienia]], soki6[[#This Row],[Stan butelek przed]])</f>
        <v>21780</v>
      </c>
      <c r="G489">
        <f>IF(soki6[[#This Row],[Stan butelek przed]]-soki6[[#This Row],[wielkosc_zamowienia]] &lt; 0, soki6[[#This Row],[wielkosc_zamowienia]], 0)</f>
        <v>0</v>
      </c>
      <c r="H489">
        <f>IF(WEEKDAY(soki6[[#This Row],[data]], 2) &lt;= 5, 12000, 5000)</f>
        <v>12000</v>
      </c>
    </row>
    <row r="490" spans="1:8" x14ac:dyDescent="0.45">
      <c r="A490">
        <v>489</v>
      </c>
      <c r="B490" s="1">
        <v>44436</v>
      </c>
      <c r="C490" s="2" t="s">
        <v>7</v>
      </c>
      <c r="D490">
        <v>2950</v>
      </c>
      <c r="E490">
        <f>IF(soki6[[#This Row],[data]] &lt;&gt; B489, F489+soki6[[#This Row],[Zmiana butelkowa]], F489)</f>
        <v>26780</v>
      </c>
      <c r="F490">
        <f>IF(soki6[[#This Row],[Stan butelek przed]]-soki6[[#This Row],[wielkosc_zamowienia]] &gt;=0, soki6[[#This Row],[Stan butelek przed]]-soki6[[#This Row],[wielkosc_zamowienia]], soki6[[#This Row],[Stan butelek przed]])</f>
        <v>23830</v>
      </c>
      <c r="G490">
        <f>IF(soki6[[#This Row],[Stan butelek przed]]-soki6[[#This Row],[wielkosc_zamowienia]] &lt; 0, soki6[[#This Row],[wielkosc_zamowienia]], 0)</f>
        <v>0</v>
      </c>
      <c r="H490">
        <f>IF(WEEKDAY(soki6[[#This Row],[data]], 2) &lt;= 5, 12000, 5000)</f>
        <v>5000</v>
      </c>
    </row>
    <row r="491" spans="1:8" x14ac:dyDescent="0.45">
      <c r="A491">
        <v>490</v>
      </c>
      <c r="B491" s="1">
        <v>44436</v>
      </c>
      <c r="C491" s="2" t="s">
        <v>4</v>
      </c>
      <c r="D491">
        <v>6730</v>
      </c>
      <c r="E491">
        <f>IF(soki6[[#This Row],[data]] &lt;&gt; B490, F490+soki6[[#This Row],[Zmiana butelkowa]], F490)</f>
        <v>23830</v>
      </c>
      <c r="F491">
        <f>IF(soki6[[#This Row],[Stan butelek przed]]-soki6[[#This Row],[wielkosc_zamowienia]] &gt;=0, soki6[[#This Row],[Stan butelek przed]]-soki6[[#This Row],[wielkosc_zamowienia]], soki6[[#This Row],[Stan butelek przed]])</f>
        <v>17100</v>
      </c>
      <c r="G491">
        <f>IF(soki6[[#This Row],[Stan butelek przed]]-soki6[[#This Row],[wielkosc_zamowienia]] &lt; 0, soki6[[#This Row],[wielkosc_zamowienia]], 0)</f>
        <v>0</v>
      </c>
      <c r="H491">
        <f>IF(WEEKDAY(soki6[[#This Row],[data]], 2) &lt;= 5, 12000, 5000)</f>
        <v>5000</v>
      </c>
    </row>
    <row r="492" spans="1:8" x14ac:dyDescent="0.45">
      <c r="A492">
        <v>491</v>
      </c>
      <c r="B492" s="1">
        <v>44437</v>
      </c>
      <c r="C492" s="2" t="s">
        <v>5</v>
      </c>
      <c r="D492">
        <v>5530</v>
      </c>
      <c r="E492">
        <f>IF(soki6[[#This Row],[data]] &lt;&gt; B491, F491+soki6[[#This Row],[Zmiana butelkowa]], F491)</f>
        <v>22100</v>
      </c>
      <c r="F492">
        <f>IF(soki6[[#This Row],[Stan butelek przed]]-soki6[[#This Row],[wielkosc_zamowienia]] &gt;=0, soki6[[#This Row],[Stan butelek przed]]-soki6[[#This Row],[wielkosc_zamowienia]], soki6[[#This Row],[Stan butelek przed]])</f>
        <v>16570</v>
      </c>
      <c r="G492">
        <f>IF(soki6[[#This Row],[Stan butelek przed]]-soki6[[#This Row],[wielkosc_zamowienia]] &lt; 0, soki6[[#This Row],[wielkosc_zamowienia]], 0)</f>
        <v>0</v>
      </c>
      <c r="H492">
        <f>IF(WEEKDAY(soki6[[#This Row],[data]], 2) &lt;= 5, 12000, 5000)</f>
        <v>5000</v>
      </c>
    </row>
    <row r="493" spans="1:8" x14ac:dyDescent="0.45">
      <c r="A493">
        <v>492</v>
      </c>
      <c r="B493" s="1">
        <v>44437</v>
      </c>
      <c r="C493" s="2" t="s">
        <v>7</v>
      </c>
      <c r="D493">
        <v>6600</v>
      </c>
      <c r="E493">
        <f>IF(soki6[[#This Row],[data]] &lt;&gt; B492, F492+soki6[[#This Row],[Zmiana butelkowa]], F492)</f>
        <v>16570</v>
      </c>
      <c r="F493">
        <f>IF(soki6[[#This Row],[Stan butelek przed]]-soki6[[#This Row],[wielkosc_zamowienia]] &gt;=0, soki6[[#This Row],[Stan butelek przed]]-soki6[[#This Row],[wielkosc_zamowienia]], soki6[[#This Row],[Stan butelek przed]])</f>
        <v>9970</v>
      </c>
      <c r="G493">
        <f>IF(soki6[[#This Row],[Stan butelek przed]]-soki6[[#This Row],[wielkosc_zamowienia]] &lt; 0, soki6[[#This Row],[wielkosc_zamowienia]], 0)</f>
        <v>0</v>
      </c>
      <c r="H493">
        <f>IF(WEEKDAY(soki6[[#This Row],[data]], 2) &lt;= 5, 12000, 5000)</f>
        <v>5000</v>
      </c>
    </row>
    <row r="494" spans="1:8" x14ac:dyDescent="0.45">
      <c r="A494">
        <v>493</v>
      </c>
      <c r="B494" s="1">
        <v>44438</v>
      </c>
      <c r="C494" s="2" t="s">
        <v>5</v>
      </c>
      <c r="D494">
        <v>7740</v>
      </c>
      <c r="E494">
        <f>IF(soki6[[#This Row],[data]] &lt;&gt; B493, F493+soki6[[#This Row],[Zmiana butelkowa]], F493)</f>
        <v>21970</v>
      </c>
      <c r="F494">
        <f>IF(soki6[[#This Row],[Stan butelek przed]]-soki6[[#This Row],[wielkosc_zamowienia]] &gt;=0, soki6[[#This Row],[Stan butelek przed]]-soki6[[#This Row],[wielkosc_zamowienia]], soki6[[#This Row],[Stan butelek przed]])</f>
        <v>14230</v>
      </c>
      <c r="G494">
        <f>IF(soki6[[#This Row],[Stan butelek przed]]-soki6[[#This Row],[wielkosc_zamowienia]] &lt; 0, soki6[[#This Row],[wielkosc_zamowienia]], 0)</f>
        <v>0</v>
      </c>
      <c r="H494">
        <f>IF(WEEKDAY(soki6[[#This Row],[data]], 2) &lt;= 5, 12000, 5000)</f>
        <v>12000</v>
      </c>
    </row>
    <row r="495" spans="1:8" x14ac:dyDescent="0.45">
      <c r="A495">
        <v>494</v>
      </c>
      <c r="B495" s="1">
        <v>44438</v>
      </c>
      <c r="C495" s="2" t="s">
        <v>7</v>
      </c>
      <c r="D495">
        <v>3800</v>
      </c>
      <c r="E495">
        <f>IF(soki6[[#This Row],[data]] &lt;&gt; B494, F494+soki6[[#This Row],[Zmiana butelkowa]], F494)</f>
        <v>14230</v>
      </c>
      <c r="F495">
        <f>IF(soki6[[#This Row],[Stan butelek przed]]-soki6[[#This Row],[wielkosc_zamowienia]] &gt;=0, soki6[[#This Row],[Stan butelek przed]]-soki6[[#This Row],[wielkosc_zamowienia]], soki6[[#This Row],[Stan butelek przed]])</f>
        <v>10430</v>
      </c>
      <c r="G495">
        <f>IF(soki6[[#This Row],[Stan butelek przed]]-soki6[[#This Row],[wielkosc_zamowienia]] &lt; 0, soki6[[#This Row],[wielkosc_zamowienia]], 0)</f>
        <v>0</v>
      </c>
      <c r="H495">
        <f>IF(WEEKDAY(soki6[[#This Row],[data]], 2) &lt;= 5, 12000, 5000)</f>
        <v>12000</v>
      </c>
    </row>
    <row r="496" spans="1:8" x14ac:dyDescent="0.45">
      <c r="A496">
        <v>495</v>
      </c>
      <c r="B496" s="1">
        <v>44438</v>
      </c>
      <c r="C496" s="2" t="s">
        <v>4</v>
      </c>
      <c r="D496">
        <v>7060</v>
      </c>
      <c r="E496">
        <f>IF(soki6[[#This Row],[data]] &lt;&gt; B495, F495+soki6[[#This Row],[Zmiana butelkowa]], F495)</f>
        <v>10430</v>
      </c>
      <c r="F496">
        <f>IF(soki6[[#This Row],[Stan butelek przed]]-soki6[[#This Row],[wielkosc_zamowienia]] &gt;=0, soki6[[#This Row],[Stan butelek przed]]-soki6[[#This Row],[wielkosc_zamowienia]], soki6[[#This Row],[Stan butelek przed]])</f>
        <v>3370</v>
      </c>
      <c r="G496">
        <f>IF(soki6[[#This Row],[Stan butelek przed]]-soki6[[#This Row],[wielkosc_zamowienia]] &lt; 0, soki6[[#This Row],[wielkosc_zamowienia]], 0)</f>
        <v>0</v>
      </c>
      <c r="H496">
        <f>IF(WEEKDAY(soki6[[#This Row],[data]], 2) &lt;= 5, 12000, 5000)</f>
        <v>12000</v>
      </c>
    </row>
    <row r="497" spans="1:8" x14ac:dyDescent="0.45">
      <c r="A497">
        <v>496</v>
      </c>
      <c r="B497" s="1">
        <v>44439</v>
      </c>
      <c r="C497" s="2" t="s">
        <v>4</v>
      </c>
      <c r="D497">
        <v>4560</v>
      </c>
      <c r="E497">
        <f>IF(soki6[[#This Row],[data]] &lt;&gt; B496, F496+soki6[[#This Row],[Zmiana butelkowa]], F496)</f>
        <v>15370</v>
      </c>
      <c r="F497">
        <f>IF(soki6[[#This Row],[Stan butelek przed]]-soki6[[#This Row],[wielkosc_zamowienia]] &gt;=0, soki6[[#This Row],[Stan butelek przed]]-soki6[[#This Row],[wielkosc_zamowienia]], soki6[[#This Row],[Stan butelek przed]])</f>
        <v>10810</v>
      </c>
      <c r="G497">
        <f>IF(soki6[[#This Row],[Stan butelek przed]]-soki6[[#This Row],[wielkosc_zamowienia]] &lt; 0, soki6[[#This Row],[wielkosc_zamowienia]], 0)</f>
        <v>0</v>
      </c>
      <c r="H497">
        <f>IF(WEEKDAY(soki6[[#This Row],[data]], 2) &lt;= 5, 12000, 5000)</f>
        <v>12000</v>
      </c>
    </row>
    <row r="498" spans="1:8" x14ac:dyDescent="0.45">
      <c r="A498">
        <v>497</v>
      </c>
      <c r="B498" s="1">
        <v>44440</v>
      </c>
      <c r="C498" s="2" t="s">
        <v>4</v>
      </c>
      <c r="D498">
        <v>4620</v>
      </c>
      <c r="E498">
        <f>IF(soki6[[#This Row],[data]] &lt;&gt; B497, F497+soki6[[#This Row],[Zmiana butelkowa]], F497)</f>
        <v>22810</v>
      </c>
      <c r="F498">
        <f>IF(soki6[[#This Row],[Stan butelek przed]]-soki6[[#This Row],[wielkosc_zamowienia]] &gt;=0, soki6[[#This Row],[Stan butelek przed]]-soki6[[#This Row],[wielkosc_zamowienia]], soki6[[#This Row],[Stan butelek przed]])</f>
        <v>18190</v>
      </c>
      <c r="G498">
        <f>IF(soki6[[#This Row],[Stan butelek przed]]-soki6[[#This Row],[wielkosc_zamowienia]] &lt; 0, soki6[[#This Row],[wielkosc_zamowienia]], 0)</f>
        <v>0</v>
      </c>
      <c r="H498">
        <f>IF(WEEKDAY(soki6[[#This Row],[data]], 2) &lt;= 5, 12000, 5000)</f>
        <v>12000</v>
      </c>
    </row>
    <row r="499" spans="1:8" x14ac:dyDescent="0.45">
      <c r="A499">
        <v>498</v>
      </c>
      <c r="B499" s="1">
        <v>44440</v>
      </c>
      <c r="C499" s="2" t="s">
        <v>7</v>
      </c>
      <c r="D499">
        <v>1530</v>
      </c>
      <c r="E499">
        <f>IF(soki6[[#This Row],[data]] &lt;&gt; B498, F498+soki6[[#This Row],[Zmiana butelkowa]], F498)</f>
        <v>18190</v>
      </c>
      <c r="F499">
        <f>IF(soki6[[#This Row],[Stan butelek przed]]-soki6[[#This Row],[wielkosc_zamowienia]] &gt;=0, soki6[[#This Row],[Stan butelek przed]]-soki6[[#This Row],[wielkosc_zamowienia]], soki6[[#This Row],[Stan butelek przed]])</f>
        <v>16660</v>
      </c>
      <c r="G499">
        <f>IF(soki6[[#This Row],[Stan butelek przed]]-soki6[[#This Row],[wielkosc_zamowienia]] &lt; 0, soki6[[#This Row],[wielkosc_zamowienia]], 0)</f>
        <v>0</v>
      </c>
      <c r="H499">
        <f>IF(WEEKDAY(soki6[[#This Row],[data]], 2) &lt;= 5, 12000, 5000)</f>
        <v>12000</v>
      </c>
    </row>
    <row r="500" spans="1:8" x14ac:dyDescent="0.45">
      <c r="A500">
        <v>499</v>
      </c>
      <c r="B500" s="1">
        <v>44441</v>
      </c>
      <c r="C500" s="2" t="s">
        <v>4</v>
      </c>
      <c r="D500">
        <v>6920</v>
      </c>
      <c r="E500">
        <f>IF(soki6[[#This Row],[data]] &lt;&gt; B499, F499+soki6[[#This Row],[Zmiana butelkowa]], F499)</f>
        <v>28660</v>
      </c>
      <c r="F500">
        <f>IF(soki6[[#This Row],[Stan butelek przed]]-soki6[[#This Row],[wielkosc_zamowienia]] &gt;=0, soki6[[#This Row],[Stan butelek przed]]-soki6[[#This Row],[wielkosc_zamowienia]], soki6[[#This Row],[Stan butelek przed]])</f>
        <v>21740</v>
      </c>
      <c r="G500">
        <f>IF(soki6[[#This Row],[Stan butelek przed]]-soki6[[#This Row],[wielkosc_zamowienia]] &lt; 0, soki6[[#This Row],[wielkosc_zamowienia]], 0)</f>
        <v>0</v>
      </c>
      <c r="H500">
        <f>IF(WEEKDAY(soki6[[#This Row],[data]], 2) &lt;= 5, 12000, 5000)</f>
        <v>12000</v>
      </c>
    </row>
    <row r="501" spans="1:8" x14ac:dyDescent="0.45">
      <c r="A501">
        <v>500</v>
      </c>
      <c r="B501" s="1">
        <v>44441</v>
      </c>
      <c r="C501" s="2" t="s">
        <v>6</v>
      </c>
      <c r="D501">
        <v>4100</v>
      </c>
      <c r="E501">
        <f>IF(soki6[[#This Row],[data]] &lt;&gt; B500, F500+soki6[[#This Row],[Zmiana butelkowa]], F500)</f>
        <v>21740</v>
      </c>
      <c r="F501">
        <f>IF(soki6[[#This Row],[Stan butelek przed]]-soki6[[#This Row],[wielkosc_zamowienia]] &gt;=0, soki6[[#This Row],[Stan butelek przed]]-soki6[[#This Row],[wielkosc_zamowienia]], soki6[[#This Row],[Stan butelek przed]])</f>
        <v>17640</v>
      </c>
      <c r="G501">
        <f>IF(soki6[[#This Row],[Stan butelek przed]]-soki6[[#This Row],[wielkosc_zamowienia]] &lt; 0, soki6[[#This Row],[wielkosc_zamowienia]], 0)</f>
        <v>0</v>
      </c>
      <c r="H501">
        <f>IF(WEEKDAY(soki6[[#This Row],[data]], 2) &lt;= 5, 12000, 5000)</f>
        <v>12000</v>
      </c>
    </row>
    <row r="502" spans="1:8" x14ac:dyDescent="0.45">
      <c r="A502">
        <v>501</v>
      </c>
      <c r="B502" s="1">
        <v>44442</v>
      </c>
      <c r="C502" s="2" t="s">
        <v>5</v>
      </c>
      <c r="D502">
        <v>2870</v>
      </c>
      <c r="E502">
        <f>IF(soki6[[#This Row],[data]] &lt;&gt; B501, F501+soki6[[#This Row],[Zmiana butelkowa]], F501)</f>
        <v>29640</v>
      </c>
      <c r="F502">
        <f>IF(soki6[[#This Row],[Stan butelek przed]]-soki6[[#This Row],[wielkosc_zamowienia]] &gt;=0, soki6[[#This Row],[Stan butelek przed]]-soki6[[#This Row],[wielkosc_zamowienia]], soki6[[#This Row],[Stan butelek przed]])</f>
        <v>26770</v>
      </c>
      <c r="G502">
        <f>IF(soki6[[#This Row],[Stan butelek przed]]-soki6[[#This Row],[wielkosc_zamowienia]] &lt; 0, soki6[[#This Row],[wielkosc_zamowienia]], 0)</f>
        <v>0</v>
      </c>
      <c r="H502">
        <f>IF(WEEKDAY(soki6[[#This Row],[data]], 2) &lt;= 5, 12000, 5000)</f>
        <v>12000</v>
      </c>
    </row>
    <row r="503" spans="1:8" x14ac:dyDescent="0.45">
      <c r="A503">
        <v>502</v>
      </c>
      <c r="B503" s="1">
        <v>44442</v>
      </c>
      <c r="C503" s="2" t="s">
        <v>4</v>
      </c>
      <c r="D503">
        <v>1160</v>
      </c>
      <c r="E503">
        <f>IF(soki6[[#This Row],[data]] &lt;&gt; B502, F502+soki6[[#This Row],[Zmiana butelkowa]], F502)</f>
        <v>26770</v>
      </c>
      <c r="F503">
        <f>IF(soki6[[#This Row],[Stan butelek przed]]-soki6[[#This Row],[wielkosc_zamowienia]] &gt;=0, soki6[[#This Row],[Stan butelek przed]]-soki6[[#This Row],[wielkosc_zamowienia]], soki6[[#This Row],[Stan butelek przed]])</f>
        <v>25610</v>
      </c>
      <c r="G503">
        <f>IF(soki6[[#This Row],[Stan butelek przed]]-soki6[[#This Row],[wielkosc_zamowienia]] &lt; 0, soki6[[#This Row],[wielkosc_zamowienia]], 0)</f>
        <v>0</v>
      </c>
      <c r="H503">
        <f>IF(WEEKDAY(soki6[[#This Row],[data]], 2) &lt;= 5, 12000, 5000)</f>
        <v>12000</v>
      </c>
    </row>
    <row r="504" spans="1:8" x14ac:dyDescent="0.45">
      <c r="A504">
        <v>503</v>
      </c>
      <c r="B504" s="1">
        <v>44442</v>
      </c>
      <c r="C504" s="2" t="s">
        <v>6</v>
      </c>
      <c r="D504">
        <v>8460</v>
      </c>
      <c r="E504">
        <f>IF(soki6[[#This Row],[data]] &lt;&gt; B503, F503+soki6[[#This Row],[Zmiana butelkowa]], F503)</f>
        <v>25610</v>
      </c>
      <c r="F504">
        <f>IF(soki6[[#This Row],[Stan butelek przed]]-soki6[[#This Row],[wielkosc_zamowienia]] &gt;=0, soki6[[#This Row],[Stan butelek przed]]-soki6[[#This Row],[wielkosc_zamowienia]], soki6[[#This Row],[Stan butelek przed]])</f>
        <v>17150</v>
      </c>
      <c r="G504">
        <f>IF(soki6[[#This Row],[Stan butelek przed]]-soki6[[#This Row],[wielkosc_zamowienia]] &lt; 0, soki6[[#This Row],[wielkosc_zamowienia]], 0)</f>
        <v>0</v>
      </c>
      <c r="H504">
        <f>IF(WEEKDAY(soki6[[#This Row],[data]], 2) &lt;= 5, 12000, 5000)</f>
        <v>12000</v>
      </c>
    </row>
    <row r="505" spans="1:8" x14ac:dyDescent="0.45">
      <c r="A505">
        <v>504</v>
      </c>
      <c r="B505" s="1">
        <v>44443</v>
      </c>
      <c r="C505" s="2" t="s">
        <v>5</v>
      </c>
      <c r="D505">
        <v>6880</v>
      </c>
      <c r="E505">
        <f>IF(soki6[[#This Row],[data]] &lt;&gt; B504, F504+soki6[[#This Row],[Zmiana butelkowa]], F504)</f>
        <v>22150</v>
      </c>
      <c r="F505">
        <f>IF(soki6[[#This Row],[Stan butelek przed]]-soki6[[#This Row],[wielkosc_zamowienia]] &gt;=0, soki6[[#This Row],[Stan butelek przed]]-soki6[[#This Row],[wielkosc_zamowienia]], soki6[[#This Row],[Stan butelek przed]])</f>
        <v>15270</v>
      </c>
      <c r="G505">
        <f>IF(soki6[[#This Row],[Stan butelek przed]]-soki6[[#This Row],[wielkosc_zamowienia]] &lt; 0, soki6[[#This Row],[wielkosc_zamowienia]], 0)</f>
        <v>0</v>
      </c>
      <c r="H505">
        <f>IF(WEEKDAY(soki6[[#This Row],[data]], 2) &lt;= 5, 12000, 5000)</f>
        <v>5000</v>
      </c>
    </row>
    <row r="506" spans="1:8" x14ac:dyDescent="0.45">
      <c r="A506">
        <v>505</v>
      </c>
      <c r="B506" s="1">
        <v>44444</v>
      </c>
      <c r="C506" s="2" t="s">
        <v>7</v>
      </c>
      <c r="D506">
        <v>3610</v>
      </c>
      <c r="E506">
        <f>IF(soki6[[#This Row],[data]] &lt;&gt; B505, F505+soki6[[#This Row],[Zmiana butelkowa]], F505)</f>
        <v>20270</v>
      </c>
      <c r="F506">
        <f>IF(soki6[[#This Row],[Stan butelek przed]]-soki6[[#This Row],[wielkosc_zamowienia]] &gt;=0, soki6[[#This Row],[Stan butelek przed]]-soki6[[#This Row],[wielkosc_zamowienia]], soki6[[#This Row],[Stan butelek przed]])</f>
        <v>16660</v>
      </c>
      <c r="G506">
        <f>IF(soki6[[#This Row],[Stan butelek przed]]-soki6[[#This Row],[wielkosc_zamowienia]] &lt; 0, soki6[[#This Row],[wielkosc_zamowienia]], 0)</f>
        <v>0</v>
      </c>
      <c r="H506">
        <f>IF(WEEKDAY(soki6[[#This Row],[data]], 2) &lt;= 5, 12000, 5000)</f>
        <v>5000</v>
      </c>
    </row>
    <row r="507" spans="1:8" x14ac:dyDescent="0.45">
      <c r="A507">
        <v>506</v>
      </c>
      <c r="B507" s="1">
        <v>44445</v>
      </c>
      <c r="C507" s="2" t="s">
        <v>6</v>
      </c>
      <c r="D507">
        <v>2400</v>
      </c>
      <c r="E507">
        <f>IF(soki6[[#This Row],[data]] &lt;&gt; B506, F506+soki6[[#This Row],[Zmiana butelkowa]], F506)</f>
        <v>28660</v>
      </c>
      <c r="F507">
        <f>IF(soki6[[#This Row],[Stan butelek przed]]-soki6[[#This Row],[wielkosc_zamowienia]] &gt;=0, soki6[[#This Row],[Stan butelek przed]]-soki6[[#This Row],[wielkosc_zamowienia]], soki6[[#This Row],[Stan butelek przed]])</f>
        <v>26260</v>
      </c>
      <c r="G507">
        <f>IF(soki6[[#This Row],[Stan butelek przed]]-soki6[[#This Row],[wielkosc_zamowienia]] &lt; 0, soki6[[#This Row],[wielkosc_zamowienia]], 0)</f>
        <v>0</v>
      </c>
      <c r="H507">
        <f>IF(WEEKDAY(soki6[[#This Row],[data]], 2) &lt;= 5, 12000, 5000)</f>
        <v>12000</v>
      </c>
    </row>
    <row r="508" spans="1:8" x14ac:dyDescent="0.45">
      <c r="A508">
        <v>507</v>
      </c>
      <c r="B508" s="1">
        <v>44446</v>
      </c>
      <c r="C508" s="2" t="s">
        <v>5</v>
      </c>
      <c r="D508">
        <v>2660</v>
      </c>
      <c r="E508">
        <f>IF(soki6[[#This Row],[data]] &lt;&gt; B507, F507+soki6[[#This Row],[Zmiana butelkowa]], F507)</f>
        <v>38260</v>
      </c>
      <c r="F508">
        <f>IF(soki6[[#This Row],[Stan butelek przed]]-soki6[[#This Row],[wielkosc_zamowienia]] &gt;=0, soki6[[#This Row],[Stan butelek przed]]-soki6[[#This Row],[wielkosc_zamowienia]], soki6[[#This Row],[Stan butelek przed]])</f>
        <v>35600</v>
      </c>
      <c r="G508">
        <f>IF(soki6[[#This Row],[Stan butelek przed]]-soki6[[#This Row],[wielkosc_zamowienia]] &lt; 0, soki6[[#This Row],[wielkosc_zamowienia]], 0)</f>
        <v>0</v>
      </c>
      <c r="H508">
        <f>IF(WEEKDAY(soki6[[#This Row],[data]], 2) &lt;= 5, 12000, 5000)</f>
        <v>12000</v>
      </c>
    </row>
    <row r="509" spans="1:8" x14ac:dyDescent="0.45">
      <c r="A509">
        <v>508</v>
      </c>
      <c r="B509" s="1">
        <v>44447</v>
      </c>
      <c r="C509" s="2" t="s">
        <v>7</v>
      </c>
      <c r="D509">
        <v>9310</v>
      </c>
      <c r="E509">
        <f>IF(soki6[[#This Row],[data]] &lt;&gt; B508, F508+soki6[[#This Row],[Zmiana butelkowa]], F508)</f>
        <v>47600</v>
      </c>
      <c r="F509">
        <f>IF(soki6[[#This Row],[Stan butelek przed]]-soki6[[#This Row],[wielkosc_zamowienia]] &gt;=0, soki6[[#This Row],[Stan butelek przed]]-soki6[[#This Row],[wielkosc_zamowienia]], soki6[[#This Row],[Stan butelek przed]])</f>
        <v>38290</v>
      </c>
      <c r="G509">
        <f>IF(soki6[[#This Row],[Stan butelek przed]]-soki6[[#This Row],[wielkosc_zamowienia]] &lt; 0, soki6[[#This Row],[wielkosc_zamowienia]], 0)</f>
        <v>0</v>
      </c>
      <c r="H509">
        <f>IF(WEEKDAY(soki6[[#This Row],[data]], 2) &lt;= 5, 12000, 5000)</f>
        <v>12000</v>
      </c>
    </row>
    <row r="510" spans="1:8" x14ac:dyDescent="0.45">
      <c r="A510">
        <v>509</v>
      </c>
      <c r="B510" s="1">
        <v>44447</v>
      </c>
      <c r="C510" s="2" t="s">
        <v>5</v>
      </c>
      <c r="D510">
        <v>3980</v>
      </c>
      <c r="E510">
        <f>IF(soki6[[#This Row],[data]] &lt;&gt; B509, F509+soki6[[#This Row],[Zmiana butelkowa]], F509)</f>
        <v>38290</v>
      </c>
      <c r="F510">
        <f>IF(soki6[[#This Row],[Stan butelek przed]]-soki6[[#This Row],[wielkosc_zamowienia]] &gt;=0, soki6[[#This Row],[Stan butelek przed]]-soki6[[#This Row],[wielkosc_zamowienia]], soki6[[#This Row],[Stan butelek przed]])</f>
        <v>34310</v>
      </c>
      <c r="G510">
        <f>IF(soki6[[#This Row],[Stan butelek przed]]-soki6[[#This Row],[wielkosc_zamowienia]] &lt; 0, soki6[[#This Row],[wielkosc_zamowienia]], 0)</f>
        <v>0</v>
      </c>
      <c r="H510">
        <f>IF(WEEKDAY(soki6[[#This Row],[data]], 2) &lt;= 5, 12000, 5000)</f>
        <v>12000</v>
      </c>
    </row>
    <row r="511" spans="1:8" x14ac:dyDescent="0.45">
      <c r="A511">
        <v>510</v>
      </c>
      <c r="B511" s="1">
        <v>44448</v>
      </c>
      <c r="C511" s="2" t="s">
        <v>6</v>
      </c>
      <c r="D511">
        <v>7000</v>
      </c>
      <c r="E511">
        <f>IF(soki6[[#This Row],[data]] &lt;&gt; B510, F510+soki6[[#This Row],[Zmiana butelkowa]], F510)</f>
        <v>46310</v>
      </c>
      <c r="F511">
        <f>IF(soki6[[#This Row],[Stan butelek przed]]-soki6[[#This Row],[wielkosc_zamowienia]] &gt;=0, soki6[[#This Row],[Stan butelek przed]]-soki6[[#This Row],[wielkosc_zamowienia]], soki6[[#This Row],[Stan butelek przed]])</f>
        <v>39310</v>
      </c>
      <c r="G511">
        <f>IF(soki6[[#This Row],[Stan butelek przed]]-soki6[[#This Row],[wielkosc_zamowienia]] &lt; 0, soki6[[#This Row],[wielkosc_zamowienia]], 0)</f>
        <v>0</v>
      </c>
      <c r="H511">
        <f>IF(WEEKDAY(soki6[[#This Row],[data]], 2) &lt;= 5, 12000, 5000)</f>
        <v>12000</v>
      </c>
    </row>
    <row r="512" spans="1:8" x14ac:dyDescent="0.45">
      <c r="A512">
        <v>511</v>
      </c>
      <c r="B512" s="1">
        <v>44448</v>
      </c>
      <c r="C512" s="2" t="s">
        <v>5</v>
      </c>
      <c r="D512">
        <v>4660</v>
      </c>
      <c r="E512">
        <f>IF(soki6[[#This Row],[data]] &lt;&gt; B511, F511+soki6[[#This Row],[Zmiana butelkowa]], F511)</f>
        <v>39310</v>
      </c>
      <c r="F512">
        <f>IF(soki6[[#This Row],[Stan butelek przed]]-soki6[[#This Row],[wielkosc_zamowienia]] &gt;=0, soki6[[#This Row],[Stan butelek przed]]-soki6[[#This Row],[wielkosc_zamowienia]], soki6[[#This Row],[Stan butelek przed]])</f>
        <v>34650</v>
      </c>
      <c r="G512">
        <f>IF(soki6[[#This Row],[Stan butelek przed]]-soki6[[#This Row],[wielkosc_zamowienia]] &lt; 0, soki6[[#This Row],[wielkosc_zamowienia]], 0)</f>
        <v>0</v>
      </c>
      <c r="H512">
        <f>IF(WEEKDAY(soki6[[#This Row],[data]], 2) &lt;= 5, 12000, 5000)</f>
        <v>12000</v>
      </c>
    </row>
    <row r="513" spans="1:8" x14ac:dyDescent="0.45">
      <c r="A513">
        <v>512</v>
      </c>
      <c r="B513" s="1">
        <v>44448</v>
      </c>
      <c r="C513" s="2" t="s">
        <v>4</v>
      </c>
      <c r="D513">
        <v>6620</v>
      </c>
      <c r="E513">
        <f>IF(soki6[[#This Row],[data]] &lt;&gt; B512, F512+soki6[[#This Row],[Zmiana butelkowa]], F512)</f>
        <v>34650</v>
      </c>
      <c r="F513">
        <f>IF(soki6[[#This Row],[Stan butelek przed]]-soki6[[#This Row],[wielkosc_zamowienia]] &gt;=0, soki6[[#This Row],[Stan butelek przed]]-soki6[[#This Row],[wielkosc_zamowienia]], soki6[[#This Row],[Stan butelek przed]])</f>
        <v>28030</v>
      </c>
      <c r="G513">
        <f>IF(soki6[[#This Row],[Stan butelek przed]]-soki6[[#This Row],[wielkosc_zamowienia]] &lt; 0, soki6[[#This Row],[wielkosc_zamowienia]], 0)</f>
        <v>0</v>
      </c>
      <c r="H513">
        <f>IF(WEEKDAY(soki6[[#This Row],[data]], 2) &lt;= 5, 12000, 5000)</f>
        <v>12000</v>
      </c>
    </row>
    <row r="514" spans="1:8" x14ac:dyDescent="0.45">
      <c r="A514">
        <v>513</v>
      </c>
      <c r="B514" s="1">
        <v>44449</v>
      </c>
      <c r="C514" s="2" t="s">
        <v>6</v>
      </c>
      <c r="D514">
        <v>1690</v>
      </c>
      <c r="E514">
        <f>IF(soki6[[#This Row],[data]] &lt;&gt; B513, F513+soki6[[#This Row],[Zmiana butelkowa]], F513)</f>
        <v>40030</v>
      </c>
      <c r="F514">
        <f>IF(soki6[[#This Row],[Stan butelek przed]]-soki6[[#This Row],[wielkosc_zamowienia]] &gt;=0, soki6[[#This Row],[Stan butelek przed]]-soki6[[#This Row],[wielkosc_zamowienia]], soki6[[#This Row],[Stan butelek przed]])</f>
        <v>38340</v>
      </c>
      <c r="G514">
        <f>IF(soki6[[#This Row],[Stan butelek przed]]-soki6[[#This Row],[wielkosc_zamowienia]] &lt; 0, soki6[[#This Row],[wielkosc_zamowienia]], 0)</f>
        <v>0</v>
      </c>
      <c r="H514">
        <f>IF(WEEKDAY(soki6[[#This Row],[data]], 2) &lt;= 5, 12000, 5000)</f>
        <v>12000</v>
      </c>
    </row>
    <row r="515" spans="1:8" x14ac:dyDescent="0.45">
      <c r="A515">
        <v>514</v>
      </c>
      <c r="B515" s="1">
        <v>44449</v>
      </c>
      <c r="C515" s="2" t="s">
        <v>7</v>
      </c>
      <c r="D515">
        <v>6080</v>
      </c>
      <c r="E515">
        <f>IF(soki6[[#This Row],[data]] &lt;&gt; B514, F514+soki6[[#This Row],[Zmiana butelkowa]], F514)</f>
        <v>38340</v>
      </c>
      <c r="F515">
        <f>IF(soki6[[#This Row],[Stan butelek przed]]-soki6[[#This Row],[wielkosc_zamowienia]] &gt;=0, soki6[[#This Row],[Stan butelek przed]]-soki6[[#This Row],[wielkosc_zamowienia]], soki6[[#This Row],[Stan butelek przed]])</f>
        <v>32260</v>
      </c>
      <c r="G515">
        <f>IF(soki6[[#This Row],[Stan butelek przed]]-soki6[[#This Row],[wielkosc_zamowienia]] &lt; 0, soki6[[#This Row],[wielkosc_zamowienia]], 0)</f>
        <v>0</v>
      </c>
      <c r="H515">
        <f>IF(WEEKDAY(soki6[[#This Row],[data]], 2) &lt;= 5, 12000, 5000)</f>
        <v>12000</v>
      </c>
    </row>
    <row r="516" spans="1:8" x14ac:dyDescent="0.45">
      <c r="A516">
        <v>515</v>
      </c>
      <c r="B516" s="1">
        <v>44450</v>
      </c>
      <c r="C516" s="2" t="s">
        <v>4</v>
      </c>
      <c r="D516">
        <v>1970</v>
      </c>
      <c r="E516">
        <f>IF(soki6[[#This Row],[data]] &lt;&gt; B515, F515+soki6[[#This Row],[Zmiana butelkowa]], F515)</f>
        <v>37260</v>
      </c>
      <c r="F516">
        <f>IF(soki6[[#This Row],[Stan butelek przed]]-soki6[[#This Row],[wielkosc_zamowienia]] &gt;=0, soki6[[#This Row],[Stan butelek przed]]-soki6[[#This Row],[wielkosc_zamowienia]], soki6[[#This Row],[Stan butelek przed]])</f>
        <v>35290</v>
      </c>
      <c r="G516">
        <f>IF(soki6[[#This Row],[Stan butelek przed]]-soki6[[#This Row],[wielkosc_zamowienia]] &lt; 0, soki6[[#This Row],[wielkosc_zamowienia]], 0)</f>
        <v>0</v>
      </c>
      <c r="H516">
        <f>IF(WEEKDAY(soki6[[#This Row],[data]], 2) &lt;= 5, 12000, 5000)</f>
        <v>5000</v>
      </c>
    </row>
    <row r="517" spans="1:8" x14ac:dyDescent="0.45">
      <c r="A517">
        <v>516</v>
      </c>
      <c r="B517" s="1">
        <v>44450</v>
      </c>
      <c r="C517" s="2" t="s">
        <v>6</v>
      </c>
      <c r="D517">
        <v>4320</v>
      </c>
      <c r="E517">
        <f>IF(soki6[[#This Row],[data]] &lt;&gt; B516, F516+soki6[[#This Row],[Zmiana butelkowa]], F516)</f>
        <v>35290</v>
      </c>
      <c r="F517">
        <f>IF(soki6[[#This Row],[Stan butelek przed]]-soki6[[#This Row],[wielkosc_zamowienia]] &gt;=0, soki6[[#This Row],[Stan butelek przed]]-soki6[[#This Row],[wielkosc_zamowienia]], soki6[[#This Row],[Stan butelek przed]])</f>
        <v>30970</v>
      </c>
      <c r="G517">
        <f>IF(soki6[[#This Row],[Stan butelek przed]]-soki6[[#This Row],[wielkosc_zamowienia]] &lt; 0, soki6[[#This Row],[wielkosc_zamowienia]], 0)</f>
        <v>0</v>
      </c>
      <c r="H517">
        <f>IF(WEEKDAY(soki6[[#This Row],[data]], 2) &lt;= 5, 12000, 5000)</f>
        <v>5000</v>
      </c>
    </row>
    <row r="518" spans="1:8" x14ac:dyDescent="0.45">
      <c r="A518">
        <v>517</v>
      </c>
      <c r="B518" s="1">
        <v>44450</v>
      </c>
      <c r="C518" s="2" t="s">
        <v>5</v>
      </c>
      <c r="D518">
        <v>3310</v>
      </c>
      <c r="E518">
        <f>IF(soki6[[#This Row],[data]] &lt;&gt; B517, F517+soki6[[#This Row],[Zmiana butelkowa]], F517)</f>
        <v>30970</v>
      </c>
      <c r="F518">
        <f>IF(soki6[[#This Row],[Stan butelek przed]]-soki6[[#This Row],[wielkosc_zamowienia]] &gt;=0, soki6[[#This Row],[Stan butelek przed]]-soki6[[#This Row],[wielkosc_zamowienia]], soki6[[#This Row],[Stan butelek przed]])</f>
        <v>27660</v>
      </c>
      <c r="G518">
        <f>IF(soki6[[#This Row],[Stan butelek przed]]-soki6[[#This Row],[wielkosc_zamowienia]] &lt; 0, soki6[[#This Row],[wielkosc_zamowienia]], 0)</f>
        <v>0</v>
      </c>
      <c r="H518">
        <f>IF(WEEKDAY(soki6[[#This Row],[data]], 2) &lt;= 5, 12000, 5000)</f>
        <v>5000</v>
      </c>
    </row>
    <row r="519" spans="1:8" x14ac:dyDescent="0.45">
      <c r="A519">
        <v>518</v>
      </c>
      <c r="B519" s="1">
        <v>44451</v>
      </c>
      <c r="C519" s="2" t="s">
        <v>7</v>
      </c>
      <c r="D519">
        <v>3550</v>
      </c>
      <c r="E519">
        <f>IF(soki6[[#This Row],[data]] &lt;&gt; B518, F518+soki6[[#This Row],[Zmiana butelkowa]], F518)</f>
        <v>32660</v>
      </c>
      <c r="F519">
        <f>IF(soki6[[#This Row],[Stan butelek przed]]-soki6[[#This Row],[wielkosc_zamowienia]] &gt;=0, soki6[[#This Row],[Stan butelek przed]]-soki6[[#This Row],[wielkosc_zamowienia]], soki6[[#This Row],[Stan butelek przed]])</f>
        <v>29110</v>
      </c>
      <c r="G519">
        <f>IF(soki6[[#This Row],[Stan butelek przed]]-soki6[[#This Row],[wielkosc_zamowienia]] &lt; 0, soki6[[#This Row],[wielkosc_zamowienia]], 0)</f>
        <v>0</v>
      </c>
      <c r="H519">
        <f>IF(WEEKDAY(soki6[[#This Row],[data]], 2) &lt;= 5, 12000, 5000)</f>
        <v>5000</v>
      </c>
    </row>
    <row r="520" spans="1:8" x14ac:dyDescent="0.45">
      <c r="A520">
        <v>519</v>
      </c>
      <c r="B520" s="1">
        <v>44451</v>
      </c>
      <c r="C520" s="2" t="s">
        <v>4</v>
      </c>
      <c r="D520">
        <v>5210</v>
      </c>
      <c r="E520">
        <f>IF(soki6[[#This Row],[data]] &lt;&gt; B519, F519+soki6[[#This Row],[Zmiana butelkowa]], F519)</f>
        <v>29110</v>
      </c>
      <c r="F520">
        <f>IF(soki6[[#This Row],[Stan butelek przed]]-soki6[[#This Row],[wielkosc_zamowienia]] &gt;=0, soki6[[#This Row],[Stan butelek przed]]-soki6[[#This Row],[wielkosc_zamowienia]], soki6[[#This Row],[Stan butelek przed]])</f>
        <v>23900</v>
      </c>
      <c r="G520">
        <f>IF(soki6[[#This Row],[Stan butelek przed]]-soki6[[#This Row],[wielkosc_zamowienia]] &lt; 0, soki6[[#This Row],[wielkosc_zamowienia]], 0)</f>
        <v>0</v>
      </c>
      <c r="H520">
        <f>IF(WEEKDAY(soki6[[#This Row],[data]], 2) &lt;= 5, 12000, 5000)</f>
        <v>5000</v>
      </c>
    </row>
    <row r="521" spans="1:8" x14ac:dyDescent="0.45">
      <c r="A521">
        <v>520</v>
      </c>
      <c r="B521" s="1">
        <v>44451</v>
      </c>
      <c r="C521" s="2" t="s">
        <v>5</v>
      </c>
      <c r="D521">
        <v>2990</v>
      </c>
      <c r="E521">
        <f>IF(soki6[[#This Row],[data]] &lt;&gt; B520, F520+soki6[[#This Row],[Zmiana butelkowa]], F520)</f>
        <v>23900</v>
      </c>
      <c r="F521">
        <f>IF(soki6[[#This Row],[Stan butelek przed]]-soki6[[#This Row],[wielkosc_zamowienia]] &gt;=0, soki6[[#This Row],[Stan butelek przed]]-soki6[[#This Row],[wielkosc_zamowienia]], soki6[[#This Row],[Stan butelek przed]])</f>
        <v>20910</v>
      </c>
      <c r="G521">
        <f>IF(soki6[[#This Row],[Stan butelek przed]]-soki6[[#This Row],[wielkosc_zamowienia]] &lt; 0, soki6[[#This Row],[wielkosc_zamowienia]], 0)</f>
        <v>0</v>
      </c>
      <c r="H521">
        <f>IF(WEEKDAY(soki6[[#This Row],[data]], 2) &lt;= 5, 12000, 5000)</f>
        <v>5000</v>
      </c>
    </row>
    <row r="522" spans="1:8" x14ac:dyDescent="0.45">
      <c r="A522">
        <v>521</v>
      </c>
      <c r="B522" s="1">
        <v>44452</v>
      </c>
      <c r="C522" s="2" t="s">
        <v>6</v>
      </c>
      <c r="D522">
        <v>7890</v>
      </c>
      <c r="E522">
        <f>IF(soki6[[#This Row],[data]] &lt;&gt; B521, F521+soki6[[#This Row],[Zmiana butelkowa]], F521)</f>
        <v>32910</v>
      </c>
      <c r="F522">
        <f>IF(soki6[[#This Row],[Stan butelek przed]]-soki6[[#This Row],[wielkosc_zamowienia]] &gt;=0, soki6[[#This Row],[Stan butelek przed]]-soki6[[#This Row],[wielkosc_zamowienia]], soki6[[#This Row],[Stan butelek przed]])</f>
        <v>25020</v>
      </c>
      <c r="G522">
        <f>IF(soki6[[#This Row],[Stan butelek przed]]-soki6[[#This Row],[wielkosc_zamowienia]] &lt; 0, soki6[[#This Row],[wielkosc_zamowienia]], 0)</f>
        <v>0</v>
      </c>
      <c r="H522">
        <f>IF(WEEKDAY(soki6[[#This Row],[data]], 2) &lt;= 5, 12000, 5000)</f>
        <v>12000</v>
      </c>
    </row>
    <row r="523" spans="1:8" x14ac:dyDescent="0.45">
      <c r="A523">
        <v>522</v>
      </c>
      <c r="B523" s="1">
        <v>44452</v>
      </c>
      <c r="C523" s="2" t="s">
        <v>5</v>
      </c>
      <c r="D523">
        <v>3440</v>
      </c>
      <c r="E523">
        <f>IF(soki6[[#This Row],[data]] &lt;&gt; B522, F522+soki6[[#This Row],[Zmiana butelkowa]], F522)</f>
        <v>25020</v>
      </c>
      <c r="F523">
        <f>IF(soki6[[#This Row],[Stan butelek przed]]-soki6[[#This Row],[wielkosc_zamowienia]] &gt;=0, soki6[[#This Row],[Stan butelek przed]]-soki6[[#This Row],[wielkosc_zamowienia]], soki6[[#This Row],[Stan butelek przed]])</f>
        <v>21580</v>
      </c>
      <c r="G523">
        <f>IF(soki6[[#This Row],[Stan butelek przed]]-soki6[[#This Row],[wielkosc_zamowienia]] &lt; 0, soki6[[#This Row],[wielkosc_zamowienia]], 0)</f>
        <v>0</v>
      </c>
      <c r="H523">
        <f>IF(WEEKDAY(soki6[[#This Row],[data]], 2) &lt;= 5, 12000, 5000)</f>
        <v>12000</v>
      </c>
    </row>
    <row r="524" spans="1:8" x14ac:dyDescent="0.45">
      <c r="A524">
        <v>523</v>
      </c>
      <c r="B524" s="1">
        <v>44452</v>
      </c>
      <c r="C524" s="2" t="s">
        <v>7</v>
      </c>
      <c r="D524">
        <v>6170</v>
      </c>
      <c r="E524">
        <f>IF(soki6[[#This Row],[data]] &lt;&gt; B523, F523+soki6[[#This Row],[Zmiana butelkowa]], F523)</f>
        <v>21580</v>
      </c>
      <c r="F524">
        <f>IF(soki6[[#This Row],[Stan butelek przed]]-soki6[[#This Row],[wielkosc_zamowienia]] &gt;=0, soki6[[#This Row],[Stan butelek przed]]-soki6[[#This Row],[wielkosc_zamowienia]], soki6[[#This Row],[Stan butelek przed]])</f>
        <v>15410</v>
      </c>
      <c r="G524">
        <f>IF(soki6[[#This Row],[Stan butelek przed]]-soki6[[#This Row],[wielkosc_zamowienia]] &lt; 0, soki6[[#This Row],[wielkosc_zamowienia]], 0)</f>
        <v>0</v>
      </c>
      <c r="H524">
        <f>IF(WEEKDAY(soki6[[#This Row],[data]], 2) &lt;= 5, 12000, 5000)</f>
        <v>12000</v>
      </c>
    </row>
    <row r="525" spans="1:8" x14ac:dyDescent="0.45">
      <c r="A525">
        <v>524</v>
      </c>
      <c r="B525" s="1">
        <v>44453</v>
      </c>
      <c r="C525" s="2" t="s">
        <v>4</v>
      </c>
      <c r="D525">
        <v>8230</v>
      </c>
      <c r="E525">
        <f>IF(soki6[[#This Row],[data]] &lt;&gt; B524, F524+soki6[[#This Row],[Zmiana butelkowa]], F524)</f>
        <v>27410</v>
      </c>
      <c r="F525">
        <f>IF(soki6[[#This Row],[Stan butelek przed]]-soki6[[#This Row],[wielkosc_zamowienia]] &gt;=0, soki6[[#This Row],[Stan butelek przed]]-soki6[[#This Row],[wielkosc_zamowienia]], soki6[[#This Row],[Stan butelek przed]])</f>
        <v>19180</v>
      </c>
      <c r="G525">
        <f>IF(soki6[[#This Row],[Stan butelek przed]]-soki6[[#This Row],[wielkosc_zamowienia]] &lt; 0, soki6[[#This Row],[wielkosc_zamowienia]], 0)</f>
        <v>0</v>
      </c>
      <c r="H525">
        <f>IF(WEEKDAY(soki6[[#This Row],[data]], 2) &lt;= 5, 12000, 5000)</f>
        <v>12000</v>
      </c>
    </row>
    <row r="526" spans="1:8" x14ac:dyDescent="0.45">
      <c r="A526">
        <v>525</v>
      </c>
      <c r="B526" s="1">
        <v>44454</v>
      </c>
      <c r="C526" s="2" t="s">
        <v>5</v>
      </c>
      <c r="D526">
        <v>4710</v>
      </c>
      <c r="E526">
        <f>IF(soki6[[#This Row],[data]] &lt;&gt; B525, F525+soki6[[#This Row],[Zmiana butelkowa]], F525)</f>
        <v>31180</v>
      </c>
      <c r="F526">
        <f>IF(soki6[[#This Row],[Stan butelek przed]]-soki6[[#This Row],[wielkosc_zamowienia]] &gt;=0, soki6[[#This Row],[Stan butelek przed]]-soki6[[#This Row],[wielkosc_zamowienia]], soki6[[#This Row],[Stan butelek przed]])</f>
        <v>26470</v>
      </c>
      <c r="G526">
        <f>IF(soki6[[#This Row],[Stan butelek przed]]-soki6[[#This Row],[wielkosc_zamowienia]] &lt; 0, soki6[[#This Row],[wielkosc_zamowienia]], 0)</f>
        <v>0</v>
      </c>
      <c r="H526">
        <f>IF(WEEKDAY(soki6[[#This Row],[data]], 2) &lt;= 5, 12000, 5000)</f>
        <v>12000</v>
      </c>
    </row>
    <row r="527" spans="1:8" x14ac:dyDescent="0.45">
      <c r="A527">
        <v>526</v>
      </c>
      <c r="B527" s="1">
        <v>44454</v>
      </c>
      <c r="C527" s="2" t="s">
        <v>6</v>
      </c>
      <c r="D527">
        <v>5870</v>
      </c>
      <c r="E527">
        <f>IF(soki6[[#This Row],[data]] &lt;&gt; B526, F526+soki6[[#This Row],[Zmiana butelkowa]], F526)</f>
        <v>26470</v>
      </c>
      <c r="F527">
        <f>IF(soki6[[#This Row],[Stan butelek przed]]-soki6[[#This Row],[wielkosc_zamowienia]] &gt;=0, soki6[[#This Row],[Stan butelek przed]]-soki6[[#This Row],[wielkosc_zamowienia]], soki6[[#This Row],[Stan butelek przed]])</f>
        <v>20600</v>
      </c>
      <c r="G527">
        <f>IF(soki6[[#This Row],[Stan butelek przed]]-soki6[[#This Row],[wielkosc_zamowienia]] &lt; 0, soki6[[#This Row],[wielkosc_zamowienia]], 0)</f>
        <v>0</v>
      </c>
      <c r="H527">
        <f>IF(WEEKDAY(soki6[[#This Row],[data]], 2) &lt;= 5, 12000, 5000)</f>
        <v>12000</v>
      </c>
    </row>
    <row r="528" spans="1:8" x14ac:dyDescent="0.45">
      <c r="A528">
        <v>527</v>
      </c>
      <c r="B528" s="1">
        <v>44454</v>
      </c>
      <c r="C528" s="2" t="s">
        <v>7</v>
      </c>
      <c r="D528">
        <v>4400</v>
      </c>
      <c r="E528">
        <f>IF(soki6[[#This Row],[data]] &lt;&gt; B527, F527+soki6[[#This Row],[Zmiana butelkowa]], F527)</f>
        <v>20600</v>
      </c>
      <c r="F528">
        <f>IF(soki6[[#This Row],[Stan butelek przed]]-soki6[[#This Row],[wielkosc_zamowienia]] &gt;=0, soki6[[#This Row],[Stan butelek przed]]-soki6[[#This Row],[wielkosc_zamowienia]], soki6[[#This Row],[Stan butelek przed]])</f>
        <v>16200</v>
      </c>
      <c r="G528">
        <f>IF(soki6[[#This Row],[Stan butelek przed]]-soki6[[#This Row],[wielkosc_zamowienia]] &lt; 0, soki6[[#This Row],[wielkosc_zamowienia]], 0)</f>
        <v>0</v>
      </c>
      <c r="H528">
        <f>IF(WEEKDAY(soki6[[#This Row],[data]], 2) &lt;= 5, 12000, 5000)</f>
        <v>12000</v>
      </c>
    </row>
    <row r="529" spans="1:8" x14ac:dyDescent="0.45">
      <c r="A529">
        <v>528</v>
      </c>
      <c r="B529" s="1">
        <v>44455</v>
      </c>
      <c r="C529" s="2" t="s">
        <v>4</v>
      </c>
      <c r="D529">
        <v>9580</v>
      </c>
      <c r="E529">
        <f>IF(soki6[[#This Row],[data]] &lt;&gt; B528, F528+soki6[[#This Row],[Zmiana butelkowa]], F528)</f>
        <v>28200</v>
      </c>
      <c r="F529">
        <f>IF(soki6[[#This Row],[Stan butelek przed]]-soki6[[#This Row],[wielkosc_zamowienia]] &gt;=0, soki6[[#This Row],[Stan butelek przed]]-soki6[[#This Row],[wielkosc_zamowienia]], soki6[[#This Row],[Stan butelek przed]])</f>
        <v>18620</v>
      </c>
      <c r="G529">
        <f>IF(soki6[[#This Row],[Stan butelek przed]]-soki6[[#This Row],[wielkosc_zamowienia]] &lt; 0, soki6[[#This Row],[wielkosc_zamowienia]], 0)</f>
        <v>0</v>
      </c>
      <c r="H529">
        <f>IF(WEEKDAY(soki6[[#This Row],[data]], 2) &lt;= 5, 12000, 5000)</f>
        <v>12000</v>
      </c>
    </row>
    <row r="530" spans="1:8" x14ac:dyDescent="0.45">
      <c r="A530">
        <v>529</v>
      </c>
      <c r="B530" s="1">
        <v>44456</v>
      </c>
      <c r="C530" s="2" t="s">
        <v>5</v>
      </c>
      <c r="D530">
        <v>6730</v>
      </c>
      <c r="E530">
        <f>IF(soki6[[#This Row],[data]] &lt;&gt; B529, F529+soki6[[#This Row],[Zmiana butelkowa]], F529)</f>
        <v>30620</v>
      </c>
      <c r="F530">
        <f>IF(soki6[[#This Row],[Stan butelek przed]]-soki6[[#This Row],[wielkosc_zamowienia]] &gt;=0, soki6[[#This Row],[Stan butelek przed]]-soki6[[#This Row],[wielkosc_zamowienia]], soki6[[#This Row],[Stan butelek przed]])</f>
        <v>23890</v>
      </c>
      <c r="G530">
        <f>IF(soki6[[#This Row],[Stan butelek przed]]-soki6[[#This Row],[wielkosc_zamowienia]] &lt; 0, soki6[[#This Row],[wielkosc_zamowienia]], 0)</f>
        <v>0</v>
      </c>
      <c r="H530">
        <f>IF(WEEKDAY(soki6[[#This Row],[data]], 2) &lt;= 5, 12000, 5000)</f>
        <v>12000</v>
      </c>
    </row>
    <row r="531" spans="1:8" x14ac:dyDescent="0.45">
      <c r="A531">
        <v>530</v>
      </c>
      <c r="B531" s="1">
        <v>44456</v>
      </c>
      <c r="C531" s="2" t="s">
        <v>7</v>
      </c>
      <c r="D531">
        <v>3320</v>
      </c>
      <c r="E531">
        <f>IF(soki6[[#This Row],[data]] &lt;&gt; B530, F530+soki6[[#This Row],[Zmiana butelkowa]], F530)</f>
        <v>23890</v>
      </c>
      <c r="F531">
        <f>IF(soki6[[#This Row],[Stan butelek przed]]-soki6[[#This Row],[wielkosc_zamowienia]] &gt;=0, soki6[[#This Row],[Stan butelek przed]]-soki6[[#This Row],[wielkosc_zamowienia]], soki6[[#This Row],[Stan butelek przed]])</f>
        <v>20570</v>
      </c>
      <c r="G531">
        <f>IF(soki6[[#This Row],[Stan butelek przed]]-soki6[[#This Row],[wielkosc_zamowienia]] &lt; 0, soki6[[#This Row],[wielkosc_zamowienia]], 0)</f>
        <v>0</v>
      </c>
      <c r="H531">
        <f>IF(WEEKDAY(soki6[[#This Row],[data]], 2) &lt;= 5, 12000, 5000)</f>
        <v>12000</v>
      </c>
    </row>
    <row r="532" spans="1:8" x14ac:dyDescent="0.45">
      <c r="A532">
        <v>531</v>
      </c>
      <c r="B532" s="1">
        <v>44456</v>
      </c>
      <c r="C532" s="2" t="s">
        <v>4</v>
      </c>
      <c r="D532">
        <v>7580</v>
      </c>
      <c r="E532">
        <f>IF(soki6[[#This Row],[data]] &lt;&gt; B531, F531+soki6[[#This Row],[Zmiana butelkowa]], F531)</f>
        <v>20570</v>
      </c>
      <c r="F532">
        <f>IF(soki6[[#This Row],[Stan butelek przed]]-soki6[[#This Row],[wielkosc_zamowienia]] &gt;=0, soki6[[#This Row],[Stan butelek przed]]-soki6[[#This Row],[wielkosc_zamowienia]], soki6[[#This Row],[Stan butelek przed]])</f>
        <v>12990</v>
      </c>
      <c r="G532">
        <f>IF(soki6[[#This Row],[Stan butelek przed]]-soki6[[#This Row],[wielkosc_zamowienia]] &lt; 0, soki6[[#This Row],[wielkosc_zamowienia]], 0)</f>
        <v>0</v>
      </c>
      <c r="H532">
        <f>IF(WEEKDAY(soki6[[#This Row],[data]], 2) &lt;= 5, 12000, 5000)</f>
        <v>12000</v>
      </c>
    </row>
    <row r="533" spans="1:8" x14ac:dyDescent="0.45">
      <c r="A533">
        <v>532</v>
      </c>
      <c r="B533" s="1">
        <v>44457</v>
      </c>
      <c r="C533" s="2" t="s">
        <v>6</v>
      </c>
      <c r="D533">
        <v>7650</v>
      </c>
      <c r="E533">
        <f>IF(soki6[[#This Row],[data]] &lt;&gt; B532, F532+soki6[[#This Row],[Zmiana butelkowa]], F532)</f>
        <v>17990</v>
      </c>
      <c r="F533">
        <f>IF(soki6[[#This Row],[Stan butelek przed]]-soki6[[#This Row],[wielkosc_zamowienia]] &gt;=0, soki6[[#This Row],[Stan butelek przed]]-soki6[[#This Row],[wielkosc_zamowienia]], soki6[[#This Row],[Stan butelek przed]])</f>
        <v>10340</v>
      </c>
      <c r="G533">
        <f>IF(soki6[[#This Row],[Stan butelek przed]]-soki6[[#This Row],[wielkosc_zamowienia]] &lt; 0, soki6[[#This Row],[wielkosc_zamowienia]], 0)</f>
        <v>0</v>
      </c>
      <c r="H533">
        <f>IF(WEEKDAY(soki6[[#This Row],[data]], 2) &lt;= 5, 12000, 5000)</f>
        <v>5000</v>
      </c>
    </row>
    <row r="534" spans="1:8" x14ac:dyDescent="0.45">
      <c r="A534">
        <v>533</v>
      </c>
      <c r="B534" s="1">
        <v>44457</v>
      </c>
      <c r="C534" s="2" t="s">
        <v>5</v>
      </c>
      <c r="D534">
        <v>2640</v>
      </c>
      <c r="E534">
        <f>IF(soki6[[#This Row],[data]] &lt;&gt; B533, F533+soki6[[#This Row],[Zmiana butelkowa]], F533)</f>
        <v>10340</v>
      </c>
      <c r="F534">
        <f>IF(soki6[[#This Row],[Stan butelek przed]]-soki6[[#This Row],[wielkosc_zamowienia]] &gt;=0, soki6[[#This Row],[Stan butelek przed]]-soki6[[#This Row],[wielkosc_zamowienia]], soki6[[#This Row],[Stan butelek przed]])</f>
        <v>7700</v>
      </c>
      <c r="G534">
        <f>IF(soki6[[#This Row],[Stan butelek przed]]-soki6[[#This Row],[wielkosc_zamowienia]] &lt; 0, soki6[[#This Row],[wielkosc_zamowienia]], 0)</f>
        <v>0</v>
      </c>
      <c r="H534">
        <f>IF(WEEKDAY(soki6[[#This Row],[data]], 2) &lt;= 5, 12000, 5000)</f>
        <v>5000</v>
      </c>
    </row>
    <row r="535" spans="1:8" x14ac:dyDescent="0.45">
      <c r="A535">
        <v>534</v>
      </c>
      <c r="B535" s="1">
        <v>44458</v>
      </c>
      <c r="C535" s="2" t="s">
        <v>7</v>
      </c>
      <c r="D535">
        <v>9750</v>
      </c>
      <c r="E535">
        <f>IF(soki6[[#This Row],[data]] &lt;&gt; B534, F534+soki6[[#This Row],[Zmiana butelkowa]], F534)</f>
        <v>12700</v>
      </c>
      <c r="F535">
        <f>IF(soki6[[#This Row],[Stan butelek przed]]-soki6[[#This Row],[wielkosc_zamowienia]] &gt;=0, soki6[[#This Row],[Stan butelek przed]]-soki6[[#This Row],[wielkosc_zamowienia]], soki6[[#This Row],[Stan butelek przed]])</f>
        <v>2950</v>
      </c>
      <c r="G535">
        <f>IF(soki6[[#This Row],[Stan butelek przed]]-soki6[[#This Row],[wielkosc_zamowienia]] &lt; 0, soki6[[#This Row],[wielkosc_zamowienia]], 0)</f>
        <v>0</v>
      </c>
      <c r="H535">
        <f>IF(WEEKDAY(soki6[[#This Row],[data]], 2) &lt;= 5, 12000, 5000)</f>
        <v>5000</v>
      </c>
    </row>
    <row r="536" spans="1:8" x14ac:dyDescent="0.45">
      <c r="A536">
        <v>535</v>
      </c>
      <c r="B536" s="1">
        <v>44458</v>
      </c>
      <c r="C536" s="2" t="s">
        <v>5</v>
      </c>
      <c r="D536">
        <v>9860</v>
      </c>
      <c r="E536">
        <f>IF(soki6[[#This Row],[data]] &lt;&gt; B535, F535+soki6[[#This Row],[Zmiana butelkowa]], F535)</f>
        <v>2950</v>
      </c>
      <c r="F536">
        <f>IF(soki6[[#This Row],[Stan butelek przed]]-soki6[[#This Row],[wielkosc_zamowienia]] &gt;=0, soki6[[#This Row],[Stan butelek przed]]-soki6[[#This Row],[wielkosc_zamowienia]], soki6[[#This Row],[Stan butelek przed]])</f>
        <v>2950</v>
      </c>
      <c r="G536">
        <f>IF(soki6[[#This Row],[Stan butelek przed]]-soki6[[#This Row],[wielkosc_zamowienia]] &lt; 0, soki6[[#This Row],[wielkosc_zamowienia]], 0)</f>
        <v>9860</v>
      </c>
      <c r="H536">
        <f>IF(WEEKDAY(soki6[[#This Row],[data]], 2) &lt;= 5, 12000, 5000)</f>
        <v>5000</v>
      </c>
    </row>
    <row r="537" spans="1:8" x14ac:dyDescent="0.45">
      <c r="A537">
        <v>536</v>
      </c>
      <c r="B537" s="1">
        <v>44458</v>
      </c>
      <c r="C537" s="2" t="s">
        <v>6</v>
      </c>
      <c r="D537">
        <v>8160</v>
      </c>
      <c r="E537">
        <f>IF(soki6[[#This Row],[data]] &lt;&gt; B536, F536+soki6[[#This Row],[Zmiana butelkowa]], F536)</f>
        <v>2950</v>
      </c>
      <c r="F537">
        <f>IF(soki6[[#This Row],[Stan butelek przed]]-soki6[[#This Row],[wielkosc_zamowienia]] &gt;=0, soki6[[#This Row],[Stan butelek przed]]-soki6[[#This Row],[wielkosc_zamowienia]], soki6[[#This Row],[Stan butelek przed]])</f>
        <v>2950</v>
      </c>
      <c r="G537">
        <f>IF(soki6[[#This Row],[Stan butelek przed]]-soki6[[#This Row],[wielkosc_zamowienia]] &lt; 0, soki6[[#This Row],[wielkosc_zamowienia]], 0)</f>
        <v>8160</v>
      </c>
      <c r="H537">
        <f>IF(WEEKDAY(soki6[[#This Row],[data]], 2) &lt;= 5, 12000, 5000)</f>
        <v>5000</v>
      </c>
    </row>
    <row r="538" spans="1:8" x14ac:dyDescent="0.45">
      <c r="A538">
        <v>537</v>
      </c>
      <c r="B538" s="1">
        <v>44459</v>
      </c>
      <c r="C538" s="2" t="s">
        <v>4</v>
      </c>
      <c r="D538">
        <v>6280</v>
      </c>
      <c r="E538">
        <f>IF(soki6[[#This Row],[data]] &lt;&gt; B537, F537+soki6[[#This Row],[Zmiana butelkowa]], F537)</f>
        <v>14950</v>
      </c>
      <c r="F538">
        <f>IF(soki6[[#This Row],[Stan butelek przed]]-soki6[[#This Row],[wielkosc_zamowienia]] &gt;=0, soki6[[#This Row],[Stan butelek przed]]-soki6[[#This Row],[wielkosc_zamowienia]], soki6[[#This Row],[Stan butelek przed]])</f>
        <v>8670</v>
      </c>
      <c r="G538">
        <f>IF(soki6[[#This Row],[Stan butelek przed]]-soki6[[#This Row],[wielkosc_zamowienia]] &lt; 0, soki6[[#This Row],[wielkosc_zamowienia]], 0)</f>
        <v>0</v>
      </c>
      <c r="H538">
        <f>IF(WEEKDAY(soki6[[#This Row],[data]], 2) &lt;= 5, 12000, 5000)</f>
        <v>12000</v>
      </c>
    </row>
    <row r="539" spans="1:8" x14ac:dyDescent="0.45">
      <c r="A539">
        <v>538</v>
      </c>
      <c r="B539" s="1">
        <v>44459</v>
      </c>
      <c r="C539" s="2" t="s">
        <v>7</v>
      </c>
      <c r="D539">
        <v>6490</v>
      </c>
      <c r="E539">
        <f>IF(soki6[[#This Row],[data]] &lt;&gt; B538, F538+soki6[[#This Row],[Zmiana butelkowa]], F538)</f>
        <v>8670</v>
      </c>
      <c r="F539">
        <f>IF(soki6[[#This Row],[Stan butelek przed]]-soki6[[#This Row],[wielkosc_zamowienia]] &gt;=0, soki6[[#This Row],[Stan butelek przed]]-soki6[[#This Row],[wielkosc_zamowienia]], soki6[[#This Row],[Stan butelek przed]])</f>
        <v>2180</v>
      </c>
      <c r="G539">
        <f>IF(soki6[[#This Row],[Stan butelek przed]]-soki6[[#This Row],[wielkosc_zamowienia]] &lt; 0, soki6[[#This Row],[wielkosc_zamowienia]], 0)</f>
        <v>0</v>
      </c>
      <c r="H539">
        <f>IF(WEEKDAY(soki6[[#This Row],[data]], 2) &lt;= 5, 12000, 5000)</f>
        <v>12000</v>
      </c>
    </row>
    <row r="540" spans="1:8" x14ac:dyDescent="0.45">
      <c r="A540">
        <v>539</v>
      </c>
      <c r="B540" s="1">
        <v>44460</v>
      </c>
      <c r="C540" s="2" t="s">
        <v>4</v>
      </c>
      <c r="D540">
        <v>4110</v>
      </c>
      <c r="E540">
        <f>IF(soki6[[#This Row],[data]] &lt;&gt; B539, F539+soki6[[#This Row],[Zmiana butelkowa]], F539)</f>
        <v>14180</v>
      </c>
      <c r="F540">
        <f>IF(soki6[[#This Row],[Stan butelek przed]]-soki6[[#This Row],[wielkosc_zamowienia]] &gt;=0, soki6[[#This Row],[Stan butelek przed]]-soki6[[#This Row],[wielkosc_zamowienia]], soki6[[#This Row],[Stan butelek przed]])</f>
        <v>10070</v>
      </c>
      <c r="G540">
        <f>IF(soki6[[#This Row],[Stan butelek przed]]-soki6[[#This Row],[wielkosc_zamowienia]] &lt; 0, soki6[[#This Row],[wielkosc_zamowienia]], 0)</f>
        <v>0</v>
      </c>
      <c r="H540">
        <f>IF(WEEKDAY(soki6[[#This Row],[data]], 2) &lt;= 5, 12000, 5000)</f>
        <v>12000</v>
      </c>
    </row>
    <row r="541" spans="1:8" x14ac:dyDescent="0.45">
      <c r="A541">
        <v>540</v>
      </c>
      <c r="B541" s="1">
        <v>44460</v>
      </c>
      <c r="C541" s="2" t="s">
        <v>7</v>
      </c>
      <c r="D541">
        <v>3140</v>
      </c>
      <c r="E541">
        <f>IF(soki6[[#This Row],[data]] &lt;&gt; B540, F540+soki6[[#This Row],[Zmiana butelkowa]], F540)</f>
        <v>10070</v>
      </c>
      <c r="F541">
        <f>IF(soki6[[#This Row],[Stan butelek przed]]-soki6[[#This Row],[wielkosc_zamowienia]] &gt;=0, soki6[[#This Row],[Stan butelek przed]]-soki6[[#This Row],[wielkosc_zamowienia]], soki6[[#This Row],[Stan butelek przed]])</f>
        <v>6930</v>
      </c>
      <c r="G541">
        <f>IF(soki6[[#This Row],[Stan butelek przed]]-soki6[[#This Row],[wielkosc_zamowienia]] &lt; 0, soki6[[#This Row],[wielkosc_zamowienia]], 0)</f>
        <v>0</v>
      </c>
      <c r="H541">
        <f>IF(WEEKDAY(soki6[[#This Row],[data]], 2) &lt;= 5, 12000, 5000)</f>
        <v>12000</v>
      </c>
    </row>
    <row r="542" spans="1:8" x14ac:dyDescent="0.45">
      <c r="A542">
        <v>541</v>
      </c>
      <c r="B542" s="1">
        <v>44461</v>
      </c>
      <c r="C542" s="2" t="s">
        <v>7</v>
      </c>
      <c r="D542">
        <v>3550</v>
      </c>
      <c r="E542">
        <f>IF(soki6[[#This Row],[data]] &lt;&gt; B541, F541+soki6[[#This Row],[Zmiana butelkowa]], F541)</f>
        <v>18930</v>
      </c>
      <c r="F542">
        <f>IF(soki6[[#This Row],[Stan butelek przed]]-soki6[[#This Row],[wielkosc_zamowienia]] &gt;=0, soki6[[#This Row],[Stan butelek przed]]-soki6[[#This Row],[wielkosc_zamowienia]], soki6[[#This Row],[Stan butelek przed]])</f>
        <v>15380</v>
      </c>
      <c r="G542">
        <f>IF(soki6[[#This Row],[Stan butelek przed]]-soki6[[#This Row],[wielkosc_zamowienia]] &lt; 0, soki6[[#This Row],[wielkosc_zamowienia]], 0)</f>
        <v>0</v>
      </c>
      <c r="H542">
        <f>IF(WEEKDAY(soki6[[#This Row],[data]], 2) &lt;= 5, 12000, 5000)</f>
        <v>12000</v>
      </c>
    </row>
    <row r="543" spans="1:8" x14ac:dyDescent="0.45">
      <c r="A543">
        <v>542</v>
      </c>
      <c r="B543" s="1">
        <v>44461</v>
      </c>
      <c r="C543" s="2" t="s">
        <v>6</v>
      </c>
      <c r="D543">
        <v>1280</v>
      </c>
      <c r="E543">
        <f>IF(soki6[[#This Row],[data]] &lt;&gt; B542, F542+soki6[[#This Row],[Zmiana butelkowa]], F542)</f>
        <v>15380</v>
      </c>
      <c r="F543">
        <f>IF(soki6[[#This Row],[Stan butelek przed]]-soki6[[#This Row],[wielkosc_zamowienia]] &gt;=0, soki6[[#This Row],[Stan butelek przed]]-soki6[[#This Row],[wielkosc_zamowienia]], soki6[[#This Row],[Stan butelek przed]])</f>
        <v>14100</v>
      </c>
      <c r="G543">
        <f>IF(soki6[[#This Row],[Stan butelek przed]]-soki6[[#This Row],[wielkosc_zamowienia]] &lt; 0, soki6[[#This Row],[wielkosc_zamowienia]], 0)</f>
        <v>0</v>
      </c>
      <c r="H543">
        <f>IF(WEEKDAY(soki6[[#This Row],[data]], 2) &lt;= 5, 12000, 5000)</f>
        <v>12000</v>
      </c>
    </row>
    <row r="544" spans="1:8" x14ac:dyDescent="0.45">
      <c r="A544">
        <v>543</v>
      </c>
      <c r="B544" s="1">
        <v>44462</v>
      </c>
      <c r="C544" s="2" t="s">
        <v>6</v>
      </c>
      <c r="D544">
        <v>8360</v>
      </c>
      <c r="E544">
        <f>IF(soki6[[#This Row],[data]] &lt;&gt; B543, F543+soki6[[#This Row],[Zmiana butelkowa]], F543)</f>
        <v>26100</v>
      </c>
      <c r="F544">
        <f>IF(soki6[[#This Row],[Stan butelek przed]]-soki6[[#This Row],[wielkosc_zamowienia]] &gt;=0, soki6[[#This Row],[Stan butelek przed]]-soki6[[#This Row],[wielkosc_zamowienia]], soki6[[#This Row],[Stan butelek przed]])</f>
        <v>17740</v>
      </c>
      <c r="G544">
        <f>IF(soki6[[#This Row],[Stan butelek przed]]-soki6[[#This Row],[wielkosc_zamowienia]] &lt; 0, soki6[[#This Row],[wielkosc_zamowienia]], 0)</f>
        <v>0</v>
      </c>
      <c r="H544">
        <f>IF(WEEKDAY(soki6[[#This Row],[data]], 2) &lt;= 5, 12000, 5000)</f>
        <v>12000</v>
      </c>
    </row>
    <row r="545" spans="1:8" x14ac:dyDescent="0.45">
      <c r="A545">
        <v>544</v>
      </c>
      <c r="B545" s="1">
        <v>44463</v>
      </c>
      <c r="C545" s="2" t="s">
        <v>7</v>
      </c>
      <c r="D545">
        <v>2930</v>
      </c>
      <c r="E545">
        <f>IF(soki6[[#This Row],[data]] &lt;&gt; B544, F544+soki6[[#This Row],[Zmiana butelkowa]], F544)</f>
        <v>29740</v>
      </c>
      <c r="F545">
        <f>IF(soki6[[#This Row],[Stan butelek przed]]-soki6[[#This Row],[wielkosc_zamowienia]] &gt;=0, soki6[[#This Row],[Stan butelek przed]]-soki6[[#This Row],[wielkosc_zamowienia]], soki6[[#This Row],[Stan butelek przed]])</f>
        <v>26810</v>
      </c>
      <c r="G545">
        <f>IF(soki6[[#This Row],[Stan butelek przed]]-soki6[[#This Row],[wielkosc_zamowienia]] &lt; 0, soki6[[#This Row],[wielkosc_zamowienia]], 0)</f>
        <v>0</v>
      </c>
      <c r="H545">
        <f>IF(WEEKDAY(soki6[[#This Row],[data]], 2) &lt;= 5, 12000, 5000)</f>
        <v>12000</v>
      </c>
    </row>
    <row r="546" spans="1:8" x14ac:dyDescent="0.45">
      <c r="A546">
        <v>545</v>
      </c>
      <c r="B546" s="1">
        <v>44463</v>
      </c>
      <c r="C546" s="2" t="s">
        <v>6</v>
      </c>
      <c r="D546">
        <v>9920</v>
      </c>
      <c r="E546">
        <f>IF(soki6[[#This Row],[data]] &lt;&gt; B545, F545+soki6[[#This Row],[Zmiana butelkowa]], F545)</f>
        <v>26810</v>
      </c>
      <c r="F546">
        <f>IF(soki6[[#This Row],[Stan butelek przed]]-soki6[[#This Row],[wielkosc_zamowienia]] &gt;=0, soki6[[#This Row],[Stan butelek przed]]-soki6[[#This Row],[wielkosc_zamowienia]], soki6[[#This Row],[Stan butelek przed]])</f>
        <v>16890</v>
      </c>
      <c r="G546">
        <f>IF(soki6[[#This Row],[Stan butelek przed]]-soki6[[#This Row],[wielkosc_zamowienia]] &lt; 0, soki6[[#This Row],[wielkosc_zamowienia]], 0)</f>
        <v>0</v>
      </c>
      <c r="H546">
        <f>IF(WEEKDAY(soki6[[#This Row],[data]], 2) &lt;= 5, 12000, 5000)</f>
        <v>12000</v>
      </c>
    </row>
    <row r="547" spans="1:8" x14ac:dyDescent="0.45">
      <c r="A547">
        <v>546</v>
      </c>
      <c r="B547" s="1">
        <v>44464</v>
      </c>
      <c r="C547" s="2" t="s">
        <v>6</v>
      </c>
      <c r="D547">
        <v>3140</v>
      </c>
      <c r="E547">
        <f>IF(soki6[[#This Row],[data]] &lt;&gt; B546, F546+soki6[[#This Row],[Zmiana butelkowa]], F546)</f>
        <v>21890</v>
      </c>
      <c r="F547">
        <f>IF(soki6[[#This Row],[Stan butelek przed]]-soki6[[#This Row],[wielkosc_zamowienia]] &gt;=0, soki6[[#This Row],[Stan butelek przed]]-soki6[[#This Row],[wielkosc_zamowienia]], soki6[[#This Row],[Stan butelek przed]])</f>
        <v>18750</v>
      </c>
      <c r="G547">
        <f>IF(soki6[[#This Row],[Stan butelek przed]]-soki6[[#This Row],[wielkosc_zamowienia]] &lt; 0, soki6[[#This Row],[wielkosc_zamowienia]], 0)</f>
        <v>0</v>
      </c>
      <c r="H547">
        <f>IF(WEEKDAY(soki6[[#This Row],[data]], 2) &lt;= 5, 12000, 5000)</f>
        <v>5000</v>
      </c>
    </row>
    <row r="548" spans="1:8" x14ac:dyDescent="0.45">
      <c r="A548">
        <v>547</v>
      </c>
      <c r="B548" s="1">
        <v>44465</v>
      </c>
      <c r="C548" s="2" t="s">
        <v>4</v>
      </c>
      <c r="D548">
        <v>1010</v>
      </c>
      <c r="E548">
        <f>IF(soki6[[#This Row],[data]] &lt;&gt; B547, F547+soki6[[#This Row],[Zmiana butelkowa]], F547)</f>
        <v>23750</v>
      </c>
      <c r="F548">
        <f>IF(soki6[[#This Row],[Stan butelek przed]]-soki6[[#This Row],[wielkosc_zamowienia]] &gt;=0, soki6[[#This Row],[Stan butelek przed]]-soki6[[#This Row],[wielkosc_zamowienia]], soki6[[#This Row],[Stan butelek przed]])</f>
        <v>22740</v>
      </c>
      <c r="G548">
        <f>IF(soki6[[#This Row],[Stan butelek przed]]-soki6[[#This Row],[wielkosc_zamowienia]] &lt; 0, soki6[[#This Row],[wielkosc_zamowienia]], 0)</f>
        <v>0</v>
      </c>
      <c r="H548">
        <f>IF(WEEKDAY(soki6[[#This Row],[data]], 2) &lt;= 5, 12000, 5000)</f>
        <v>5000</v>
      </c>
    </row>
    <row r="549" spans="1:8" x14ac:dyDescent="0.45">
      <c r="A549">
        <v>548</v>
      </c>
      <c r="B549" s="1">
        <v>44466</v>
      </c>
      <c r="C549" s="2" t="s">
        <v>6</v>
      </c>
      <c r="D549">
        <v>9210</v>
      </c>
      <c r="E549">
        <f>IF(soki6[[#This Row],[data]] &lt;&gt; B548, F548+soki6[[#This Row],[Zmiana butelkowa]], F548)</f>
        <v>34740</v>
      </c>
      <c r="F549">
        <f>IF(soki6[[#This Row],[Stan butelek przed]]-soki6[[#This Row],[wielkosc_zamowienia]] &gt;=0, soki6[[#This Row],[Stan butelek przed]]-soki6[[#This Row],[wielkosc_zamowienia]], soki6[[#This Row],[Stan butelek przed]])</f>
        <v>25530</v>
      </c>
      <c r="G549">
        <f>IF(soki6[[#This Row],[Stan butelek przed]]-soki6[[#This Row],[wielkosc_zamowienia]] &lt; 0, soki6[[#This Row],[wielkosc_zamowienia]], 0)</f>
        <v>0</v>
      </c>
      <c r="H549">
        <f>IF(WEEKDAY(soki6[[#This Row],[data]], 2) &lt;= 5, 12000, 5000)</f>
        <v>12000</v>
      </c>
    </row>
    <row r="550" spans="1:8" x14ac:dyDescent="0.45">
      <c r="A550">
        <v>549</v>
      </c>
      <c r="B550" s="1">
        <v>44466</v>
      </c>
      <c r="C550" s="2" t="s">
        <v>7</v>
      </c>
      <c r="D550">
        <v>1880</v>
      </c>
      <c r="E550">
        <f>IF(soki6[[#This Row],[data]] &lt;&gt; B549, F549+soki6[[#This Row],[Zmiana butelkowa]], F549)</f>
        <v>25530</v>
      </c>
      <c r="F550">
        <f>IF(soki6[[#This Row],[Stan butelek przed]]-soki6[[#This Row],[wielkosc_zamowienia]] &gt;=0, soki6[[#This Row],[Stan butelek przed]]-soki6[[#This Row],[wielkosc_zamowienia]], soki6[[#This Row],[Stan butelek przed]])</f>
        <v>23650</v>
      </c>
      <c r="G550">
        <f>IF(soki6[[#This Row],[Stan butelek przed]]-soki6[[#This Row],[wielkosc_zamowienia]] &lt; 0, soki6[[#This Row],[wielkosc_zamowienia]], 0)</f>
        <v>0</v>
      </c>
      <c r="H550">
        <f>IF(WEEKDAY(soki6[[#This Row],[data]], 2) &lt;= 5, 12000, 5000)</f>
        <v>12000</v>
      </c>
    </row>
    <row r="551" spans="1:8" x14ac:dyDescent="0.45">
      <c r="A551">
        <v>550</v>
      </c>
      <c r="B551" s="1">
        <v>44467</v>
      </c>
      <c r="C551" s="2" t="s">
        <v>5</v>
      </c>
      <c r="D551">
        <v>5080</v>
      </c>
      <c r="E551">
        <f>IF(soki6[[#This Row],[data]] &lt;&gt; B550, F550+soki6[[#This Row],[Zmiana butelkowa]], F550)</f>
        <v>35650</v>
      </c>
      <c r="F551">
        <f>IF(soki6[[#This Row],[Stan butelek przed]]-soki6[[#This Row],[wielkosc_zamowienia]] &gt;=0, soki6[[#This Row],[Stan butelek przed]]-soki6[[#This Row],[wielkosc_zamowienia]], soki6[[#This Row],[Stan butelek przed]])</f>
        <v>30570</v>
      </c>
      <c r="G551">
        <f>IF(soki6[[#This Row],[Stan butelek przed]]-soki6[[#This Row],[wielkosc_zamowienia]] &lt; 0, soki6[[#This Row],[wielkosc_zamowienia]], 0)</f>
        <v>0</v>
      </c>
      <c r="H551">
        <f>IF(WEEKDAY(soki6[[#This Row],[data]], 2) &lt;= 5, 12000, 5000)</f>
        <v>12000</v>
      </c>
    </row>
    <row r="552" spans="1:8" x14ac:dyDescent="0.45">
      <c r="A552">
        <v>551</v>
      </c>
      <c r="B552" s="1">
        <v>44467</v>
      </c>
      <c r="C552" s="2" t="s">
        <v>7</v>
      </c>
      <c r="D552">
        <v>6540</v>
      </c>
      <c r="E552">
        <f>IF(soki6[[#This Row],[data]] &lt;&gt; B551, F551+soki6[[#This Row],[Zmiana butelkowa]], F551)</f>
        <v>30570</v>
      </c>
      <c r="F552">
        <f>IF(soki6[[#This Row],[Stan butelek przed]]-soki6[[#This Row],[wielkosc_zamowienia]] &gt;=0, soki6[[#This Row],[Stan butelek przed]]-soki6[[#This Row],[wielkosc_zamowienia]], soki6[[#This Row],[Stan butelek przed]])</f>
        <v>24030</v>
      </c>
      <c r="G552">
        <f>IF(soki6[[#This Row],[Stan butelek przed]]-soki6[[#This Row],[wielkosc_zamowienia]] &lt; 0, soki6[[#This Row],[wielkosc_zamowienia]], 0)</f>
        <v>0</v>
      </c>
      <c r="H552">
        <f>IF(WEEKDAY(soki6[[#This Row],[data]], 2) &lt;= 5, 12000, 5000)</f>
        <v>12000</v>
      </c>
    </row>
    <row r="553" spans="1:8" x14ac:dyDescent="0.45">
      <c r="A553">
        <v>552</v>
      </c>
      <c r="B553" s="1">
        <v>44468</v>
      </c>
      <c r="C553" s="2" t="s">
        <v>6</v>
      </c>
      <c r="D553">
        <v>3250</v>
      </c>
      <c r="E553">
        <f>IF(soki6[[#This Row],[data]] &lt;&gt; B552, F552+soki6[[#This Row],[Zmiana butelkowa]], F552)</f>
        <v>36030</v>
      </c>
      <c r="F553">
        <f>IF(soki6[[#This Row],[Stan butelek przed]]-soki6[[#This Row],[wielkosc_zamowienia]] &gt;=0, soki6[[#This Row],[Stan butelek przed]]-soki6[[#This Row],[wielkosc_zamowienia]], soki6[[#This Row],[Stan butelek przed]])</f>
        <v>32780</v>
      </c>
      <c r="G553">
        <f>IF(soki6[[#This Row],[Stan butelek przed]]-soki6[[#This Row],[wielkosc_zamowienia]] &lt; 0, soki6[[#This Row],[wielkosc_zamowienia]], 0)</f>
        <v>0</v>
      </c>
      <c r="H553">
        <f>IF(WEEKDAY(soki6[[#This Row],[data]], 2) &lt;= 5, 12000, 5000)</f>
        <v>12000</v>
      </c>
    </row>
    <row r="554" spans="1:8" x14ac:dyDescent="0.45">
      <c r="A554">
        <v>553</v>
      </c>
      <c r="B554" s="1">
        <v>44469</v>
      </c>
      <c r="C554" s="2" t="s">
        <v>4</v>
      </c>
      <c r="D554">
        <v>5080</v>
      </c>
      <c r="E554">
        <f>IF(soki6[[#This Row],[data]] &lt;&gt; B553, F553+soki6[[#This Row],[Zmiana butelkowa]], F553)</f>
        <v>44780</v>
      </c>
      <c r="F554">
        <f>IF(soki6[[#This Row],[Stan butelek przed]]-soki6[[#This Row],[wielkosc_zamowienia]] &gt;=0, soki6[[#This Row],[Stan butelek przed]]-soki6[[#This Row],[wielkosc_zamowienia]], soki6[[#This Row],[Stan butelek przed]])</f>
        <v>39700</v>
      </c>
      <c r="G554">
        <f>IF(soki6[[#This Row],[Stan butelek przed]]-soki6[[#This Row],[wielkosc_zamowienia]] &lt; 0, soki6[[#This Row],[wielkosc_zamowienia]], 0)</f>
        <v>0</v>
      </c>
      <c r="H554">
        <f>IF(WEEKDAY(soki6[[#This Row],[data]], 2) &lt;= 5, 12000, 5000)</f>
        <v>12000</v>
      </c>
    </row>
    <row r="555" spans="1:8" x14ac:dyDescent="0.45">
      <c r="A555">
        <v>554</v>
      </c>
      <c r="B555" s="1">
        <v>44469</v>
      </c>
      <c r="C555" s="2" t="s">
        <v>5</v>
      </c>
      <c r="D555">
        <v>7660</v>
      </c>
      <c r="E555">
        <f>IF(soki6[[#This Row],[data]] &lt;&gt; B554, F554+soki6[[#This Row],[Zmiana butelkowa]], F554)</f>
        <v>39700</v>
      </c>
      <c r="F555">
        <f>IF(soki6[[#This Row],[Stan butelek przed]]-soki6[[#This Row],[wielkosc_zamowienia]] &gt;=0, soki6[[#This Row],[Stan butelek przed]]-soki6[[#This Row],[wielkosc_zamowienia]], soki6[[#This Row],[Stan butelek przed]])</f>
        <v>32040</v>
      </c>
      <c r="G555">
        <f>IF(soki6[[#This Row],[Stan butelek przed]]-soki6[[#This Row],[wielkosc_zamowienia]] &lt; 0, soki6[[#This Row],[wielkosc_zamowienia]], 0)</f>
        <v>0</v>
      </c>
      <c r="H555">
        <f>IF(WEEKDAY(soki6[[#This Row],[data]], 2) &lt;= 5, 12000, 5000)</f>
        <v>12000</v>
      </c>
    </row>
    <row r="556" spans="1:8" x14ac:dyDescent="0.45">
      <c r="A556">
        <v>555</v>
      </c>
      <c r="B556" s="1">
        <v>44470</v>
      </c>
      <c r="C556" s="2" t="s">
        <v>7</v>
      </c>
      <c r="D556">
        <v>7840</v>
      </c>
      <c r="E556">
        <f>IF(soki6[[#This Row],[data]] &lt;&gt; B555, F555+soki6[[#This Row],[Zmiana butelkowa]], F555)</f>
        <v>44040</v>
      </c>
      <c r="F556">
        <f>IF(soki6[[#This Row],[Stan butelek przed]]-soki6[[#This Row],[wielkosc_zamowienia]] &gt;=0, soki6[[#This Row],[Stan butelek przed]]-soki6[[#This Row],[wielkosc_zamowienia]], soki6[[#This Row],[Stan butelek przed]])</f>
        <v>36200</v>
      </c>
      <c r="G556">
        <f>IF(soki6[[#This Row],[Stan butelek przed]]-soki6[[#This Row],[wielkosc_zamowienia]] &lt; 0, soki6[[#This Row],[wielkosc_zamowienia]], 0)</f>
        <v>0</v>
      </c>
      <c r="H556">
        <f>IF(WEEKDAY(soki6[[#This Row],[data]], 2) &lt;= 5, 12000, 5000)</f>
        <v>12000</v>
      </c>
    </row>
    <row r="557" spans="1:8" x14ac:dyDescent="0.45">
      <c r="A557">
        <v>556</v>
      </c>
      <c r="B557" s="1">
        <v>44470</v>
      </c>
      <c r="C557" s="2" t="s">
        <v>6</v>
      </c>
      <c r="D557">
        <v>2060</v>
      </c>
      <c r="E557">
        <f>IF(soki6[[#This Row],[data]] &lt;&gt; B556, F556+soki6[[#This Row],[Zmiana butelkowa]], F556)</f>
        <v>36200</v>
      </c>
      <c r="F557">
        <f>IF(soki6[[#This Row],[Stan butelek przed]]-soki6[[#This Row],[wielkosc_zamowienia]] &gt;=0, soki6[[#This Row],[Stan butelek przed]]-soki6[[#This Row],[wielkosc_zamowienia]], soki6[[#This Row],[Stan butelek przed]])</f>
        <v>34140</v>
      </c>
      <c r="G557">
        <f>IF(soki6[[#This Row],[Stan butelek przed]]-soki6[[#This Row],[wielkosc_zamowienia]] &lt; 0, soki6[[#This Row],[wielkosc_zamowienia]], 0)</f>
        <v>0</v>
      </c>
      <c r="H557">
        <f>IF(WEEKDAY(soki6[[#This Row],[data]], 2) &lt;= 5, 12000, 5000)</f>
        <v>12000</v>
      </c>
    </row>
    <row r="558" spans="1:8" x14ac:dyDescent="0.45">
      <c r="A558">
        <v>557</v>
      </c>
      <c r="B558" s="1">
        <v>44471</v>
      </c>
      <c r="C558" s="2" t="s">
        <v>5</v>
      </c>
      <c r="D558">
        <v>1010</v>
      </c>
      <c r="E558">
        <f>IF(soki6[[#This Row],[data]] &lt;&gt; B557, F557+soki6[[#This Row],[Zmiana butelkowa]], F557)</f>
        <v>39140</v>
      </c>
      <c r="F558">
        <f>IF(soki6[[#This Row],[Stan butelek przed]]-soki6[[#This Row],[wielkosc_zamowienia]] &gt;=0, soki6[[#This Row],[Stan butelek przed]]-soki6[[#This Row],[wielkosc_zamowienia]], soki6[[#This Row],[Stan butelek przed]])</f>
        <v>38130</v>
      </c>
      <c r="G558">
        <f>IF(soki6[[#This Row],[Stan butelek przed]]-soki6[[#This Row],[wielkosc_zamowienia]] &lt; 0, soki6[[#This Row],[wielkosc_zamowienia]], 0)</f>
        <v>0</v>
      </c>
      <c r="H558">
        <f>IF(WEEKDAY(soki6[[#This Row],[data]], 2) &lt;= 5, 12000, 5000)</f>
        <v>5000</v>
      </c>
    </row>
    <row r="559" spans="1:8" x14ac:dyDescent="0.45">
      <c r="A559">
        <v>558</v>
      </c>
      <c r="B559" s="1">
        <v>44472</v>
      </c>
      <c r="C559" s="2" t="s">
        <v>5</v>
      </c>
      <c r="D559">
        <v>7540</v>
      </c>
      <c r="E559">
        <f>IF(soki6[[#This Row],[data]] &lt;&gt; B558, F558+soki6[[#This Row],[Zmiana butelkowa]], F558)</f>
        <v>43130</v>
      </c>
      <c r="F559">
        <f>IF(soki6[[#This Row],[Stan butelek przed]]-soki6[[#This Row],[wielkosc_zamowienia]] &gt;=0, soki6[[#This Row],[Stan butelek przed]]-soki6[[#This Row],[wielkosc_zamowienia]], soki6[[#This Row],[Stan butelek przed]])</f>
        <v>35590</v>
      </c>
      <c r="G559">
        <f>IF(soki6[[#This Row],[Stan butelek przed]]-soki6[[#This Row],[wielkosc_zamowienia]] &lt; 0, soki6[[#This Row],[wielkosc_zamowienia]], 0)</f>
        <v>0</v>
      </c>
      <c r="H559">
        <f>IF(WEEKDAY(soki6[[#This Row],[data]], 2) &lt;= 5, 12000, 5000)</f>
        <v>5000</v>
      </c>
    </row>
    <row r="560" spans="1:8" x14ac:dyDescent="0.45">
      <c r="A560">
        <v>559</v>
      </c>
      <c r="B560" s="1">
        <v>44472</v>
      </c>
      <c r="C560" s="2" t="s">
        <v>7</v>
      </c>
      <c r="D560">
        <v>6350</v>
      </c>
      <c r="E560">
        <f>IF(soki6[[#This Row],[data]] &lt;&gt; B559, F559+soki6[[#This Row],[Zmiana butelkowa]], F559)</f>
        <v>35590</v>
      </c>
      <c r="F560">
        <f>IF(soki6[[#This Row],[Stan butelek przed]]-soki6[[#This Row],[wielkosc_zamowienia]] &gt;=0, soki6[[#This Row],[Stan butelek przed]]-soki6[[#This Row],[wielkosc_zamowienia]], soki6[[#This Row],[Stan butelek przed]])</f>
        <v>29240</v>
      </c>
      <c r="G560">
        <f>IF(soki6[[#This Row],[Stan butelek przed]]-soki6[[#This Row],[wielkosc_zamowienia]] &lt; 0, soki6[[#This Row],[wielkosc_zamowienia]], 0)</f>
        <v>0</v>
      </c>
      <c r="H560">
        <f>IF(WEEKDAY(soki6[[#This Row],[data]], 2) &lt;= 5, 12000, 5000)</f>
        <v>5000</v>
      </c>
    </row>
    <row r="561" spans="1:8" x14ac:dyDescent="0.45">
      <c r="A561">
        <v>560</v>
      </c>
      <c r="B561" s="1">
        <v>44472</v>
      </c>
      <c r="C561" s="2" t="s">
        <v>4</v>
      </c>
      <c r="D561">
        <v>9160</v>
      </c>
      <c r="E561">
        <f>IF(soki6[[#This Row],[data]] &lt;&gt; B560, F560+soki6[[#This Row],[Zmiana butelkowa]], F560)</f>
        <v>29240</v>
      </c>
      <c r="F561">
        <f>IF(soki6[[#This Row],[Stan butelek przed]]-soki6[[#This Row],[wielkosc_zamowienia]] &gt;=0, soki6[[#This Row],[Stan butelek przed]]-soki6[[#This Row],[wielkosc_zamowienia]], soki6[[#This Row],[Stan butelek przed]])</f>
        <v>20080</v>
      </c>
      <c r="G561">
        <f>IF(soki6[[#This Row],[Stan butelek przed]]-soki6[[#This Row],[wielkosc_zamowienia]] &lt; 0, soki6[[#This Row],[wielkosc_zamowienia]], 0)</f>
        <v>0</v>
      </c>
      <c r="H561">
        <f>IF(WEEKDAY(soki6[[#This Row],[data]], 2) &lt;= 5, 12000, 5000)</f>
        <v>5000</v>
      </c>
    </row>
    <row r="562" spans="1:8" x14ac:dyDescent="0.45">
      <c r="A562">
        <v>561</v>
      </c>
      <c r="B562" s="1">
        <v>44473</v>
      </c>
      <c r="C562" s="2" t="s">
        <v>5</v>
      </c>
      <c r="D562">
        <v>9800</v>
      </c>
      <c r="E562">
        <f>IF(soki6[[#This Row],[data]] &lt;&gt; B561, F561+soki6[[#This Row],[Zmiana butelkowa]], F561)</f>
        <v>32080</v>
      </c>
      <c r="F562">
        <f>IF(soki6[[#This Row],[Stan butelek przed]]-soki6[[#This Row],[wielkosc_zamowienia]] &gt;=0, soki6[[#This Row],[Stan butelek przed]]-soki6[[#This Row],[wielkosc_zamowienia]], soki6[[#This Row],[Stan butelek przed]])</f>
        <v>22280</v>
      </c>
      <c r="G562">
        <f>IF(soki6[[#This Row],[Stan butelek przed]]-soki6[[#This Row],[wielkosc_zamowienia]] &lt; 0, soki6[[#This Row],[wielkosc_zamowienia]], 0)</f>
        <v>0</v>
      </c>
      <c r="H562">
        <f>IF(WEEKDAY(soki6[[#This Row],[data]], 2) &lt;= 5, 12000, 5000)</f>
        <v>12000</v>
      </c>
    </row>
    <row r="563" spans="1:8" x14ac:dyDescent="0.45">
      <c r="A563">
        <v>562</v>
      </c>
      <c r="B563" s="1">
        <v>44473</v>
      </c>
      <c r="C563" s="2" t="s">
        <v>7</v>
      </c>
      <c r="D563">
        <v>4990</v>
      </c>
      <c r="E563">
        <f>IF(soki6[[#This Row],[data]] &lt;&gt; B562, F562+soki6[[#This Row],[Zmiana butelkowa]], F562)</f>
        <v>22280</v>
      </c>
      <c r="F563">
        <f>IF(soki6[[#This Row],[Stan butelek przed]]-soki6[[#This Row],[wielkosc_zamowienia]] &gt;=0, soki6[[#This Row],[Stan butelek przed]]-soki6[[#This Row],[wielkosc_zamowienia]], soki6[[#This Row],[Stan butelek przed]])</f>
        <v>17290</v>
      </c>
      <c r="G563">
        <f>IF(soki6[[#This Row],[Stan butelek przed]]-soki6[[#This Row],[wielkosc_zamowienia]] &lt; 0, soki6[[#This Row],[wielkosc_zamowienia]], 0)</f>
        <v>0</v>
      </c>
      <c r="H563">
        <f>IF(WEEKDAY(soki6[[#This Row],[data]], 2) &lt;= 5, 12000, 5000)</f>
        <v>12000</v>
      </c>
    </row>
    <row r="564" spans="1:8" x14ac:dyDescent="0.45">
      <c r="A564">
        <v>563</v>
      </c>
      <c r="B564" s="1">
        <v>44474</v>
      </c>
      <c r="C564" s="2" t="s">
        <v>6</v>
      </c>
      <c r="D564">
        <v>5220</v>
      </c>
      <c r="E564">
        <f>IF(soki6[[#This Row],[data]] &lt;&gt; B563, F563+soki6[[#This Row],[Zmiana butelkowa]], F563)</f>
        <v>29290</v>
      </c>
      <c r="F564">
        <f>IF(soki6[[#This Row],[Stan butelek przed]]-soki6[[#This Row],[wielkosc_zamowienia]] &gt;=0, soki6[[#This Row],[Stan butelek przed]]-soki6[[#This Row],[wielkosc_zamowienia]], soki6[[#This Row],[Stan butelek przed]])</f>
        <v>24070</v>
      </c>
      <c r="G564">
        <f>IF(soki6[[#This Row],[Stan butelek przed]]-soki6[[#This Row],[wielkosc_zamowienia]] &lt; 0, soki6[[#This Row],[wielkosc_zamowienia]], 0)</f>
        <v>0</v>
      </c>
      <c r="H564">
        <f>IF(WEEKDAY(soki6[[#This Row],[data]], 2) &lt;= 5, 12000, 5000)</f>
        <v>12000</v>
      </c>
    </row>
    <row r="565" spans="1:8" x14ac:dyDescent="0.45">
      <c r="A565">
        <v>564</v>
      </c>
      <c r="B565" s="1">
        <v>44474</v>
      </c>
      <c r="C565" s="2" t="s">
        <v>4</v>
      </c>
      <c r="D565">
        <v>3610</v>
      </c>
      <c r="E565">
        <f>IF(soki6[[#This Row],[data]] &lt;&gt; B564, F564+soki6[[#This Row],[Zmiana butelkowa]], F564)</f>
        <v>24070</v>
      </c>
      <c r="F565">
        <f>IF(soki6[[#This Row],[Stan butelek przed]]-soki6[[#This Row],[wielkosc_zamowienia]] &gt;=0, soki6[[#This Row],[Stan butelek przed]]-soki6[[#This Row],[wielkosc_zamowienia]], soki6[[#This Row],[Stan butelek przed]])</f>
        <v>20460</v>
      </c>
      <c r="G565">
        <f>IF(soki6[[#This Row],[Stan butelek przed]]-soki6[[#This Row],[wielkosc_zamowienia]] &lt; 0, soki6[[#This Row],[wielkosc_zamowienia]], 0)</f>
        <v>0</v>
      </c>
      <c r="H565">
        <f>IF(WEEKDAY(soki6[[#This Row],[data]], 2) &lt;= 5, 12000, 5000)</f>
        <v>12000</v>
      </c>
    </row>
    <row r="566" spans="1:8" x14ac:dyDescent="0.45">
      <c r="A566">
        <v>565</v>
      </c>
      <c r="B566" s="1">
        <v>44474</v>
      </c>
      <c r="C566" s="2" t="s">
        <v>5</v>
      </c>
      <c r="D566">
        <v>5150</v>
      </c>
      <c r="E566">
        <f>IF(soki6[[#This Row],[data]] &lt;&gt; B565, F565+soki6[[#This Row],[Zmiana butelkowa]], F565)</f>
        <v>20460</v>
      </c>
      <c r="F566">
        <f>IF(soki6[[#This Row],[Stan butelek przed]]-soki6[[#This Row],[wielkosc_zamowienia]] &gt;=0, soki6[[#This Row],[Stan butelek przed]]-soki6[[#This Row],[wielkosc_zamowienia]], soki6[[#This Row],[Stan butelek przed]])</f>
        <v>15310</v>
      </c>
      <c r="G566">
        <f>IF(soki6[[#This Row],[Stan butelek przed]]-soki6[[#This Row],[wielkosc_zamowienia]] &lt; 0, soki6[[#This Row],[wielkosc_zamowienia]], 0)</f>
        <v>0</v>
      </c>
      <c r="H566">
        <f>IF(WEEKDAY(soki6[[#This Row],[data]], 2) &lt;= 5, 12000, 5000)</f>
        <v>12000</v>
      </c>
    </row>
    <row r="567" spans="1:8" x14ac:dyDescent="0.45">
      <c r="A567">
        <v>566</v>
      </c>
      <c r="B567" s="1">
        <v>44475</v>
      </c>
      <c r="C567" s="2" t="s">
        <v>6</v>
      </c>
      <c r="D567">
        <v>2500</v>
      </c>
      <c r="E567">
        <f>IF(soki6[[#This Row],[data]] &lt;&gt; B566, F566+soki6[[#This Row],[Zmiana butelkowa]], F566)</f>
        <v>27310</v>
      </c>
      <c r="F567">
        <f>IF(soki6[[#This Row],[Stan butelek przed]]-soki6[[#This Row],[wielkosc_zamowienia]] &gt;=0, soki6[[#This Row],[Stan butelek przed]]-soki6[[#This Row],[wielkosc_zamowienia]], soki6[[#This Row],[Stan butelek przed]])</f>
        <v>24810</v>
      </c>
      <c r="G567">
        <f>IF(soki6[[#This Row],[Stan butelek przed]]-soki6[[#This Row],[wielkosc_zamowienia]] &lt; 0, soki6[[#This Row],[wielkosc_zamowienia]], 0)</f>
        <v>0</v>
      </c>
      <c r="H567">
        <f>IF(WEEKDAY(soki6[[#This Row],[data]], 2) &lt;= 5, 12000, 5000)</f>
        <v>12000</v>
      </c>
    </row>
    <row r="568" spans="1:8" x14ac:dyDescent="0.45">
      <c r="A568">
        <v>567</v>
      </c>
      <c r="B568" s="1">
        <v>44475</v>
      </c>
      <c r="C568" s="2" t="s">
        <v>5</v>
      </c>
      <c r="D568">
        <v>8900</v>
      </c>
      <c r="E568">
        <f>IF(soki6[[#This Row],[data]] &lt;&gt; B567, F567+soki6[[#This Row],[Zmiana butelkowa]], F567)</f>
        <v>24810</v>
      </c>
      <c r="F568">
        <f>IF(soki6[[#This Row],[Stan butelek przed]]-soki6[[#This Row],[wielkosc_zamowienia]] &gt;=0, soki6[[#This Row],[Stan butelek przed]]-soki6[[#This Row],[wielkosc_zamowienia]], soki6[[#This Row],[Stan butelek przed]])</f>
        <v>15910</v>
      </c>
      <c r="G568">
        <f>IF(soki6[[#This Row],[Stan butelek przed]]-soki6[[#This Row],[wielkosc_zamowienia]] &lt; 0, soki6[[#This Row],[wielkosc_zamowienia]], 0)</f>
        <v>0</v>
      </c>
      <c r="H568">
        <f>IF(WEEKDAY(soki6[[#This Row],[data]], 2) &lt;= 5, 12000, 5000)</f>
        <v>12000</v>
      </c>
    </row>
    <row r="569" spans="1:8" x14ac:dyDescent="0.45">
      <c r="A569">
        <v>568</v>
      </c>
      <c r="B569" s="1">
        <v>44475</v>
      </c>
      <c r="C569" s="2" t="s">
        <v>7</v>
      </c>
      <c r="D569">
        <v>2040</v>
      </c>
      <c r="E569">
        <f>IF(soki6[[#This Row],[data]] &lt;&gt; B568, F568+soki6[[#This Row],[Zmiana butelkowa]], F568)</f>
        <v>15910</v>
      </c>
      <c r="F569">
        <f>IF(soki6[[#This Row],[Stan butelek przed]]-soki6[[#This Row],[wielkosc_zamowienia]] &gt;=0, soki6[[#This Row],[Stan butelek przed]]-soki6[[#This Row],[wielkosc_zamowienia]], soki6[[#This Row],[Stan butelek przed]])</f>
        <v>13870</v>
      </c>
      <c r="G569">
        <f>IF(soki6[[#This Row],[Stan butelek przed]]-soki6[[#This Row],[wielkosc_zamowienia]] &lt; 0, soki6[[#This Row],[wielkosc_zamowienia]], 0)</f>
        <v>0</v>
      </c>
      <c r="H569">
        <f>IF(WEEKDAY(soki6[[#This Row],[data]], 2) &lt;= 5, 12000, 5000)</f>
        <v>12000</v>
      </c>
    </row>
    <row r="570" spans="1:8" x14ac:dyDescent="0.45">
      <c r="A570">
        <v>569</v>
      </c>
      <c r="B570" s="1">
        <v>44476</v>
      </c>
      <c r="C570" s="2" t="s">
        <v>4</v>
      </c>
      <c r="D570">
        <v>8930</v>
      </c>
      <c r="E570">
        <f>IF(soki6[[#This Row],[data]] &lt;&gt; B569, F569+soki6[[#This Row],[Zmiana butelkowa]], F569)</f>
        <v>25870</v>
      </c>
      <c r="F570">
        <f>IF(soki6[[#This Row],[Stan butelek przed]]-soki6[[#This Row],[wielkosc_zamowienia]] &gt;=0, soki6[[#This Row],[Stan butelek przed]]-soki6[[#This Row],[wielkosc_zamowienia]], soki6[[#This Row],[Stan butelek przed]])</f>
        <v>16940</v>
      </c>
      <c r="G570">
        <f>IF(soki6[[#This Row],[Stan butelek przed]]-soki6[[#This Row],[wielkosc_zamowienia]] &lt; 0, soki6[[#This Row],[wielkosc_zamowienia]], 0)</f>
        <v>0</v>
      </c>
      <c r="H570">
        <f>IF(WEEKDAY(soki6[[#This Row],[data]], 2) &lt;= 5, 12000, 5000)</f>
        <v>12000</v>
      </c>
    </row>
    <row r="571" spans="1:8" x14ac:dyDescent="0.45">
      <c r="A571">
        <v>570</v>
      </c>
      <c r="B571" s="1">
        <v>44477</v>
      </c>
      <c r="C571" s="2" t="s">
        <v>5</v>
      </c>
      <c r="D571">
        <v>4980</v>
      </c>
      <c r="E571">
        <f>IF(soki6[[#This Row],[data]] &lt;&gt; B570, F570+soki6[[#This Row],[Zmiana butelkowa]], F570)</f>
        <v>28940</v>
      </c>
      <c r="F571">
        <f>IF(soki6[[#This Row],[Stan butelek przed]]-soki6[[#This Row],[wielkosc_zamowienia]] &gt;=0, soki6[[#This Row],[Stan butelek przed]]-soki6[[#This Row],[wielkosc_zamowienia]], soki6[[#This Row],[Stan butelek przed]])</f>
        <v>23960</v>
      </c>
      <c r="G571">
        <f>IF(soki6[[#This Row],[Stan butelek przed]]-soki6[[#This Row],[wielkosc_zamowienia]] &lt; 0, soki6[[#This Row],[wielkosc_zamowienia]], 0)</f>
        <v>0</v>
      </c>
      <c r="H571">
        <f>IF(WEEKDAY(soki6[[#This Row],[data]], 2) &lt;= 5, 12000, 5000)</f>
        <v>12000</v>
      </c>
    </row>
    <row r="572" spans="1:8" x14ac:dyDescent="0.45">
      <c r="A572">
        <v>571</v>
      </c>
      <c r="B572" s="1">
        <v>44477</v>
      </c>
      <c r="C572" s="2" t="s">
        <v>6</v>
      </c>
      <c r="D572">
        <v>7120</v>
      </c>
      <c r="E572">
        <f>IF(soki6[[#This Row],[data]] &lt;&gt; B571, F571+soki6[[#This Row],[Zmiana butelkowa]], F571)</f>
        <v>23960</v>
      </c>
      <c r="F572">
        <f>IF(soki6[[#This Row],[Stan butelek przed]]-soki6[[#This Row],[wielkosc_zamowienia]] &gt;=0, soki6[[#This Row],[Stan butelek przed]]-soki6[[#This Row],[wielkosc_zamowienia]], soki6[[#This Row],[Stan butelek przed]])</f>
        <v>16840</v>
      </c>
      <c r="G572">
        <f>IF(soki6[[#This Row],[Stan butelek przed]]-soki6[[#This Row],[wielkosc_zamowienia]] &lt; 0, soki6[[#This Row],[wielkosc_zamowienia]], 0)</f>
        <v>0</v>
      </c>
      <c r="H572">
        <f>IF(WEEKDAY(soki6[[#This Row],[data]], 2) &lt;= 5, 12000, 5000)</f>
        <v>12000</v>
      </c>
    </row>
    <row r="573" spans="1:8" x14ac:dyDescent="0.45">
      <c r="A573">
        <v>572</v>
      </c>
      <c r="B573" s="1">
        <v>44477</v>
      </c>
      <c r="C573" s="2" t="s">
        <v>4</v>
      </c>
      <c r="D573">
        <v>1780</v>
      </c>
      <c r="E573">
        <f>IF(soki6[[#This Row],[data]] &lt;&gt; B572, F572+soki6[[#This Row],[Zmiana butelkowa]], F572)</f>
        <v>16840</v>
      </c>
      <c r="F573">
        <f>IF(soki6[[#This Row],[Stan butelek przed]]-soki6[[#This Row],[wielkosc_zamowienia]] &gt;=0, soki6[[#This Row],[Stan butelek przed]]-soki6[[#This Row],[wielkosc_zamowienia]], soki6[[#This Row],[Stan butelek przed]])</f>
        <v>15060</v>
      </c>
      <c r="G573">
        <f>IF(soki6[[#This Row],[Stan butelek przed]]-soki6[[#This Row],[wielkosc_zamowienia]] &lt; 0, soki6[[#This Row],[wielkosc_zamowienia]], 0)</f>
        <v>0</v>
      </c>
      <c r="H573">
        <f>IF(WEEKDAY(soki6[[#This Row],[data]], 2) &lt;= 5, 12000, 5000)</f>
        <v>12000</v>
      </c>
    </row>
    <row r="574" spans="1:8" x14ac:dyDescent="0.45">
      <c r="A574">
        <v>573</v>
      </c>
      <c r="B574" s="1">
        <v>44478</v>
      </c>
      <c r="C574" s="2" t="s">
        <v>5</v>
      </c>
      <c r="D574">
        <v>8360</v>
      </c>
      <c r="E574">
        <f>IF(soki6[[#This Row],[data]] &lt;&gt; B573, F573+soki6[[#This Row],[Zmiana butelkowa]], F573)</f>
        <v>20060</v>
      </c>
      <c r="F574">
        <f>IF(soki6[[#This Row],[Stan butelek przed]]-soki6[[#This Row],[wielkosc_zamowienia]] &gt;=0, soki6[[#This Row],[Stan butelek przed]]-soki6[[#This Row],[wielkosc_zamowienia]], soki6[[#This Row],[Stan butelek przed]])</f>
        <v>11700</v>
      </c>
      <c r="G574">
        <f>IF(soki6[[#This Row],[Stan butelek przed]]-soki6[[#This Row],[wielkosc_zamowienia]] &lt; 0, soki6[[#This Row],[wielkosc_zamowienia]], 0)</f>
        <v>0</v>
      </c>
      <c r="H574">
        <f>IF(WEEKDAY(soki6[[#This Row],[data]], 2) &lt;= 5, 12000, 5000)</f>
        <v>5000</v>
      </c>
    </row>
    <row r="575" spans="1:8" x14ac:dyDescent="0.45">
      <c r="A575">
        <v>574</v>
      </c>
      <c r="B575" s="1">
        <v>44478</v>
      </c>
      <c r="C575" s="2" t="s">
        <v>4</v>
      </c>
      <c r="D575">
        <v>5240</v>
      </c>
      <c r="E575">
        <f>IF(soki6[[#This Row],[data]] &lt;&gt; B574, F574+soki6[[#This Row],[Zmiana butelkowa]], F574)</f>
        <v>11700</v>
      </c>
      <c r="F575">
        <f>IF(soki6[[#This Row],[Stan butelek przed]]-soki6[[#This Row],[wielkosc_zamowienia]] &gt;=0, soki6[[#This Row],[Stan butelek przed]]-soki6[[#This Row],[wielkosc_zamowienia]], soki6[[#This Row],[Stan butelek przed]])</f>
        <v>6460</v>
      </c>
      <c r="G575">
        <f>IF(soki6[[#This Row],[Stan butelek przed]]-soki6[[#This Row],[wielkosc_zamowienia]] &lt; 0, soki6[[#This Row],[wielkosc_zamowienia]], 0)</f>
        <v>0</v>
      </c>
      <c r="H575">
        <f>IF(WEEKDAY(soki6[[#This Row],[data]], 2) &lt;= 5, 12000, 5000)</f>
        <v>5000</v>
      </c>
    </row>
    <row r="576" spans="1:8" x14ac:dyDescent="0.45">
      <c r="A576">
        <v>575</v>
      </c>
      <c r="B576" s="1">
        <v>44478</v>
      </c>
      <c r="C576" s="2" t="s">
        <v>7</v>
      </c>
      <c r="D576">
        <v>5420</v>
      </c>
      <c r="E576">
        <f>IF(soki6[[#This Row],[data]] &lt;&gt; B575, F575+soki6[[#This Row],[Zmiana butelkowa]], F575)</f>
        <v>6460</v>
      </c>
      <c r="F576">
        <f>IF(soki6[[#This Row],[Stan butelek przed]]-soki6[[#This Row],[wielkosc_zamowienia]] &gt;=0, soki6[[#This Row],[Stan butelek przed]]-soki6[[#This Row],[wielkosc_zamowienia]], soki6[[#This Row],[Stan butelek przed]])</f>
        <v>1040</v>
      </c>
      <c r="G576">
        <f>IF(soki6[[#This Row],[Stan butelek przed]]-soki6[[#This Row],[wielkosc_zamowienia]] &lt; 0, soki6[[#This Row],[wielkosc_zamowienia]], 0)</f>
        <v>0</v>
      </c>
      <c r="H576">
        <f>IF(WEEKDAY(soki6[[#This Row],[data]], 2) &lt;= 5, 12000, 5000)</f>
        <v>5000</v>
      </c>
    </row>
    <row r="577" spans="1:8" x14ac:dyDescent="0.45">
      <c r="A577">
        <v>576</v>
      </c>
      <c r="B577" s="1">
        <v>44479</v>
      </c>
      <c r="C577" s="2" t="s">
        <v>7</v>
      </c>
      <c r="D577">
        <v>9390</v>
      </c>
      <c r="E577">
        <f>IF(soki6[[#This Row],[data]] &lt;&gt; B576, F576+soki6[[#This Row],[Zmiana butelkowa]], F576)</f>
        <v>6040</v>
      </c>
      <c r="F577">
        <f>IF(soki6[[#This Row],[Stan butelek przed]]-soki6[[#This Row],[wielkosc_zamowienia]] &gt;=0, soki6[[#This Row],[Stan butelek przed]]-soki6[[#This Row],[wielkosc_zamowienia]], soki6[[#This Row],[Stan butelek przed]])</f>
        <v>6040</v>
      </c>
      <c r="G577">
        <f>IF(soki6[[#This Row],[Stan butelek przed]]-soki6[[#This Row],[wielkosc_zamowienia]] &lt; 0, soki6[[#This Row],[wielkosc_zamowienia]], 0)</f>
        <v>9390</v>
      </c>
      <c r="H577">
        <f>IF(WEEKDAY(soki6[[#This Row],[data]], 2) &lt;= 5, 12000, 5000)</f>
        <v>5000</v>
      </c>
    </row>
    <row r="578" spans="1:8" x14ac:dyDescent="0.45">
      <c r="A578">
        <v>577</v>
      </c>
      <c r="B578" s="1">
        <v>44479</v>
      </c>
      <c r="C578" s="2" t="s">
        <v>4</v>
      </c>
      <c r="D578">
        <v>2510</v>
      </c>
      <c r="E578">
        <f>IF(soki6[[#This Row],[data]] &lt;&gt; B577, F577+soki6[[#This Row],[Zmiana butelkowa]], F577)</f>
        <v>6040</v>
      </c>
      <c r="F578">
        <f>IF(soki6[[#This Row],[Stan butelek przed]]-soki6[[#This Row],[wielkosc_zamowienia]] &gt;=0, soki6[[#This Row],[Stan butelek przed]]-soki6[[#This Row],[wielkosc_zamowienia]], soki6[[#This Row],[Stan butelek przed]])</f>
        <v>3530</v>
      </c>
      <c r="G578">
        <f>IF(soki6[[#This Row],[Stan butelek przed]]-soki6[[#This Row],[wielkosc_zamowienia]] &lt; 0, soki6[[#This Row],[wielkosc_zamowienia]], 0)</f>
        <v>0</v>
      </c>
      <c r="H578">
        <f>IF(WEEKDAY(soki6[[#This Row],[data]], 2) &lt;= 5, 12000, 5000)</f>
        <v>5000</v>
      </c>
    </row>
    <row r="579" spans="1:8" x14ac:dyDescent="0.45">
      <c r="A579">
        <v>578</v>
      </c>
      <c r="B579" s="1">
        <v>44480</v>
      </c>
      <c r="C579" s="2" t="s">
        <v>7</v>
      </c>
      <c r="D579">
        <v>7980</v>
      </c>
      <c r="E579">
        <f>IF(soki6[[#This Row],[data]] &lt;&gt; B578, F578+soki6[[#This Row],[Zmiana butelkowa]], F578)</f>
        <v>15530</v>
      </c>
      <c r="F579">
        <f>IF(soki6[[#This Row],[Stan butelek przed]]-soki6[[#This Row],[wielkosc_zamowienia]] &gt;=0, soki6[[#This Row],[Stan butelek przed]]-soki6[[#This Row],[wielkosc_zamowienia]], soki6[[#This Row],[Stan butelek przed]])</f>
        <v>7550</v>
      </c>
      <c r="G579">
        <f>IF(soki6[[#This Row],[Stan butelek przed]]-soki6[[#This Row],[wielkosc_zamowienia]] &lt; 0, soki6[[#This Row],[wielkosc_zamowienia]], 0)</f>
        <v>0</v>
      </c>
      <c r="H579">
        <f>IF(WEEKDAY(soki6[[#This Row],[data]], 2) &lt;= 5, 12000, 5000)</f>
        <v>12000</v>
      </c>
    </row>
    <row r="580" spans="1:8" x14ac:dyDescent="0.45">
      <c r="A580">
        <v>579</v>
      </c>
      <c r="B580" s="1">
        <v>44480</v>
      </c>
      <c r="C580" s="2" t="s">
        <v>4</v>
      </c>
      <c r="D580">
        <v>3720</v>
      </c>
      <c r="E580">
        <f>IF(soki6[[#This Row],[data]] &lt;&gt; B579, F579+soki6[[#This Row],[Zmiana butelkowa]], F579)</f>
        <v>7550</v>
      </c>
      <c r="F580">
        <f>IF(soki6[[#This Row],[Stan butelek przed]]-soki6[[#This Row],[wielkosc_zamowienia]] &gt;=0, soki6[[#This Row],[Stan butelek przed]]-soki6[[#This Row],[wielkosc_zamowienia]], soki6[[#This Row],[Stan butelek przed]])</f>
        <v>3830</v>
      </c>
      <c r="G580">
        <f>IF(soki6[[#This Row],[Stan butelek przed]]-soki6[[#This Row],[wielkosc_zamowienia]] &lt; 0, soki6[[#This Row],[wielkosc_zamowienia]], 0)</f>
        <v>0</v>
      </c>
      <c r="H580">
        <f>IF(WEEKDAY(soki6[[#This Row],[data]], 2) &lt;= 5, 12000, 5000)</f>
        <v>12000</v>
      </c>
    </row>
    <row r="581" spans="1:8" x14ac:dyDescent="0.45">
      <c r="A581">
        <v>580</v>
      </c>
      <c r="B581" s="1">
        <v>44481</v>
      </c>
      <c r="C581" s="2" t="s">
        <v>4</v>
      </c>
      <c r="D581">
        <v>3210</v>
      </c>
      <c r="E581">
        <f>IF(soki6[[#This Row],[data]] &lt;&gt; B580, F580+soki6[[#This Row],[Zmiana butelkowa]], F580)</f>
        <v>15830</v>
      </c>
      <c r="F581">
        <f>IF(soki6[[#This Row],[Stan butelek przed]]-soki6[[#This Row],[wielkosc_zamowienia]] &gt;=0, soki6[[#This Row],[Stan butelek przed]]-soki6[[#This Row],[wielkosc_zamowienia]], soki6[[#This Row],[Stan butelek przed]])</f>
        <v>12620</v>
      </c>
      <c r="G581">
        <f>IF(soki6[[#This Row],[Stan butelek przed]]-soki6[[#This Row],[wielkosc_zamowienia]] &lt; 0, soki6[[#This Row],[wielkosc_zamowienia]], 0)</f>
        <v>0</v>
      </c>
      <c r="H581">
        <f>IF(WEEKDAY(soki6[[#This Row],[data]], 2) &lt;= 5, 12000, 5000)</f>
        <v>12000</v>
      </c>
    </row>
    <row r="582" spans="1:8" x14ac:dyDescent="0.45">
      <c r="A582">
        <v>581</v>
      </c>
      <c r="B582" s="1">
        <v>44482</v>
      </c>
      <c r="C582" s="2" t="s">
        <v>7</v>
      </c>
      <c r="D582">
        <v>7640</v>
      </c>
      <c r="E582">
        <f>IF(soki6[[#This Row],[data]] &lt;&gt; B581, F581+soki6[[#This Row],[Zmiana butelkowa]], F581)</f>
        <v>24620</v>
      </c>
      <c r="F582">
        <f>IF(soki6[[#This Row],[Stan butelek przed]]-soki6[[#This Row],[wielkosc_zamowienia]] &gt;=0, soki6[[#This Row],[Stan butelek przed]]-soki6[[#This Row],[wielkosc_zamowienia]], soki6[[#This Row],[Stan butelek przed]])</f>
        <v>16980</v>
      </c>
      <c r="G582">
        <f>IF(soki6[[#This Row],[Stan butelek przed]]-soki6[[#This Row],[wielkosc_zamowienia]] &lt; 0, soki6[[#This Row],[wielkosc_zamowienia]], 0)</f>
        <v>0</v>
      </c>
      <c r="H582">
        <f>IF(WEEKDAY(soki6[[#This Row],[data]], 2) &lt;= 5, 12000, 5000)</f>
        <v>12000</v>
      </c>
    </row>
    <row r="583" spans="1:8" x14ac:dyDescent="0.45">
      <c r="A583">
        <v>582</v>
      </c>
      <c r="B583" s="1">
        <v>44482</v>
      </c>
      <c r="C583" s="2" t="s">
        <v>4</v>
      </c>
      <c r="D583">
        <v>6100</v>
      </c>
      <c r="E583">
        <f>IF(soki6[[#This Row],[data]] &lt;&gt; B582, F582+soki6[[#This Row],[Zmiana butelkowa]], F582)</f>
        <v>16980</v>
      </c>
      <c r="F583">
        <f>IF(soki6[[#This Row],[Stan butelek przed]]-soki6[[#This Row],[wielkosc_zamowienia]] &gt;=0, soki6[[#This Row],[Stan butelek przed]]-soki6[[#This Row],[wielkosc_zamowienia]], soki6[[#This Row],[Stan butelek przed]])</f>
        <v>10880</v>
      </c>
      <c r="G583">
        <f>IF(soki6[[#This Row],[Stan butelek przed]]-soki6[[#This Row],[wielkosc_zamowienia]] &lt; 0, soki6[[#This Row],[wielkosc_zamowienia]], 0)</f>
        <v>0</v>
      </c>
      <c r="H583">
        <f>IF(WEEKDAY(soki6[[#This Row],[data]], 2) &lt;= 5, 12000, 5000)</f>
        <v>12000</v>
      </c>
    </row>
    <row r="584" spans="1:8" x14ac:dyDescent="0.45">
      <c r="A584">
        <v>583</v>
      </c>
      <c r="B584" s="1">
        <v>44483</v>
      </c>
      <c r="C584" s="2" t="s">
        <v>4</v>
      </c>
      <c r="D584">
        <v>6850</v>
      </c>
      <c r="E584">
        <f>IF(soki6[[#This Row],[data]] &lt;&gt; B583, F583+soki6[[#This Row],[Zmiana butelkowa]], F583)</f>
        <v>22880</v>
      </c>
      <c r="F584">
        <f>IF(soki6[[#This Row],[Stan butelek przed]]-soki6[[#This Row],[wielkosc_zamowienia]] &gt;=0, soki6[[#This Row],[Stan butelek przed]]-soki6[[#This Row],[wielkosc_zamowienia]], soki6[[#This Row],[Stan butelek przed]])</f>
        <v>16030</v>
      </c>
      <c r="G584">
        <f>IF(soki6[[#This Row],[Stan butelek przed]]-soki6[[#This Row],[wielkosc_zamowienia]] &lt; 0, soki6[[#This Row],[wielkosc_zamowienia]], 0)</f>
        <v>0</v>
      </c>
      <c r="H584">
        <f>IF(WEEKDAY(soki6[[#This Row],[data]], 2) &lt;= 5, 12000, 5000)</f>
        <v>12000</v>
      </c>
    </row>
    <row r="585" spans="1:8" x14ac:dyDescent="0.45">
      <c r="A585">
        <v>584</v>
      </c>
      <c r="B585" s="1">
        <v>44483</v>
      </c>
      <c r="C585" s="2" t="s">
        <v>7</v>
      </c>
      <c r="D585">
        <v>2170</v>
      </c>
      <c r="E585">
        <f>IF(soki6[[#This Row],[data]] &lt;&gt; B584, F584+soki6[[#This Row],[Zmiana butelkowa]], F584)</f>
        <v>16030</v>
      </c>
      <c r="F585">
        <f>IF(soki6[[#This Row],[Stan butelek przed]]-soki6[[#This Row],[wielkosc_zamowienia]] &gt;=0, soki6[[#This Row],[Stan butelek przed]]-soki6[[#This Row],[wielkosc_zamowienia]], soki6[[#This Row],[Stan butelek przed]])</f>
        <v>13860</v>
      </c>
      <c r="G585">
        <f>IF(soki6[[#This Row],[Stan butelek przed]]-soki6[[#This Row],[wielkosc_zamowienia]] &lt; 0, soki6[[#This Row],[wielkosc_zamowienia]], 0)</f>
        <v>0</v>
      </c>
      <c r="H585">
        <f>IF(WEEKDAY(soki6[[#This Row],[data]], 2) &lt;= 5, 12000, 5000)</f>
        <v>12000</v>
      </c>
    </row>
    <row r="586" spans="1:8" x14ac:dyDescent="0.45">
      <c r="A586">
        <v>585</v>
      </c>
      <c r="B586" s="1">
        <v>44484</v>
      </c>
      <c r="C586" s="2" t="s">
        <v>5</v>
      </c>
      <c r="D586">
        <v>6230</v>
      </c>
      <c r="E586">
        <f>IF(soki6[[#This Row],[data]] &lt;&gt; B585, F585+soki6[[#This Row],[Zmiana butelkowa]], F585)</f>
        <v>25860</v>
      </c>
      <c r="F586">
        <f>IF(soki6[[#This Row],[Stan butelek przed]]-soki6[[#This Row],[wielkosc_zamowienia]] &gt;=0, soki6[[#This Row],[Stan butelek przed]]-soki6[[#This Row],[wielkosc_zamowienia]], soki6[[#This Row],[Stan butelek przed]])</f>
        <v>19630</v>
      </c>
      <c r="G586">
        <f>IF(soki6[[#This Row],[Stan butelek przed]]-soki6[[#This Row],[wielkosc_zamowienia]] &lt; 0, soki6[[#This Row],[wielkosc_zamowienia]], 0)</f>
        <v>0</v>
      </c>
      <c r="H586">
        <f>IF(WEEKDAY(soki6[[#This Row],[data]], 2) &lt;= 5, 12000, 5000)</f>
        <v>12000</v>
      </c>
    </row>
    <row r="587" spans="1:8" x14ac:dyDescent="0.45">
      <c r="A587">
        <v>586</v>
      </c>
      <c r="B587" s="1">
        <v>44484</v>
      </c>
      <c r="C587" s="2" t="s">
        <v>7</v>
      </c>
      <c r="D587">
        <v>2310</v>
      </c>
      <c r="E587">
        <f>IF(soki6[[#This Row],[data]] &lt;&gt; B586, F586+soki6[[#This Row],[Zmiana butelkowa]], F586)</f>
        <v>19630</v>
      </c>
      <c r="F587">
        <f>IF(soki6[[#This Row],[Stan butelek przed]]-soki6[[#This Row],[wielkosc_zamowienia]] &gt;=0, soki6[[#This Row],[Stan butelek przed]]-soki6[[#This Row],[wielkosc_zamowienia]], soki6[[#This Row],[Stan butelek przed]])</f>
        <v>17320</v>
      </c>
      <c r="G587">
        <f>IF(soki6[[#This Row],[Stan butelek przed]]-soki6[[#This Row],[wielkosc_zamowienia]] &lt; 0, soki6[[#This Row],[wielkosc_zamowienia]], 0)</f>
        <v>0</v>
      </c>
      <c r="H587">
        <f>IF(WEEKDAY(soki6[[#This Row],[data]], 2) &lt;= 5, 12000, 5000)</f>
        <v>12000</v>
      </c>
    </row>
    <row r="588" spans="1:8" x14ac:dyDescent="0.45">
      <c r="A588">
        <v>587</v>
      </c>
      <c r="B588" s="1">
        <v>44485</v>
      </c>
      <c r="C588" s="2" t="s">
        <v>6</v>
      </c>
      <c r="D588">
        <v>5650</v>
      </c>
      <c r="E588">
        <f>IF(soki6[[#This Row],[data]] &lt;&gt; B587, F587+soki6[[#This Row],[Zmiana butelkowa]], F587)</f>
        <v>22320</v>
      </c>
      <c r="F588">
        <f>IF(soki6[[#This Row],[Stan butelek przed]]-soki6[[#This Row],[wielkosc_zamowienia]] &gt;=0, soki6[[#This Row],[Stan butelek przed]]-soki6[[#This Row],[wielkosc_zamowienia]], soki6[[#This Row],[Stan butelek przed]])</f>
        <v>16670</v>
      </c>
      <c r="G588">
        <f>IF(soki6[[#This Row],[Stan butelek przed]]-soki6[[#This Row],[wielkosc_zamowienia]] &lt; 0, soki6[[#This Row],[wielkosc_zamowienia]], 0)</f>
        <v>0</v>
      </c>
      <c r="H588">
        <f>IF(WEEKDAY(soki6[[#This Row],[data]], 2) &lt;= 5, 12000, 5000)</f>
        <v>5000</v>
      </c>
    </row>
    <row r="589" spans="1:8" x14ac:dyDescent="0.45">
      <c r="A589">
        <v>588</v>
      </c>
      <c r="B589" s="1">
        <v>44485</v>
      </c>
      <c r="C589" s="2" t="s">
        <v>7</v>
      </c>
      <c r="D589">
        <v>7250</v>
      </c>
      <c r="E589">
        <f>IF(soki6[[#This Row],[data]] &lt;&gt; B588, F588+soki6[[#This Row],[Zmiana butelkowa]], F588)</f>
        <v>16670</v>
      </c>
      <c r="F589">
        <f>IF(soki6[[#This Row],[Stan butelek przed]]-soki6[[#This Row],[wielkosc_zamowienia]] &gt;=0, soki6[[#This Row],[Stan butelek przed]]-soki6[[#This Row],[wielkosc_zamowienia]], soki6[[#This Row],[Stan butelek przed]])</f>
        <v>9420</v>
      </c>
      <c r="G589">
        <f>IF(soki6[[#This Row],[Stan butelek przed]]-soki6[[#This Row],[wielkosc_zamowienia]] &lt; 0, soki6[[#This Row],[wielkosc_zamowienia]], 0)</f>
        <v>0</v>
      </c>
      <c r="H589">
        <f>IF(WEEKDAY(soki6[[#This Row],[data]], 2) &lt;= 5, 12000, 5000)</f>
        <v>5000</v>
      </c>
    </row>
    <row r="590" spans="1:8" x14ac:dyDescent="0.45">
      <c r="A590">
        <v>589</v>
      </c>
      <c r="B590" s="1">
        <v>44486</v>
      </c>
      <c r="C590" s="2" t="s">
        <v>7</v>
      </c>
      <c r="D590">
        <v>3650</v>
      </c>
      <c r="E590">
        <f>IF(soki6[[#This Row],[data]] &lt;&gt; B589, F589+soki6[[#This Row],[Zmiana butelkowa]], F589)</f>
        <v>14420</v>
      </c>
      <c r="F590">
        <f>IF(soki6[[#This Row],[Stan butelek przed]]-soki6[[#This Row],[wielkosc_zamowienia]] &gt;=0, soki6[[#This Row],[Stan butelek przed]]-soki6[[#This Row],[wielkosc_zamowienia]], soki6[[#This Row],[Stan butelek przed]])</f>
        <v>10770</v>
      </c>
      <c r="G590">
        <f>IF(soki6[[#This Row],[Stan butelek przed]]-soki6[[#This Row],[wielkosc_zamowienia]] &lt; 0, soki6[[#This Row],[wielkosc_zamowienia]], 0)</f>
        <v>0</v>
      </c>
      <c r="H590">
        <f>IF(WEEKDAY(soki6[[#This Row],[data]], 2) &lt;= 5, 12000, 5000)</f>
        <v>5000</v>
      </c>
    </row>
    <row r="591" spans="1:8" x14ac:dyDescent="0.45">
      <c r="A591">
        <v>590</v>
      </c>
      <c r="B591" s="1">
        <v>44486</v>
      </c>
      <c r="C591" s="2" t="s">
        <v>5</v>
      </c>
      <c r="D591">
        <v>4190</v>
      </c>
      <c r="E591">
        <f>IF(soki6[[#This Row],[data]] &lt;&gt; B590, F590+soki6[[#This Row],[Zmiana butelkowa]], F590)</f>
        <v>10770</v>
      </c>
      <c r="F591">
        <f>IF(soki6[[#This Row],[Stan butelek przed]]-soki6[[#This Row],[wielkosc_zamowienia]] &gt;=0, soki6[[#This Row],[Stan butelek przed]]-soki6[[#This Row],[wielkosc_zamowienia]], soki6[[#This Row],[Stan butelek przed]])</f>
        <v>6580</v>
      </c>
      <c r="G591">
        <f>IF(soki6[[#This Row],[Stan butelek przed]]-soki6[[#This Row],[wielkosc_zamowienia]] &lt; 0, soki6[[#This Row],[wielkosc_zamowienia]], 0)</f>
        <v>0</v>
      </c>
      <c r="H591">
        <f>IF(WEEKDAY(soki6[[#This Row],[data]], 2) &lt;= 5, 12000, 5000)</f>
        <v>5000</v>
      </c>
    </row>
    <row r="592" spans="1:8" x14ac:dyDescent="0.45">
      <c r="A592">
        <v>591</v>
      </c>
      <c r="B592" s="1">
        <v>44486</v>
      </c>
      <c r="C592" s="2" t="s">
        <v>4</v>
      </c>
      <c r="D592">
        <v>7920</v>
      </c>
      <c r="E592">
        <f>IF(soki6[[#This Row],[data]] &lt;&gt; B591, F591+soki6[[#This Row],[Zmiana butelkowa]], F591)</f>
        <v>6580</v>
      </c>
      <c r="F592">
        <f>IF(soki6[[#This Row],[Stan butelek przed]]-soki6[[#This Row],[wielkosc_zamowienia]] &gt;=0, soki6[[#This Row],[Stan butelek przed]]-soki6[[#This Row],[wielkosc_zamowienia]], soki6[[#This Row],[Stan butelek przed]])</f>
        <v>6580</v>
      </c>
      <c r="G592">
        <f>IF(soki6[[#This Row],[Stan butelek przed]]-soki6[[#This Row],[wielkosc_zamowienia]] &lt; 0, soki6[[#This Row],[wielkosc_zamowienia]], 0)</f>
        <v>7920</v>
      </c>
      <c r="H592">
        <f>IF(WEEKDAY(soki6[[#This Row],[data]], 2) &lt;= 5, 12000, 5000)</f>
        <v>5000</v>
      </c>
    </row>
    <row r="593" spans="1:8" x14ac:dyDescent="0.45">
      <c r="A593">
        <v>592</v>
      </c>
      <c r="B593" s="1">
        <v>44487</v>
      </c>
      <c r="C593" s="2" t="s">
        <v>5</v>
      </c>
      <c r="D593">
        <v>5920</v>
      </c>
      <c r="E593">
        <f>IF(soki6[[#This Row],[data]] &lt;&gt; B592, F592+soki6[[#This Row],[Zmiana butelkowa]], F592)</f>
        <v>18580</v>
      </c>
      <c r="F593">
        <f>IF(soki6[[#This Row],[Stan butelek przed]]-soki6[[#This Row],[wielkosc_zamowienia]] &gt;=0, soki6[[#This Row],[Stan butelek przed]]-soki6[[#This Row],[wielkosc_zamowienia]], soki6[[#This Row],[Stan butelek przed]])</f>
        <v>12660</v>
      </c>
      <c r="G593">
        <f>IF(soki6[[#This Row],[Stan butelek przed]]-soki6[[#This Row],[wielkosc_zamowienia]] &lt; 0, soki6[[#This Row],[wielkosc_zamowienia]], 0)</f>
        <v>0</v>
      </c>
      <c r="H593">
        <f>IF(WEEKDAY(soki6[[#This Row],[data]], 2) &lt;= 5, 12000, 5000)</f>
        <v>12000</v>
      </c>
    </row>
    <row r="594" spans="1:8" x14ac:dyDescent="0.45">
      <c r="A594">
        <v>593</v>
      </c>
      <c r="B594" s="1">
        <v>44487</v>
      </c>
      <c r="C594" s="2" t="s">
        <v>4</v>
      </c>
      <c r="D594">
        <v>5270</v>
      </c>
      <c r="E594">
        <f>IF(soki6[[#This Row],[data]] &lt;&gt; B593, F593+soki6[[#This Row],[Zmiana butelkowa]], F593)</f>
        <v>12660</v>
      </c>
      <c r="F594">
        <f>IF(soki6[[#This Row],[Stan butelek przed]]-soki6[[#This Row],[wielkosc_zamowienia]] &gt;=0, soki6[[#This Row],[Stan butelek przed]]-soki6[[#This Row],[wielkosc_zamowienia]], soki6[[#This Row],[Stan butelek przed]])</f>
        <v>7390</v>
      </c>
      <c r="G594">
        <f>IF(soki6[[#This Row],[Stan butelek przed]]-soki6[[#This Row],[wielkosc_zamowienia]] &lt; 0, soki6[[#This Row],[wielkosc_zamowienia]], 0)</f>
        <v>0</v>
      </c>
      <c r="H594">
        <f>IF(WEEKDAY(soki6[[#This Row],[data]], 2) &lt;= 5, 12000, 5000)</f>
        <v>12000</v>
      </c>
    </row>
    <row r="595" spans="1:8" x14ac:dyDescent="0.45">
      <c r="A595">
        <v>594</v>
      </c>
      <c r="B595" s="1">
        <v>44488</v>
      </c>
      <c r="C595" s="2" t="s">
        <v>6</v>
      </c>
      <c r="D595">
        <v>7990</v>
      </c>
      <c r="E595">
        <f>IF(soki6[[#This Row],[data]] &lt;&gt; B594, F594+soki6[[#This Row],[Zmiana butelkowa]], F594)</f>
        <v>19390</v>
      </c>
      <c r="F595">
        <f>IF(soki6[[#This Row],[Stan butelek przed]]-soki6[[#This Row],[wielkosc_zamowienia]] &gt;=0, soki6[[#This Row],[Stan butelek przed]]-soki6[[#This Row],[wielkosc_zamowienia]], soki6[[#This Row],[Stan butelek przed]])</f>
        <v>11400</v>
      </c>
      <c r="G595">
        <f>IF(soki6[[#This Row],[Stan butelek przed]]-soki6[[#This Row],[wielkosc_zamowienia]] &lt; 0, soki6[[#This Row],[wielkosc_zamowienia]], 0)</f>
        <v>0</v>
      </c>
      <c r="H595">
        <f>IF(WEEKDAY(soki6[[#This Row],[data]], 2) &lt;= 5, 12000, 5000)</f>
        <v>12000</v>
      </c>
    </row>
    <row r="596" spans="1:8" x14ac:dyDescent="0.45">
      <c r="A596">
        <v>595</v>
      </c>
      <c r="B596" s="1">
        <v>44488</v>
      </c>
      <c r="C596" s="2" t="s">
        <v>5</v>
      </c>
      <c r="D596">
        <v>5450</v>
      </c>
      <c r="E596">
        <f>IF(soki6[[#This Row],[data]] &lt;&gt; B595, F595+soki6[[#This Row],[Zmiana butelkowa]], F595)</f>
        <v>11400</v>
      </c>
      <c r="F596">
        <f>IF(soki6[[#This Row],[Stan butelek przed]]-soki6[[#This Row],[wielkosc_zamowienia]] &gt;=0, soki6[[#This Row],[Stan butelek przed]]-soki6[[#This Row],[wielkosc_zamowienia]], soki6[[#This Row],[Stan butelek przed]])</f>
        <v>5950</v>
      </c>
      <c r="G596">
        <f>IF(soki6[[#This Row],[Stan butelek przed]]-soki6[[#This Row],[wielkosc_zamowienia]] &lt; 0, soki6[[#This Row],[wielkosc_zamowienia]], 0)</f>
        <v>0</v>
      </c>
      <c r="H596">
        <f>IF(WEEKDAY(soki6[[#This Row],[data]], 2) &lt;= 5, 12000, 5000)</f>
        <v>12000</v>
      </c>
    </row>
    <row r="597" spans="1:8" x14ac:dyDescent="0.45">
      <c r="A597">
        <v>596</v>
      </c>
      <c r="B597" s="1">
        <v>44489</v>
      </c>
      <c r="C597" s="2" t="s">
        <v>4</v>
      </c>
      <c r="D597">
        <v>2580</v>
      </c>
      <c r="E597">
        <f>IF(soki6[[#This Row],[data]] &lt;&gt; B596, F596+soki6[[#This Row],[Zmiana butelkowa]], F596)</f>
        <v>17950</v>
      </c>
      <c r="F597">
        <f>IF(soki6[[#This Row],[Stan butelek przed]]-soki6[[#This Row],[wielkosc_zamowienia]] &gt;=0, soki6[[#This Row],[Stan butelek przed]]-soki6[[#This Row],[wielkosc_zamowienia]], soki6[[#This Row],[Stan butelek przed]])</f>
        <v>15370</v>
      </c>
      <c r="G597">
        <f>IF(soki6[[#This Row],[Stan butelek przed]]-soki6[[#This Row],[wielkosc_zamowienia]] &lt; 0, soki6[[#This Row],[wielkosc_zamowienia]], 0)</f>
        <v>0</v>
      </c>
      <c r="H597">
        <f>IF(WEEKDAY(soki6[[#This Row],[data]], 2) &lt;= 5, 12000, 5000)</f>
        <v>12000</v>
      </c>
    </row>
    <row r="598" spans="1:8" x14ac:dyDescent="0.45">
      <c r="A598">
        <v>597</v>
      </c>
      <c r="B598" s="1">
        <v>44490</v>
      </c>
      <c r="C598" s="2" t="s">
        <v>4</v>
      </c>
      <c r="D598">
        <v>8040</v>
      </c>
      <c r="E598">
        <f>IF(soki6[[#This Row],[data]] &lt;&gt; B597, F597+soki6[[#This Row],[Zmiana butelkowa]], F597)</f>
        <v>27370</v>
      </c>
      <c r="F598">
        <f>IF(soki6[[#This Row],[Stan butelek przed]]-soki6[[#This Row],[wielkosc_zamowienia]] &gt;=0, soki6[[#This Row],[Stan butelek przed]]-soki6[[#This Row],[wielkosc_zamowienia]], soki6[[#This Row],[Stan butelek przed]])</f>
        <v>19330</v>
      </c>
      <c r="G598">
        <f>IF(soki6[[#This Row],[Stan butelek przed]]-soki6[[#This Row],[wielkosc_zamowienia]] &lt; 0, soki6[[#This Row],[wielkosc_zamowienia]], 0)</f>
        <v>0</v>
      </c>
      <c r="H598">
        <f>IF(WEEKDAY(soki6[[#This Row],[data]], 2) &lt;= 5, 12000, 5000)</f>
        <v>12000</v>
      </c>
    </row>
    <row r="599" spans="1:8" x14ac:dyDescent="0.45">
      <c r="A599">
        <v>598</v>
      </c>
      <c r="B599" s="1">
        <v>44490</v>
      </c>
      <c r="C599" s="2" t="s">
        <v>7</v>
      </c>
      <c r="D599">
        <v>1920</v>
      </c>
      <c r="E599">
        <f>IF(soki6[[#This Row],[data]] &lt;&gt; B598, F598+soki6[[#This Row],[Zmiana butelkowa]], F598)</f>
        <v>19330</v>
      </c>
      <c r="F599">
        <f>IF(soki6[[#This Row],[Stan butelek przed]]-soki6[[#This Row],[wielkosc_zamowienia]] &gt;=0, soki6[[#This Row],[Stan butelek przed]]-soki6[[#This Row],[wielkosc_zamowienia]], soki6[[#This Row],[Stan butelek przed]])</f>
        <v>17410</v>
      </c>
      <c r="G599">
        <f>IF(soki6[[#This Row],[Stan butelek przed]]-soki6[[#This Row],[wielkosc_zamowienia]] &lt; 0, soki6[[#This Row],[wielkosc_zamowienia]], 0)</f>
        <v>0</v>
      </c>
      <c r="H599">
        <f>IF(WEEKDAY(soki6[[#This Row],[data]], 2) &lt;= 5, 12000, 5000)</f>
        <v>12000</v>
      </c>
    </row>
    <row r="600" spans="1:8" x14ac:dyDescent="0.45">
      <c r="A600">
        <v>599</v>
      </c>
      <c r="B600" s="1">
        <v>44491</v>
      </c>
      <c r="C600" s="2" t="s">
        <v>4</v>
      </c>
      <c r="D600">
        <v>6930</v>
      </c>
      <c r="E600">
        <f>IF(soki6[[#This Row],[data]] &lt;&gt; B599, F599+soki6[[#This Row],[Zmiana butelkowa]], F599)</f>
        <v>29410</v>
      </c>
      <c r="F600">
        <f>IF(soki6[[#This Row],[Stan butelek przed]]-soki6[[#This Row],[wielkosc_zamowienia]] &gt;=0, soki6[[#This Row],[Stan butelek przed]]-soki6[[#This Row],[wielkosc_zamowienia]], soki6[[#This Row],[Stan butelek przed]])</f>
        <v>22480</v>
      </c>
      <c r="G600">
        <f>IF(soki6[[#This Row],[Stan butelek przed]]-soki6[[#This Row],[wielkosc_zamowienia]] &lt; 0, soki6[[#This Row],[wielkosc_zamowienia]], 0)</f>
        <v>0</v>
      </c>
      <c r="H600">
        <f>IF(WEEKDAY(soki6[[#This Row],[data]], 2) &lt;= 5, 12000, 5000)</f>
        <v>12000</v>
      </c>
    </row>
    <row r="601" spans="1:8" x14ac:dyDescent="0.45">
      <c r="A601">
        <v>600</v>
      </c>
      <c r="B601" s="1">
        <v>44491</v>
      </c>
      <c r="C601" s="2" t="s">
        <v>6</v>
      </c>
      <c r="D601">
        <v>9480</v>
      </c>
      <c r="E601">
        <f>IF(soki6[[#This Row],[data]] &lt;&gt; B600, F600+soki6[[#This Row],[Zmiana butelkowa]], F600)</f>
        <v>22480</v>
      </c>
      <c r="F601">
        <f>IF(soki6[[#This Row],[Stan butelek przed]]-soki6[[#This Row],[wielkosc_zamowienia]] &gt;=0, soki6[[#This Row],[Stan butelek przed]]-soki6[[#This Row],[wielkosc_zamowienia]], soki6[[#This Row],[Stan butelek przed]])</f>
        <v>13000</v>
      </c>
      <c r="G601">
        <f>IF(soki6[[#This Row],[Stan butelek przed]]-soki6[[#This Row],[wielkosc_zamowienia]] &lt; 0, soki6[[#This Row],[wielkosc_zamowienia]], 0)</f>
        <v>0</v>
      </c>
      <c r="H601">
        <f>IF(WEEKDAY(soki6[[#This Row],[data]], 2) &lt;= 5, 12000, 5000)</f>
        <v>12000</v>
      </c>
    </row>
    <row r="602" spans="1:8" x14ac:dyDescent="0.45">
      <c r="A602">
        <v>601</v>
      </c>
      <c r="B602" s="1">
        <v>44491</v>
      </c>
      <c r="C602" s="2" t="s">
        <v>5</v>
      </c>
      <c r="D602">
        <v>4810</v>
      </c>
      <c r="E602">
        <f>IF(soki6[[#This Row],[data]] &lt;&gt; B601, F601+soki6[[#This Row],[Zmiana butelkowa]], F601)</f>
        <v>13000</v>
      </c>
      <c r="F602">
        <f>IF(soki6[[#This Row],[Stan butelek przed]]-soki6[[#This Row],[wielkosc_zamowienia]] &gt;=0, soki6[[#This Row],[Stan butelek przed]]-soki6[[#This Row],[wielkosc_zamowienia]], soki6[[#This Row],[Stan butelek przed]])</f>
        <v>8190</v>
      </c>
      <c r="G602">
        <f>IF(soki6[[#This Row],[Stan butelek przed]]-soki6[[#This Row],[wielkosc_zamowienia]] &lt; 0, soki6[[#This Row],[wielkosc_zamowienia]], 0)</f>
        <v>0</v>
      </c>
      <c r="H602">
        <f>IF(WEEKDAY(soki6[[#This Row],[data]], 2) &lt;= 5, 12000, 5000)</f>
        <v>12000</v>
      </c>
    </row>
    <row r="603" spans="1:8" x14ac:dyDescent="0.45">
      <c r="A603">
        <v>602</v>
      </c>
      <c r="B603" s="1">
        <v>44492</v>
      </c>
      <c r="C603" s="2" t="s">
        <v>4</v>
      </c>
      <c r="D603">
        <v>5770</v>
      </c>
      <c r="E603">
        <f>IF(soki6[[#This Row],[data]] &lt;&gt; B602, F602+soki6[[#This Row],[Zmiana butelkowa]], F602)</f>
        <v>13190</v>
      </c>
      <c r="F603">
        <f>IF(soki6[[#This Row],[Stan butelek przed]]-soki6[[#This Row],[wielkosc_zamowienia]] &gt;=0, soki6[[#This Row],[Stan butelek przed]]-soki6[[#This Row],[wielkosc_zamowienia]], soki6[[#This Row],[Stan butelek przed]])</f>
        <v>7420</v>
      </c>
      <c r="G603">
        <f>IF(soki6[[#This Row],[Stan butelek przed]]-soki6[[#This Row],[wielkosc_zamowienia]] &lt; 0, soki6[[#This Row],[wielkosc_zamowienia]], 0)</f>
        <v>0</v>
      </c>
      <c r="H603">
        <f>IF(WEEKDAY(soki6[[#This Row],[data]], 2) &lt;= 5, 12000, 5000)</f>
        <v>5000</v>
      </c>
    </row>
    <row r="604" spans="1:8" x14ac:dyDescent="0.45">
      <c r="A604">
        <v>603</v>
      </c>
      <c r="B604" s="1">
        <v>44492</v>
      </c>
      <c r="C604" s="2" t="s">
        <v>7</v>
      </c>
      <c r="D604">
        <v>2610</v>
      </c>
      <c r="E604">
        <f>IF(soki6[[#This Row],[data]] &lt;&gt; B603, F603+soki6[[#This Row],[Zmiana butelkowa]], F603)</f>
        <v>7420</v>
      </c>
      <c r="F604">
        <f>IF(soki6[[#This Row],[Stan butelek przed]]-soki6[[#This Row],[wielkosc_zamowienia]] &gt;=0, soki6[[#This Row],[Stan butelek przed]]-soki6[[#This Row],[wielkosc_zamowienia]], soki6[[#This Row],[Stan butelek przed]])</f>
        <v>4810</v>
      </c>
      <c r="G604">
        <f>IF(soki6[[#This Row],[Stan butelek przed]]-soki6[[#This Row],[wielkosc_zamowienia]] &lt; 0, soki6[[#This Row],[wielkosc_zamowienia]], 0)</f>
        <v>0</v>
      </c>
      <c r="H604">
        <f>IF(WEEKDAY(soki6[[#This Row],[data]], 2) &lt;= 5, 12000, 5000)</f>
        <v>5000</v>
      </c>
    </row>
    <row r="605" spans="1:8" x14ac:dyDescent="0.45">
      <c r="A605">
        <v>604</v>
      </c>
      <c r="B605" s="1">
        <v>44493</v>
      </c>
      <c r="C605" s="2" t="s">
        <v>5</v>
      </c>
      <c r="D605">
        <v>2670</v>
      </c>
      <c r="E605">
        <f>IF(soki6[[#This Row],[data]] &lt;&gt; B604, F604+soki6[[#This Row],[Zmiana butelkowa]], F604)</f>
        <v>9810</v>
      </c>
      <c r="F605">
        <f>IF(soki6[[#This Row],[Stan butelek przed]]-soki6[[#This Row],[wielkosc_zamowienia]] &gt;=0, soki6[[#This Row],[Stan butelek przed]]-soki6[[#This Row],[wielkosc_zamowienia]], soki6[[#This Row],[Stan butelek przed]])</f>
        <v>7140</v>
      </c>
      <c r="G605">
        <f>IF(soki6[[#This Row],[Stan butelek przed]]-soki6[[#This Row],[wielkosc_zamowienia]] &lt; 0, soki6[[#This Row],[wielkosc_zamowienia]], 0)</f>
        <v>0</v>
      </c>
      <c r="H605">
        <f>IF(WEEKDAY(soki6[[#This Row],[data]], 2) &lt;= 5, 12000, 5000)</f>
        <v>5000</v>
      </c>
    </row>
    <row r="606" spans="1:8" x14ac:dyDescent="0.45">
      <c r="A606">
        <v>605</v>
      </c>
      <c r="B606" s="1">
        <v>44493</v>
      </c>
      <c r="C606" s="2" t="s">
        <v>7</v>
      </c>
      <c r="D606">
        <v>1330</v>
      </c>
      <c r="E606">
        <f>IF(soki6[[#This Row],[data]] &lt;&gt; B605, F605+soki6[[#This Row],[Zmiana butelkowa]], F605)</f>
        <v>7140</v>
      </c>
      <c r="F606">
        <f>IF(soki6[[#This Row],[Stan butelek przed]]-soki6[[#This Row],[wielkosc_zamowienia]] &gt;=0, soki6[[#This Row],[Stan butelek przed]]-soki6[[#This Row],[wielkosc_zamowienia]], soki6[[#This Row],[Stan butelek przed]])</f>
        <v>5810</v>
      </c>
      <c r="G606">
        <f>IF(soki6[[#This Row],[Stan butelek przed]]-soki6[[#This Row],[wielkosc_zamowienia]] &lt; 0, soki6[[#This Row],[wielkosc_zamowienia]], 0)</f>
        <v>0</v>
      </c>
      <c r="H606">
        <f>IF(WEEKDAY(soki6[[#This Row],[data]], 2) &lt;= 5, 12000, 5000)</f>
        <v>5000</v>
      </c>
    </row>
    <row r="607" spans="1:8" x14ac:dyDescent="0.45">
      <c r="A607">
        <v>606</v>
      </c>
      <c r="B607" s="1">
        <v>44494</v>
      </c>
      <c r="C607" s="2" t="s">
        <v>5</v>
      </c>
      <c r="D607">
        <v>1700</v>
      </c>
      <c r="E607">
        <f>IF(soki6[[#This Row],[data]] &lt;&gt; B606, F606+soki6[[#This Row],[Zmiana butelkowa]], F606)</f>
        <v>17810</v>
      </c>
      <c r="F607">
        <f>IF(soki6[[#This Row],[Stan butelek przed]]-soki6[[#This Row],[wielkosc_zamowienia]] &gt;=0, soki6[[#This Row],[Stan butelek przed]]-soki6[[#This Row],[wielkosc_zamowienia]], soki6[[#This Row],[Stan butelek przed]])</f>
        <v>16110</v>
      </c>
      <c r="G607">
        <f>IF(soki6[[#This Row],[Stan butelek przed]]-soki6[[#This Row],[wielkosc_zamowienia]] &lt; 0, soki6[[#This Row],[wielkosc_zamowienia]], 0)</f>
        <v>0</v>
      </c>
      <c r="H607">
        <f>IF(WEEKDAY(soki6[[#This Row],[data]], 2) &lt;= 5, 12000, 5000)</f>
        <v>12000</v>
      </c>
    </row>
    <row r="608" spans="1:8" x14ac:dyDescent="0.45">
      <c r="A608">
        <v>607</v>
      </c>
      <c r="B608" s="1">
        <v>44494</v>
      </c>
      <c r="C608" s="2" t="s">
        <v>6</v>
      </c>
      <c r="D608">
        <v>1050</v>
      </c>
      <c r="E608">
        <f>IF(soki6[[#This Row],[data]] &lt;&gt; B607, F607+soki6[[#This Row],[Zmiana butelkowa]], F607)</f>
        <v>16110</v>
      </c>
      <c r="F608">
        <f>IF(soki6[[#This Row],[Stan butelek przed]]-soki6[[#This Row],[wielkosc_zamowienia]] &gt;=0, soki6[[#This Row],[Stan butelek przed]]-soki6[[#This Row],[wielkosc_zamowienia]], soki6[[#This Row],[Stan butelek przed]])</f>
        <v>15060</v>
      </c>
      <c r="G608">
        <f>IF(soki6[[#This Row],[Stan butelek przed]]-soki6[[#This Row],[wielkosc_zamowienia]] &lt; 0, soki6[[#This Row],[wielkosc_zamowienia]], 0)</f>
        <v>0</v>
      </c>
      <c r="H608">
        <f>IF(WEEKDAY(soki6[[#This Row],[data]], 2) &lt;= 5, 12000, 5000)</f>
        <v>12000</v>
      </c>
    </row>
    <row r="609" spans="1:8" x14ac:dyDescent="0.45">
      <c r="A609">
        <v>608</v>
      </c>
      <c r="B609" s="1">
        <v>44494</v>
      </c>
      <c r="C609" s="2" t="s">
        <v>4</v>
      </c>
      <c r="D609">
        <v>1750</v>
      </c>
      <c r="E609">
        <f>IF(soki6[[#This Row],[data]] &lt;&gt; B608, F608+soki6[[#This Row],[Zmiana butelkowa]], F608)</f>
        <v>15060</v>
      </c>
      <c r="F609">
        <f>IF(soki6[[#This Row],[Stan butelek przed]]-soki6[[#This Row],[wielkosc_zamowienia]] &gt;=0, soki6[[#This Row],[Stan butelek przed]]-soki6[[#This Row],[wielkosc_zamowienia]], soki6[[#This Row],[Stan butelek przed]])</f>
        <v>13310</v>
      </c>
      <c r="G609">
        <f>IF(soki6[[#This Row],[Stan butelek przed]]-soki6[[#This Row],[wielkosc_zamowienia]] &lt; 0, soki6[[#This Row],[wielkosc_zamowienia]], 0)</f>
        <v>0</v>
      </c>
      <c r="H609">
        <f>IF(WEEKDAY(soki6[[#This Row],[data]], 2) &lt;= 5, 12000, 5000)</f>
        <v>12000</v>
      </c>
    </row>
    <row r="610" spans="1:8" x14ac:dyDescent="0.45">
      <c r="A610">
        <v>609</v>
      </c>
      <c r="B610" s="1">
        <v>44494</v>
      </c>
      <c r="C610" s="2" t="s">
        <v>7</v>
      </c>
      <c r="D610">
        <v>6530</v>
      </c>
      <c r="E610">
        <f>IF(soki6[[#This Row],[data]] &lt;&gt; B609, F609+soki6[[#This Row],[Zmiana butelkowa]], F609)</f>
        <v>13310</v>
      </c>
      <c r="F610">
        <f>IF(soki6[[#This Row],[Stan butelek przed]]-soki6[[#This Row],[wielkosc_zamowienia]] &gt;=0, soki6[[#This Row],[Stan butelek przed]]-soki6[[#This Row],[wielkosc_zamowienia]], soki6[[#This Row],[Stan butelek przed]])</f>
        <v>6780</v>
      </c>
      <c r="G610">
        <f>IF(soki6[[#This Row],[Stan butelek przed]]-soki6[[#This Row],[wielkosc_zamowienia]] &lt; 0, soki6[[#This Row],[wielkosc_zamowienia]], 0)</f>
        <v>0</v>
      </c>
      <c r="H610">
        <f>IF(WEEKDAY(soki6[[#This Row],[data]], 2) &lt;= 5, 12000, 5000)</f>
        <v>12000</v>
      </c>
    </row>
    <row r="611" spans="1:8" x14ac:dyDescent="0.45">
      <c r="A611">
        <v>610</v>
      </c>
      <c r="B611" s="1">
        <v>44495</v>
      </c>
      <c r="C611" s="2" t="s">
        <v>4</v>
      </c>
      <c r="D611">
        <v>6980</v>
      </c>
      <c r="E611">
        <f>IF(soki6[[#This Row],[data]] &lt;&gt; B610, F610+soki6[[#This Row],[Zmiana butelkowa]], F610)</f>
        <v>18780</v>
      </c>
      <c r="F611">
        <f>IF(soki6[[#This Row],[Stan butelek przed]]-soki6[[#This Row],[wielkosc_zamowienia]] &gt;=0, soki6[[#This Row],[Stan butelek przed]]-soki6[[#This Row],[wielkosc_zamowienia]], soki6[[#This Row],[Stan butelek przed]])</f>
        <v>11800</v>
      </c>
      <c r="G611">
        <f>IF(soki6[[#This Row],[Stan butelek przed]]-soki6[[#This Row],[wielkosc_zamowienia]] &lt; 0, soki6[[#This Row],[wielkosc_zamowienia]], 0)</f>
        <v>0</v>
      </c>
      <c r="H611">
        <f>IF(WEEKDAY(soki6[[#This Row],[data]], 2) &lt;= 5, 12000, 5000)</f>
        <v>12000</v>
      </c>
    </row>
    <row r="612" spans="1:8" x14ac:dyDescent="0.45">
      <c r="A612">
        <v>611</v>
      </c>
      <c r="B612" s="1">
        <v>44495</v>
      </c>
      <c r="C612" s="2" t="s">
        <v>6</v>
      </c>
      <c r="D612">
        <v>6590</v>
      </c>
      <c r="E612">
        <f>IF(soki6[[#This Row],[data]] &lt;&gt; B611, F611+soki6[[#This Row],[Zmiana butelkowa]], F611)</f>
        <v>11800</v>
      </c>
      <c r="F612">
        <f>IF(soki6[[#This Row],[Stan butelek przed]]-soki6[[#This Row],[wielkosc_zamowienia]] &gt;=0, soki6[[#This Row],[Stan butelek przed]]-soki6[[#This Row],[wielkosc_zamowienia]], soki6[[#This Row],[Stan butelek przed]])</f>
        <v>5210</v>
      </c>
      <c r="G612">
        <f>IF(soki6[[#This Row],[Stan butelek przed]]-soki6[[#This Row],[wielkosc_zamowienia]] &lt; 0, soki6[[#This Row],[wielkosc_zamowienia]], 0)</f>
        <v>0</v>
      </c>
      <c r="H612">
        <f>IF(WEEKDAY(soki6[[#This Row],[data]], 2) &lt;= 5, 12000, 5000)</f>
        <v>12000</v>
      </c>
    </row>
    <row r="613" spans="1:8" x14ac:dyDescent="0.45">
      <c r="A613">
        <v>612</v>
      </c>
      <c r="B613" s="1">
        <v>44495</v>
      </c>
      <c r="C613" s="2" t="s">
        <v>5</v>
      </c>
      <c r="D613">
        <v>2090</v>
      </c>
      <c r="E613">
        <f>IF(soki6[[#This Row],[data]] &lt;&gt; B612, F612+soki6[[#This Row],[Zmiana butelkowa]], F612)</f>
        <v>5210</v>
      </c>
      <c r="F613">
        <f>IF(soki6[[#This Row],[Stan butelek przed]]-soki6[[#This Row],[wielkosc_zamowienia]] &gt;=0, soki6[[#This Row],[Stan butelek przed]]-soki6[[#This Row],[wielkosc_zamowienia]], soki6[[#This Row],[Stan butelek przed]])</f>
        <v>3120</v>
      </c>
      <c r="G613">
        <f>IF(soki6[[#This Row],[Stan butelek przed]]-soki6[[#This Row],[wielkosc_zamowienia]] &lt; 0, soki6[[#This Row],[wielkosc_zamowienia]], 0)</f>
        <v>0</v>
      </c>
      <c r="H613">
        <f>IF(WEEKDAY(soki6[[#This Row],[data]], 2) &lt;= 5, 12000, 5000)</f>
        <v>12000</v>
      </c>
    </row>
    <row r="614" spans="1:8" x14ac:dyDescent="0.45">
      <c r="A614">
        <v>613</v>
      </c>
      <c r="B614" s="1">
        <v>44496</v>
      </c>
      <c r="C614" s="2" t="s">
        <v>5</v>
      </c>
      <c r="D614">
        <v>3960</v>
      </c>
      <c r="E614">
        <f>IF(soki6[[#This Row],[data]] &lt;&gt; B613, F613+soki6[[#This Row],[Zmiana butelkowa]], F613)</f>
        <v>15120</v>
      </c>
      <c r="F614">
        <f>IF(soki6[[#This Row],[Stan butelek przed]]-soki6[[#This Row],[wielkosc_zamowienia]] &gt;=0, soki6[[#This Row],[Stan butelek przed]]-soki6[[#This Row],[wielkosc_zamowienia]], soki6[[#This Row],[Stan butelek przed]])</f>
        <v>11160</v>
      </c>
      <c r="G614">
        <f>IF(soki6[[#This Row],[Stan butelek przed]]-soki6[[#This Row],[wielkosc_zamowienia]] &lt; 0, soki6[[#This Row],[wielkosc_zamowienia]], 0)</f>
        <v>0</v>
      </c>
      <c r="H614">
        <f>IF(WEEKDAY(soki6[[#This Row],[data]], 2) &lt;= 5, 12000, 5000)</f>
        <v>12000</v>
      </c>
    </row>
    <row r="615" spans="1:8" x14ac:dyDescent="0.45">
      <c r="A615">
        <v>614</v>
      </c>
      <c r="B615" s="1">
        <v>44496</v>
      </c>
      <c r="C615" s="2" t="s">
        <v>6</v>
      </c>
      <c r="D615">
        <v>6430</v>
      </c>
      <c r="E615">
        <f>IF(soki6[[#This Row],[data]] &lt;&gt; B614, F614+soki6[[#This Row],[Zmiana butelkowa]], F614)</f>
        <v>11160</v>
      </c>
      <c r="F615">
        <f>IF(soki6[[#This Row],[Stan butelek przed]]-soki6[[#This Row],[wielkosc_zamowienia]] &gt;=0, soki6[[#This Row],[Stan butelek przed]]-soki6[[#This Row],[wielkosc_zamowienia]], soki6[[#This Row],[Stan butelek przed]])</f>
        <v>4730</v>
      </c>
      <c r="G615">
        <f>IF(soki6[[#This Row],[Stan butelek przed]]-soki6[[#This Row],[wielkosc_zamowienia]] &lt; 0, soki6[[#This Row],[wielkosc_zamowienia]], 0)</f>
        <v>0</v>
      </c>
      <c r="H615">
        <f>IF(WEEKDAY(soki6[[#This Row],[data]], 2) &lt;= 5, 12000, 5000)</f>
        <v>12000</v>
      </c>
    </row>
    <row r="616" spans="1:8" x14ac:dyDescent="0.45">
      <c r="A616">
        <v>615</v>
      </c>
      <c r="B616" s="1">
        <v>44496</v>
      </c>
      <c r="C616" s="2" t="s">
        <v>4</v>
      </c>
      <c r="D616">
        <v>9940</v>
      </c>
      <c r="E616">
        <f>IF(soki6[[#This Row],[data]] &lt;&gt; B615, F615+soki6[[#This Row],[Zmiana butelkowa]], F615)</f>
        <v>4730</v>
      </c>
      <c r="F616">
        <f>IF(soki6[[#This Row],[Stan butelek przed]]-soki6[[#This Row],[wielkosc_zamowienia]] &gt;=0, soki6[[#This Row],[Stan butelek przed]]-soki6[[#This Row],[wielkosc_zamowienia]], soki6[[#This Row],[Stan butelek przed]])</f>
        <v>4730</v>
      </c>
      <c r="G616">
        <f>IF(soki6[[#This Row],[Stan butelek przed]]-soki6[[#This Row],[wielkosc_zamowienia]] &lt; 0, soki6[[#This Row],[wielkosc_zamowienia]], 0)</f>
        <v>9940</v>
      </c>
      <c r="H616">
        <f>IF(WEEKDAY(soki6[[#This Row],[data]], 2) &lt;= 5, 12000, 5000)</f>
        <v>12000</v>
      </c>
    </row>
    <row r="617" spans="1:8" x14ac:dyDescent="0.45">
      <c r="A617">
        <v>616</v>
      </c>
      <c r="B617" s="1">
        <v>44496</v>
      </c>
      <c r="C617" s="2" t="s">
        <v>7</v>
      </c>
      <c r="D617">
        <v>4220</v>
      </c>
      <c r="E617">
        <f>IF(soki6[[#This Row],[data]] &lt;&gt; B616, F616+soki6[[#This Row],[Zmiana butelkowa]], F616)</f>
        <v>4730</v>
      </c>
      <c r="F617">
        <f>IF(soki6[[#This Row],[Stan butelek przed]]-soki6[[#This Row],[wielkosc_zamowienia]] &gt;=0, soki6[[#This Row],[Stan butelek przed]]-soki6[[#This Row],[wielkosc_zamowienia]], soki6[[#This Row],[Stan butelek przed]])</f>
        <v>510</v>
      </c>
      <c r="G617">
        <f>IF(soki6[[#This Row],[Stan butelek przed]]-soki6[[#This Row],[wielkosc_zamowienia]] &lt; 0, soki6[[#This Row],[wielkosc_zamowienia]], 0)</f>
        <v>0</v>
      </c>
      <c r="H617">
        <f>IF(WEEKDAY(soki6[[#This Row],[data]], 2) &lt;= 5, 12000, 5000)</f>
        <v>12000</v>
      </c>
    </row>
    <row r="618" spans="1:8" x14ac:dyDescent="0.45">
      <c r="A618">
        <v>617</v>
      </c>
      <c r="B618" s="1">
        <v>44497</v>
      </c>
      <c r="C618" s="2" t="s">
        <v>7</v>
      </c>
      <c r="D618">
        <v>2630</v>
      </c>
      <c r="E618">
        <f>IF(soki6[[#This Row],[data]] &lt;&gt; B617, F617+soki6[[#This Row],[Zmiana butelkowa]], F617)</f>
        <v>12510</v>
      </c>
      <c r="F618">
        <f>IF(soki6[[#This Row],[Stan butelek przed]]-soki6[[#This Row],[wielkosc_zamowienia]] &gt;=0, soki6[[#This Row],[Stan butelek przed]]-soki6[[#This Row],[wielkosc_zamowienia]], soki6[[#This Row],[Stan butelek przed]])</f>
        <v>9880</v>
      </c>
      <c r="G618">
        <f>IF(soki6[[#This Row],[Stan butelek przed]]-soki6[[#This Row],[wielkosc_zamowienia]] &lt; 0, soki6[[#This Row],[wielkosc_zamowienia]], 0)</f>
        <v>0</v>
      </c>
      <c r="H618">
        <f>IF(WEEKDAY(soki6[[#This Row],[data]], 2) &lt;= 5, 12000, 5000)</f>
        <v>12000</v>
      </c>
    </row>
    <row r="619" spans="1:8" x14ac:dyDescent="0.45">
      <c r="A619">
        <v>618</v>
      </c>
      <c r="B619" s="1">
        <v>44497</v>
      </c>
      <c r="C619" s="2" t="s">
        <v>4</v>
      </c>
      <c r="D619">
        <v>3540</v>
      </c>
      <c r="E619">
        <f>IF(soki6[[#This Row],[data]] &lt;&gt; B618, F618+soki6[[#This Row],[Zmiana butelkowa]], F618)</f>
        <v>9880</v>
      </c>
      <c r="F619">
        <f>IF(soki6[[#This Row],[Stan butelek przed]]-soki6[[#This Row],[wielkosc_zamowienia]] &gt;=0, soki6[[#This Row],[Stan butelek przed]]-soki6[[#This Row],[wielkosc_zamowienia]], soki6[[#This Row],[Stan butelek przed]])</f>
        <v>6340</v>
      </c>
      <c r="G619">
        <f>IF(soki6[[#This Row],[Stan butelek przed]]-soki6[[#This Row],[wielkosc_zamowienia]] &lt; 0, soki6[[#This Row],[wielkosc_zamowienia]], 0)</f>
        <v>0</v>
      </c>
      <c r="H619">
        <f>IF(WEEKDAY(soki6[[#This Row],[data]], 2) &lt;= 5, 12000, 5000)</f>
        <v>12000</v>
      </c>
    </row>
    <row r="620" spans="1:8" x14ac:dyDescent="0.45">
      <c r="A620">
        <v>619</v>
      </c>
      <c r="B620" s="1">
        <v>44498</v>
      </c>
      <c r="C620" s="2" t="s">
        <v>5</v>
      </c>
      <c r="D620">
        <v>2630</v>
      </c>
      <c r="E620">
        <f>IF(soki6[[#This Row],[data]] &lt;&gt; B619, F619+soki6[[#This Row],[Zmiana butelkowa]], F619)</f>
        <v>18340</v>
      </c>
      <c r="F620">
        <f>IF(soki6[[#This Row],[Stan butelek przed]]-soki6[[#This Row],[wielkosc_zamowienia]] &gt;=0, soki6[[#This Row],[Stan butelek przed]]-soki6[[#This Row],[wielkosc_zamowienia]], soki6[[#This Row],[Stan butelek przed]])</f>
        <v>15710</v>
      </c>
      <c r="G620">
        <f>IF(soki6[[#This Row],[Stan butelek przed]]-soki6[[#This Row],[wielkosc_zamowienia]] &lt; 0, soki6[[#This Row],[wielkosc_zamowienia]], 0)</f>
        <v>0</v>
      </c>
      <c r="H620">
        <f>IF(WEEKDAY(soki6[[#This Row],[data]], 2) &lt;= 5, 12000, 5000)</f>
        <v>12000</v>
      </c>
    </row>
    <row r="621" spans="1:8" x14ac:dyDescent="0.45">
      <c r="A621">
        <v>620</v>
      </c>
      <c r="B621" s="1">
        <v>44499</v>
      </c>
      <c r="C621" s="2" t="s">
        <v>6</v>
      </c>
      <c r="D621">
        <v>4230</v>
      </c>
      <c r="E621">
        <f>IF(soki6[[#This Row],[data]] &lt;&gt; B620, F620+soki6[[#This Row],[Zmiana butelkowa]], F620)</f>
        <v>20710</v>
      </c>
      <c r="F621">
        <f>IF(soki6[[#This Row],[Stan butelek przed]]-soki6[[#This Row],[wielkosc_zamowienia]] &gt;=0, soki6[[#This Row],[Stan butelek przed]]-soki6[[#This Row],[wielkosc_zamowienia]], soki6[[#This Row],[Stan butelek przed]])</f>
        <v>16480</v>
      </c>
      <c r="G621">
        <f>IF(soki6[[#This Row],[Stan butelek przed]]-soki6[[#This Row],[wielkosc_zamowienia]] &lt; 0, soki6[[#This Row],[wielkosc_zamowienia]], 0)</f>
        <v>0</v>
      </c>
      <c r="H621">
        <f>IF(WEEKDAY(soki6[[#This Row],[data]], 2) &lt;= 5, 12000, 5000)</f>
        <v>5000</v>
      </c>
    </row>
    <row r="622" spans="1:8" x14ac:dyDescent="0.45">
      <c r="A622">
        <v>621</v>
      </c>
      <c r="B622" s="1">
        <v>44499</v>
      </c>
      <c r="C622" s="2" t="s">
        <v>4</v>
      </c>
      <c r="D622">
        <v>4630</v>
      </c>
      <c r="E622">
        <f>IF(soki6[[#This Row],[data]] &lt;&gt; B621, F621+soki6[[#This Row],[Zmiana butelkowa]], F621)</f>
        <v>16480</v>
      </c>
      <c r="F622">
        <f>IF(soki6[[#This Row],[Stan butelek przed]]-soki6[[#This Row],[wielkosc_zamowienia]] &gt;=0, soki6[[#This Row],[Stan butelek przed]]-soki6[[#This Row],[wielkosc_zamowienia]], soki6[[#This Row],[Stan butelek przed]])</f>
        <v>11850</v>
      </c>
      <c r="G622">
        <f>IF(soki6[[#This Row],[Stan butelek przed]]-soki6[[#This Row],[wielkosc_zamowienia]] &lt; 0, soki6[[#This Row],[wielkosc_zamowienia]], 0)</f>
        <v>0</v>
      </c>
      <c r="H622">
        <f>IF(WEEKDAY(soki6[[#This Row],[data]], 2) &lt;= 5, 12000, 5000)</f>
        <v>5000</v>
      </c>
    </row>
    <row r="623" spans="1:8" x14ac:dyDescent="0.45">
      <c r="A623">
        <v>622</v>
      </c>
      <c r="B623" s="1">
        <v>44500</v>
      </c>
      <c r="C623" s="2" t="s">
        <v>5</v>
      </c>
      <c r="D623">
        <v>2100</v>
      </c>
      <c r="E623">
        <f>IF(soki6[[#This Row],[data]] &lt;&gt; B622, F622+soki6[[#This Row],[Zmiana butelkowa]], F622)</f>
        <v>16850</v>
      </c>
      <c r="F623">
        <f>IF(soki6[[#This Row],[Stan butelek przed]]-soki6[[#This Row],[wielkosc_zamowienia]] &gt;=0, soki6[[#This Row],[Stan butelek przed]]-soki6[[#This Row],[wielkosc_zamowienia]], soki6[[#This Row],[Stan butelek przed]])</f>
        <v>14750</v>
      </c>
      <c r="G623">
        <f>IF(soki6[[#This Row],[Stan butelek przed]]-soki6[[#This Row],[wielkosc_zamowienia]] &lt; 0, soki6[[#This Row],[wielkosc_zamowienia]], 0)</f>
        <v>0</v>
      </c>
      <c r="H623">
        <f>IF(WEEKDAY(soki6[[#This Row],[data]], 2) &lt;= 5, 12000, 5000)</f>
        <v>5000</v>
      </c>
    </row>
    <row r="624" spans="1:8" x14ac:dyDescent="0.45">
      <c r="A624">
        <v>623</v>
      </c>
      <c r="B624" s="1">
        <v>44501</v>
      </c>
      <c r="C624" s="2" t="s">
        <v>4</v>
      </c>
      <c r="D624">
        <v>4290</v>
      </c>
      <c r="E624">
        <f>IF(soki6[[#This Row],[data]] &lt;&gt; B623, F623+soki6[[#This Row],[Zmiana butelkowa]], F623)</f>
        <v>26750</v>
      </c>
      <c r="F624">
        <f>IF(soki6[[#This Row],[Stan butelek przed]]-soki6[[#This Row],[wielkosc_zamowienia]] &gt;=0, soki6[[#This Row],[Stan butelek przed]]-soki6[[#This Row],[wielkosc_zamowienia]], soki6[[#This Row],[Stan butelek przed]])</f>
        <v>22460</v>
      </c>
      <c r="G624">
        <f>IF(soki6[[#This Row],[Stan butelek przed]]-soki6[[#This Row],[wielkosc_zamowienia]] &lt; 0, soki6[[#This Row],[wielkosc_zamowienia]], 0)</f>
        <v>0</v>
      </c>
      <c r="H624">
        <f>IF(WEEKDAY(soki6[[#This Row],[data]], 2) &lt;= 5, 12000, 5000)</f>
        <v>12000</v>
      </c>
    </row>
    <row r="625" spans="1:8" x14ac:dyDescent="0.45">
      <c r="A625">
        <v>624</v>
      </c>
      <c r="B625" s="1">
        <v>44501</v>
      </c>
      <c r="C625" s="2" t="s">
        <v>6</v>
      </c>
      <c r="D625">
        <v>2870</v>
      </c>
      <c r="E625">
        <f>IF(soki6[[#This Row],[data]] &lt;&gt; B624, F624+soki6[[#This Row],[Zmiana butelkowa]], F624)</f>
        <v>22460</v>
      </c>
      <c r="F625">
        <f>IF(soki6[[#This Row],[Stan butelek przed]]-soki6[[#This Row],[wielkosc_zamowienia]] &gt;=0, soki6[[#This Row],[Stan butelek przed]]-soki6[[#This Row],[wielkosc_zamowienia]], soki6[[#This Row],[Stan butelek przed]])</f>
        <v>19590</v>
      </c>
      <c r="G625">
        <f>IF(soki6[[#This Row],[Stan butelek przed]]-soki6[[#This Row],[wielkosc_zamowienia]] &lt; 0, soki6[[#This Row],[wielkosc_zamowienia]], 0)</f>
        <v>0</v>
      </c>
      <c r="H625">
        <f>IF(WEEKDAY(soki6[[#This Row],[data]], 2) &lt;= 5, 12000, 5000)</f>
        <v>12000</v>
      </c>
    </row>
    <row r="626" spans="1:8" x14ac:dyDescent="0.45">
      <c r="A626">
        <v>625</v>
      </c>
      <c r="B626" s="1">
        <v>44501</v>
      </c>
      <c r="C626" s="2" t="s">
        <v>5</v>
      </c>
      <c r="D626">
        <v>3550</v>
      </c>
      <c r="E626">
        <f>IF(soki6[[#This Row],[data]] &lt;&gt; B625, F625+soki6[[#This Row],[Zmiana butelkowa]], F625)</f>
        <v>19590</v>
      </c>
      <c r="F626">
        <f>IF(soki6[[#This Row],[Stan butelek przed]]-soki6[[#This Row],[wielkosc_zamowienia]] &gt;=0, soki6[[#This Row],[Stan butelek przed]]-soki6[[#This Row],[wielkosc_zamowienia]], soki6[[#This Row],[Stan butelek przed]])</f>
        <v>16040</v>
      </c>
      <c r="G626">
        <f>IF(soki6[[#This Row],[Stan butelek przed]]-soki6[[#This Row],[wielkosc_zamowienia]] &lt; 0, soki6[[#This Row],[wielkosc_zamowienia]], 0)</f>
        <v>0</v>
      </c>
      <c r="H626">
        <f>IF(WEEKDAY(soki6[[#This Row],[data]], 2) &lt;= 5, 12000, 5000)</f>
        <v>12000</v>
      </c>
    </row>
    <row r="627" spans="1:8" x14ac:dyDescent="0.45">
      <c r="A627">
        <v>626</v>
      </c>
      <c r="B627" s="1">
        <v>44502</v>
      </c>
      <c r="C627" s="2" t="s">
        <v>4</v>
      </c>
      <c r="D627">
        <v>8480</v>
      </c>
      <c r="E627">
        <f>IF(soki6[[#This Row],[data]] &lt;&gt; B626, F626+soki6[[#This Row],[Zmiana butelkowa]], F626)</f>
        <v>28040</v>
      </c>
      <c r="F627">
        <f>IF(soki6[[#This Row],[Stan butelek przed]]-soki6[[#This Row],[wielkosc_zamowienia]] &gt;=0, soki6[[#This Row],[Stan butelek przed]]-soki6[[#This Row],[wielkosc_zamowienia]], soki6[[#This Row],[Stan butelek przed]])</f>
        <v>19560</v>
      </c>
      <c r="G627">
        <f>IF(soki6[[#This Row],[Stan butelek przed]]-soki6[[#This Row],[wielkosc_zamowienia]] &lt; 0, soki6[[#This Row],[wielkosc_zamowienia]], 0)</f>
        <v>0</v>
      </c>
      <c r="H627">
        <f>IF(WEEKDAY(soki6[[#This Row],[data]], 2) &lt;= 5, 12000, 5000)</f>
        <v>12000</v>
      </c>
    </row>
    <row r="628" spans="1:8" x14ac:dyDescent="0.45">
      <c r="A628">
        <v>627</v>
      </c>
      <c r="B628" s="1">
        <v>44503</v>
      </c>
      <c r="C628" s="2" t="s">
        <v>4</v>
      </c>
      <c r="D628">
        <v>4860</v>
      </c>
      <c r="E628">
        <f>IF(soki6[[#This Row],[data]] &lt;&gt; B627, F627+soki6[[#This Row],[Zmiana butelkowa]], F627)</f>
        <v>31560</v>
      </c>
      <c r="F628">
        <f>IF(soki6[[#This Row],[Stan butelek przed]]-soki6[[#This Row],[wielkosc_zamowienia]] &gt;=0, soki6[[#This Row],[Stan butelek przed]]-soki6[[#This Row],[wielkosc_zamowienia]], soki6[[#This Row],[Stan butelek przed]])</f>
        <v>26700</v>
      </c>
      <c r="G628">
        <f>IF(soki6[[#This Row],[Stan butelek przed]]-soki6[[#This Row],[wielkosc_zamowienia]] &lt; 0, soki6[[#This Row],[wielkosc_zamowienia]], 0)</f>
        <v>0</v>
      </c>
      <c r="H628">
        <f>IF(WEEKDAY(soki6[[#This Row],[data]], 2) &lt;= 5, 12000, 5000)</f>
        <v>12000</v>
      </c>
    </row>
    <row r="629" spans="1:8" x14ac:dyDescent="0.45">
      <c r="A629">
        <v>628</v>
      </c>
      <c r="B629" s="1">
        <v>44503</v>
      </c>
      <c r="C629" s="2" t="s">
        <v>5</v>
      </c>
      <c r="D629">
        <v>8270</v>
      </c>
      <c r="E629">
        <f>IF(soki6[[#This Row],[data]] &lt;&gt; B628, F628+soki6[[#This Row],[Zmiana butelkowa]], F628)</f>
        <v>26700</v>
      </c>
      <c r="F629">
        <f>IF(soki6[[#This Row],[Stan butelek przed]]-soki6[[#This Row],[wielkosc_zamowienia]] &gt;=0, soki6[[#This Row],[Stan butelek przed]]-soki6[[#This Row],[wielkosc_zamowienia]], soki6[[#This Row],[Stan butelek przed]])</f>
        <v>18430</v>
      </c>
      <c r="G629">
        <f>IF(soki6[[#This Row],[Stan butelek przed]]-soki6[[#This Row],[wielkosc_zamowienia]] &lt; 0, soki6[[#This Row],[wielkosc_zamowienia]], 0)</f>
        <v>0</v>
      </c>
      <c r="H629">
        <f>IF(WEEKDAY(soki6[[#This Row],[data]], 2) &lt;= 5, 12000, 5000)</f>
        <v>12000</v>
      </c>
    </row>
    <row r="630" spans="1:8" x14ac:dyDescent="0.45">
      <c r="A630">
        <v>629</v>
      </c>
      <c r="B630" s="1">
        <v>44504</v>
      </c>
      <c r="C630" s="2" t="s">
        <v>7</v>
      </c>
      <c r="D630">
        <v>8790</v>
      </c>
      <c r="E630">
        <f>IF(soki6[[#This Row],[data]] &lt;&gt; B629, F629+soki6[[#This Row],[Zmiana butelkowa]], F629)</f>
        <v>30430</v>
      </c>
      <c r="F630">
        <f>IF(soki6[[#This Row],[Stan butelek przed]]-soki6[[#This Row],[wielkosc_zamowienia]] &gt;=0, soki6[[#This Row],[Stan butelek przed]]-soki6[[#This Row],[wielkosc_zamowienia]], soki6[[#This Row],[Stan butelek przed]])</f>
        <v>21640</v>
      </c>
      <c r="G630">
        <f>IF(soki6[[#This Row],[Stan butelek przed]]-soki6[[#This Row],[wielkosc_zamowienia]] &lt; 0, soki6[[#This Row],[wielkosc_zamowienia]], 0)</f>
        <v>0</v>
      </c>
      <c r="H630">
        <f>IF(WEEKDAY(soki6[[#This Row],[data]], 2) &lt;= 5, 12000, 5000)</f>
        <v>12000</v>
      </c>
    </row>
    <row r="631" spans="1:8" x14ac:dyDescent="0.45">
      <c r="A631">
        <v>630</v>
      </c>
      <c r="B631" s="1">
        <v>44504</v>
      </c>
      <c r="C631" s="2" t="s">
        <v>6</v>
      </c>
      <c r="D631">
        <v>3110</v>
      </c>
      <c r="E631">
        <f>IF(soki6[[#This Row],[data]] &lt;&gt; B630, F630+soki6[[#This Row],[Zmiana butelkowa]], F630)</f>
        <v>21640</v>
      </c>
      <c r="F631">
        <f>IF(soki6[[#This Row],[Stan butelek przed]]-soki6[[#This Row],[wielkosc_zamowienia]] &gt;=0, soki6[[#This Row],[Stan butelek przed]]-soki6[[#This Row],[wielkosc_zamowienia]], soki6[[#This Row],[Stan butelek przed]])</f>
        <v>18530</v>
      </c>
      <c r="G631">
        <f>IF(soki6[[#This Row],[Stan butelek przed]]-soki6[[#This Row],[wielkosc_zamowienia]] &lt; 0, soki6[[#This Row],[wielkosc_zamowienia]], 0)</f>
        <v>0</v>
      </c>
      <c r="H631">
        <f>IF(WEEKDAY(soki6[[#This Row],[data]], 2) &lt;= 5, 12000, 5000)</f>
        <v>12000</v>
      </c>
    </row>
    <row r="632" spans="1:8" x14ac:dyDescent="0.45">
      <c r="A632">
        <v>631</v>
      </c>
      <c r="B632" s="1">
        <v>44504</v>
      </c>
      <c r="C632" s="2" t="s">
        <v>5</v>
      </c>
      <c r="D632">
        <v>1440</v>
      </c>
      <c r="E632">
        <f>IF(soki6[[#This Row],[data]] &lt;&gt; B631, F631+soki6[[#This Row],[Zmiana butelkowa]], F631)</f>
        <v>18530</v>
      </c>
      <c r="F632">
        <f>IF(soki6[[#This Row],[Stan butelek przed]]-soki6[[#This Row],[wielkosc_zamowienia]] &gt;=0, soki6[[#This Row],[Stan butelek przed]]-soki6[[#This Row],[wielkosc_zamowienia]], soki6[[#This Row],[Stan butelek przed]])</f>
        <v>17090</v>
      </c>
      <c r="G632">
        <f>IF(soki6[[#This Row],[Stan butelek przed]]-soki6[[#This Row],[wielkosc_zamowienia]] &lt; 0, soki6[[#This Row],[wielkosc_zamowienia]], 0)</f>
        <v>0</v>
      </c>
      <c r="H632">
        <f>IF(WEEKDAY(soki6[[#This Row],[data]], 2) &lt;= 5, 12000, 5000)</f>
        <v>12000</v>
      </c>
    </row>
    <row r="633" spans="1:8" x14ac:dyDescent="0.45">
      <c r="A633">
        <v>632</v>
      </c>
      <c r="B633" s="1">
        <v>44505</v>
      </c>
      <c r="C633" s="2" t="s">
        <v>7</v>
      </c>
      <c r="D633">
        <v>4550</v>
      </c>
      <c r="E633">
        <f>IF(soki6[[#This Row],[data]] &lt;&gt; B632, F632+soki6[[#This Row],[Zmiana butelkowa]], F632)</f>
        <v>29090</v>
      </c>
      <c r="F633">
        <f>IF(soki6[[#This Row],[Stan butelek przed]]-soki6[[#This Row],[wielkosc_zamowienia]] &gt;=0, soki6[[#This Row],[Stan butelek przed]]-soki6[[#This Row],[wielkosc_zamowienia]], soki6[[#This Row],[Stan butelek przed]])</f>
        <v>24540</v>
      </c>
      <c r="G633">
        <f>IF(soki6[[#This Row],[Stan butelek przed]]-soki6[[#This Row],[wielkosc_zamowienia]] &lt; 0, soki6[[#This Row],[wielkosc_zamowienia]], 0)</f>
        <v>0</v>
      </c>
      <c r="H633">
        <f>IF(WEEKDAY(soki6[[#This Row],[data]], 2) &lt;= 5, 12000, 5000)</f>
        <v>12000</v>
      </c>
    </row>
    <row r="634" spans="1:8" x14ac:dyDescent="0.45">
      <c r="A634">
        <v>633</v>
      </c>
      <c r="B634" s="1">
        <v>44505</v>
      </c>
      <c r="C634" s="2" t="s">
        <v>4</v>
      </c>
      <c r="D634">
        <v>6980</v>
      </c>
      <c r="E634">
        <f>IF(soki6[[#This Row],[data]] &lt;&gt; B633, F633+soki6[[#This Row],[Zmiana butelkowa]], F633)</f>
        <v>24540</v>
      </c>
      <c r="F634">
        <f>IF(soki6[[#This Row],[Stan butelek przed]]-soki6[[#This Row],[wielkosc_zamowienia]] &gt;=0, soki6[[#This Row],[Stan butelek przed]]-soki6[[#This Row],[wielkosc_zamowienia]], soki6[[#This Row],[Stan butelek przed]])</f>
        <v>17560</v>
      </c>
      <c r="G634">
        <f>IF(soki6[[#This Row],[Stan butelek przed]]-soki6[[#This Row],[wielkosc_zamowienia]] &lt; 0, soki6[[#This Row],[wielkosc_zamowienia]], 0)</f>
        <v>0</v>
      </c>
      <c r="H634">
        <f>IF(WEEKDAY(soki6[[#This Row],[data]], 2) &lt;= 5, 12000, 5000)</f>
        <v>12000</v>
      </c>
    </row>
    <row r="635" spans="1:8" x14ac:dyDescent="0.45">
      <c r="A635">
        <v>634</v>
      </c>
      <c r="B635" s="1">
        <v>44506</v>
      </c>
      <c r="C635" s="2" t="s">
        <v>5</v>
      </c>
      <c r="D635">
        <v>3920</v>
      </c>
      <c r="E635">
        <f>IF(soki6[[#This Row],[data]] &lt;&gt; B634, F634+soki6[[#This Row],[Zmiana butelkowa]], F634)</f>
        <v>22560</v>
      </c>
      <c r="F635">
        <f>IF(soki6[[#This Row],[Stan butelek przed]]-soki6[[#This Row],[wielkosc_zamowienia]] &gt;=0, soki6[[#This Row],[Stan butelek przed]]-soki6[[#This Row],[wielkosc_zamowienia]], soki6[[#This Row],[Stan butelek przed]])</f>
        <v>18640</v>
      </c>
      <c r="G635">
        <f>IF(soki6[[#This Row],[Stan butelek przed]]-soki6[[#This Row],[wielkosc_zamowienia]] &lt; 0, soki6[[#This Row],[wielkosc_zamowienia]], 0)</f>
        <v>0</v>
      </c>
      <c r="H635">
        <f>IF(WEEKDAY(soki6[[#This Row],[data]], 2) &lt;= 5, 12000, 5000)</f>
        <v>5000</v>
      </c>
    </row>
    <row r="636" spans="1:8" x14ac:dyDescent="0.45">
      <c r="A636">
        <v>635</v>
      </c>
      <c r="B636" s="1">
        <v>44507</v>
      </c>
      <c r="C636" s="2" t="s">
        <v>5</v>
      </c>
      <c r="D636">
        <v>7040</v>
      </c>
      <c r="E636">
        <f>IF(soki6[[#This Row],[data]] &lt;&gt; B635, F635+soki6[[#This Row],[Zmiana butelkowa]], F635)</f>
        <v>23640</v>
      </c>
      <c r="F636">
        <f>IF(soki6[[#This Row],[Stan butelek przed]]-soki6[[#This Row],[wielkosc_zamowienia]] &gt;=0, soki6[[#This Row],[Stan butelek przed]]-soki6[[#This Row],[wielkosc_zamowienia]], soki6[[#This Row],[Stan butelek przed]])</f>
        <v>16600</v>
      </c>
      <c r="G636">
        <f>IF(soki6[[#This Row],[Stan butelek przed]]-soki6[[#This Row],[wielkosc_zamowienia]] &lt; 0, soki6[[#This Row],[wielkosc_zamowienia]], 0)</f>
        <v>0</v>
      </c>
      <c r="H636">
        <f>IF(WEEKDAY(soki6[[#This Row],[data]], 2) &lt;= 5, 12000, 5000)</f>
        <v>5000</v>
      </c>
    </row>
    <row r="637" spans="1:8" x14ac:dyDescent="0.45">
      <c r="A637">
        <v>636</v>
      </c>
      <c r="B637" s="1">
        <v>44507</v>
      </c>
      <c r="C637" s="2" t="s">
        <v>4</v>
      </c>
      <c r="D637">
        <v>7000</v>
      </c>
      <c r="E637">
        <f>IF(soki6[[#This Row],[data]] &lt;&gt; B636, F636+soki6[[#This Row],[Zmiana butelkowa]], F636)</f>
        <v>16600</v>
      </c>
      <c r="F637">
        <f>IF(soki6[[#This Row],[Stan butelek przed]]-soki6[[#This Row],[wielkosc_zamowienia]] &gt;=0, soki6[[#This Row],[Stan butelek przed]]-soki6[[#This Row],[wielkosc_zamowienia]], soki6[[#This Row],[Stan butelek przed]])</f>
        <v>9600</v>
      </c>
      <c r="G637">
        <f>IF(soki6[[#This Row],[Stan butelek przed]]-soki6[[#This Row],[wielkosc_zamowienia]] &lt; 0, soki6[[#This Row],[wielkosc_zamowienia]], 0)</f>
        <v>0</v>
      </c>
      <c r="H637">
        <f>IF(WEEKDAY(soki6[[#This Row],[data]], 2) &lt;= 5, 12000, 5000)</f>
        <v>5000</v>
      </c>
    </row>
    <row r="638" spans="1:8" x14ac:dyDescent="0.45">
      <c r="A638">
        <v>637</v>
      </c>
      <c r="B638" s="1">
        <v>44508</v>
      </c>
      <c r="C638" s="2" t="s">
        <v>5</v>
      </c>
      <c r="D638">
        <v>1980</v>
      </c>
      <c r="E638">
        <f>IF(soki6[[#This Row],[data]] &lt;&gt; B637, F637+soki6[[#This Row],[Zmiana butelkowa]], F637)</f>
        <v>21600</v>
      </c>
      <c r="F638">
        <f>IF(soki6[[#This Row],[Stan butelek przed]]-soki6[[#This Row],[wielkosc_zamowienia]] &gt;=0, soki6[[#This Row],[Stan butelek przed]]-soki6[[#This Row],[wielkosc_zamowienia]], soki6[[#This Row],[Stan butelek przed]])</f>
        <v>19620</v>
      </c>
      <c r="G638">
        <f>IF(soki6[[#This Row],[Stan butelek przed]]-soki6[[#This Row],[wielkosc_zamowienia]] &lt; 0, soki6[[#This Row],[wielkosc_zamowienia]], 0)</f>
        <v>0</v>
      </c>
      <c r="H638">
        <f>IF(WEEKDAY(soki6[[#This Row],[data]], 2) &lt;= 5, 12000, 5000)</f>
        <v>12000</v>
      </c>
    </row>
    <row r="639" spans="1:8" x14ac:dyDescent="0.45">
      <c r="A639">
        <v>638</v>
      </c>
      <c r="B639" s="1">
        <v>44508</v>
      </c>
      <c r="C639" s="2" t="s">
        <v>4</v>
      </c>
      <c r="D639">
        <v>7550</v>
      </c>
      <c r="E639">
        <f>IF(soki6[[#This Row],[data]] &lt;&gt; B638, F638+soki6[[#This Row],[Zmiana butelkowa]], F638)</f>
        <v>19620</v>
      </c>
      <c r="F639">
        <f>IF(soki6[[#This Row],[Stan butelek przed]]-soki6[[#This Row],[wielkosc_zamowienia]] &gt;=0, soki6[[#This Row],[Stan butelek przed]]-soki6[[#This Row],[wielkosc_zamowienia]], soki6[[#This Row],[Stan butelek przed]])</f>
        <v>12070</v>
      </c>
      <c r="G639">
        <f>IF(soki6[[#This Row],[Stan butelek przed]]-soki6[[#This Row],[wielkosc_zamowienia]] &lt; 0, soki6[[#This Row],[wielkosc_zamowienia]], 0)</f>
        <v>0</v>
      </c>
      <c r="H639">
        <f>IF(WEEKDAY(soki6[[#This Row],[data]], 2) &lt;= 5, 12000, 5000)</f>
        <v>12000</v>
      </c>
    </row>
    <row r="640" spans="1:8" x14ac:dyDescent="0.45">
      <c r="A640">
        <v>639</v>
      </c>
      <c r="B640" s="1">
        <v>44509</v>
      </c>
      <c r="C640" s="2" t="s">
        <v>6</v>
      </c>
      <c r="D640">
        <v>2300</v>
      </c>
      <c r="E640">
        <f>IF(soki6[[#This Row],[data]] &lt;&gt; B639, F639+soki6[[#This Row],[Zmiana butelkowa]], F639)</f>
        <v>24070</v>
      </c>
      <c r="F640">
        <f>IF(soki6[[#This Row],[Stan butelek przed]]-soki6[[#This Row],[wielkosc_zamowienia]] &gt;=0, soki6[[#This Row],[Stan butelek przed]]-soki6[[#This Row],[wielkosc_zamowienia]], soki6[[#This Row],[Stan butelek przed]])</f>
        <v>21770</v>
      </c>
      <c r="G640">
        <f>IF(soki6[[#This Row],[Stan butelek przed]]-soki6[[#This Row],[wielkosc_zamowienia]] &lt; 0, soki6[[#This Row],[wielkosc_zamowienia]], 0)</f>
        <v>0</v>
      </c>
      <c r="H640">
        <f>IF(WEEKDAY(soki6[[#This Row],[data]], 2) &lt;= 5, 12000, 5000)</f>
        <v>12000</v>
      </c>
    </row>
    <row r="641" spans="1:8" x14ac:dyDescent="0.45">
      <c r="A641">
        <v>640</v>
      </c>
      <c r="B641" s="1">
        <v>44509</v>
      </c>
      <c r="C641" s="2" t="s">
        <v>5</v>
      </c>
      <c r="D641">
        <v>5950</v>
      </c>
      <c r="E641">
        <f>IF(soki6[[#This Row],[data]] &lt;&gt; B640, F640+soki6[[#This Row],[Zmiana butelkowa]], F640)</f>
        <v>21770</v>
      </c>
      <c r="F641">
        <f>IF(soki6[[#This Row],[Stan butelek przed]]-soki6[[#This Row],[wielkosc_zamowienia]] &gt;=0, soki6[[#This Row],[Stan butelek przed]]-soki6[[#This Row],[wielkosc_zamowienia]], soki6[[#This Row],[Stan butelek przed]])</f>
        <v>15820</v>
      </c>
      <c r="G641">
        <f>IF(soki6[[#This Row],[Stan butelek przed]]-soki6[[#This Row],[wielkosc_zamowienia]] &lt; 0, soki6[[#This Row],[wielkosc_zamowienia]], 0)</f>
        <v>0</v>
      </c>
      <c r="H641">
        <f>IF(WEEKDAY(soki6[[#This Row],[data]], 2) &lt;= 5, 12000, 5000)</f>
        <v>12000</v>
      </c>
    </row>
    <row r="642" spans="1:8" x14ac:dyDescent="0.45">
      <c r="A642">
        <v>641</v>
      </c>
      <c r="B642" s="1">
        <v>44509</v>
      </c>
      <c r="C642" s="2" t="s">
        <v>7</v>
      </c>
      <c r="D642">
        <v>4860</v>
      </c>
      <c r="E642">
        <f>IF(soki6[[#This Row],[data]] &lt;&gt; B641, F641+soki6[[#This Row],[Zmiana butelkowa]], F641)</f>
        <v>15820</v>
      </c>
      <c r="F642">
        <f>IF(soki6[[#This Row],[Stan butelek przed]]-soki6[[#This Row],[wielkosc_zamowienia]] &gt;=0, soki6[[#This Row],[Stan butelek przed]]-soki6[[#This Row],[wielkosc_zamowienia]], soki6[[#This Row],[Stan butelek przed]])</f>
        <v>10960</v>
      </c>
      <c r="G642">
        <f>IF(soki6[[#This Row],[Stan butelek przed]]-soki6[[#This Row],[wielkosc_zamowienia]] &lt; 0, soki6[[#This Row],[wielkosc_zamowienia]], 0)</f>
        <v>0</v>
      </c>
      <c r="H642">
        <f>IF(WEEKDAY(soki6[[#This Row],[data]], 2) &lt;= 5, 12000, 5000)</f>
        <v>12000</v>
      </c>
    </row>
    <row r="643" spans="1:8" x14ac:dyDescent="0.45">
      <c r="A643">
        <v>642</v>
      </c>
      <c r="B643" s="1">
        <v>44510</v>
      </c>
      <c r="C643" s="2" t="s">
        <v>5</v>
      </c>
      <c r="D643">
        <v>7210</v>
      </c>
      <c r="E643">
        <f>IF(soki6[[#This Row],[data]] &lt;&gt; B642, F642+soki6[[#This Row],[Zmiana butelkowa]], F642)</f>
        <v>22960</v>
      </c>
      <c r="F643">
        <f>IF(soki6[[#This Row],[Stan butelek przed]]-soki6[[#This Row],[wielkosc_zamowienia]] &gt;=0, soki6[[#This Row],[Stan butelek przed]]-soki6[[#This Row],[wielkosc_zamowienia]], soki6[[#This Row],[Stan butelek przed]])</f>
        <v>15750</v>
      </c>
      <c r="G643">
        <f>IF(soki6[[#This Row],[Stan butelek przed]]-soki6[[#This Row],[wielkosc_zamowienia]] &lt; 0, soki6[[#This Row],[wielkosc_zamowienia]], 0)</f>
        <v>0</v>
      </c>
      <c r="H643">
        <f>IF(WEEKDAY(soki6[[#This Row],[data]], 2) &lt;= 5, 12000, 5000)</f>
        <v>12000</v>
      </c>
    </row>
    <row r="644" spans="1:8" x14ac:dyDescent="0.45">
      <c r="A644">
        <v>643</v>
      </c>
      <c r="B644" s="1">
        <v>44510</v>
      </c>
      <c r="C644" s="2" t="s">
        <v>6</v>
      </c>
      <c r="D644">
        <v>6320</v>
      </c>
      <c r="E644">
        <f>IF(soki6[[#This Row],[data]] &lt;&gt; B643, F643+soki6[[#This Row],[Zmiana butelkowa]], F643)</f>
        <v>15750</v>
      </c>
      <c r="F644">
        <f>IF(soki6[[#This Row],[Stan butelek przed]]-soki6[[#This Row],[wielkosc_zamowienia]] &gt;=0, soki6[[#This Row],[Stan butelek przed]]-soki6[[#This Row],[wielkosc_zamowienia]], soki6[[#This Row],[Stan butelek przed]])</f>
        <v>9430</v>
      </c>
      <c r="G644">
        <f>IF(soki6[[#This Row],[Stan butelek przed]]-soki6[[#This Row],[wielkosc_zamowienia]] &lt; 0, soki6[[#This Row],[wielkosc_zamowienia]], 0)</f>
        <v>0</v>
      </c>
      <c r="H644">
        <f>IF(WEEKDAY(soki6[[#This Row],[data]], 2) &lt;= 5, 12000, 5000)</f>
        <v>12000</v>
      </c>
    </row>
    <row r="645" spans="1:8" x14ac:dyDescent="0.45">
      <c r="A645">
        <v>644</v>
      </c>
      <c r="B645" s="1">
        <v>44510</v>
      </c>
      <c r="C645" s="2" t="s">
        <v>4</v>
      </c>
      <c r="D645">
        <v>6800</v>
      </c>
      <c r="E645">
        <f>IF(soki6[[#This Row],[data]] &lt;&gt; B644, F644+soki6[[#This Row],[Zmiana butelkowa]], F644)</f>
        <v>9430</v>
      </c>
      <c r="F645">
        <f>IF(soki6[[#This Row],[Stan butelek przed]]-soki6[[#This Row],[wielkosc_zamowienia]] &gt;=0, soki6[[#This Row],[Stan butelek przed]]-soki6[[#This Row],[wielkosc_zamowienia]], soki6[[#This Row],[Stan butelek przed]])</f>
        <v>2630</v>
      </c>
      <c r="G645">
        <f>IF(soki6[[#This Row],[Stan butelek przed]]-soki6[[#This Row],[wielkosc_zamowienia]] &lt; 0, soki6[[#This Row],[wielkosc_zamowienia]], 0)</f>
        <v>0</v>
      </c>
      <c r="H645">
        <f>IF(WEEKDAY(soki6[[#This Row],[data]], 2) &lt;= 5, 12000, 5000)</f>
        <v>12000</v>
      </c>
    </row>
    <row r="646" spans="1:8" x14ac:dyDescent="0.45">
      <c r="A646">
        <v>645</v>
      </c>
      <c r="B646" s="1">
        <v>44511</v>
      </c>
      <c r="C646" s="2" t="s">
        <v>4</v>
      </c>
      <c r="D646">
        <v>8040</v>
      </c>
      <c r="E646">
        <f>IF(soki6[[#This Row],[data]] &lt;&gt; B645, F645+soki6[[#This Row],[Zmiana butelkowa]], F645)</f>
        <v>14630</v>
      </c>
      <c r="F646">
        <f>IF(soki6[[#This Row],[Stan butelek przed]]-soki6[[#This Row],[wielkosc_zamowienia]] &gt;=0, soki6[[#This Row],[Stan butelek przed]]-soki6[[#This Row],[wielkosc_zamowienia]], soki6[[#This Row],[Stan butelek przed]])</f>
        <v>6590</v>
      </c>
      <c r="G646">
        <f>IF(soki6[[#This Row],[Stan butelek przed]]-soki6[[#This Row],[wielkosc_zamowienia]] &lt; 0, soki6[[#This Row],[wielkosc_zamowienia]], 0)</f>
        <v>0</v>
      </c>
      <c r="H646">
        <f>IF(WEEKDAY(soki6[[#This Row],[data]], 2) &lt;= 5, 12000, 5000)</f>
        <v>12000</v>
      </c>
    </row>
    <row r="647" spans="1:8" x14ac:dyDescent="0.45">
      <c r="A647">
        <v>646</v>
      </c>
      <c r="B647" s="1">
        <v>44511</v>
      </c>
      <c r="C647" s="2" t="s">
        <v>6</v>
      </c>
      <c r="D647">
        <v>2960</v>
      </c>
      <c r="E647">
        <f>IF(soki6[[#This Row],[data]] &lt;&gt; B646, F646+soki6[[#This Row],[Zmiana butelkowa]], F646)</f>
        <v>6590</v>
      </c>
      <c r="F647">
        <f>IF(soki6[[#This Row],[Stan butelek przed]]-soki6[[#This Row],[wielkosc_zamowienia]] &gt;=0, soki6[[#This Row],[Stan butelek przed]]-soki6[[#This Row],[wielkosc_zamowienia]], soki6[[#This Row],[Stan butelek przed]])</f>
        <v>3630</v>
      </c>
      <c r="G647">
        <f>IF(soki6[[#This Row],[Stan butelek przed]]-soki6[[#This Row],[wielkosc_zamowienia]] &lt; 0, soki6[[#This Row],[wielkosc_zamowienia]], 0)</f>
        <v>0</v>
      </c>
      <c r="H647">
        <f>IF(WEEKDAY(soki6[[#This Row],[data]], 2) &lt;= 5, 12000, 5000)</f>
        <v>12000</v>
      </c>
    </row>
    <row r="648" spans="1:8" x14ac:dyDescent="0.45">
      <c r="A648">
        <v>647</v>
      </c>
      <c r="B648" s="1">
        <v>44512</v>
      </c>
      <c r="C648" s="2" t="s">
        <v>5</v>
      </c>
      <c r="D648">
        <v>1960</v>
      </c>
      <c r="E648">
        <f>IF(soki6[[#This Row],[data]] &lt;&gt; B647, F647+soki6[[#This Row],[Zmiana butelkowa]], F647)</f>
        <v>15630</v>
      </c>
      <c r="F648">
        <f>IF(soki6[[#This Row],[Stan butelek przed]]-soki6[[#This Row],[wielkosc_zamowienia]] &gt;=0, soki6[[#This Row],[Stan butelek przed]]-soki6[[#This Row],[wielkosc_zamowienia]], soki6[[#This Row],[Stan butelek przed]])</f>
        <v>13670</v>
      </c>
      <c r="G648">
        <f>IF(soki6[[#This Row],[Stan butelek przed]]-soki6[[#This Row],[wielkosc_zamowienia]] &lt; 0, soki6[[#This Row],[wielkosc_zamowienia]], 0)</f>
        <v>0</v>
      </c>
      <c r="H648">
        <f>IF(WEEKDAY(soki6[[#This Row],[data]], 2) &lt;= 5, 12000, 5000)</f>
        <v>12000</v>
      </c>
    </row>
    <row r="649" spans="1:8" x14ac:dyDescent="0.45">
      <c r="A649">
        <v>648</v>
      </c>
      <c r="B649" s="1">
        <v>44513</v>
      </c>
      <c r="C649" s="2" t="s">
        <v>4</v>
      </c>
      <c r="D649">
        <v>5740</v>
      </c>
      <c r="E649">
        <f>IF(soki6[[#This Row],[data]] &lt;&gt; B648, F648+soki6[[#This Row],[Zmiana butelkowa]], F648)</f>
        <v>18670</v>
      </c>
      <c r="F649">
        <f>IF(soki6[[#This Row],[Stan butelek przed]]-soki6[[#This Row],[wielkosc_zamowienia]] &gt;=0, soki6[[#This Row],[Stan butelek przed]]-soki6[[#This Row],[wielkosc_zamowienia]], soki6[[#This Row],[Stan butelek przed]])</f>
        <v>12930</v>
      </c>
      <c r="G649">
        <f>IF(soki6[[#This Row],[Stan butelek przed]]-soki6[[#This Row],[wielkosc_zamowienia]] &lt; 0, soki6[[#This Row],[wielkosc_zamowienia]], 0)</f>
        <v>0</v>
      </c>
      <c r="H649">
        <f>IF(WEEKDAY(soki6[[#This Row],[data]], 2) &lt;= 5, 12000, 5000)</f>
        <v>5000</v>
      </c>
    </row>
    <row r="650" spans="1:8" x14ac:dyDescent="0.45">
      <c r="A650">
        <v>649</v>
      </c>
      <c r="B650" s="1">
        <v>44514</v>
      </c>
      <c r="C650" s="2" t="s">
        <v>5</v>
      </c>
      <c r="D650">
        <v>2610</v>
      </c>
      <c r="E650">
        <f>IF(soki6[[#This Row],[data]] &lt;&gt; B649, F649+soki6[[#This Row],[Zmiana butelkowa]], F649)</f>
        <v>17930</v>
      </c>
      <c r="F650">
        <f>IF(soki6[[#This Row],[Stan butelek przed]]-soki6[[#This Row],[wielkosc_zamowienia]] &gt;=0, soki6[[#This Row],[Stan butelek przed]]-soki6[[#This Row],[wielkosc_zamowienia]], soki6[[#This Row],[Stan butelek przed]])</f>
        <v>15320</v>
      </c>
      <c r="G650">
        <f>IF(soki6[[#This Row],[Stan butelek przed]]-soki6[[#This Row],[wielkosc_zamowienia]] &lt; 0, soki6[[#This Row],[wielkosc_zamowienia]], 0)</f>
        <v>0</v>
      </c>
      <c r="H650">
        <f>IF(WEEKDAY(soki6[[#This Row],[data]], 2) &lt;= 5, 12000, 5000)</f>
        <v>5000</v>
      </c>
    </row>
    <row r="651" spans="1:8" x14ac:dyDescent="0.45">
      <c r="A651">
        <v>650</v>
      </c>
      <c r="B651" s="1">
        <v>44514</v>
      </c>
      <c r="C651" s="2" t="s">
        <v>4</v>
      </c>
      <c r="D651">
        <v>5910</v>
      </c>
      <c r="E651">
        <f>IF(soki6[[#This Row],[data]] &lt;&gt; B650, F650+soki6[[#This Row],[Zmiana butelkowa]], F650)</f>
        <v>15320</v>
      </c>
      <c r="F651">
        <f>IF(soki6[[#This Row],[Stan butelek przed]]-soki6[[#This Row],[wielkosc_zamowienia]] &gt;=0, soki6[[#This Row],[Stan butelek przed]]-soki6[[#This Row],[wielkosc_zamowienia]], soki6[[#This Row],[Stan butelek przed]])</f>
        <v>9410</v>
      </c>
      <c r="G651">
        <f>IF(soki6[[#This Row],[Stan butelek przed]]-soki6[[#This Row],[wielkosc_zamowienia]] &lt; 0, soki6[[#This Row],[wielkosc_zamowienia]], 0)</f>
        <v>0</v>
      </c>
      <c r="H651">
        <f>IF(WEEKDAY(soki6[[#This Row],[data]], 2) &lt;= 5, 12000, 5000)</f>
        <v>5000</v>
      </c>
    </row>
    <row r="652" spans="1:8" x14ac:dyDescent="0.45">
      <c r="A652">
        <v>651</v>
      </c>
      <c r="B652" s="1">
        <v>44515</v>
      </c>
      <c r="C652" s="2" t="s">
        <v>5</v>
      </c>
      <c r="D652">
        <v>4410</v>
      </c>
      <c r="E652">
        <f>IF(soki6[[#This Row],[data]] &lt;&gt; B651, F651+soki6[[#This Row],[Zmiana butelkowa]], F651)</f>
        <v>21410</v>
      </c>
      <c r="F652">
        <f>IF(soki6[[#This Row],[Stan butelek przed]]-soki6[[#This Row],[wielkosc_zamowienia]] &gt;=0, soki6[[#This Row],[Stan butelek przed]]-soki6[[#This Row],[wielkosc_zamowienia]], soki6[[#This Row],[Stan butelek przed]])</f>
        <v>17000</v>
      </c>
      <c r="G652">
        <f>IF(soki6[[#This Row],[Stan butelek przed]]-soki6[[#This Row],[wielkosc_zamowienia]] &lt; 0, soki6[[#This Row],[wielkosc_zamowienia]], 0)</f>
        <v>0</v>
      </c>
      <c r="H652">
        <f>IF(WEEKDAY(soki6[[#This Row],[data]], 2) &lt;= 5, 12000, 5000)</f>
        <v>12000</v>
      </c>
    </row>
    <row r="653" spans="1:8" x14ac:dyDescent="0.45">
      <c r="A653">
        <v>652</v>
      </c>
      <c r="B653" s="1">
        <v>44515</v>
      </c>
      <c r="C653" s="2" t="s">
        <v>4</v>
      </c>
      <c r="D653">
        <v>2820</v>
      </c>
      <c r="E653">
        <f>IF(soki6[[#This Row],[data]] &lt;&gt; B652, F652+soki6[[#This Row],[Zmiana butelkowa]], F652)</f>
        <v>17000</v>
      </c>
      <c r="F653">
        <f>IF(soki6[[#This Row],[Stan butelek przed]]-soki6[[#This Row],[wielkosc_zamowienia]] &gt;=0, soki6[[#This Row],[Stan butelek przed]]-soki6[[#This Row],[wielkosc_zamowienia]], soki6[[#This Row],[Stan butelek przed]])</f>
        <v>14180</v>
      </c>
      <c r="G653">
        <f>IF(soki6[[#This Row],[Stan butelek przed]]-soki6[[#This Row],[wielkosc_zamowienia]] &lt; 0, soki6[[#This Row],[wielkosc_zamowienia]], 0)</f>
        <v>0</v>
      </c>
      <c r="H653">
        <f>IF(WEEKDAY(soki6[[#This Row],[data]], 2) &lt;= 5, 12000, 5000)</f>
        <v>12000</v>
      </c>
    </row>
    <row r="654" spans="1:8" x14ac:dyDescent="0.45">
      <c r="A654">
        <v>653</v>
      </c>
      <c r="B654" s="1">
        <v>44515</v>
      </c>
      <c r="C654" s="2" t="s">
        <v>6</v>
      </c>
      <c r="D654">
        <v>8320</v>
      </c>
      <c r="E654">
        <f>IF(soki6[[#This Row],[data]] &lt;&gt; B653, F653+soki6[[#This Row],[Zmiana butelkowa]], F653)</f>
        <v>14180</v>
      </c>
      <c r="F654">
        <f>IF(soki6[[#This Row],[Stan butelek przed]]-soki6[[#This Row],[wielkosc_zamowienia]] &gt;=0, soki6[[#This Row],[Stan butelek przed]]-soki6[[#This Row],[wielkosc_zamowienia]], soki6[[#This Row],[Stan butelek przed]])</f>
        <v>5860</v>
      </c>
      <c r="G654">
        <f>IF(soki6[[#This Row],[Stan butelek przed]]-soki6[[#This Row],[wielkosc_zamowienia]] &lt; 0, soki6[[#This Row],[wielkosc_zamowienia]], 0)</f>
        <v>0</v>
      </c>
      <c r="H654">
        <f>IF(WEEKDAY(soki6[[#This Row],[data]], 2) &lt;= 5, 12000, 5000)</f>
        <v>12000</v>
      </c>
    </row>
    <row r="655" spans="1:8" x14ac:dyDescent="0.45">
      <c r="A655">
        <v>654</v>
      </c>
      <c r="B655" s="1">
        <v>44515</v>
      </c>
      <c r="C655" s="2" t="s">
        <v>7</v>
      </c>
      <c r="D655">
        <v>1580</v>
      </c>
      <c r="E655">
        <f>IF(soki6[[#This Row],[data]] &lt;&gt; B654, F654+soki6[[#This Row],[Zmiana butelkowa]], F654)</f>
        <v>5860</v>
      </c>
      <c r="F655">
        <f>IF(soki6[[#This Row],[Stan butelek przed]]-soki6[[#This Row],[wielkosc_zamowienia]] &gt;=0, soki6[[#This Row],[Stan butelek przed]]-soki6[[#This Row],[wielkosc_zamowienia]], soki6[[#This Row],[Stan butelek przed]])</f>
        <v>4280</v>
      </c>
      <c r="G655">
        <f>IF(soki6[[#This Row],[Stan butelek przed]]-soki6[[#This Row],[wielkosc_zamowienia]] &lt; 0, soki6[[#This Row],[wielkosc_zamowienia]], 0)</f>
        <v>0</v>
      </c>
      <c r="H655">
        <f>IF(WEEKDAY(soki6[[#This Row],[data]], 2) &lt;= 5, 12000, 5000)</f>
        <v>12000</v>
      </c>
    </row>
    <row r="656" spans="1:8" x14ac:dyDescent="0.45">
      <c r="A656">
        <v>655</v>
      </c>
      <c r="B656" s="1">
        <v>44516</v>
      </c>
      <c r="C656" s="2" t="s">
        <v>7</v>
      </c>
      <c r="D656">
        <v>3470</v>
      </c>
      <c r="E656">
        <f>IF(soki6[[#This Row],[data]] &lt;&gt; B655, F655+soki6[[#This Row],[Zmiana butelkowa]], F655)</f>
        <v>16280</v>
      </c>
      <c r="F656">
        <f>IF(soki6[[#This Row],[Stan butelek przed]]-soki6[[#This Row],[wielkosc_zamowienia]] &gt;=0, soki6[[#This Row],[Stan butelek przed]]-soki6[[#This Row],[wielkosc_zamowienia]], soki6[[#This Row],[Stan butelek przed]])</f>
        <v>12810</v>
      </c>
      <c r="G656">
        <f>IF(soki6[[#This Row],[Stan butelek przed]]-soki6[[#This Row],[wielkosc_zamowienia]] &lt; 0, soki6[[#This Row],[wielkosc_zamowienia]], 0)</f>
        <v>0</v>
      </c>
      <c r="H656">
        <f>IF(WEEKDAY(soki6[[#This Row],[data]], 2) &lt;= 5, 12000, 5000)</f>
        <v>12000</v>
      </c>
    </row>
    <row r="657" spans="1:8" x14ac:dyDescent="0.45">
      <c r="A657">
        <v>656</v>
      </c>
      <c r="B657" s="1">
        <v>44516</v>
      </c>
      <c r="C657" s="2" t="s">
        <v>6</v>
      </c>
      <c r="D657">
        <v>4420</v>
      </c>
      <c r="E657">
        <f>IF(soki6[[#This Row],[data]] &lt;&gt; B656, F656+soki6[[#This Row],[Zmiana butelkowa]], F656)</f>
        <v>12810</v>
      </c>
      <c r="F657">
        <f>IF(soki6[[#This Row],[Stan butelek przed]]-soki6[[#This Row],[wielkosc_zamowienia]] &gt;=0, soki6[[#This Row],[Stan butelek przed]]-soki6[[#This Row],[wielkosc_zamowienia]], soki6[[#This Row],[Stan butelek przed]])</f>
        <v>8390</v>
      </c>
      <c r="G657">
        <f>IF(soki6[[#This Row],[Stan butelek przed]]-soki6[[#This Row],[wielkosc_zamowienia]] &lt; 0, soki6[[#This Row],[wielkosc_zamowienia]], 0)</f>
        <v>0</v>
      </c>
      <c r="H657">
        <f>IF(WEEKDAY(soki6[[#This Row],[data]], 2) &lt;= 5, 12000, 5000)</f>
        <v>12000</v>
      </c>
    </row>
    <row r="658" spans="1:8" x14ac:dyDescent="0.45">
      <c r="A658">
        <v>657</v>
      </c>
      <c r="B658" s="1">
        <v>44517</v>
      </c>
      <c r="C658" s="2" t="s">
        <v>6</v>
      </c>
      <c r="D658">
        <v>3130</v>
      </c>
      <c r="E658">
        <f>IF(soki6[[#This Row],[data]] &lt;&gt; B657, F657+soki6[[#This Row],[Zmiana butelkowa]], F657)</f>
        <v>20390</v>
      </c>
      <c r="F658">
        <f>IF(soki6[[#This Row],[Stan butelek przed]]-soki6[[#This Row],[wielkosc_zamowienia]] &gt;=0, soki6[[#This Row],[Stan butelek przed]]-soki6[[#This Row],[wielkosc_zamowienia]], soki6[[#This Row],[Stan butelek przed]])</f>
        <v>17260</v>
      </c>
      <c r="G658">
        <f>IF(soki6[[#This Row],[Stan butelek przed]]-soki6[[#This Row],[wielkosc_zamowienia]] &lt; 0, soki6[[#This Row],[wielkosc_zamowienia]], 0)</f>
        <v>0</v>
      </c>
      <c r="H658">
        <f>IF(WEEKDAY(soki6[[#This Row],[data]], 2) &lt;= 5, 12000, 5000)</f>
        <v>12000</v>
      </c>
    </row>
    <row r="659" spans="1:8" x14ac:dyDescent="0.45">
      <c r="A659">
        <v>658</v>
      </c>
      <c r="B659" s="1">
        <v>44517</v>
      </c>
      <c r="C659" s="2" t="s">
        <v>7</v>
      </c>
      <c r="D659">
        <v>1320</v>
      </c>
      <c r="E659">
        <f>IF(soki6[[#This Row],[data]] &lt;&gt; B658, F658+soki6[[#This Row],[Zmiana butelkowa]], F658)</f>
        <v>17260</v>
      </c>
      <c r="F659">
        <f>IF(soki6[[#This Row],[Stan butelek przed]]-soki6[[#This Row],[wielkosc_zamowienia]] &gt;=0, soki6[[#This Row],[Stan butelek przed]]-soki6[[#This Row],[wielkosc_zamowienia]], soki6[[#This Row],[Stan butelek przed]])</f>
        <v>15940</v>
      </c>
      <c r="G659">
        <f>IF(soki6[[#This Row],[Stan butelek przed]]-soki6[[#This Row],[wielkosc_zamowienia]] &lt; 0, soki6[[#This Row],[wielkosc_zamowienia]], 0)</f>
        <v>0</v>
      </c>
      <c r="H659">
        <f>IF(WEEKDAY(soki6[[#This Row],[data]], 2) &lt;= 5, 12000, 5000)</f>
        <v>12000</v>
      </c>
    </row>
    <row r="660" spans="1:8" x14ac:dyDescent="0.45">
      <c r="A660">
        <v>659</v>
      </c>
      <c r="B660" s="1">
        <v>44517</v>
      </c>
      <c r="C660" s="2" t="s">
        <v>4</v>
      </c>
      <c r="D660">
        <v>8470</v>
      </c>
      <c r="E660">
        <f>IF(soki6[[#This Row],[data]] &lt;&gt; B659, F659+soki6[[#This Row],[Zmiana butelkowa]], F659)</f>
        <v>15940</v>
      </c>
      <c r="F660">
        <f>IF(soki6[[#This Row],[Stan butelek przed]]-soki6[[#This Row],[wielkosc_zamowienia]] &gt;=0, soki6[[#This Row],[Stan butelek przed]]-soki6[[#This Row],[wielkosc_zamowienia]], soki6[[#This Row],[Stan butelek przed]])</f>
        <v>7470</v>
      </c>
      <c r="G660">
        <f>IF(soki6[[#This Row],[Stan butelek przed]]-soki6[[#This Row],[wielkosc_zamowienia]] &lt; 0, soki6[[#This Row],[wielkosc_zamowienia]], 0)</f>
        <v>0</v>
      </c>
      <c r="H660">
        <f>IF(WEEKDAY(soki6[[#This Row],[data]], 2) &lt;= 5, 12000, 5000)</f>
        <v>12000</v>
      </c>
    </row>
    <row r="661" spans="1:8" x14ac:dyDescent="0.45">
      <c r="A661">
        <v>660</v>
      </c>
      <c r="B661" s="1">
        <v>44518</v>
      </c>
      <c r="C661" s="2" t="s">
        <v>6</v>
      </c>
      <c r="D661">
        <v>1030</v>
      </c>
      <c r="E661">
        <f>IF(soki6[[#This Row],[data]] &lt;&gt; B660, F660+soki6[[#This Row],[Zmiana butelkowa]], F660)</f>
        <v>19470</v>
      </c>
      <c r="F661">
        <f>IF(soki6[[#This Row],[Stan butelek przed]]-soki6[[#This Row],[wielkosc_zamowienia]] &gt;=0, soki6[[#This Row],[Stan butelek przed]]-soki6[[#This Row],[wielkosc_zamowienia]], soki6[[#This Row],[Stan butelek przed]])</f>
        <v>18440</v>
      </c>
      <c r="G661">
        <f>IF(soki6[[#This Row],[Stan butelek przed]]-soki6[[#This Row],[wielkosc_zamowienia]] &lt; 0, soki6[[#This Row],[wielkosc_zamowienia]], 0)</f>
        <v>0</v>
      </c>
      <c r="H661">
        <f>IF(WEEKDAY(soki6[[#This Row],[data]], 2) &lt;= 5, 12000, 5000)</f>
        <v>12000</v>
      </c>
    </row>
    <row r="662" spans="1:8" x14ac:dyDescent="0.45">
      <c r="A662">
        <v>661</v>
      </c>
      <c r="B662" s="1">
        <v>44519</v>
      </c>
      <c r="C662" s="2" t="s">
        <v>4</v>
      </c>
      <c r="D662">
        <v>6050</v>
      </c>
      <c r="E662">
        <f>IF(soki6[[#This Row],[data]] &lt;&gt; B661, F661+soki6[[#This Row],[Zmiana butelkowa]], F661)</f>
        <v>30440</v>
      </c>
      <c r="F662">
        <f>IF(soki6[[#This Row],[Stan butelek przed]]-soki6[[#This Row],[wielkosc_zamowienia]] &gt;=0, soki6[[#This Row],[Stan butelek przed]]-soki6[[#This Row],[wielkosc_zamowienia]], soki6[[#This Row],[Stan butelek przed]])</f>
        <v>24390</v>
      </c>
      <c r="G662">
        <f>IF(soki6[[#This Row],[Stan butelek przed]]-soki6[[#This Row],[wielkosc_zamowienia]] &lt; 0, soki6[[#This Row],[wielkosc_zamowienia]], 0)</f>
        <v>0</v>
      </c>
      <c r="H662">
        <f>IF(WEEKDAY(soki6[[#This Row],[data]], 2) &lt;= 5, 12000, 5000)</f>
        <v>12000</v>
      </c>
    </row>
    <row r="663" spans="1:8" x14ac:dyDescent="0.45">
      <c r="A663">
        <v>662</v>
      </c>
      <c r="B663" s="1">
        <v>44519</v>
      </c>
      <c r="C663" s="2" t="s">
        <v>5</v>
      </c>
      <c r="D663">
        <v>4740</v>
      </c>
      <c r="E663">
        <f>IF(soki6[[#This Row],[data]] &lt;&gt; B662, F662+soki6[[#This Row],[Zmiana butelkowa]], F662)</f>
        <v>24390</v>
      </c>
      <c r="F663">
        <f>IF(soki6[[#This Row],[Stan butelek przed]]-soki6[[#This Row],[wielkosc_zamowienia]] &gt;=0, soki6[[#This Row],[Stan butelek przed]]-soki6[[#This Row],[wielkosc_zamowienia]], soki6[[#This Row],[Stan butelek przed]])</f>
        <v>19650</v>
      </c>
      <c r="G663">
        <f>IF(soki6[[#This Row],[Stan butelek przed]]-soki6[[#This Row],[wielkosc_zamowienia]] &lt; 0, soki6[[#This Row],[wielkosc_zamowienia]], 0)</f>
        <v>0</v>
      </c>
      <c r="H663">
        <f>IF(WEEKDAY(soki6[[#This Row],[data]], 2) &lt;= 5, 12000, 5000)</f>
        <v>12000</v>
      </c>
    </row>
    <row r="664" spans="1:8" x14ac:dyDescent="0.45">
      <c r="A664">
        <v>663</v>
      </c>
      <c r="B664" s="1">
        <v>44520</v>
      </c>
      <c r="C664" s="2" t="s">
        <v>4</v>
      </c>
      <c r="D664">
        <v>5270</v>
      </c>
      <c r="E664">
        <f>IF(soki6[[#This Row],[data]] &lt;&gt; B663, F663+soki6[[#This Row],[Zmiana butelkowa]], F663)</f>
        <v>24650</v>
      </c>
      <c r="F664">
        <f>IF(soki6[[#This Row],[Stan butelek przed]]-soki6[[#This Row],[wielkosc_zamowienia]] &gt;=0, soki6[[#This Row],[Stan butelek przed]]-soki6[[#This Row],[wielkosc_zamowienia]], soki6[[#This Row],[Stan butelek przed]])</f>
        <v>19380</v>
      </c>
      <c r="G664">
        <f>IF(soki6[[#This Row],[Stan butelek przed]]-soki6[[#This Row],[wielkosc_zamowienia]] &lt; 0, soki6[[#This Row],[wielkosc_zamowienia]], 0)</f>
        <v>0</v>
      </c>
      <c r="H664">
        <f>IF(WEEKDAY(soki6[[#This Row],[data]], 2) &lt;= 5, 12000, 5000)</f>
        <v>5000</v>
      </c>
    </row>
    <row r="665" spans="1:8" x14ac:dyDescent="0.45">
      <c r="A665">
        <v>664</v>
      </c>
      <c r="B665" s="1">
        <v>44520</v>
      </c>
      <c r="C665" s="2" t="s">
        <v>5</v>
      </c>
      <c r="D665">
        <v>9150</v>
      </c>
      <c r="E665">
        <f>IF(soki6[[#This Row],[data]] &lt;&gt; B664, F664+soki6[[#This Row],[Zmiana butelkowa]], F664)</f>
        <v>19380</v>
      </c>
      <c r="F665">
        <f>IF(soki6[[#This Row],[Stan butelek przed]]-soki6[[#This Row],[wielkosc_zamowienia]] &gt;=0, soki6[[#This Row],[Stan butelek przed]]-soki6[[#This Row],[wielkosc_zamowienia]], soki6[[#This Row],[Stan butelek przed]])</f>
        <v>10230</v>
      </c>
      <c r="G665">
        <f>IF(soki6[[#This Row],[Stan butelek przed]]-soki6[[#This Row],[wielkosc_zamowienia]] &lt; 0, soki6[[#This Row],[wielkosc_zamowienia]], 0)</f>
        <v>0</v>
      </c>
      <c r="H665">
        <f>IF(WEEKDAY(soki6[[#This Row],[data]], 2) &lt;= 5, 12000, 5000)</f>
        <v>5000</v>
      </c>
    </row>
    <row r="666" spans="1:8" x14ac:dyDescent="0.45">
      <c r="A666">
        <v>665</v>
      </c>
      <c r="B666" s="1">
        <v>44520</v>
      </c>
      <c r="C666" s="2" t="s">
        <v>6</v>
      </c>
      <c r="D666">
        <v>8790</v>
      </c>
      <c r="E666">
        <f>IF(soki6[[#This Row],[data]] &lt;&gt; B665, F665+soki6[[#This Row],[Zmiana butelkowa]], F665)</f>
        <v>10230</v>
      </c>
      <c r="F666">
        <f>IF(soki6[[#This Row],[Stan butelek przed]]-soki6[[#This Row],[wielkosc_zamowienia]] &gt;=0, soki6[[#This Row],[Stan butelek przed]]-soki6[[#This Row],[wielkosc_zamowienia]], soki6[[#This Row],[Stan butelek przed]])</f>
        <v>1440</v>
      </c>
      <c r="G666">
        <f>IF(soki6[[#This Row],[Stan butelek przed]]-soki6[[#This Row],[wielkosc_zamowienia]] &lt; 0, soki6[[#This Row],[wielkosc_zamowienia]], 0)</f>
        <v>0</v>
      </c>
      <c r="H666">
        <f>IF(WEEKDAY(soki6[[#This Row],[data]], 2) &lt;= 5, 12000, 5000)</f>
        <v>5000</v>
      </c>
    </row>
    <row r="667" spans="1:8" x14ac:dyDescent="0.45">
      <c r="A667">
        <v>666</v>
      </c>
      <c r="B667" s="1">
        <v>44520</v>
      </c>
      <c r="C667" s="2" t="s">
        <v>7</v>
      </c>
      <c r="D667">
        <v>2830</v>
      </c>
      <c r="E667">
        <f>IF(soki6[[#This Row],[data]] &lt;&gt; B666, F666+soki6[[#This Row],[Zmiana butelkowa]], F666)</f>
        <v>1440</v>
      </c>
      <c r="F667">
        <f>IF(soki6[[#This Row],[Stan butelek przed]]-soki6[[#This Row],[wielkosc_zamowienia]] &gt;=0, soki6[[#This Row],[Stan butelek przed]]-soki6[[#This Row],[wielkosc_zamowienia]], soki6[[#This Row],[Stan butelek przed]])</f>
        <v>1440</v>
      </c>
      <c r="G667">
        <f>IF(soki6[[#This Row],[Stan butelek przed]]-soki6[[#This Row],[wielkosc_zamowienia]] &lt; 0, soki6[[#This Row],[wielkosc_zamowienia]], 0)</f>
        <v>2830</v>
      </c>
      <c r="H667">
        <f>IF(WEEKDAY(soki6[[#This Row],[data]], 2) &lt;= 5, 12000, 5000)</f>
        <v>5000</v>
      </c>
    </row>
    <row r="668" spans="1:8" x14ac:dyDescent="0.45">
      <c r="A668">
        <v>667</v>
      </c>
      <c r="B668" s="1">
        <v>44521</v>
      </c>
      <c r="C668" s="2" t="s">
        <v>4</v>
      </c>
      <c r="D668">
        <v>1380</v>
      </c>
      <c r="E668">
        <f>IF(soki6[[#This Row],[data]] &lt;&gt; B667, F667+soki6[[#This Row],[Zmiana butelkowa]], F667)</f>
        <v>6440</v>
      </c>
      <c r="F668">
        <f>IF(soki6[[#This Row],[Stan butelek przed]]-soki6[[#This Row],[wielkosc_zamowienia]] &gt;=0, soki6[[#This Row],[Stan butelek przed]]-soki6[[#This Row],[wielkosc_zamowienia]], soki6[[#This Row],[Stan butelek przed]])</f>
        <v>5060</v>
      </c>
      <c r="G668">
        <f>IF(soki6[[#This Row],[Stan butelek przed]]-soki6[[#This Row],[wielkosc_zamowienia]] &lt; 0, soki6[[#This Row],[wielkosc_zamowienia]], 0)</f>
        <v>0</v>
      </c>
      <c r="H668">
        <f>IF(WEEKDAY(soki6[[#This Row],[data]], 2) &lt;= 5, 12000, 5000)</f>
        <v>5000</v>
      </c>
    </row>
    <row r="669" spans="1:8" x14ac:dyDescent="0.45">
      <c r="A669">
        <v>668</v>
      </c>
      <c r="B669" s="1">
        <v>44522</v>
      </c>
      <c r="C669" s="2" t="s">
        <v>5</v>
      </c>
      <c r="D669">
        <v>9060</v>
      </c>
      <c r="E669">
        <f>IF(soki6[[#This Row],[data]] &lt;&gt; B668, F668+soki6[[#This Row],[Zmiana butelkowa]], F668)</f>
        <v>17060</v>
      </c>
      <c r="F669">
        <f>IF(soki6[[#This Row],[Stan butelek przed]]-soki6[[#This Row],[wielkosc_zamowienia]] &gt;=0, soki6[[#This Row],[Stan butelek przed]]-soki6[[#This Row],[wielkosc_zamowienia]], soki6[[#This Row],[Stan butelek przed]])</f>
        <v>8000</v>
      </c>
      <c r="G669">
        <f>IF(soki6[[#This Row],[Stan butelek przed]]-soki6[[#This Row],[wielkosc_zamowienia]] &lt; 0, soki6[[#This Row],[wielkosc_zamowienia]], 0)</f>
        <v>0</v>
      </c>
      <c r="H669">
        <f>IF(WEEKDAY(soki6[[#This Row],[data]], 2) &lt;= 5, 12000, 5000)</f>
        <v>12000</v>
      </c>
    </row>
    <row r="670" spans="1:8" x14ac:dyDescent="0.45">
      <c r="A670">
        <v>669</v>
      </c>
      <c r="B670" s="1">
        <v>44522</v>
      </c>
      <c r="C670" s="2" t="s">
        <v>7</v>
      </c>
      <c r="D670">
        <v>3190</v>
      </c>
      <c r="E670">
        <f>IF(soki6[[#This Row],[data]] &lt;&gt; B669, F669+soki6[[#This Row],[Zmiana butelkowa]], F669)</f>
        <v>8000</v>
      </c>
      <c r="F670">
        <f>IF(soki6[[#This Row],[Stan butelek przed]]-soki6[[#This Row],[wielkosc_zamowienia]] &gt;=0, soki6[[#This Row],[Stan butelek przed]]-soki6[[#This Row],[wielkosc_zamowienia]], soki6[[#This Row],[Stan butelek przed]])</f>
        <v>4810</v>
      </c>
      <c r="G670">
        <f>IF(soki6[[#This Row],[Stan butelek przed]]-soki6[[#This Row],[wielkosc_zamowienia]] &lt; 0, soki6[[#This Row],[wielkosc_zamowienia]], 0)</f>
        <v>0</v>
      </c>
      <c r="H670">
        <f>IF(WEEKDAY(soki6[[#This Row],[data]], 2) &lt;= 5, 12000, 5000)</f>
        <v>12000</v>
      </c>
    </row>
    <row r="671" spans="1:8" x14ac:dyDescent="0.45">
      <c r="A671">
        <v>670</v>
      </c>
      <c r="B671" s="1">
        <v>44522</v>
      </c>
      <c r="C671" s="2" t="s">
        <v>6</v>
      </c>
      <c r="D671">
        <v>4380</v>
      </c>
      <c r="E671">
        <f>IF(soki6[[#This Row],[data]] &lt;&gt; B670, F670+soki6[[#This Row],[Zmiana butelkowa]], F670)</f>
        <v>4810</v>
      </c>
      <c r="F671">
        <f>IF(soki6[[#This Row],[Stan butelek przed]]-soki6[[#This Row],[wielkosc_zamowienia]] &gt;=0, soki6[[#This Row],[Stan butelek przed]]-soki6[[#This Row],[wielkosc_zamowienia]], soki6[[#This Row],[Stan butelek przed]])</f>
        <v>430</v>
      </c>
      <c r="G671">
        <f>IF(soki6[[#This Row],[Stan butelek przed]]-soki6[[#This Row],[wielkosc_zamowienia]] &lt; 0, soki6[[#This Row],[wielkosc_zamowienia]], 0)</f>
        <v>0</v>
      </c>
      <c r="H671">
        <f>IF(WEEKDAY(soki6[[#This Row],[data]], 2) &lt;= 5, 12000, 5000)</f>
        <v>12000</v>
      </c>
    </row>
    <row r="672" spans="1:8" x14ac:dyDescent="0.45">
      <c r="A672">
        <v>671</v>
      </c>
      <c r="B672" s="1">
        <v>44522</v>
      </c>
      <c r="C672" s="2" t="s">
        <v>4</v>
      </c>
      <c r="D672">
        <v>5930</v>
      </c>
      <c r="E672">
        <f>IF(soki6[[#This Row],[data]] &lt;&gt; B671, F671+soki6[[#This Row],[Zmiana butelkowa]], F671)</f>
        <v>430</v>
      </c>
      <c r="F672">
        <f>IF(soki6[[#This Row],[Stan butelek przed]]-soki6[[#This Row],[wielkosc_zamowienia]] &gt;=0, soki6[[#This Row],[Stan butelek przed]]-soki6[[#This Row],[wielkosc_zamowienia]], soki6[[#This Row],[Stan butelek przed]])</f>
        <v>430</v>
      </c>
      <c r="G672">
        <f>IF(soki6[[#This Row],[Stan butelek przed]]-soki6[[#This Row],[wielkosc_zamowienia]] &lt; 0, soki6[[#This Row],[wielkosc_zamowienia]], 0)</f>
        <v>5930</v>
      </c>
      <c r="H672">
        <f>IF(WEEKDAY(soki6[[#This Row],[data]], 2) &lt;= 5, 12000, 5000)</f>
        <v>12000</v>
      </c>
    </row>
    <row r="673" spans="1:8" x14ac:dyDescent="0.45">
      <c r="A673">
        <v>672</v>
      </c>
      <c r="B673" s="1">
        <v>44523</v>
      </c>
      <c r="C673" s="2" t="s">
        <v>5</v>
      </c>
      <c r="D673">
        <v>3980</v>
      </c>
      <c r="E673">
        <f>IF(soki6[[#This Row],[data]] &lt;&gt; B672, F672+soki6[[#This Row],[Zmiana butelkowa]], F672)</f>
        <v>12430</v>
      </c>
      <c r="F673">
        <f>IF(soki6[[#This Row],[Stan butelek przed]]-soki6[[#This Row],[wielkosc_zamowienia]] &gt;=0, soki6[[#This Row],[Stan butelek przed]]-soki6[[#This Row],[wielkosc_zamowienia]], soki6[[#This Row],[Stan butelek przed]])</f>
        <v>8450</v>
      </c>
      <c r="G673">
        <f>IF(soki6[[#This Row],[Stan butelek przed]]-soki6[[#This Row],[wielkosc_zamowienia]] &lt; 0, soki6[[#This Row],[wielkosc_zamowienia]], 0)</f>
        <v>0</v>
      </c>
      <c r="H673">
        <f>IF(WEEKDAY(soki6[[#This Row],[data]], 2) &lt;= 5, 12000, 5000)</f>
        <v>12000</v>
      </c>
    </row>
    <row r="674" spans="1:8" x14ac:dyDescent="0.45">
      <c r="A674">
        <v>673</v>
      </c>
      <c r="B674" s="1">
        <v>44523</v>
      </c>
      <c r="C674" s="2" t="s">
        <v>4</v>
      </c>
      <c r="D674">
        <v>9750</v>
      </c>
      <c r="E674">
        <f>IF(soki6[[#This Row],[data]] &lt;&gt; B673, F673+soki6[[#This Row],[Zmiana butelkowa]], F673)</f>
        <v>8450</v>
      </c>
      <c r="F674">
        <f>IF(soki6[[#This Row],[Stan butelek przed]]-soki6[[#This Row],[wielkosc_zamowienia]] &gt;=0, soki6[[#This Row],[Stan butelek przed]]-soki6[[#This Row],[wielkosc_zamowienia]], soki6[[#This Row],[Stan butelek przed]])</f>
        <v>8450</v>
      </c>
      <c r="G674">
        <f>IF(soki6[[#This Row],[Stan butelek przed]]-soki6[[#This Row],[wielkosc_zamowienia]] &lt; 0, soki6[[#This Row],[wielkosc_zamowienia]], 0)</f>
        <v>9750</v>
      </c>
      <c r="H674">
        <f>IF(WEEKDAY(soki6[[#This Row],[data]], 2) &lt;= 5, 12000, 5000)</f>
        <v>12000</v>
      </c>
    </row>
    <row r="675" spans="1:8" x14ac:dyDescent="0.45">
      <c r="A675">
        <v>674</v>
      </c>
      <c r="B675" s="1">
        <v>44523</v>
      </c>
      <c r="C675" s="2" t="s">
        <v>7</v>
      </c>
      <c r="D675">
        <v>7340</v>
      </c>
      <c r="E675">
        <f>IF(soki6[[#This Row],[data]] &lt;&gt; B674, F674+soki6[[#This Row],[Zmiana butelkowa]], F674)</f>
        <v>8450</v>
      </c>
      <c r="F675">
        <f>IF(soki6[[#This Row],[Stan butelek przed]]-soki6[[#This Row],[wielkosc_zamowienia]] &gt;=0, soki6[[#This Row],[Stan butelek przed]]-soki6[[#This Row],[wielkosc_zamowienia]], soki6[[#This Row],[Stan butelek przed]])</f>
        <v>1110</v>
      </c>
      <c r="G675">
        <f>IF(soki6[[#This Row],[Stan butelek przed]]-soki6[[#This Row],[wielkosc_zamowienia]] &lt; 0, soki6[[#This Row],[wielkosc_zamowienia]], 0)</f>
        <v>0</v>
      </c>
      <c r="H675">
        <f>IF(WEEKDAY(soki6[[#This Row],[data]], 2) &lt;= 5, 12000, 5000)</f>
        <v>12000</v>
      </c>
    </row>
    <row r="676" spans="1:8" x14ac:dyDescent="0.45">
      <c r="A676">
        <v>675</v>
      </c>
      <c r="B676" s="1">
        <v>44523</v>
      </c>
      <c r="C676" s="2" t="s">
        <v>6</v>
      </c>
      <c r="D676">
        <v>5350</v>
      </c>
      <c r="E676">
        <f>IF(soki6[[#This Row],[data]] &lt;&gt; B675, F675+soki6[[#This Row],[Zmiana butelkowa]], F675)</f>
        <v>1110</v>
      </c>
      <c r="F676">
        <f>IF(soki6[[#This Row],[Stan butelek przed]]-soki6[[#This Row],[wielkosc_zamowienia]] &gt;=0, soki6[[#This Row],[Stan butelek przed]]-soki6[[#This Row],[wielkosc_zamowienia]], soki6[[#This Row],[Stan butelek przed]])</f>
        <v>1110</v>
      </c>
      <c r="G676">
        <f>IF(soki6[[#This Row],[Stan butelek przed]]-soki6[[#This Row],[wielkosc_zamowienia]] &lt; 0, soki6[[#This Row],[wielkosc_zamowienia]], 0)</f>
        <v>5350</v>
      </c>
      <c r="H676">
        <f>IF(WEEKDAY(soki6[[#This Row],[data]], 2) &lt;= 5, 12000, 5000)</f>
        <v>12000</v>
      </c>
    </row>
    <row r="677" spans="1:8" x14ac:dyDescent="0.45">
      <c r="A677">
        <v>676</v>
      </c>
      <c r="B677" s="1">
        <v>44524</v>
      </c>
      <c r="C677" s="2" t="s">
        <v>4</v>
      </c>
      <c r="D677">
        <v>5490</v>
      </c>
      <c r="E677">
        <f>IF(soki6[[#This Row],[data]] &lt;&gt; B676, F676+soki6[[#This Row],[Zmiana butelkowa]], F676)</f>
        <v>13110</v>
      </c>
      <c r="F677">
        <f>IF(soki6[[#This Row],[Stan butelek przed]]-soki6[[#This Row],[wielkosc_zamowienia]] &gt;=0, soki6[[#This Row],[Stan butelek przed]]-soki6[[#This Row],[wielkosc_zamowienia]], soki6[[#This Row],[Stan butelek przed]])</f>
        <v>7620</v>
      </c>
      <c r="G677">
        <f>IF(soki6[[#This Row],[Stan butelek przed]]-soki6[[#This Row],[wielkosc_zamowienia]] &lt; 0, soki6[[#This Row],[wielkosc_zamowienia]], 0)</f>
        <v>0</v>
      </c>
      <c r="H677">
        <f>IF(WEEKDAY(soki6[[#This Row],[data]], 2) &lt;= 5, 12000, 5000)</f>
        <v>12000</v>
      </c>
    </row>
    <row r="678" spans="1:8" x14ac:dyDescent="0.45">
      <c r="A678">
        <v>677</v>
      </c>
      <c r="B678" s="1">
        <v>44524</v>
      </c>
      <c r="C678" s="2" t="s">
        <v>7</v>
      </c>
      <c r="D678">
        <v>1180</v>
      </c>
      <c r="E678">
        <f>IF(soki6[[#This Row],[data]] &lt;&gt; B677, F677+soki6[[#This Row],[Zmiana butelkowa]], F677)</f>
        <v>7620</v>
      </c>
      <c r="F678">
        <f>IF(soki6[[#This Row],[Stan butelek przed]]-soki6[[#This Row],[wielkosc_zamowienia]] &gt;=0, soki6[[#This Row],[Stan butelek przed]]-soki6[[#This Row],[wielkosc_zamowienia]], soki6[[#This Row],[Stan butelek przed]])</f>
        <v>6440</v>
      </c>
      <c r="G678">
        <f>IF(soki6[[#This Row],[Stan butelek przed]]-soki6[[#This Row],[wielkosc_zamowienia]] &lt; 0, soki6[[#This Row],[wielkosc_zamowienia]], 0)</f>
        <v>0</v>
      </c>
      <c r="H678">
        <f>IF(WEEKDAY(soki6[[#This Row],[data]], 2) &lt;= 5, 12000, 5000)</f>
        <v>12000</v>
      </c>
    </row>
    <row r="679" spans="1:8" x14ac:dyDescent="0.45">
      <c r="A679">
        <v>678</v>
      </c>
      <c r="B679" s="1">
        <v>44525</v>
      </c>
      <c r="C679" s="2" t="s">
        <v>7</v>
      </c>
      <c r="D679">
        <v>7560</v>
      </c>
      <c r="E679">
        <f>IF(soki6[[#This Row],[data]] &lt;&gt; B678, F678+soki6[[#This Row],[Zmiana butelkowa]], F678)</f>
        <v>18440</v>
      </c>
      <c r="F679">
        <f>IF(soki6[[#This Row],[Stan butelek przed]]-soki6[[#This Row],[wielkosc_zamowienia]] &gt;=0, soki6[[#This Row],[Stan butelek przed]]-soki6[[#This Row],[wielkosc_zamowienia]], soki6[[#This Row],[Stan butelek przed]])</f>
        <v>10880</v>
      </c>
      <c r="G679">
        <f>IF(soki6[[#This Row],[Stan butelek przed]]-soki6[[#This Row],[wielkosc_zamowienia]] &lt; 0, soki6[[#This Row],[wielkosc_zamowienia]], 0)</f>
        <v>0</v>
      </c>
      <c r="H679">
        <f>IF(WEEKDAY(soki6[[#This Row],[data]], 2) &lt;= 5, 12000, 5000)</f>
        <v>12000</v>
      </c>
    </row>
    <row r="680" spans="1:8" x14ac:dyDescent="0.45">
      <c r="A680">
        <v>679</v>
      </c>
      <c r="B680" s="1">
        <v>44526</v>
      </c>
      <c r="C680" s="2" t="s">
        <v>5</v>
      </c>
      <c r="D680">
        <v>7970</v>
      </c>
      <c r="E680">
        <f>IF(soki6[[#This Row],[data]] &lt;&gt; B679, F679+soki6[[#This Row],[Zmiana butelkowa]], F679)</f>
        <v>22880</v>
      </c>
      <c r="F680">
        <f>IF(soki6[[#This Row],[Stan butelek przed]]-soki6[[#This Row],[wielkosc_zamowienia]] &gt;=0, soki6[[#This Row],[Stan butelek przed]]-soki6[[#This Row],[wielkosc_zamowienia]], soki6[[#This Row],[Stan butelek przed]])</f>
        <v>14910</v>
      </c>
      <c r="G680">
        <f>IF(soki6[[#This Row],[Stan butelek przed]]-soki6[[#This Row],[wielkosc_zamowienia]] &lt; 0, soki6[[#This Row],[wielkosc_zamowienia]], 0)</f>
        <v>0</v>
      </c>
      <c r="H680">
        <f>IF(WEEKDAY(soki6[[#This Row],[data]], 2) &lt;= 5, 12000, 5000)</f>
        <v>12000</v>
      </c>
    </row>
    <row r="681" spans="1:8" x14ac:dyDescent="0.45">
      <c r="A681">
        <v>680</v>
      </c>
      <c r="B681" s="1">
        <v>44526</v>
      </c>
      <c r="C681" s="2" t="s">
        <v>7</v>
      </c>
      <c r="D681">
        <v>2400</v>
      </c>
      <c r="E681">
        <f>IF(soki6[[#This Row],[data]] &lt;&gt; B680, F680+soki6[[#This Row],[Zmiana butelkowa]], F680)</f>
        <v>14910</v>
      </c>
      <c r="F681">
        <f>IF(soki6[[#This Row],[Stan butelek przed]]-soki6[[#This Row],[wielkosc_zamowienia]] &gt;=0, soki6[[#This Row],[Stan butelek przed]]-soki6[[#This Row],[wielkosc_zamowienia]], soki6[[#This Row],[Stan butelek przed]])</f>
        <v>12510</v>
      </c>
      <c r="G681">
        <f>IF(soki6[[#This Row],[Stan butelek przed]]-soki6[[#This Row],[wielkosc_zamowienia]] &lt; 0, soki6[[#This Row],[wielkosc_zamowienia]], 0)</f>
        <v>0</v>
      </c>
      <c r="H681">
        <f>IF(WEEKDAY(soki6[[#This Row],[data]], 2) &lt;= 5, 12000, 5000)</f>
        <v>12000</v>
      </c>
    </row>
    <row r="682" spans="1:8" x14ac:dyDescent="0.45">
      <c r="A682">
        <v>681</v>
      </c>
      <c r="B682" s="1">
        <v>44526</v>
      </c>
      <c r="C682" s="2" t="s">
        <v>4</v>
      </c>
      <c r="D682">
        <v>7120</v>
      </c>
      <c r="E682">
        <f>IF(soki6[[#This Row],[data]] &lt;&gt; B681, F681+soki6[[#This Row],[Zmiana butelkowa]], F681)</f>
        <v>12510</v>
      </c>
      <c r="F682">
        <f>IF(soki6[[#This Row],[Stan butelek przed]]-soki6[[#This Row],[wielkosc_zamowienia]] &gt;=0, soki6[[#This Row],[Stan butelek przed]]-soki6[[#This Row],[wielkosc_zamowienia]], soki6[[#This Row],[Stan butelek przed]])</f>
        <v>5390</v>
      </c>
      <c r="G682">
        <f>IF(soki6[[#This Row],[Stan butelek przed]]-soki6[[#This Row],[wielkosc_zamowienia]] &lt; 0, soki6[[#This Row],[wielkosc_zamowienia]], 0)</f>
        <v>0</v>
      </c>
      <c r="H682">
        <f>IF(WEEKDAY(soki6[[#This Row],[data]], 2) &lt;= 5, 12000, 5000)</f>
        <v>12000</v>
      </c>
    </row>
    <row r="683" spans="1:8" x14ac:dyDescent="0.45">
      <c r="A683">
        <v>682</v>
      </c>
      <c r="B683" s="1">
        <v>44527</v>
      </c>
      <c r="C683" s="2" t="s">
        <v>7</v>
      </c>
      <c r="D683">
        <v>3500</v>
      </c>
      <c r="E683">
        <f>IF(soki6[[#This Row],[data]] &lt;&gt; B682, F682+soki6[[#This Row],[Zmiana butelkowa]], F682)</f>
        <v>10390</v>
      </c>
      <c r="F683">
        <f>IF(soki6[[#This Row],[Stan butelek przed]]-soki6[[#This Row],[wielkosc_zamowienia]] &gt;=0, soki6[[#This Row],[Stan butelek przed]]-soki6[[#This Row],[wielkosc_zamowienia]], soki6[[#This Row],[Stan butelek przed]])</f>
        <v>6890</v>
      </c>
      <c r="G683">
        <f>IF(soki6[[#This Row],[Stan butelek przed]]-soki6[[#This Row],[wielkosc_zamowienia]] &lt; 0, soki6[[#This Row],[wielkosc_zamowienia]], 0)</f>
        <v>0</v>
      </c>
      <c r="H683">
        <f>IF(WEEKDAY(soki6[[#This Row],[data]], 2) &lt;= 5, 12000, 5000)</f>
        <v>5000</v>
      </c>
    </row>
    <row r="684" spans="1:8" x14ac:dyDescent="0.45">
      <c r="A684">
        <v>683</v>
      </c>
      <c r="B684" s="1">
        <v>44527</v>
      </c>
      <c r="C684" s="2" t="s">
        <v>4</v>
      </c>
      <c r="D684">
        <v>8590</v>
      </c>
      <c r="E684">
        <f>IF(soki6[[#This Row],[data]] &lt;&gt; B683, F683+soki6[[#This Row],[Zmiana butelkowa]], F683)</f>
        <v>6890</v>
      </c>
      <c r="F684">
        <f>IF(soki6[[#This Row],[Stan butelek przed]]-soki6[[#This Row],[wielkosc_zamowienia]] &gt;=0, soki6[[#This Row],[Stan butelek przed]]-soki6[[#This Row],[wielkosc_zamowienia]], soki6[[#This Row],[Stan butelek przed]])</f>
        <v>6890</v>
      </c>
      <c r="G684">
        <f>IF(soki6[[#This Row],[Stan butelek przed]]-soki6[[#This Row],[wielkosc_zamowienia]] &lt; 0, soki6[[#This Row],[wielkosc_zamowienia]], 0)</f>
        <v>8590</v>
      </c>
      <c r="H684">
        <f>IF(WEEKDAY(soki6[[#This Row],[data]], 2) &lt;= 5, 12000, 5000)</f>
        <v>5000</v>
      </c>
    </row>
    <row r="685" spans="1:8" x14ac:dyDescent="0.45">
      <c r="A685">
        <v>684</v>
      </c>
      <c r="B685" s="1">
        <v>44528</v>
      </c>
      <c r="C685" s="2" t="s">
        <v>4</v>
      </c>
      <c r="D685">
        <v>2510</v>
      </c>
      <c r="E685">
        <f>IF(soki6[[#This Row],[data]] &lt;&gt; B684, F684+soki6[[#This Row],[Zmiana butelkowa]], F684)</f>
        <v>11890</v>
      </c>
      <c r="F685">
        <f>IF(soki6[[#This Row],[Stan butelek przed]]-soki6[[#This Row],[wielkosc_zamowienia]] &gt;=0, soki6[[#This Row],[Stan butelek przed]]-soki6[[#This Row],[wielkosc_zamowienia]], soki6[[#This Row],[Stan butelek przed]])</f>
        <v>9380</v>
      </c>
      <c r="G685">
        <f>IF(soki6[[#This Row],[Stan butelek przed]]-soki6[[#This Row],[wielkosc_zamowienia]] &lt; 0, soki6[[#This Row],[wielkosc_zamowienia]], 0)</f>
        <v>0</v>
      </c>
      <c r="H685">
        <f>IF(WEEKDAY(soki6[[#This Row],[data]], 2) &lt;= 5, 12000, 5000)</f>
        <v>5000</v>
      </c>
    </row>
    <row r="686" spans="1:8" x14ac:dyDescent="0.45">
      <c r="A686">
        <v>685</v>
      </c>
      <c r="B686" s="1">
        <v>44528</v>
      </c>
      <c r="C686" s="2" t="s">
        <v>5</v>
      </c>
      <c r="D686">
        <v>2180</v>
      </c>
      <c r="E686">
        <f>IF(soki6[[#This Row],[data]] &lt;&gt; B685, F685+soki6[[#This Row],[Zmiana butelkowa]], F685)</f>
        <v>9380</v>
      </c>
      <c r="F686">
        <f>IF(soki6[[#This Row],[Stan butelek przed]]-soki6[[#This Row],[wielkosc_zamowienia]] &gt;=0, soki6[[#This Row],[Stan butelek przed]]-soki6[[#This Row],[wielkosc_zamowienia]], soki6[[#This Row],[Stan butelek przed]])</f>
        <v>7200</v>
      </c>
      <c r="G686">
        <f>IF(soki6[[#This Row],[Stan butelek przed]]-soki6[[#This Row],[wielkosc_zamowienia]] &lt; 0, soki6[[#This Row],[wielkosc_zamowienia]], 0)</f>
        <v>0</v>
      </c>
      <c r="H686">
        <f>IF(WEEKDAY(soki6[[#This Row],[data]], 2) &lt;= 5, 12000, 5000)</f>
        <v>5000</v>
      </c>
    </row>
    <row r="687" spans="1:8" x14ac:dyDescent="0.45">
      <c r="A687">
        <v>686</v>
      </c>
      <c r="B687" s="1">
        <v>44528</v>
      </c>
      <c r="C687" s="2" t="s">
        <v>6</v>
      </c>
      <c r="D687">
        <v>4710</v>
      </c>
      <c r="E687">
        <f>IF(soki6[[#This Row],[data]] &lt;&gt; B686, F686+soki6[[#This Row],[Zmiana butelkowa]], F686)</f>
        <v>7200</v>
      </c>
      <c r="F687">
        <f>IF(soki6[[#This Row],[Stan butelek przed]]-soki6[[#This Row],[wielkosc_zamowienia]] &gt;=0, soki6[[#This Row],[Stan butelek przed]]-soki6[[#This Row],[wielkosc_zamowienia]], soki6[[#This Row],[Stan butelek przed]])</f>
        <v>2490</v>
      </c>
      <c r="G687">
        <f>IF(soki6[[#This Row],[Stan butelek przed]]-soki6[[#This Row],[wielkosc_zamowienia]] &lt; 0, soki6[[#This Row],[wielkosc_zamowienia]], 0)</f>
        <v>0</v>
      </c>
      <c r="H687">
        <f>IF(WEEKDAY(soki6[[#This Row],[data]], 2) &lt;= 5, 12000, 5000)</f>
        <v>5000</v>
      </c>
    </row>
    <row r="688" spans="1:8" x14ac:dyDescent="0.45">
      <c r="A688">
        <v>687</v>
      </c>
      <c r="B688" s="1">
        <v>44529</v>
      </c>
      <c r="C688" s="2" t="s">
        <v>5</v>
      </c>
      <c r="D688">
        <v>3830</v>
      </c>
      <c r="E688">
        <f>IF(soki6[[#This Row],[data]] &lt;&gt; B687, F687+soki6[[#This Row],[Zmiana butelkowa]], F687)</f>
        <v>14490</v>
      </c>
      <c r="F688">
        <f>IF(soki6[[#This Row],[Stan butelek przed]]-soki6[[#This Row],[wielkosc_zamowienia]] &gt;=0, soki6[[#This Row],[Stan butelek przed]]-soki6[[#This Row],[wielkosc_zamowienia]], soki6[[#This Row],[Stan butelek przed]])</f>
        <v>10660</v>
      </c>
      <c r="G688">
        <f>IF(soki6[[#This Row],[Stan butelek przed]]-soki6[[#This Row],[wielkosc_zamowienia]] &lt; 0, soki6[[#This Row],[wielkosc_zamowienia]], 0)</f>
        <v>0</v>
      </c>
      <c r="H688">
        <f>IF(WEEKDAY(soki6[[#This Row],[data]], 2) &lt;= 5, 12000, 5000)</f>
        <v>12000</v>
      </c>
    </row>
    <row r="689" spans="1:8" x14ac:dyDescent="0.45">
      <c r="A689">
        <v>688</v>
      </c>
      <c r="B689" s="1">
        <v>44529</v>
      </c>
      <c r="C689" s="2" t="s">
        <v>4</v>
      </c>
      <c r="D689">
        <v>3110</v>
      </c>
      <c r="E689">
        <f>IF(soki6[[#This Row],[data]] &lt;&gt; B688, F688+soki6[[#This Row],[Zmiana butelkowa]], F688)</f>
        <v>10660</v>
      </c>
      <c r="F689">
        <f>IF(soki6[[#This Row],[Stan butelek przed]]-soki6[[#This Row],[wielkosc_zamowienia]] &gt;=0, soki6[[#This Row],[Stan butelek przed]]-soki6[[#This Row],[wielkosc_zamowienia]], soki6[[#This Row],[Stan butelek przed]])</f>
        <v>7550</v>
      </c>
      <c r="G689">
        <f>IF(soki6[[#This Row],[Stan butelek przed]]-soki6[[#This Row],[wielkosc_zamowienia]] &lt; 0, soki6[[#This Row],[wielkosc_zamowienia]], 0)</f>
        <v>0</v>
      </c>
      <c r="H689">
        <f>IF(WEEKDAY(soki6[[#This Row],[data]], 2) &lt;= 5, 12000, 5000)</f>
        <v>12000</v>
      </c>
    </row>
    <row r="690" spans="1:8" x14ac:dyDescent="0.45">
      <c r="A690">
        <v>689</v>
      </c>
      <c r="B690" s="1">
        <v>44529</v>
      </c>
      <c r="C690" s="2" t="s">
        <v>7</v>
      </c>
      <c r="D690">
        <v>9840</v>
      </c>
      <c r="E690">
        <f>IF(soki6[[#This Row],[data]] &lt;&gt; B689, F689+soki6[[#This Row],[Zmiana butelkowa]], F689)</f>
        <v>7550</v>
      </c>
      <c r="F690">
        <f>IF(soki6[[#This Row],[Stan butelek przed]]-soki6[[#This Row],[wielkosc_zamowienia]] &gt;=0, soki6[[#This Row],[Stan butelek przed]]-soki6[[#This Row],[wielkosc_zamowienia]], soki6[[#This Row],[Stan butelek przed]])</f>
        <v>7550</v>
      </c>
      <c r="G690">
        <f>IF(soki6[[#This Row],[Stan butelek przed]]-soki6[[#This Row],[wielkosc_zamowienia]] &lt; 0, soki6[[#This Row],[wielkosc_zamowienia]], 0)</f>
        <v>9840</v>
      </c>
      <c r="H690">
        <f>IF(WEEKDAY(soki6[[#This Row],[data]], 2) &lt;= 5, 12000, 5000)</f>
        <v>12000</v>
      </c>
    </row>
    <row r="691" spans="1:8" x14ac:dyDescent="0.45">
      <c r="A691">
        <v>690</v>
      </c>
      <c r="B691" s="1">
        <v>44530</v>
      </c>
      <c r="C691" s="2" t="s">
        <v>4</v>
      </c>
      <c r="D691">
        <v>3880</v>
      </c>
      <c r="E691">
        <f>IF(soki6[[#This Row],[data]] &lt;&gt; B690, F690+soki6[[#This Row],[Zmiana butelkowa]], F690)</f>
        <v>19550</v>
      </c>
      <c r="F691">
        <f>IF(soki6[[#This Row],[Stan butelek przed]]-soki6[[#This Row],[wielkosc_zamowienia]] &gt;=0, soki6[[#This Row],[Stan butelek przed]]-soki6[[#This Row],[wielkosc_zamowienia]], soki6[[#This Row],[Stan butelek przed]])</f>
        <v>15670</v>
      </c>
      <c r="G691">
        <f>IF(soki6[[#This Row],[Stan butelek przed]]-soki6[[#This Row],[wielkosc_zamowienia]] &lt; 0, soki6[[#This Row],[wielkosc_zamowienia]], 0)</f>
        <v>0</v>
      </c>
      <c r="H691">
        <f>IF(WEEKDAY(soki6[[#This Row],[data]], 2) &lt;= 5, 12000, 5000)</f>
        <v>12000</v>
      </c>
    </row>
    <row r="692" spans="1:8" x14ac:dyDescent="0.45">
      <c r="A692">
        <v>691</v>
      </c>
      <c r="B692" s="1">
        <v>44530</v>
      </c>
      <c r="C692" s="2" t="s">
        <v>7</v>
      </c>
      <c r="D692">
        <v>9670</v>
      </c>
      <c r="E692">
        <f>IF(soki6[[#This Row],[data]] &lt;&gt; B691, F691+soki6[[#This Row],[Zmiana butelkowa]], F691)</f>
        <v>15670</v>
      </c>
      <c r="F692">
        <f>IF(soki6[[#This Row],[Stan butelek przed]]-soki6[[#This Row],[wielkosc_zamowienia]] &gt;=0, soki6[[#This Row],[Stan butelek przed]]-soki6[[#This Row],[wielkosc_zamowienia]], soki6[[#This Row],[Stan butelek przed]])</f>
        <v>6000</v>
      </c>
      <c r="G692">
        <f>IF(soki6[[#This Row],[Stan butelek przed]]-soki6[[#This Row],[wielkosc_zamowienia]] &lt; 0, soki6[[#This Row],[wielkosc_zamowienia]], 0)</f>
        <v>0</v>
      </c>
      <c r="H692">
        <f>IF(WEEKDAY(soki6[[#This Row],[data]], 2) &lt;= 5, 12000, 5000)</f>
        <v>12000</v>
      </c>
    </row>
    <row r="693" spans="1:8" x14ac:dyDescent="0.45">
      <c r="A693">
        <v>692</v>
      </c>
      <c r="B693" s="1">
        <v>44531</v>
      </c>
      <c r="C693" s="2" t="s">
        <v>7</v>
      </c>
      <c r="D693">
        <v>3510</v>
      </c>
      <c r="E693">
        <f>IF(soki6[[#This Row],[data]] &lt;&gt; B692, F692+soki6[[#This Row],[Zmiana butelkowa]], F692)</f>
        <v>18000</v>
      </c>
      <c r="F693">
        <f>IF(soki6[[#This Row],[Stan butelek przed]]-soki6[[#This Row],[wielkosc_zamowienia]] &gt;=0, soki6[[#This Row],[Stan butelek przed]]-soki6[[#This Row],[wielkosc_zamowienia]], soki6[[#This Row],[Stan butelek przed]])</f>
        <v>14490</v>
      </c>
      <c r="G693">
        <f>IF(soki6[[#This Row],[Stan butelek przed]]-soki6[[#This Row],[wielkosc_zamowienia]] &lt; 0, soki6[[#This Row],[wielkosc_zamowienia]], 0)</f>
        <v>0</v>
      </c>
      <c r="H693">
        <f>IF(WEEKDAY(soki6[[#This Row],[data]], 2) &lt;= 5, 12000, 5000)</f>
        <v>12000</v>
      </c>
    </row>
    <row r="694" spans="1:8" x14ac:dyDescent="0.45">
      <c r="A694">
        <v>693</v>
      </c>
      <c r="B694" s="1">
        <v>44532</v>
      </c>
      <c r="C694" s="2" t="s">
        <v>7</v>
      </c>
      <c r="D694">
        <v>5820</v>
      </c>
      <c r="E694">
        <f>IF(soki6[[#This Row],[data]] &lt;&gt; B693, F693+soki6[[#This Row],[Zmiana butelkowa]], F693)</f>
        <v>26490</v>
      </c>
      <c r="F694">
        <f>IF(soki6[[#This Row],[Stan butelek przed]]-soki6[[#This Row],[wielkosc_zamowienia]] &gt;=0, soki6[[#This Row],[Stan butelek przed]]-soki6[[#This Row],[wielkosc_zamowienia]], soki6[[#This Row],[Stan butelek przed]])</f>
        <v>20670</v>
      </c>
      <c r="G694">
        <f>IF(soki6[[#This Row],[Stan butelek przed]]-soki6[[#This Row],[wielkosc_zamowienia]] &lt; 0, soki6[[#This Row],[wielkosc_zamowienia]], 0)</f>
        <v>0</v>
      </c>
      <c r="H694">
        <f>IF(WEEKDAY(soki6[[#This Row],[data]], 2) &lt;= 5, 12000, 5000)</f>
        <v>12000</v>
      </c>
    </row>
    <row r="695" spans="1:8" x14ac:dyDescent="0.45">
      <c r="A695">
        <v>694</v>
      </c>
      <c r="B695" s="1">
        <v>44532</v>
      </c>
      <c r="C695" s="2" t="s">
        <v>4</v>
      </c>
      <c r="D695">
        <v>1950</v>
      </c>
      <c r="E695">
        <f>IF(soki6[[#This Row],[data]] &lt;&gt; B694, F694+soki6[[#This Row],[Zmiana butelkowa]], F694)</f>
        <v>20670</v>
      </c>
      <c r="F695">
        <f>IF(soki6[[#This Row],[Stan butelek przed]]-soki6[[#This Row],[wielkosc_zamowienia]] &gt;=0, soki6[[#This Row],[Stan butelek przed]]-soki6[[#This Row],[wielkosc_zamowienia]], soki6[[#This Row],[Stan butelek przed]])</f>
        <v>18720</v>
      </c>
      <c r="G695">
        <f>IF(soki6[[#This Row],[Stan butelek przed]]-soki6[[#This Row],[wielkosc_zamowienia]] &lt; 0, soki6[[#This Row],[wielkosc_zamowienia]], 0)</f>
        <v>0</v>
      </c>
      <c r="H695">
        <f>IF(WEEKDAY(soki6[[#This Row],[data]], 2) &lt;= 5, 12000, 5000)</f>
        <v>12000</v>
      </c>
    </row>
    <row r="696" spans="1:8" x14ac:dyDescent="0.45">
      <c r="A696">
        <v>695</v>
      </c>
      <c r="B696" s="1">
        <v>44533</v>
      </c>
      <c r="C696" s="2" t="s">
        <v>7</v>
      </c>
      <c r="D696">
        <v>1310</v>
      </c>
      <c r="E696">
        <f>IF(soki6[[#This Row],[data]] &lt;&gt; B695, F695+soki6[[#This Row],[Zmiana butelkowa]], F695)</f>
        <v>30720</v>
      </c>
      <c r="F696">
        <f>IF(soki6[[#This Row],[Stan butelek przed]]-soki6[[#This Row],[wielkosc_zamowienia]] &gt;=0, soki6[[#This Row],[Stan butelek przed]]-soki6[[#This Row],[wielkosc_zamowienia]], soki6[[#This Row],[Stan butelek przed]])</f>
        <v>29410</v>
      </c>
      <c r="G696">
        <f>IF(soki6[[#This Row],[Stan butelek przed]]-soki6[[#This Row],[wielkosc_zamowienia]] &lt; 0, soki6[[#This Row],[wielkosc_zamowienia]], 0)</f>
        <v>0</v>
      </c>
      <c r="H696">
        <f>IF(WEEKDAY(soki6[[#This Row],[data]], 2) &lt;= 5, 12000, 5000)</f>
        <v>12000</v>
      </c>
    </row>
    <row r="697" spans="1:8" x14ac:dyDescent="0.45">
      <c r="A697">
        <v>696</v>
      </c>
      <c r="B697" s="1">
        <v>44533</v>
      </c>
      <c r="C697" s="2" t="s">
        <v>5</v>
      </c>
      <c r="D697">
        <v>3850</v>
      </c>
      <c r="E697">
        <f>IF(soki6[[#This Row],[data]] &lt;&gt; B696, F696+soki6[[#This Row],[Zmiana butelkowa]], F696)</f>
        <v>29410</v>
      </c>
      <c r="F697">
        <f>IF(soki6[[#This Row],[Stan butelek przed]]-soki6[[#This Row],[wielkosc_zamowienia]] &gt;=0, soki6[[#This Row],[Stan butelek przed]]-soki6[[#This Row],[wielkosc_zamowienia]], soki6[[#This Row],[Stan butelek przed]])</f>
        <v>25560</v>
      </c>
      <c r="G697">
        <f>IF(soki6[[#This Row],[Stan butelek przed]]-soki6[[#This Row],[wielkosc_zamowienia]] &lt; 0, soki6[[#This Row],[wielkosc_zamowienia]], 0)</f>
        <v>0</v>
      </c>
      <c r="H697">
        <f>IF(WEEKDAY(soki6[[#This Row],[data]], 2) &lt;= 5, 12000, 5000)</f>
        <v>12000</v>
      </c>
    </row>
    <row r="698" spans="1:8" x14ac:dyDescent="0.45">
      <c r="A698">
        <v>697</v>
      </c>
      <c r="B698" s="1">
        <v>44533</v>
      </c>
      <c r="C698" s="2" t="s">
        <v>6</v>
      </c>
      <c r="D698">
        <v>4160</v>
      </c>
      <c r="E698">
        <f>IF(soki6[[#This Row],[data]] &lt;&gt; B697, F697+soki6[[#This Row],[Zmiana butelkowa]], F697)</f>
        <v>25560</v>
      </c>
      <c r="F698">
        <f>IF(soki6[[#This Row],[Stan butelek przed]]-soki6[[#This Row],[wielkosc_zamowienia]] &gt;=0, soki6[[#This Row],[Stan butelek przed]]-soki6[[#This Row],[wielkosc_zamowienia]], soki6[[#This Row],[Stan butelek przed]])</f>
        <v>21400</v>
      </c>
      <c r="G698">
        <f>IF(soki6[[#This Row],[Stan butelek przed]]-soki6[[#This Row],[wielkosc_zamowienia]] &lt; 0, soki6[[#This Row],[wielkosc_zamowienia]], 0)</f>
        <v>0</v>
      </c>
      <c r="H698">
        <f>IF(WEEKDAY(soki6[[#This Row],[data]], 2) &lt;= 5, 12000, 5000)</f>
        <v>12000</v>
      </c>
    </row>
    <row r="699" spans="1:8" x14ac:dyDescent="0.45">
      <c r="A699">
        <v>698</v>
      </c>
      <c r="B699" s="1">
        <v>44534</v>
      </c>
      <c r="C699" s="2" t="s">
        <v>7</v>
      </c>
      <c r="D699">
        <v>3550</v>
      </c>
      <c r="E699">
        <f>IF(soki6[[#This Row],[data]] &lt;&gt; B698, F698+soki6[[#This Row],[Zmiana butelkowa]], F698)</f>
        <v>26400</v>
      </c>
      <c r="F699">
        <f>IF(soki6[[#This Row],[Stan butelek przed]]-soki6[[#This Row],[wielkosc_zamowienia]] &gt;=0, soki6[[#This Row],[Stan butelek przed]]-soki6[[#This Row],[wielkosc_zamowienia]], soki6[[#This Row],[Stan butelek przed]])</f>
        <v>22850</v>
      </c>
      <c r="G699">
        <f>IF(soki6[[#This Row],[Stan butelek przed]]-soki6[[#This Row],[wielkosc_zamowienia]] &lt; 0, soki6[[#This Row],[wielkosc_zamowienia]], 0)</f>
        <v>0</v>
      </c>
      <c r="H699">
        <f>IF(WEEKDAY(soki6[[#This Row],[data]], 2) &lt;= 5, 12000, 5000)</f>
        <v>5000</v>
      </c>
    </row>
    <row r="700" spans="1:8" x14ac:dyDescent="0.45">
      <c r="A700">
        <v>699</v>
      </c>
      <c r="B700" s="1">
        <v>44534</v>
      </c>
      <c r="C700" s="2" t="s">
        <v>5</v>
      </c>
      <c r="D700">
        <v>2700</v>
      </c>
      <c r="E700">
        <f>IF(soki6[[#This Row],[data]] &lt;&gt; B699, F699+soki6[[#This Row],[Zmiana butelkowa]], F699)</f>
        <v>22850</v>
      </c>
      <c r="F700">
        <f>IF(soki6[[#This Row],[Stan butelek przed]]-soki6[[#This Row],[wielkosc_zamowienia]] &gt;=0, soki6[[#This Row],[Stan butelek przed]]-soki6[[#This Row],[wielkosc_zamowienia]], soki6[[#This Row],[Stan butelek przed]])</f>
        <v>20150</v>
      </c>
      <c r="G700">
        <f>IF(soki6[[#This Row],[Stan butelek przed]]-soki6[[#This Row],[wielkosc_zamowienia]] &lt; 0, soki6[[#This Row],[wielkosc_zamowienia]], 0)</f>
        <v>0</v>
      </c>
      <c r="H700">
        <f>IF(WEEKDAY(soki6[[#This Row],[data]], 2) &lt;= 5, 12000, 5000)</f>
        <v>5000</v>
      </c>
    </row>
    <row r="701" spans="1:8" x14ac:dyDescent="0.45">
      <c r="A701">
        <v>700</v>
      </c>
      <c r="B701" s="1">
        <v>44535</v>
      </c>
      <c r="C701" s="2" t="s">
        <v>4</v>
      </c>
      <c r="D701">
        <v>4620</v>
      </c>
      <c r="E701">
        <f>IF(soki6[[#This Row],[data]] &lt;&gt; B700, F700+soki6[[#This Row],[Zmiana butelkowa]], F700)</f>
        <v>25150</v>
      </c>
      <c r="F701">
        <f>IF(soki6[[#This Row],[Stan butelek przed]]-soki6[[#This Row],[wielkosc_zamowienia]] &gt;=0, soki6[[#This Row],[Stan butelek przed]]-soki6[[#This Row],[wielkosc_zamowienia]], soki6[[#This Row],[Stan butelek przed]])</f>
        <v>20530</v>
      </c>
      <c r="G701">
        <f>IF(soki6[[#This Row],[Stan butelek przed]]-soki6[[#This Row],[wielkosc_zamowienia]] &lt; 0, soki6[[#This Row],[wielkosc_zamowienia]], 0)</f>
        <v>0</v>
      </c>
      <c r="H701">
        <f>IF(WEEKDAY(soki6[[#This Row],[data]], 2) &lt;= 5, 12000, 5000)</f>
        <v>5000</v>
      </c>
    </row>
    <row r="702" spans="1:8" x14ac:dyDescent="0.45">
      <c r="A702">
        <v>701</v>
      </c>
      <c r="B702" s="1">
        <v>44535</v>
      </c>
      <c r="C702" s="2" t="s">
        <v>5</v>
      </c>
      <c r="D702">
        <v>5060</v>
      </c>
      <c r="E702">
        <f>IF(soki6[[#This Row],[data]] &lt;&gt; B701, F701+soki6[[#This Row],[Zmiana butelkowa]], F701)</f>
        <v>20530</v>
      </c>
      <c r="F702">
        <f>IF(soki6[[#This Row],[Stan butelek przed]]-soki6[[#This Row],[wielkosc_zamowienia]] &gt;=0, soki6[[#This Row],[Stan butelek przed]]-soki6[[#This Row],[wielkosc_zamowienia]], soki6[[#This Row],[Stan butelek przed]])</f>
        <v>15470</v>
      </c>
      <c r="G702">
        <f>IF(soki6[[#This Row],[Stan butelek przed]]-soki6[[#This Row],[wielkosc_zamowienia]] &lt; 0, soki6[[#This Row],[wielkosc_zamowienia]], 0)</f>
        <v>0</v>
      </c>
      <c r="H702">
        <f>IF(WEEKDAY(soki6[[#This Row],[data]], 2) &lt;= 5, 12000, 5000)</f>
        <v>5000</v>
      </c>
    </row>
    <row r="703" spans="1:8" x14ac:dyDescent="0.45">
      <c r="A703">
        <v>702</v>
      </c>
      <c r="B703" s="1">
        <v>44536</v>
      </c>
      <c r="C703" s="2" t="s">
        <v>4</v>
      </c>
      <c r="D703">
        <v>2550</v>
      </c>
      <c r="E703">
        <f>IF(soki6[[#This Row],[data]] &lt;&gt; B702, F702+soki6[[#This Row],[Zmiana butelkowa]], F702)</f>
        <v>27470</v>
      </c>
      <c r="F703">
        <f>IF(soki6[[#This Row],[Stan butelek przed]]-soki6[[#This Row],[wielkosc_zamowienia]] &gt;=0, soki6[[#This Row],[Stan butelek przed]]-soki6[[#This Row],[wielkosc_zamowienia]], soki6[[#This Row],[Stan butelek przed]])</f>
        <v>24920</v>
      </c>
      <c r="G703">
        <f>IF(soki6[[#This Row],[Stan butelek przed]]-soki6[[#This Row],[wielkosc_zamowienia]] &lt; 0, soki6[[#This Row],[wielkosc_zamowienia]], 0)</f>
        <v>0</v>
      </c>
      <c r="H703">
        <f>IF(WEEKDAY(soki6[[#This Row],[data]], 2) &lt;= 5, 12000, 5000)</f>
        <v>12000</v>
      </c>
    </row>
    <row r="704" spans="1:8" x14ac:dyDescent="0.45">
      <c r="A704">
        <v>703</v>
      </c>
      <c r="B704" s="1">
        <v>44536</v>
      </c>
      <c r="C704" s="2" t="s">
        <v>5</v>
      </c>
      <c r="D704">
        <v>4310</v>
      </c>
      <c r="E704">
        <f>IF(soki6[[#This Row],[data]] &lt;&gt; B703, F703+soki6[[#This Row],[Zmiana butelkowa]], F703)</f>
        <v>24920</v>
      </c>
      <c r="F704">
        <f>IF(soki6[[#This Row],[Stan butelek przed]]-soki6[[#This Row],[wielkosc_zamowienia]] &gt;=0, soki6[[#This Row],[Stan butelek przed]]-soki6[[#This Row],[wielkosc_zamowienia]], soki6[[#This Row],[Stan butelek przed]])</f>
        <v>20610</v>
      </c>
      <c r="G704">
        <f>IF(soki6[[#This Row],[Stan butelek przed]]-soki6[[#This Row],[wielkosc_zamowienia]] &lt; 0, soki6[[#This Row],[wielkosc_zamowienia]], 0)</f>
        <v>0</v>
      </c>
      <c r="H704">
        <f>IF(WEEKDAY(soki6[[#This Row],[data]], 2) &lt;= 5, 12000, 5000)</f>
        <v>12000</v>
      </c>
    </row>
    <row r="705" spans="1:8" x14ac:dyDescent="0.45">
      <c r="A705">
        <v>704</v>
      </c>
      <c r="B705" s="1">
        <v>44536</v>
      </c>
      <c r="C705" s="2" t="s">
        <v>6</v>
      </c>
      <c r="D705">
        <v>7210</v>
      </c>
      <c r="E705">
        <f>IF(soki6[[#This Row],[data]] &lt;&gt; B704, F704+soki6[[#This Row],[Zmiana butelkowa]], F704)</f>
        <v>20610</v>
      </c>
      <c r="F705">
        <f>IF(soki6[[#This Row],[Stan butelek przed]]-soki6[[#This Row],[wielkosc_zamowienia]] &gt;=0, soki6[[#This Row],[Stan butelek przed]]-soki6[[#This Row],[wielkosc_zamowienia]], soki6[[#This Row],[Stan butelek przed]])</f>
        <v>13400</v>
      </c>
      <c r="G705">
        <f>IF(soki6[[#This Row],[Stan butelek przed]]-soki6[[#This Row],[wielkosc_zamowienia]] &lt; 0, soki6[[#This Row],[wielkosc_zamowienia]], 0)</f>
        <v>0</v>
      </c>
      <c r="H705">
        <f>IF(WEEKDAY(soki6[[#This Row],[data]], 2) &lt;= 5, 12000, 5000)</f>
        <v>12000</v>
      </c>
    </row>
    <row r="706" spans="1:8" x14ac:dyDescent="0.45">
      <c r="A706">
        <v>705</v>
      </c>
      <c r="B706" s="1">
        <v>44537</v>
      </c>
      <c r="C706" s="2" t="s">
        <v>6</v>
      </c>
      <c r="D706">
        <v>3560</v>
      </c>
      <c r="E706">
        <f>IF(soki6[[#This Row],[data]] &lt;&gt; B705, F705+soki6[[#This Row],[Zmiana butelkowa]], F705)</f>
        <v>25400</v>
      </c>
      <c r="F706">
        <f>IF(soki6[[#This Row],[Stan butelek przed]]-soki6[[#This Row],[wielkosc_zamowienia]] &gt;=0, soki6[[#This Row],[Stan butelek przed]]-soki6[[#This Row],[wielkosc_zamowienia]], soki6[[#This Row],[Stan butelek przed]])</f>
        <v>21840</v>
      </c>
      <c r="G706">
        <f>IF(soki6[[#This Row],[Stan butelek przed]]-soki6[[#This Row],[wielkosc_zamowienia]] &lt; 0, soki6[[#This Row],[wielkosc_zamowienia]], 0)</f>
        <v>0</v>
      </c>
      <c r="H706">
        <f>IF(WEEKDAY(soki6[[#This Row],[data]], 2) &lt;= 5, 12000, 5000)</f>
        <v>12000</v>
      </c>
    </row>
    <row r="707" spans="1:8" x14ac:dyDescent="0.45">
      <c r="A707">
        <v>706</v>
      </c>
      <c r="B707" s="1">
        <v>44538</v>
      </c>
      <c r="C707" s="2" t="s">
        <v>5</v>
      </c>
      <c r="D707">
        <v>520</v>
      </c>
      <c r="E707">
        <f>IF(soki6[[#This Row],[data]] &lt;&gt; B706, F706+soki6[[#This Row],[Zmiana butelkowa]], F706)</f>
        <v>33840</v>
      </c>
      <c r="F707">
        <f>IF(soki6[[#This Row],[Stan butelek przed]]-soki6[[#This Row],[wielkosc_zamowienia]] &gt;=0, soki6[[#This Row],[Stan butelek przed]]-soki6[[#This Row],[wielkosc_zamowienia]], soki6[[#This Row],[Stan butelek przed]])</f>
        <v>33320</v>
      </c>
      <c r="G707">
        <f>IF(soki6[[#This Row],[Stan butelek przed]]-soki6[[#This Row],[wielkosc_zamowienia]] &lt; 0, soki6[[#This Row],[wielkosc_zamowienia]], 0)</f>
        <v>0</v>
      </c>
      <c r="H707">
        <f>IF(WEEKDAY(soki6[[#This Row],[data]], 2) &lt;= 5, 12000, 5000)</f>
        <v>12000</v>
      </c>
    </row>
    <row r="708" spans="1:8" x14ac:dyDescent="0.45">
      <c r="A708">
        <v>707</v>
      </c>
      <c r="B708" s="1">
        <v>44539</v>
      </c>
      <c r="C708" s="2" t="s">
        <v>7</v>
      </c>
      <c r="D708">
        <v>6090</v>
      </c>
      <c r="E708">
        <f>IF(soki6[[#This Row],[data]] &lt;&gt; B707, F707+soki6[[#This Row],[Zmiana butelkowa]], F707)</f>
        <v>45320</v>
      </c>
      <c r="F708">
        <f>IF(soki6[[#This Row],[Stan butelek przed]]-soki6[[#This Row],[wielkosc_zamowienia]] &gt;=0, soki6[[#This Row],[Stan butelek przed]]-soki6[[#This Row],[wielkosc_zamowienia]], soki6[[#This Row],[Stan butelek przed]])</f>
        <v>39230</v>
      </c>
      <c r="G708">
        <f>IF(soki6[[#This Row],[Stan butelek przed]]-soki6[[#This Row],[wielkosc_zamowienia]] &lt; 0, soki6[[#This Row],[wielkosc_zamowienia]], 0)</f>
        <v>0</v>
      </c>
      <c r="H708">
        <f>IF(WEEKDAY(soki6[[#This Row],[data]], 2) &lt;= 5, 12000, 5000)</f>
        <v>12000</v>
      </c>
    </row>
    <row r="709" spans="1:8" x14ac:dyDescent="0.45">
      <c r="A709">
        <v>708</v>
      </c>
      <c r="B709" s="1">
        <v>44540</v>
      </c>
      <c r="C709" s="2" t="s">
        <v>4</v>
      </c>
      <c r="D709">
        <v>570</v>
      </c>
      <c r="E709">
        <f>IF(soki6[[#This Row],[data]] &lt;&gt; B708, F708+soki6[[#This Row],[Zmiana butelkowa]], F708)</f>
        <v>51230</v>
      </c>
      <c r="F709">
        <f>IF(soki6[[#This Row],[Stan butelek przed]]-soki6[[#This Row],[wielkosc_zamowienia]] &gt;=0, soki6[[#This Row],[Stan butelek przed]]-soki6[[#This Row],[wielkosc_zamowienia]], soki6[[#This Row],[Stan butelek przed]])</f>
        <v>50660</v>
      </c>
      <c r="G709">
        <f>IF(soki6[[#This Row],[Stan butelek przed]]-soki6[[#This Row],[wielkosc_zamowienia]] &lt; 0, soki6[[#This Row],[wielkosc_zamowienia]], 0)</f>
        <v>0</v>
      </c>
      <c r="H709">
        <f>IF(WEEKDAY(soki6[[#This Row],[data]], 2) &lt;= 5, 12000, 5000)</f>
        <v>12000</v>
      </c>
    </row>
    <row r="710" spans="1:8" x14ac:dyDescent="0.45">
      <c r="A710">
        <v>709</v>
      </c>
      <c r="B710" s="1">
        <v>44541</v>
      </c>
      <c r="C710" s="2" t="s">
        <v>4</v>
      </c>
      <c r="D710">
        <v>9510</v>
      </c>
      <c r="E710">
        <f>IF(soki6[[#This Row],[data]] &lt;&gt; B709, F709+soki6[[#This Row],[Zmiana butelkowa]], F709)</f>
        <v>55660</v>
      </c>
      <c r="F710">
        <f>IF(soki6[[#This Row],[Stan butelek przed]]-soki6[[#This Row],[wielkosc_zamowienia]] &gt;=0, soki6[[#This Row],[Stan butelek przed]]-soki6[[#This Row],[wielkosc_zamowienia]], soki6[[#This Row],[Stan butelek przed]])</f>
        <v>46150</v>
      </c>
      <c r="G710">
        <f>IF(soki6[[#This Row],[Stan butelek przed]]-soki6[[#This Row],[wielkosc_zamowienia]] &lt; 0, soki6[[#This Row],[wielkosc_zamowienia]], 0)</f>
        <v>0</v>
      </c>
      <c r="H710">
        <f>IF(WEEKDAY(soki6[[#This Row],[data]], 2) &lt;= 5, 12000, 5000)</f>
        <v>5000</v>
      </c>
    </row>
    <row r="711" spans="1:8" x14ac:dyDescent="0.45">
      <c r="A711">
        <v>710</v>
      </c>
      <c r="B711" s="1">
        <v>44541</v>
      </c>
      <c r="C711" s="2" t="s">
        <v>7</v>
      </c>
      <c r="D711">
        <v>2480</v>
      </c>
      <c r="E711">
        <f>IF(soki6[[#This Row],[data]] &lt;&gt; B710, F710+soki6[[#This Row],[Zmiana butelkowa]], F710)</f>
        <v>46150</v>
      </c>
      <c r="F711">
        <f>IF(soki6[[#This Row],[Stan butelek przed]]-soki6[[#This Row],[wielkosc_zamowienia]] &gt;=0, soki6[[#This Row],[Stan butelek przed]]-soki6[[#This Row],[wielkosc_zamowienia]], soki6[[#This Row],[Stan butelek przed]])</f>
        <v>43670</v>
      </c>
      <c r="G711">
        <f>IF(soki6[[#This Row],[Stan butelek przed]]-soki6[[#This Row],[wielkosc_zamowienia]] &lt; 0, soki6[[#This Row],[wielkosc_zamowienia]], 0)</f>
        <v>0</v>
      </c>
      <c r="H711">
        <f>IF(WEEKDAY(soki6[[#This Row],[data]], 2) &lt;= 5, 12000, 5000)</f>
        <v>5000</v>
      </c>
    </row>
    <row r="712" spans="1:8" x14ac:dyDescent="0.45">
      <c r="A712">
        <v>711</v>
      </c>
      <c r="B712" s="1">
        <v>44541</v>
      </c>
      <c r="C712" s="2" t="s">
        <v>6</v>
      </c>
      <c r="D712">
        <v>8000</v>
      </c>
      <c r="E712">
        <f>IF(soki6[[#This Row],[data]] &lt;&gt; B711, F711+soki6[[#This Row],[Zmiana butelkowa]], F711)</f>
        <v>43670</v>
      </c>
      <c r="F712">
        <f>IF(soki6[[#This Row],[Stan butelek przed]]-soki6[[#This Row],[wielkosc_zamowienia]] &gt;=0, soki6[[#This Row],[Stan butelek przed]]-soki6[[#This Row],[wielkosc_zamowienia]], soki6[[#This Row],[Stan butelek przed]])</f>
        <v>35670</v>
      </c>
      <c r="G712">
        <f>IF(soki6[[#This Row],[Stan butelek przed]]-soki6[[#This Row],[wielkosc_zamowienia]] &lt; 0, soki6[[#This Row],[wielkosc_zamowienia]], 0)</f>
        <v>0</v>
      </c>
      <c r="H712">
        <f>IF(WEEKDAY(soki6[[#This Row],[data]], 2) &lt;= 5, 12000, 5000)</f>
        <v>5000</v>
      </c>
    </row>
    <row r="713" spans="1:8" x14ac:dyDescent="0.45">
      <c r="A713">
        <v>712</v>
      </c>
      <c r="B713" s="1">
        <v>44542</v>
      </c>
      <c r="C713" s="2" t="s">
        <v>5</v>
      </c>
      <c r="D713">
        <v>9990</v>
      </c>
      <c r="E713">
        <f>IF(soki6[[#This Row],[data]] &lt;&gt; B712, F712+soki6[[#This Row],[Zmiana butelkowa]], F712)</f>
        <v>40670</v>
      </c>
      <c r="F713">
        <f>IF(soki6[[#This Row],[Stan butelek przed]]-soki6[[#This Row],[wielkosc_zamowienia]] &gt;=0, soki6[[#This Row],[Stan butelek przed]]-soki6[[#This Row],[wielkosc_zamowienia]], soki6[[#This Row],[Stan butelek przed]])</f>
        <v>30680</v>
      </c>
      <c r="G713">
        <f>IF(soki6[[#This Row],[Stan butelek przed]]-soki6[[#This Row],[wielkosc_zamowienia]] &lt; 0, soki6[[#This Row],[wielkosc_zamowienia]], 0)</f>
        <v>0</v>
      </c>
      <c r="H713">
        <f>IF(WEEKDAY(soki6[[#This Row],[data]], 2) &lt;= 5, 12000, 5000)</f>
        <v>5000</v>
      </c>
    </row>
    <row r="714" spans="1:8" x14ac:dyDescent="0.45">
      <c r="A714">
        <v>713</v>
      </c>
      <c r="B714" s="1">
        <v>44542</v>
      </c>
      <c r="C714" s="2" t="s">
        <v>4</v>
      </c>
      <c r="D714">
        <v>2750</v>
      </c>
      <c r="E714">
        <f>IF(soki6[[#This Row],[data]] &lt;&gt; B713, F713+soki6[[#This Row],[Zmiana butelkowa]], F713)</f>
        <v>30680</v>
      </c>
      <c r="F714">
        <f>IF(soki6[[#This Row],[Stan butelek przed]]-soki6[[#This Row],[wielkosc_zamowienia]] &gt;=0, soki6[[#This Row],[Stan butelek przed]]-soki6[[#This Row],[wielkosc_zamowienia]], soki6[[#This Row],[Stan butelek przed]])</f>
        <v>27930</v>
      </c>
      <c r="G714">
        <f>IF(soki6[[#This Row],[Stan butelek przed]]-soki6[[#This Row],[wielkosc_zamowienia]] &lt; 0, soki6[[#This Row],[wielkosc_zamowienia]], 0)</f>
        <v>0</v>
      </c>
      <c r="H714">
        <f>IF(WEEKDAY(soki6[[#This Row],[data]], 2) &lt;= 5, 12000, 5000)</f>
        <v>5000</v>
      </c>
    </row>
    <row r="715" spans="1:8" x14ac:dyDescent="0.45">
      <c r="A715">
        <v>714</v>
      </c>
      <c r="B715" s="1">
        <v>44542</v>
      </c>
      <c r="C715" s="2" t="s">
        <v>7</v>
      </c>
      <c r="D715">
        <v>4260</v>
      </c>
      <c r="E715">
        <f>IF(soki6[[#This Row],[data]] &lt;&gt; B714, F714+soki6[[#This Row],[Zmiana butelkowa]], F714)</f>
        <v>27930</v>
      </c>
      <c r="F715">
        <f>IF(soki6[[#This Row],[Stan butelek przed]]-soki6[[#This Row],[wielkosc_zamowienia]] &gt;=0, soki6[[#This Row],[Stan butelek przed]]-soki6[[#This Row],[wielkosc_zamowienia]], soki6[[#This Row],[Stan butelek przed]])</f>
        <v>23670</v>
      </c>
      <c r="G715">
        <f>IF(soki6[[#This Row],[Stan butelek przed]]-soki6[[#This Row],[wielkosc_zamowienia]] &lt; 0, soki6[[#This Row],[wielkosc_zamowienia]], 0)</f>
        <v>0</v>
      </c>
      <c r="H715">
        <f>IF(WEEKDAY(soki6[[#This Row],[data]], 2) &lt;= 5, 12000, 5000)</f>
        <v>5000</v>
      </c>
    </row>
    <row r="716" spans="1:8" x14ac:dyDescent="0.45">
      <c r="A716">
        <v>715</v>
      </c>
      <c r="B716" s="1">
        <v>44543</v>
      </c>
      <c r="C716" s="2" t="s">
        <v>5</v>
      </c>
      <c r="D716">
        <v>2700</v>
      </c>
      <c r="E716">
        <f>IF(soki6[[#This Row],[data]] &lt;&gt; B715, F715+soki6[[#This Row],[Zmiana butelkowa]], F715)</f>
        <v>35670</v>
      </c>
      <c r="F716">
        <f>IF(soki6[[#This Row],[Stan butelek przed]]-soki6[[#This Row],[wielkosc_zamowienia]] &gt;=0, soki6[[#This Row],[Stan butelek przed]]-soki6[[#This Row],[wielkosc_zamowienia]], soki6[[#This Row],[Stan butelek przed]])</f>
        <v>32970</v>
      </c>
      <c r="G716">
        <f>IF(soki6[[#This Row],[Stan butelek przed]]-soki6[[#This Row],[wielkosc_zamowienia]] &lt; 0, soki6[[#This Row],[wielkosc_zamowienia]], 0)</f>
        <v>0</v>
      </c>
      <c r="H716">
        <f>IF(WEEKDAY(soki6[[#This Row],[data]], 2) &lt;= 5, 12000, 5000)</f>
        <v>12000</v>
      </c>
    </row>
    <row r="717" spans="1:8" x14ac:dyDescent="0.45">
      <c r="A717">
        <v>716</v>
      </c>
      <c r="B717" s="1">
        <v>44543</v>
      </c>
      <c r="C717" s="2" t="s">
        <v>7</v>
      </c>
      <c r="D717">
        <v>2180</v>
      </c>
      <c r="E717">
        <f>IF(soki6[[#This Row],[data]] &lt;&gt; B716, F716+soki6[[#This Row],[Zmiana butelkowa]], F716)</f>
        <v>32970</v>
      </c>
      <c r="F717">
        <f>IF(soki6[[#This Row],[Stan butelek przed]]-soki6[[#This Row],[wielkosc_zamowienia]] &gt;=0, soki6[[#This Row],[Stan butelek przed]]-soki6[[#This Row],[wielkosc_zamowienia]], soki6[[#This Row],[Stan butelek przed]])</f>
        <v>30790</v>
      </c>
      <c r="G717">
        <f>IF(soki6[[#This Row],[Stan butelek przed]]-soki6[[#This Row],[wielkosc_zamowienia]] &lt; 0, soki6[[#This Row],[wielkosc_zamowienia]], 0)</f>
        <v>0</v>
      </c>
      <c r="H717">
        <f>IF(WEEKDAY(soki6[[#This Row],[data]], 2) &lt;= 5, 12000, 5000)</f>
        <v>12000</v>
      </c>
    </row>
    <row r="718" spans="1:8" x14ac:dyDescent="0.45">
      <c r="A718">
        <v>717</v>
      </c>
      <c r="B718" s="1">
        <v>44544</v>
      </c>
      <c r="C718" s="2" t="s">
        <v>5</v>
      </c>
      <c r="D718">
        <v>8200</v>
      </c>
      <c r="E718">
        <f>IF(soki6[[#This Row],[data]] &lt;&gt; B717, F717+soki6[[#This Row],[Zmiana butelkowa]], F717)</f>
        <v>42790</v>
      </c>
      <c r="F718">
        <f>IF(soki6[[#This Row],[Stan butelek przed]]-soki6[[#This Row],[wielkosc_zamowienia]] &gt;=0, soki6[[#This Row],[Stan butelek przed]]-soki6[[#This Row],[wielkosc_zamowienia]], soki6[[#This Row],[Stan butelek przed]])</f>
        <v>34590</v>
      </c>
      <c r="G718">
        <f>IF(soki6[[#This Row],[Stan butelek przed]]-soki6[[#This Row],[wielkosc_zamowienia]] &lt; 0, soki6[[#This Row],[wielkosc_zamowienia]], 0)</f>
        <v>0</v>
      </c>
      <c r="H718">
        <f>IF(WEEKDAY(soki6[[#This Row],[data]], 2) &lt;= 5, 12000, 5000)</f>
        <v>12000</v>
      </c>
    </row>
    <row r="719" spans="1:8" x14ac:dyDescent="0.45">
      <c r="A719">
        <v>718</v>
      </c>
      <c r="B719" s="1">
        <v>44544</v>
      </c>
      <c r="C719" s="2" t="s">
        <v>6</v>
      </c>
      <c r="D719">
        <v>5080</v>
      </c>
      <c r="E719">
        <f>IF(soki6[[#This Row],[data]] &lt;&gt; B718, F718+soki6[[#This Row],[Zmiana butelkowa]], F718)</f>
        <v>34590</v>
      </c>
      <c r="F719">
        <f>IF(soki6[[#This Row],[Stan butelek przed]]-soki6[[#This Row],[wielkosc_zamowienia]] &gt;=0, soki6[[#This Row],[Stan butelek przed]]-soki6[[#This Row],[wielkosc_zamowienia]], soki6[[#This Row],[Stan butelek przed]])</f>
        <v>29510</v>
      </c>
      <c r="G719">
        <f>IF(soki6[[#This Row],[Stan butelek przed]]-soki6[[#This Row],[wielkosc_zamowienia]] &lt; 0, soki6[[#This Row],[wielkosc_zamowienia]], 0)</f>
        <v>0</v>
      </c>
      <c r="H719">
        <f>IF(WEEKDAY(soki6[[#This Row],[data]], 2) &lt;= 5, 12000, 5000)</f>
        <v>12000</v>
      </c>
    </row>
    <row r="720" spans="1:8" x14ac:dyDescent="0.45">
      <c r="A720">
        <v>719</v>
      </c>
      <c r="B720" s="1">
        <v>44544</v>
      </c>
      <c r="C720" s="2" t="s">
        <v>4</v>
      </c>
      <c r="D720">
        <v>7660</v>
      </c>
      <c r="E720">
        <f>IF(soki6[[#This Row],[data]] &lt;&gt; B719, F719+soki6[[#This Row],[Zmiana butelkowa]], F719)</f>
        <v>29510</v>
      </c>
      <c r="F720">
        <f>IF(soki6[[#This Row],[Stan butelek przed]]-soki6[[#This Row],[wielkosc_zamowienia]] &gt;=0, soki6[[#This Row],[Stan butelek przed]]-soki6[[#This Row],[wielkosc_zamowienia]], soki6[[#This Row],[Stan butelek przed]])</f>
        <v>21850</v>
      </c>
      <c r="G720">
        <f>IF(soki6[[#This Row],[Stan butelek przed]]-soki6[[#This Row],[wielkosc_zamowienia]] &lt; 0, soki6[[#This Row],[wielkosc_zamowienia]], 0)</f>
        <v>0</v>
      </c>
      <c r="H720">
        <f>IF(WEEKDAY(soki6[[#This Row],[data]], 2) &lt;= 5, 12000, 5000)</f>
        <v>12000</v>
      </c>
    </row>
    <row r="721" spans="1:8" x14ac:dyDescent="0.45">
      <c r="A721">
        <v>720</v>
      </c>
      <c r="B721" s="1">
        <v>44544</v>
      </c>
      <c r="C721" s="2" t="s">
        <v>7</v>
      </c>
      <c r="D721">
        <v>8700</v>
      </c>
      <c r="E721">
        <f>IF(soki6[[#This Row],[data]] &lt;&gt; B720, F720+soki6[[#This Row],[Zmiana butelkowa]], F720)</f>
        <v>21850</v>
      </c>
      <c r="F721">
        <f>IF(soki6[[#This Row],[Stan butelek przed]]-soki6[[#This Row],[wielkosc_zamowienia]] &gt;=0, soki6[[#This Row],[Stan butelek przed]]-soki6[[#This Row],[wielkosc_zamowienia]], soki6[[#This Row],[Stan butelek przed]])</f>
        <v>13150</v>
      </c>
      <c r="G721">
        <f>IF(soki6[[#This Row],[Stan butelek przed]]-soki6[[#This Row],[wielkosc_zamowienia]] &lt; 0, soki6[[#This Row],[wielkosc_zamowienia]], 0)</f>
        <v>0</v>
      </c>
      <c r="H721">
        <f>IF(WEEKDAY(soki6[[#This Row],[data]], 2) &lt;= 5, 12000, 5000)</f>
        <v>12000</v>
      </c>
    </row>
    <row r="722" spans="1:8" x14ac:dyDescent="0.45">
      <c r="A722">
        <v>721</v>
      </c>
      <c r="B722" s="1">
        <v>44545</v>
      </c>
      <c r="C722" s="2" t="s">
        <v>6</v>
      </c>
      <c r="D722">
        <v>7940</v>
      </c>
      <c r="E722">
        <f>IF(soki6[[#This Row],[data]] &lt;&gt; B721, F721+soki6[[#This Row],[Zmiana butelkowa]], F721)</f>
        <v>25150</v>
      </c>
      <c r="F722">
        <f>IF(soki6[[#This Row],[Stan butelek przed]]-soki6[[#This Row],[wielkosc_zamowienia]] &gt;=0, soki6[[#This Row],[Stan butelek przed]]-soki6[[#This Row],[wielkosc_zamowienia]], soki6[[#This Row],[Stan butelek przed]])</f>
        <v>17210</v>
      </c>
      <c r="G722">
        <f>IF(soki6[[#This Row],[Stan butelek przed]]-soki6[[#This Row],[wielkosc_zamowienia]] &lt; 0, soki6[[#This Row],[wielkosc_zamowienia]], 0)</f>
        <v>0</v>
      </c>
      <c r="H722">
        <f>IF(WEEKDAY(soki6[[#This Row],[data]], 2) &lt;= 5, 12000, 5000)</f>
        <v>12000</v>
      </c>
    </row>
    <row r="723" spans="1:8" x14ac:dyDescent="0.45">
      <c r="A723">
        <v>722</v>
      </c>
      <c r="B723" s="1">
        <v>44545</v>
      </c>
      <c r="C723" s="2" t="s">
        <v>4</v>
      </c>
      <c r="D723">
        <v>5370</v>
      </c>
      <c r="E723">
        <f>IF(soki6[[#This Row],[data]] &lt;&gt; B722, F722+soki6[[#This Row],[Zmiana butelkowa]], F722)</f>
        <v>17210</v>
      </c>
      <c r="F723">
        <f>IF(soki6[[#This Row],[Stan butelek przed]]-soki6[[#This Row],[wielkosc_zamowienia]] &gt;=0, soki6[[#This Row],[Stan butelek przed]]-soki6[[#This Row],[wielkosc_zamowienia]], soki6[[#This Row],[Stan butelek przed]])</f>
        <v>11840</v>
      </c>
      <c r="G723">
        <f>IF(soki6[[#This Row],[Stan butelek przed]]-soki6[[#This Row],[wielkosc_zamowienia]] &lt; 0, soki6[[#This Row],[wielkosc_zamowienia]], 0)</f>
        <v>0</v>
      </c>
      <c r="H723">
        <f>IF(WEEKDAY(soki6[[#This Row],[data]], 2) &lt;= 5, 12000, 5000)</f>
        <v>12000</v>
      </c>
    </row>
    <row r="724" spans="1:8" x14ac:dyDescent="0.45">
      <c r="A724">
        <v>723</v>
      </c>
      <c r="B724" s="1">
        <v>44546</v>
      </c>
      <c r="C724" s="2" t="s">
        <v>5</v>
      </c>
      <c r="D724">
        <v>3940</v>
      </c>
      <c r="E724">
        <f>IF(soki6[[#This Row],[data]] &lt;&gt; B723, F723+soki6[[#This Row],[Zmiana butelkowa]], F723)</f>
        <v>23840</v>
      </c>
      <c r="F724">
        <f>IF(soki6[[#This Row],[Stan butelek przed]]-soki6[[#This Row],[wielkosc_zamowienia]] &gt;=0, soki6[[#This Row],[Stan butelek przed]]-soki6[[#This Row],[wielkosc_zamowienia]], soki6[[#This Row],[Stan butelek przed]])</f>
        <v>19900</v>
      </c>
      <c r="G724">
        <f>IF(soki6[[#This Row],[Stan butelek przed]]-soki6[[#This Row],[wielkosc_zamowienia]] &lt; 0, soki6[[#This Row],[wielkosc_zamowienia]], 0)</f>
        <v>0</v>
      </c>
      <c r="H724">
        <f>IF(WEEKDAY(soki6[[#This Row],[data]], 2) &lt;= 5, 12000, 5000)</f>
        <v>12000</v>
      </c>
    </row>
    <row r="725" spans="1:8" x14ac:dyDescent="0.45">
      <c r="A725">
        <v>724</v>
      </c>
      <c r="B725" s="1">
        <v>44547</v>
      </c>
      <c r="C725" s="2" t="s">
        <v>5</v>
      </c>
      <c r="D725">
        <v>4400</v>
      </c>
      <c r="E725">
        <f>IF(soki6[[#This Row],[data]] &lt;&gt; B724, F724+soki6[[#This Row],[Zmiana butelkowa]], F724)</f>
        <v>31900</v>
      </c>
      <c r="F725">
        <f>IF(soki6[[#This Row],[Stan butelek przed]]-soki6[[#This Row],[wielkosc_zamowienia]] &gt;=0, soki6[[#This Row],[Stan butelek przed]]-soki6[[#This Row],[wielkosc_zamowienia]], soki6[[#This Row],[Stan butelek przed]])</f>
        <v>27500</v>
      </c>
      <c r="G725">
        <f>IF(soki6[[#This Row],[Stan butelek przed]]-soki6[[#This Row],[wielkosc_zamowienia]] &lt; 0, soki6[[#This Row],[wielkosc_zamowienia]], 0)</f>
        <v>0</v>
      </c>
      <c r="H725">
        <f>IF(WEEKDAY(soki6[[#This Row],[data]], 2) &lt;= 5, 12000, 5000)</f>
        <v>12000</v>
      </c>
    </row>
    <row r="726" spans="1:8" x14ac:dyDescent="0.45">
      <c r="A726">
        <v>725</v>
      </c>
      <c r="B726" s="1">
        <v>44548</v>
      </c>
      <c r="C726" s="2" t="s">
        <v>6</v>
      </c>
      <c r="D726">
        <v>6800</v>
      </c>
      <c r="E726">
        <f>IF(soki6[[#This Row],[data]] &lt;&gt; B725, F725+soki6[[#This Row],[Zmiana butelkowa]], F725)</f>
        <v>32500</v>
      </c>
      <c r="F726">
        <f>IF(soki6[[#This Row],[Stan butelek przed]]-soki6[[#This Row],[wielkosc_zamowienia]] &gt;=0, soki6[[#This Row],[Stan butelek przed]]-soki6[[#This Row],[wielkosc_zamowienia]], soki6[[#This Row],[Stan butelek przed]])</f>
        <v>25700</v>
      </c>
      <c r="G726">
        <f>IF(soki6[[#This Row],[Stan butelek przed]]-soki6[[#This Row],[wielkosc_zamowienia]] &lt; 0, soki6[[#This Row],[wielkosc_zamowienia]], 0)</f>
        <v>0</v>
      </c>
      <c r="H726">
        <f>IF(WEEKDAY(soki6[[#This Row],[data]], 2) &lt;= 5, 12000, 5000)</f>
        <v>5000</v>
      </c>
    </row>
    <row r="727" spans="1:8" x14ac:dyDescent="0.45">
      <c r="A727">
        <v>726</v>
      </c>
      <c r="B727" s="1">
        <v>44548</v>
      </c>
      <c r="C727" s="2" t="s">
        <v>4</v>
      </c>
      <c r="D727">
        <v>4640</v>
      </c>
      <c r="E727">
        <f>IF(soki6[[#This Row],[data]] &lt;&gt; B726, F726+soki6[[#This Row],[Zmiana butelkowa]], F726)</f>
        <v>25700</v>
      </c>
      <c r="F727">
        <f>IF(soki6[[#This Row],[Stan butelek przed]]-soki6[[#This Row],[wielkosc_zamowienia]] &gt;=0, soki6[[#This Row],[Stan butelek przed]]-soki6[[#This Row],[wielkosc_zamowienia]], soki6[[#This Row],[Stan butelek przed]])</f>
        <v>21060</v>
      </c>
      <c r="G727">
        <f>IF(soki6[[#This Row],[Stan butelek przed]]-soki6[[#This Row],[wielkosc_zamowienia]] &lt; 0, soki6[[#This Row],[wielkosc_zamowienia]], 0)</f>
        <v>0</v>
      </c>
      <c r="H727">
        <f>IF(WEEKDAY(soki6[[#This Row],[data]], 2) &lt;= 5, 12000, 5000)</f>
        <v>5000</v>
      </c>
    </row>
    <row r="728" spans="1:8" x14ac:dyDescent="0.45">
      <c r="A728">
        <v>727</v>
      </c>
      <c r="B728" s="1">
        <v>44548</v>
      </c>
      <c r="C728" s="2" t="s">
        <v>7</v>
      </c>
      <c r="D728">
        <v>7530</v>
      </c>
      <c r="E728">
        <f>IF(soki6[[#This Row],[data]] &lt;&gt; B727, F727+soki6[[#This Row],[Zmiana butelkowa]], F727)</f>
        <v>21060</v>
      </c>
      <c r="F728">
        <f>IF(soki6[[#This Row],[Stan butelek przed]]-soki6[[#This Row],[wielkosc_zamowienia]] &gt;=0, soki6[[#This Row],[Stan butelek przed]]-soki6[[#This Row],[wielkosc_zamowienia]], soki6[[#This Row],[Stan butelek przed]])</f>
        <v>13530</v>
      </c>
      <c r="G728">
        <f>IF(soki6[[#This Row],[Stan butelek przed]]-soki6[[#This Row],[wielkosc_zamowienia]] &lt; 0, soki6[[#This Row],[wielkosc_zamowienia]], 0)</f>
        <v>0</v>
      </c>
      <c r="H728">
        <f>IF(WEEKDAY(soki6[[#This Row],[data]], 2) &lt;= 5, 12000, 5000)</f>
        <v>5000</v>
      </c>
    </row>
    <row r="729" spans="1:8" x14ac:dyDescent="0.45">
      <c r="A729">
        <v>728</v>
      </c>
      <c r="B729" s="1">
        <v>44549</v>
      </c>
      <c r="C729" s="2" t="s">
        <v>7</v>
      </c>
      <c r="D729">
        <v>6950</v>
      </c>
      <c r="E729">
        <f>IF(soki6[[#This Row],[data]] &lt;&gt; B728, F728+soki6[[#This Row],[Zmiana butelkowa]], F728)</f>
        <v>18530</v>
      </c>
      <c r="F729">
        <f>IF(soki6[[#This Row],[Stan butelek przed]]-soki6[[#This Row],[wielkosc_zamowienia]] &gt;=0, soki6[[#This Row],[Stan butelek przed]]-soki6[[#This Row],[wielkosc_zamowienia]], soki6[[#This Row],[Stan butelek przed]])</f>
        <v>11580</v>
      </c>
      <c r="G729">
        <f>IF(soki6[[#This Row],[Stan butelek przed]]-soki6[[#This Row],[wielkosc_zamowienia]] &lt; 0, soki6[[#This Row],[wielkosc_zamowienia]], 0)</f>
        <v>0</v>
      </c>
      <c r="H729">
        <f>IF(WEEKDAY(soki6[[#This Row],[data]], 2) &lt;= 5, 12000, 5000)</f>
        <v>5000</v>
      </c>
    </row>
    <row r="730" spans="1:8" x14ac:dyDescent="0.45">
      <c r="A730">
        <v>729</v>
      </c>
      <c r="B730" s="1">
        <v>44549</v>
      </c>
      <c r="C730" s="2" t="s">
        <v>4</v>
      </c>
      <c r="D730">
        <v>2520</v>
      </c>
      <c r="E730">
        <f>IF(soki6[[#This Row],[data]] &lt;&gt; B729, F729+soki6[[#This Row],[Zmiana butelkowa]], F729)</f>
        <v>11580</v>
      </c>
      <c r="F730">
        <f>IF(soki6[[#This Row],[Stan butelek przed]]-soki6[[#This Row],[wielkosc_zamowienia]] &gt;=0, soki6[[#This Row],[Stan butelek przed]]-soki6[[#This Row],[wielkosc_zamowienia]], soki6[[#This Row],[Stan butelek przed]])</f>
        <v>9060</v>
      </c>
      <c r="G730">
        <f>IF(soki6[[#This Row],[Stan butelek przed]]-soki6[[#This Row],[wielkosc_zamowienia]] &lt; 0, soki6[[#This Row],[wielkosc_zamowienia]], 0)</f>
        <v>0</v>
      </c>
      <c r="H730">
        <f>IF(WEEKDAY(soki6[[#This Row],[data]], 2) &lt;= 5, 12000, 5000)</f>
        <v>5000</v>
      </c>
    </row>
    <row r="731" spans="1:8" x14ac:dyDescent="0.45">
      <c r="A731">
        <v>730</v>
      </c>
      <c r="B731" s="1">
        <v>44549</v>
      </c>
      <c r="C731" s="2" t="s">
        <v>5</v>
      </c>
      <c r="D731">
        <v>4570</v>
      </c>
      <c r="E731">
        <f>IF(soki6[[#This Row],[data]] &lt;&gt; B730, F730+soki6[[#This Row],[Zmiana butelkowa]], F730)</f>
        <v>9060</v>
      </c>
      <c r="F731">
        <f>IF(soki6[[#This Row],[Stan butelek przed]]-soki6[[#This Row],[wielkosc_zamowienia]] &gt;=0, soki6[[#This Row],[Stan butelek przed]]-soki6[[#This Row],[wielkosc_zamowienia]], soki6[[#This Row],[Stan butelek przed]])</f>
        <v>4490</v>
      </c>
      <c r="G731">
        <f>IF(soki6[[#This Row],[Stan butelek przed]]-soki6[[#This Row],[wielkosc_zamowienia]] &lt; 0, soki6[[#This Row],[wielkosc_zamowienia]], 0)</f>
        <v>0</v>
      </c>
      <c r="H731">
        <f>IF(WEEKDAY(soki6[[#This Row],[data]], 2) &lt;= 5, 12000, 5000)</f>
        <v>5000</v>
      </c>
    </row>
    <row r="732" spans="1:8" x14ac:dyDescent="0.45">
      <c r="A732">
        <v>731</v>
      </c>
      <c r="B732" s="1">
        <v>44550</v>
      </c>
      <c r="C732" s="2" t="s">
        <v>6</v>
      </c>
      <c r="D732">
        <v>7250</v>
      </c>
      <c r="E732">
        <f>IF(soki6[[#This Row],[data]] &lt;&gt; B731, F731+soki6[[#This Row],[Zmiana butelkowa]], F731)</f>
        <v>16490</v>
      </c>
      <c r="F732">
        <f>IF(soki6[[#This Row],[Stan butelek przed]]-soki6[[#This Row],[wielkosc_zamowienia]] &gt;=0, soki6[[#This Row],[Stan butelek przed]]-soki6[[#This Row],[wielkosc_zamowienia]], soki6[[#This Row],[Stan butelek przed]])</f>
        <v>9240</v>
      </c>
      <c r="G732">
        <f>IF(soki6[[#This Row],[Stan butelek przed]]-soki6[[#This Row],[wielkosc_zamowienia]] &lt; 0, soki6[[#This Row],[wielkosc_zamowienia]], 0)</f>
        <v>0</v>
      </c>
      <c r="H732">
        <f>IF(WEEKDAY(soki6[[#This Row],[data]], 2) &lt;= 5, 12000, 5000)</f>
        <v>12000</v>
      </c>
    </row>
    <row r="733" spans="1:8" x14ac:dyDescent="0.45">
      <c r="A733">
        <v>732</v>
      </c>
      <c r="B733" s="1">
        <v>44550</v>
      </c>
      <c r="C733" s="2" t="s">
        <v>4</v>
      </c>
      <c r="D733">
        <v>1340</v>
      </c>
      <c r="E733">
        <f>IF(soki6[[#This Row],[data]] &lt;&gt; B732, F732+soki6[[#This Row],[Zmiana butelkowa]], F732)</f>
        <v>9240</v>
      </c>
      <c r="F733">
        <f>IF(soki6[[#This Row],[Stan butelek przed]]-soki6[[#This Row],[wielkosc_zamowienia]] &gt;=0, soki6[[#This Row],[Stan butelek przed]]-soki6[[#This Row],[wielkosc_zamowienia]], soki6[[#This Row],[Stan butelek przed]])</f>
        <v>7900</v>
      </c>
      <c r="G733">
        <f>IF(soki6[[#This Row],[Stan butelek przed]]-soki6[[#This Row],[wielkosc_zamowienia]] &lt; 0, soki6[[#This Row],[wielkosc_zamowienia]], 0)</f>
        <v>0</v>
      </c>
      <c r="H733">
        <f>IF(WEEKDAY(soki6[[#This Row],[data]], 2) &lt;= 5, 12000, 5000)</f>
        <v>12000</v>
      </c>
    </row>
    <row r="734" spans="1:8" x14ac:dyDescent="0.45">
      <c r="A734">
        <v>733</v>
      </c>
      <c r="B734" s="1">
        <v>44551</v>
      </c>
      <c r="C734" s="2" t="s">
        <v>6</v>
      </c>
      <c r="D734">
        <v>1880</v>
      </c>
      <c r="E734">
        <f>IF(soki6[[#This Row],[data]] &lt;&gt; B733, F733+soki6[[#This Row],[Zmiana butelkowa]], F733)</f>
        <v>19900</v>
      </c>
      <c r="F734">
        <f>IF(soki6[[#This Row],[Stan butelek przed]]-soki6[[#This Row],[wielkosc_zamowienia]] &gt;=0, soki6[[#This Row],[Stan butelek przed]]-soki6[[#This Row],[wielkosc_zamowienia]], soki6[[#This Row],[Stan butelek przed]])</f>
        <v>18020</v>
      </c>
      <c r="G734">
        <f>IF(soki6[[#This Row],[Stan butelek przed]]-soki6[[#This Row],[wielkosc_zamowienia]] &lt; 0, soki6[[#This Row],[wielkosc_zamowienia]], 0)</f>
        <v>0</v>
      </c>
      <c r="H734">
        <f>IF(WEEKDAY(soki6[[#This Row],[data]], 2) &lt;= 5, 12000, 5000)</f>
        <v>12000</v>
      </c>
    </row>
    <row r="735" spans="1:8" x14ac:dyDescent="0.45">
      <c r="A735">
        <v>734</v>
      </c>
      <c r="B735" s="1">
        <v>44552</v>
      </c>
      <c r="C735" s="2" t="s">
        <v>4</v>
      </c>
      <c r="D735">
        <v>5730</v>
      </c>
      <c r="E735">
        <f>IF(soki6[[#This Row],[data]] &lt;&gt; B734, F734+soki6[[#This Row],[Zmiana butelkowa]], F734)</f>
        <v>30020</v>
      </c>
      <c r="F735">
        <f>IF(soki6[[#This Row],[Stan butelek przed]]-soki6[[#This Row],[wielkosc_zamowienia]] &gt;=0, soki6[[#This Row],[Stan butelek przed]]-soki6[[#This Row],[wielkosc_zamowienia]], soki6[[#This Row],[Stan butelek przed]])</f>
        <v>24290</v>
      </c>
      <c r="G735">
        <f>IF(soki6[[#This Row],[Stan butelek przed]]-soki6[[#This Row],[wielkosc_zamowienia]] &lt; 0, soki6[[#This Row],[wielkosc_zamowienia]], 0)</f>
        <v>0</v>
      </c>
      <c r="H735">
        <f>IF(WEEKDAY(soki6[[#This Row],[data]], 2) &lt;= 5, 12000, 5000)</f>
        <v>12000</v>
      </c>
    </row>
    <row r="736" spans="1:8" x14ac:dyDescent="0.45">
      <c r="A736">
        <v>735</v>
      </c>
      <c r="B736" s="1">
        <v>44552</v>
      </c>
      <c r="C736" s="2" t="s">
        <v>5</v>
      </c>
      <c r="D736">
        <v>1260</v>
      </c>
      <c r="E736">
        <f>IF(soki6[[#This Row],[data]] &lt;&gt; B735, F735+soki6[[#This Row],[Zmiana butelkowa]], F735)</f>
        <v>24290</v>
      </c>
      <c r="F736">
        <f>IF(soki6[[#This Row],[Stan butelek przed]]-soki6[[#This Row],[wielkosc_zamowienia]] &gt;=0, soki6[[#This Row],[Stan butelek przed]]-soki6[[#This Row],[wielkosc_zamowienia]], soki6[[#This Row],[Stan butelek przed]])</f>
        <v>23030</v>
      </c>
      <c r="G736">
        <f>IF(soki6[[#This Row],[Stan butelek przed]]-soki6[[#This Row],[wielkosc_zamowienia]] &lt; 0, soki6[[#This Row],[wielkosc_zamowienia]], 0)</f>
        <v>0</v>
      </c>
      <c r="H736">
        <f>IF(WEEKDAY(soki6[[#This Row],[data]], 2) &lt;= 5, 12000, 5000)</f>
        <v>12000</v>
      </c>
    </row>
    <row r="737" spans="1:8" x14ac:dyDescent="0.45">
      <c r="A737">
        <v>736</v>
      </c>
      <c r="B737" s="1">
        <v>44553</v>
      </c>
      <c r="C737" s="2" t="s">
        <v>4</v>
      </c>
      <c r="D737">
        <v>9620</v>
      </c>
      <c r="E737">
        <f>IF(soki6[[#This Row],[data]] &lt;&gt; B736, F736+soki6[[#This Row],[Zmiana butelkowa]], F736)</f>
        <v>35030</v>
      </c>
      <c r="F737">
        <f>IF(soki6[[#This Row],[Stan butelek przed]]-soki6[[#This Row],[wielkosc_zamowienia]] &gt;=0, soki6[[#This Row],[Stan butelek przed]]-soki6[[#This Row],[wielkosc_zamowienia]], soki6[[#This Row],[Stan butelek przed]])</f>
        <v>25410</v>
      </c>
      <c r="G737">
        <f>IF(soki6[[#This Row],[Stan butelek przed]]-soki6[[#This Row],[wielkosc_zamowienia]] &lt; 0, soki6[[#This Row],[wielkosc_zamowienia]], 0)</f>
        <v>0</v>
      </c>
      <c r="H737">
        <f>IF(WEEKDAY(soki6[[#This Row],[data]], 2) &lt;= 5, 12000, 5000)</f>
        <v>12000</v>
      </c>
    </row>
    <row r="738" spans="1:8" x14ac:dyDescent="0.45">
      <c r="A738">
        <v>737</v>
      </c>
      <c r="B738" s="1">
        <v>44553</v>
      </c>
      <c r="C738" s="2" t="s">
        <v>6</v>
      </c>
      <c r="D738">
        <v>1280</v>
      </c>
      <c r="E738">
        <f>IF(soki6[[#This Row],[data]] &lt;&gt; B737, F737+soki6[[#This Row],[Zmiana butelkowa]], F737)</f>
        <v>25410</v>
      </c>
      <c r="F738">
        <f>IF(soki6[[#This Row],[Stan butelek przed]]-soki6[[#This Row],[wielkosc_zamowienia]] &gt;=0, soki6[[#This Row],[Stan butelek przed]]-soki6[[#This Row],[wielkosc_zamowienia]], soki6[[#This Row],[Stan butelek przed]])</f>
        <v>24130</v>
      </c>
      <c r="G738">
        <f>IF(soki6[[#This Row],[Stan butelek przed]]-soki6[[#This Row],[wielkosc_zamowienia]] &lt; 0, soki6[[#This Row],[wielkosc_zamowienia]], 0)</f>
        <v>0</v>
      </c>
      <c r="H738">
        <f>IF(WEEKDAY(soki6[[#This Row],[data]], 2) &lt;= 5, 12000, 5000)</f>
        <v>12000</v>
      </c>
    </row>
    <row r="739" spans="1:8" x14ac:dyDescent="0.45">
      <c r="A739">
        <v>738</v>
      </c>
      <c r="B739" s="1">
        <v>44553</v>
      </c>
      <c r="C739" s="2" t="s">
        <v>5</v>
      </c>
      <c r="D739">
        <v>4040</v>
      </c>
      <c r="E739">
        <f>IF(soki6[[#This Row],[data]] &lt;&gt; B738, F738+soki6[[#This Row],[Zmiana butelkowa]], F738)</f>
        <v>24130</v>
      </c>
      <c r="F739">
        <f>IF(soki6[[#This Row],[Stan butelek przed]]-soki6[[#This Row],[wielkosc_zamowienia]] &gt;=0, soki6[[#This Row],[Stan butelek przed]]-soki6[[#This Row],[wielkosc_zamowienia]], soki6[[#This Row],[Stan butelek przed]])</f>
        <v>20090</v>
      </c>
      <c r="G739">
        <f>IF(soki6[[#This Row],[Stan butelek przed]]-soki6[[#This Row],[wielkosc_zamowienia]] &lt; 0, soki6[[#This Row],[wielkosc_zamowienia]], 0)</f>
        <v>0</v>
      </c>
      <c r="H739">
        <f>IF(WEEKDAY(soki6[[#This Row],[data]], 2) &lt;= 5, 12000, 5000)</f>
        <v>12000</v>
      </c>
    </row>
    <row r="740" spans="1:8" x14ac:dyDescent="0.45">
      <c r="A740">
        <v>739</v>
      </c>
      <c r="B740" s="1">
        <v>44554</v>
      </c>
      <c r="C740" s="2" t="s">
        <v>4</v>
      </c>
      <c r="D740">
        <v>4270</v>
      </c>
      <c r="E740">
        <f>IF(soki6[[#This Row],[data]] &lt;&gt; B739, F739+soki6[[#This Row],[Zmiana butelkowa]], F739)</f>
        <v>32090</v>
      </c>
      <c r="F740">
        <f>IF(soki6[[#This Row],[Stan butelek przed]]-soki6[[#This Row],[wielkosc_zamowienia]] &gt;=0, soki6[[#This Row],[Stan butelek przed]]-soki6[[#This Row],[wielkosc_zamowienia]], soki6[[#This Row],[Stan butelek przed]])</f>
        <v>27820</v>
      </c>
      <c r="G740">
        <f>IF(soki6[[#This Row],[Stan butelek przed]]-soki6[[#This Row],[wielkosc_zamowienia]] &lt; 0, soki6[[#This Row],[wielkosc_zamowienia]], 0)</f>
        <v>0</v>
      </c>
      <c r="H740">
        <f>IF(WEEKDAY(soki6[[#This Row],[data]], 2) &lt;= 5, 12000, 5000)</f>
        <v>12000</v>
      </c>
    </row>
    <row r="741" spans="1:8" x14ac:dyDescent="0.45">
      <c r="A741">
        <v>740</v>
      </c>
      <c r="B741" s="1">
        <v>44555</v>
      </c>
      <c r="C741" s="2" t="s">
        <v>4</v>
      </c>
      <c r="D741">
        <v>1590</v>
      </c>
      <c r="E741">
        <f>IF(soki6[[#This Row],[data]] &lt;&gt; B740, F740+soki6[[#This Row],[Zmiana butelkowa]], F740)</f>
        <v>32820</v>
      </c>
      <c r="F741">
        <f>IF(soki6[[#This Row],[Stan butelek przed]]-soki6[[#This Row],[wielkosc_zamowienia]] &gt;=0, soki6[[#This Row],[Stan butelek przed]]-soki6[[#This Row],[wielkosc_zamowienia]], soki6[[#This Row],[Stan butelek przed]])</f>
        <v>31230</v>
      </c>
      <c r="G741">
        <f>IF(soki6[[#This Row],[Stan butelek przed]]-soki6[[#This Row],[wielkosc_zamowienia]] &lt; 0, soki6[[#This Row],[wielkosc_zamowienia]], 0)</f>
        <v>0</v>
      </c>
      <c r="H741">
        <f>IF(WEEKDAY(soki6[[#This Row],[data]], 2) &lt;= 5, 12000, 5000)</f>
        <v>5000</v>
      </c>
    </row>
    <row r="742" spans="1:8" x14ac:dyDescent="0.45">
      <c r="A742">
        <v>741</v>
      </c>
      <c r="B742" s="1">
        <v>44556</v>
      </c>
      <c r="C742" s="2" t="s">
        <v>5</v>
      </c>
      <c r="D742">
        <v>7700</v>
      </c>
      <c r="E742">
        <f>IF(soki6[[#This Row],[data]] &lt;&gt; B741, F741+soki6[[#This Row],[Zmiana butelkowa]], F741)</f>
        <v>36230</v>
      </c>
      <c r="F742">
        <f>IF(soki6[[#This Row],[Stan butelek przed]]-soki6[[#This Row],[wielkosc_zamowienia]] &gt;=0, soki6[[#This Row],[Stan butelek przed]]-soki6[[#This Row],[wielkosc_zamowienia]], soki6[[#This Row],[Stan butelek przed]])</f>
        <v>28530</v>
      </c>
      <c r="G742">
        <f>IF(soki6[[#This Row],[Stan butelek przed]]-soki6[[#This Row],[wielkosc_zamowienia]] &lt; 0, soki6[[#This Row],[wielkosc_zamowienia]], 0)</f>
        <v>0</v>
      </c>
      <c r="H742">
        <f>IF(WEEKDAY(soki6[[#This Row],[data]], 2) &lt;= 5, 12000, 5000)</f>
        <v>5000</v>
      </c>
    </row>
    <row r="743" spans="1:8" x14ac:dyDescent="0.45">
      <c r="A743">
        <v>742</v>
      </c>
      <c r="B743" s="1">
        <v>44556</v>
      </c>
      <c r="C743" s="2" t="s">
        <v>7</v>
      </c>
      <c r="D743">
        <v>7320</v>
      </c>
      <c r="E743">
        <f>IF(soki6[[#This Row],[data]] &lt;&gt; B742, F742+soki6[[#This Row],[Zmiana butelkowa]], F742)</f>
        <v>28530</v>
      </c>
      <c r="F743">
        <f>IF(soki6[[#This Row],[Stan butelek przed]]-soki6[[#This Row],[wielkosc_zamowienia]] &gt;=0, soki6[[#This Row],[Stan butelek przed]]-soki6[[#This Row],[wielkosc_zamowienia]], soki6[[#This Row],[Stan butelek przed]])</f>
        <v>21210</v>
      </c>
      <c r="G743">
        <f>IF(soki6[[#This Row],[Stan butelek przed]]-soki6[[#This Row],[wielkosc_zamowienia]] &lt; 0, soki6[[#This Row],[wielkosc_zamowienia]], 0)</f>
        <v>0</v>
      </c>
      <c r="H743">
        <f>IF(WEEKDAY(soki6[[#This Row],[data]], 2) &lt;= 5, 12000, 5000)</f>
        <v>5000</v>
      </c>
    </row>
    <row r="744" spans="1:8" x14ac:dyDescent="0.45">
      <c r="A744">
        <v>743</v>
      </c>
      <c r="B744" s="1">
        <v>44557</v>
      </c>
      <c r="C744" s="2" t="s">
        <v>7</v>
      </c>
      <c r="D744">
        <v>3930</v>
      </c>
      <c r="E744">
        <f>IF(soki6[[#This Row],[data]] &lt;&gt; B743, F743+soki6[[#This Row],[Zmiana butelkowa]], F743)</f>
        <v>33210</v>
      </c>
      <c r="F744">
        <f>IF(soki6[[#This Row],[Stan butelek przed]]-soki6[[#This Row],[wielkosc_zamowienia]] &gt;=0, soki6[[#This Row],[Stan butelek przed]]-soki6[[#This Row],[wielkosc_zamowienia]], soki6[[#This Row],[Stan butelek przed]])</f>
        <v>29280</v>
      </c>
      <c r="G744">
        <f>IF(soki6[[#This Row],[Stan butelek przed]]-soki6[[#This Row],[wielkosc_zamowienia]] &lt; 0, soki6[[#This Row],[wielkosc_zamowienia]], 0)</f>
        <v>0</v>
      </c>
      <c r="H744">
        <f>IF(WEEKDAY(soki6[[#This Row],[data]], 2) &lt;= 5, 12000, 5000)</f>
        <v>12000</v>
      </c>
    </row>
    <row r="745" spans="1:8" x14ac:dyDescent="0.45">
      <c r="A745">
        <v>744</v>
      </c>
      <c r="B745" s="1">
        <v>44557</v>
      </c>
      <c r="C745" s="2" t="s">
        <v>6</v>
      </c>
      <c r="D745">
        <v>5870</v>
      </c>
      <c r="E745">
        <f>IF(soki6[[#This Row],[data]] &lt;&gt; B744, F744+soki6[[#This Row],[Zmiana butelkowa]], F744)</f>
        <v>29280</v>
      </c>
      <c r="F745">
        <f>IF(soki6[[#This Row],[Stan butelek przed]]-soki6[[#This Row],[wielkosc_zamowienia]] &gt;=0, soki6[[#This Row],[Stan butelek przed]]-soki6[[#This Row],[wielkosc_zamowienia]], soki6[[#This Row],[Stan butelek przed]])</f>
        <v>23410</v>
      </c>
      <c r="G745">
        <f>IF(soki6[[#This Row],[Stan butelek przed]]-soki6[[#This Row],[wielkosc_zamowienia]] &lt; 0, soki6[[#This Row],[wielkosc_zamowienia]], 0)</f>
        <v>0</v>
      </c>
      <c r="H745">
        <f>IF(WEEKDAY(soki6[[#This Row],[data]], 2) &lt;= 5, 12000, 5000)</f>
        <v>12000</v>
      </c>
    </row>
    <row r="746" spans="1:8" x14ac:dyDescent="0.45">
      <c r="A746">
        <v>745</v>
      </c>
      <c r="B746" s="1">
        <v>44557</v>
      </c>
      <c r="C746" s="2" t="s">
        <v>5</v>
      </c>
      <c r="D746">
        <v>8040</v>
      </c>
      <c r="E746">
        <f>IF(soki6[[#This Row],[data]] &lt;&gt; B745, F745+soki6[[#This Row],[Zmiana butelkowa]], F745)</f>
        <v>23410</v>
      </c>
      <c r="F746">
        <f>IF(soki6[[#This Row],[Stan butelek przed]]-soki6[[#This Row],[wielkosc_zamowienia]] &gt;=0, soki6[[#This Row],[Stan butelek przed]]-soki6[[#This Row],[wielkosc_zamowienia]], soki6[[#This Row],[Stan butelek przed]])</f>
        <v>15370</v>
      </c>
      <c r="G746">
        <f>IF(soki6[[#This Row],[Stan butelek przed]]-soki6[[#This Row],[wielkosc_zamowienia]] &lt; 0, soki6[[#This Row],[wielkosc_zamowienia]], 0)</f>
        <v>0</v>
      </c>
      <c r="H746">
        <f>IF(WEEKDAY(soki6[[#This Row],[data]], 2) &lt;= 5, 12000, 5000)</f>
        <v>12000</v>
      </c>
    </row>
    <row r="747" spans="1:8" x14ac:dyDescent="0.45">
      <c r="A747">
        <v>746</v>
      </c>
      <c r="B747" s="1">
        <v>44557</v>
      </c>
      <c r="C747" s="2" t="s">
        <v>4</v>
      </c>
      <c r="D747">
        <v>8030</v>
      </c>
      <c r="E747">
        <f>IF(soki6[[#This Row],[data]] &lt;&gt; B746, F746+soki6[[#This Row],[Zmiana butelkowa]], F746)</f>
        <v>15370</v>
      </c>
      <c r="F747">
        <f>IF(soki6[[#This Row],[Stan butelek przed]]-soki6[[#This Row],[wielkosc_zamowienia]] &gt;=0, soki6[[#This Row],[Stan butelek przed]]-soki6[[#This Row],[wielkosc_zamowienia]], soki6[[#This Row],[Stan butelek przed]])</f>
        <v>7340</v>
      </c>
      <c r="G747">
        <f>IF(soki6[[#This Row],[Stan butelek przed]]-soki6[[#This Row],[wielkosc_zamowienia]] &lt; 0, soki6[[#This Row],[wielkosc_zamowienia]], 0)</f>
        <v>0</v>
      </c>
      <c r="H747">
        <f>IF(WEEKDAY(soki6[[#This Row],[data]], 2) &lt;= 5, 12000, 5000)</f>
        <v>12000</v>
      </c>
    </row>
    <row r="748" spans="1:8" x14ac:dyDescent="0.45">
      <c r="A748">
        <v>747</v>
      </c>
      <c r="B748" s="1">
        <v>44558</v>
      </c>
      <c r="C748" s="2" t="s">
        <v>5</v>
      </c>
      <c r="D748">
        <v>4140</v>
      </c>
      <c r="E748">
        <f>IF(soki6[[#This Row],[data]] &lt;&gt; B747, F747+soki6[[#This Row],[Zmiana butelkowa]], F747)</f>
        <v>19340</v>
      </c>
      <c r="F748">
        <f>IF(soki6[[#This Row],[Stan butelek przed]]-soki6[[#This Row],[wielkosc_zamowienia]] &gt;=0, soki6[[#This Row],[Stan butelek przed]]-soki6[[#This Row],[wielkosc_zamowienia]], soki6[[#This Row],[Stan butelek przed]])</f>
        <v>15200</v>
      </c>
      <c r="G748">
        <f>IF(soki6[[#This Row],[Stan butelek przed]]-soki6[[#This Row],[wielkosc_zamowienia]] &lt; 0, soki6[[#This Row],[wielkosc_zamowienia]], 0)</f>
        <v>0</v>
      </c>
      <c r="H748">
        <f>IF(WEEKDAY(soki6[[#This Row],[data]], 2) &lt;= 5, 12000, 5000)</f>
        <v>12000</v>
      </c>
    </row>
    <row r="749" spans="1:8" x14ac:dyDescent="0.45">
      <c r="A749">
        <v>748</v>
      </c>
      <c r="B749" s="1">
        <v>44558</v>
      </c>
      <c r="C749" s="2" t="s">
        <v>4</v>
      </c>
      <c r="D749">
        <v>1410</v>
      </c>
      <c r="E749">
        <f>IF(soki6[[#This Row],[data]] &lt;&gt; B748, F748+soki6[[#This Row],[Zmiana butelkowa]], F748)</f>
        <v>15200</v>
      </c>
      <c r="F749">
        <f>IF(soki6[[#This Row],[Stan butelek przed]]-soki6[[#This Row],[wielkosc_zamowienia]] &gt;=0, soki6[[#This Row],[Stan butelek przed]]-soki6[[#This Row],[wielkosc_zamowienia]], soki6[[#This Row],[Stan butelek przed]])</f>
        <v>13790</v>
      </c>
      <c r="G749">
        <f>IF(soki6[[#This Row],[Stan butelek przed]]-soki6[[#This Row],[wielkosc_zamowienia]] &lt; 0, soki6[[#This Row],[wielkosc_zamowienia]], 0)</f>
        <v>0</v>
      </c>
      <c r="H749">
        <f>IF(WEEKDAY(soki6[[#This Row],[data]], 2) &lt;= 5, 12000, 5000)</f>
        <v>12000</v>
      </c>
    </row>
    <row r="750" spans="1:8" x14ac:dyDescent="0.45">
      <c r="A750">
        <v>749</v>
      </c>
      <c r="B750" s="1">
        <v>44558</v>
      </c>
      <c r="C750" s="2" t="s">
        <v>6</v>
      </c>
      <c r="D750">
        <v>4500</v>
      </c>
      <c r="E750">
        <f>IF(soki6[[#This Row],[data]] &lt;&gt; B749, F749+soki6[[#This Row],[Zmiana butelkowa]], F749)</f>
        <v>13790</v>
      </c>
      <c r="F750">
        <f>IF(soki6[[#This Row],[Stan butelek przed]]-soki6[[#This Row],[wielkosc_zamowienia]] &gt;=0, soki6[[#This Row],[Stan butelek przed]]-soki6[[#This Row],[wielkosc_zamowienia]], soki6[[#This Row],[Stan butelek przed]])</f>
        <v>9290</v>
      </c>
      <c r="G750">
        <f>IF(soki6[[#This Row],[Stan butelek przed]]-soki6[[#This Row],[wielkosc_zamowienia]] &lt; 0, soki6[[#This Row],[wielkosc_zamowienia]], 0)</f>
        <v>0</v>
      </c>
      <c r="H750">
        <f>IF(WEEKDAY(soki6[[#This Row],[data]], 2) &lt;= 5, 12000, 5000)</f>
        <v>12000</v>
      </c>
    </row>
    <row r="751" spans="1:8" x14ac:dyDescent="0.45">
      <c r="A751">
        <v>750</v>
      </c>
      <c r="B751" s="1">
        <v>44559</v>
      </c>
      <c r="C751" s="2" t="s">
        <v>5</v>
      </c>
      <c r="D751">
        <v>4050</v>
      </c>
      <c r="E751">
        <f>IF(soki6[[#This Row],[data]] &lt;&gt; B750, F750+soki6[[#This Row],[Zmiana butelkowa]], F750)</f>
        <v>21290</v>
      </c>
      <c r="F751">
        <f>IF(soki6[[#This Row],[Stan butelek przed]]-soki6[[#This Row],[wielkosc_zamowienia]] &gt;=0, soki6[[#This Row],[Stan butelek przed]]-soki6[[#This Row],[wielkosc_zamowienia]], soki6[[#This Row],[Stan butelek przed]])</f>
        <v>17240</v>
      </c>
      <c r="G751">
        <f>IF(soki6[[#This Row],[Stan butelek przed]]-soki6[[#This Row],[wielkosc_zamowienia]] &lt; 0, soki6[[#This Row],[wielkosc_zamowienia]], 0)</f>
        <v>0</v>
      </c>
      <c r="H751">
        <f>IF(WEEKDAY(soki6[[#This Row],[data]], 2) &lt;= 5, 12000, 5000)</f>
        <v>12000</v>
      </c>
    </row>
    <row r="752" spans="1:8" x14ac:dyDescent="0.45">
      <c r="A752">
        <v>751</v>
      </c>
      <c r="B752" s="1">
        <v>44559</v>
      </c>
      <c r="C752" s="2" t="s">
        <v>4</v>
      </c>
      <c r="D752">
        <v>7390</v>
      </c>
      <c r="E752">
        <f>IF(soki6[[#This Row],[data]] &lt;&gt; B751, F751+soki6[[#This Row],[Zmiana butelkowa]], F751)</f>
        <v>17240</v>
      </c>
      <c r="F752">
        <f>IF(soki6[[#This Row],[Stan butelek przed]]-soki6[[#This Row],[wielkosc_zamowienia]] &gt;=0, soki6[[#This Row],[Stan butelek przed]]-soki6[[#This Row],[wielkosc_zamowienia]], soki6[[#This Row],[Stan butelek przed]])</f>
        <v>9850</v>
      </c>
      <c r="G752">
        <f>IF(soki6[[#This Row],[Stan butelek przed]]-soki6[[#This Row],[wielkosc_zamowienia]] &lt; 0, soki6[[#This Row],[wielkosc_zamowienia]], 0)</f>
        <v>0</v>
      </c>
      <c r="H752">
        <f>IF(WEEKDAY(soki6[[#This Row],[data]], 2) &lt;= 5, 12000, 5000)</f>
        <v>12000</v>
      </c>
    </row>
    <row r="753" spans="1:8" x14ac:dyDescent="0.45">
      <c r="A753">
        <v>752</v>
      </c>
      <c r="B753" s="1">
        <v>44560</v>
      </c>
      <c r="C753" s="2" t="s">
        <v>6</v>
      </c>
      <c r="D753">
        <v>4600</v>
      </c>
      <c r="E753">
        <f>IF(soki6[[#This Row],[data]] &lt;&gt; B752, F752+soki6[[#This Row],[Zmiana butelkowa]], F752)</f>
        <v>21850</v>
      </c>
      <c r="F753">
        <f>IF(soki6[[#This Row],[Stan butelek przed]]-soki6[[#This Row],[wielkosc_zamowienia]] &gt;=0, soki6[[#This Row],[Stan butelek przed]]-soki6[[#This Row],[wielkosc_zamowienia]], soki6[[#This Row],[Stan butelek przed]])</f>
        <v>17250</v>
      </c>
      <c r="G753">
        <f>IF(soki6[[#This Row],[Stan butelek przed]]-soki6[[#This Row],[wielkosc_zamowienia]] &lt; 0, soki6[[#This Row],[wielkosc_zamowienia]], 0)</f>
        <v>0</v>
      </c>
      <c r="H753">
        <f>IF(WEEKDAY(soki6[[#This Row],[data]], 2) &lt;= 5, 12000, 5000)</f>
        <v>12000</v>
      </c>
    </row>
    <row r="754" spans="1:8" x14ac:dyDescent="0.45">
      <c r="A754">
        <v>753</v>
      </c>
      <c r="B754" s="1">
        <v>44560</v>
      </c>
      <c r="C754" s="2" t="s">
        <v>5</v>
      </c>
      <c r="D754">
        <v>7040</v>
      </c>
      <c r="E754">
        <f>IF(soki6[[#This Row],[data]] &lt;&gt; B753, F753+soki6[[#This Row],[Zmiana butelkowa]], F753)</f>
        <v>17250</v>
      </c>
      <c r="F754">
        <f>IF(soki6[[#This Row],[Stan butelek przed]]-soki6[[#This Row],[wielkosc_zamowienia]] &gt;=0, soki6[[#This Row],[Stan butelek przed]]-soki6[[#This Row],[wielkosc_zamowienia]], soki6[[#This Row],[Stan butelek przed]])</f>
        <v>10210</v>
      </c>
      <c r="G754">
        <f>IF(soki6[[#This Row],[Stan butelek przed]]-soki6[[#This Row],[wielkosc_zamowienia]] &lt; 0, soki6[[#This Row],[wielkosc_zamowienia]], 0)</f>
        <v>0</v>
      </c>
      <c r="H754">
        <f>IF(WEEKDAY(soki6[[#This Row],[data]], 2) &lt;= 5, 12000, 5000)</f>
        <v>12000</v>
      </c>
    </row>
    <row r="755" spans="1:8" x14ac:dyDescent="0.45">
      <c r="A755">
        <v>754</v>
      </c>
      <c r="B755" s="1">
        <v>44560</v>
      </c>
      <c r="C755" s="2" t="s">
        <v>7</v>
      </c>
      <c r="D755">
        <v>2410</v>
      </c>
      <c r="E755">
        <f>IF(soki6[[#This Row],[data]] &lt;&gt; B754, F754+soki6[[#This Row],[Zmiana butelkowa]], F754)</f>
        <v>10210</v>
      </c>
      <c r="F755">
        <f>IF(soki6[[#This Row],[Stan butelek przed]]-soki6[[#This Row],[wielkosc_zamowienia]] &gt;=0, soki6[[#This Row],[Stan butelek przed]]-soki6[[#This Row],[wielkosc_zamowienia]], soki6[[#This Row],[Stan butelek przed]])</f>
        <v>7800</v>
      </c>
      <c r="G755">
        <f>IF(soki6[[#This Row],[Stan butelek przed]]-soki6[[#This Row],[wielkosc_zamowienia]] &lt; 0, soki6[[#This Row],[wielkosc_zamowienia]], 0)</f>
        <v>0</v>
      </c>
      <c r="H755">
        <f>IF(WEEKDAY(soki6[[#This Row],[data]], 2) &lt;= 5, 12000, 5000)</f>
        <v>12000</v>
      </c>
    </row>
    <row r="756" spans="1:8" x14ac:dyDescent="0.45">
      <c r="A756">
        <v>755</v>
      </c>
      <c r="B756" s="1">
        <v>44561</v>
      </c>
      <c r="C756" s="2" t="s">
        <v>6</v>
      </c>
      <c r="D756">
        <v>6290</v>
      </c>
      <c r="E756">
        <f>IF(soki6[[#This Row],[data]] &lt;&gt; B755, F755+soki6[[#This Row],[Zmiana butelkowa]], F755)</f>
        <v>19800</v>
      </c>
      <c r="F756">
        <f>IF(soki6[[#This Row],[Stan butelek przed]]-soki6[[#This Row],[wielkosc_zamowienia]] &gt;=0, soki6[[#This Row],[Stan butelek przed]]-soki6[[#This Row],[wielkosc_zamowienia]], soki6[[#This Row],[Stan butelek przed]])</f>
        <v>13510</v>
      </c>
      <c r="G756">
        <f>IF(soki6[[#This Row],[Stan butelek przed]]-soki6[[#This Row],[wielkosc_zamowienia]] &lt; 0, soki6[[#This Row],[wielkosc_zamowienia]], 0)</f>
        <v>0</v>
      </c>
      <c r="H756">
        <f>IF(WEEKDAY(soki6[[#This Row],[data]], 2) &lt;= 5, 12000, 5000)</f>
        <v>12000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56375-608D-42A0-9564-D855769A920C}">
  <dimension ref="A1:M758"/>
  <sheetViews>
    <sheetView tabSelected="1" workbookViewId="0">
      <selection activeCell="K7" sqref="K7"/>
    </sheetView>
  </sheetViews>
  <sheetFormatPr defaultRowHeight="14.25" x14ac:dyDescent="0.45"/>
  <cols>
    <col min="1" max="1" width="14.86328125" bestFit="1" customWidth="1"/>
    <col min="2" max="2" width="9.9296875" bestFit="1" customWidth="1"/>
    <col min="3" max="3" width="11" bestFit="1" customWidth="1"/>
    <col min="4" max="4" width="20.3984375" bestFit="1" customWidth="1"/>
    <col min="5" max="5" width="11.59765625" customWidth="1"/>
    <col min="6" max="6" width="12.46484375" customWidth="1"/>
    <col min="7" max="7" width="9.06640625" customWidth="1"/>
    <col min="8" max="8" width="12.9296875" customWidth="1"/>
    <col min="10" max="10" width="15.53125" customWidth="1"/>
    <col min="11" max="11" width="12.19921875" customWidth="1"/>
    <col min="13" max="13" width="12.6640625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15</v>
      </c>
      <c r="G1" t="s">
        <v>16</v>
      </c>
      <c r="H1" t="s">
        <v>17</v>
      </c>
      <c r="J1" t="s">
        <v>22</v>
      </c>
      <c r="K1">
        <f>COUNTIF(soki67[Dane do filli], "&gt;0")</f>
        <v>0</v>
      </c>
    </row>
    <row r="2" spans="1:13" x14ac:dyDescent="0.45">
      <c r="A2">
        <v>1</v>
      </c>
      <c r="B2" s="1">
        <v>44198</v>
      </c>
      <c r="C2" s="2" t="s">
        <v>4</v>
      </c>
      <c r="D2">
        <v>1290</v>
      </c>
      <c r="E2">
        <v>35000</v>
      </c>
      <c r="F2">
        <f>IF(soki67[[#This Row],[Stan butelek przed]]-soki67[[#This Row],[wielkosc_zamowienia]] &gt;=0, soki67[[#This Row],[Stan butelek przed]]-soki67[[#This Row],[wielkosc_zamowienia]], soki67[[#This Row],[Stan butelek przed]])</f>
        <v>33710</v>
      </c>
      <c r="G2">
        <f>IF(soki67[[#This Row],[Stan butelek przed]]-soki67[[#This Row],[wielkosc_zamowienia]] &lt; 0, soki67[[#This Row],[wielkosc_zamowienia]], 0)</f>
        <v>0</v>
      </c>
      <c r="H2">
        <f>IF(WEEKDAY(soki67[[#This Row],[data]], 2) &lt;= 5, $J$2, 5000)</f>
        <v>5000</v>
      </c>
      <c r="J2">
        <v>13179</v>
      </c>
      <c r="L2" s="3"/>
      <c r="M2" s="9"/>
    </row>
    <row r="3" spans="1:13" x14ac:dyDescent="0.45">
      <c r="A3">
        <v>2</v>
      </c>
      <c r="B3" s="1">
        <v>44198</v>
      </c>
      <c r="C3" s="2" t="s">
        <v>5</v>
      </c>
      <c r="D3">
        <v>4420</v>
      </c>
      <c r="E3">
        <f>IF(soki67[[#This Row],[data]] &lt;&gt; B2, F2+soki67[[#This Row],[Zmiana butelkowa]], F2)</f>
        <v>33710</v>
      </c>
      <c r="F3">
        <f>IF(soki67[[#This Row],[Stan butelek przed]]-soki67[[#This Row],[wielkosc_zamowienia]] &gt;=0, soki67[[#This Row],[Stan butelek przed]]-soki67[[#This Row],[wielkosc_zamowienia]], soki67[[#This Row],[Stan butelek przed]])</f>
        <v>29290</v>
      </c>
      <c r="G3">
        <f>IF(soki67[[#This Row],[Stan butelek przed]]-soki67[[#This Row],[wielkosc_zamowienia]] &lt; 0, soki67[[#This Row],[wielkosc_zamowienia]], 0)</f>
        <v>0</v>
      </c>
      <c r="H3">
        <f>IF(WEEKDAY(soki67[[#This Row],[data]], 2) &lt;= 5, $J$2, 5000)</f>
        <v>5000</v>
      </c>
    </row>
    <row r="4" spans="1:13" x14ac:dyDescent="0.45">
      <c r="A4">
        <v>3</v>
      </c>
      <c r="B4" s="1">
        <v>44198</v>
      </c>
      <c r="C4" s="2" t="s">
        <v>6</v>
      </c>
      <c r="D4">
        <v>5190</v>
      </c>
      <c r="E4">
        <f>IF(soki67[[#This Row],[data]] &lt;&gt; B3, F3+soki67[[#This Row],[Zmiana butelkowa]], F3)</f>
        <v>29290</v>
      </c>
      <c r="F4">
        <f>IF(soki67[[#This Row],[Stan butelek przed]]-soki67[[#This Row],[wielkosc_zamowienia]] &gt;=0, soki67[[#This Row],[Stan butelek przed]]-soki67[[#This Row],[wielkosc_zamowienia]], soki67[[#This Row],[Stan butelek przed]])</f>
        <v>24100</v>
      </c>
      <c r="G4">
        <f>IF(soki67[[#This Row],[Stan butelek przed]]-soki67[[#This Row],[wielkosc_zamowienia]] &lt; 0, soki67[[#This Row],[wielkosc_zamowienia]], 0)</f>
        <v>0</v>
      </c>
      <c r="H4">
        <f>IF(WEEKDAY(soki67[[#This Row],[data]], 2) &lt;= 5, $J$2, 5000)</f>
        <v>5000</v>
      </c>
    </row>
    <row r="5" spans="1:13" x14ac:dyDescent="0.45">
      <c r="A5">
        <v>4</v>
      </c>
      <c r="B5" s="1">
        <v>44199</v>
      </c>
      <c r="C5" s="2" t="s">
        <v>7</v>
      </c>
      <c r="D5">
        <v>950</v>
      </c>
      <c r="E5">
        <f>IF(soki67[[#This Row],[data]] &lt;&gt; B4, F4+soki67[[#This Row],[Zmiana butelkowa]], F4)</f>
        <v>29100</v>
      </c>
      <c r="F5">
        <f>IF(soki67[[#This Row],[Stan butelek przed]]-soki67[[#This Row],[wielkosc_zamowienia]] &gt;=0, soki67[[#This Row],[Stan butelek przed]]-soki67[[#This Row],[wielkosc_zamowienia]], soki67[[#This Row],[Stan butelek przed]])</f>
        <v>28150</v>
      </c>
      <c r="G5">
        <f>IF(soki67[[#This Row],[Stan butelek przed]]-soki67[[#This Row],[wielkosc_zamowienia]] &lt; 0, soki67[[#This Row],[wielkosc_zamowienia]], 0)</f>
        <v>0</v>
      </c>
      <c r="H5">
        <f>IF(WEEKDAY(soki67[[#This Row],[data]], 2) &lt;= 5, $J$2, 5000)</f>
        <v>5000</v>
      </c>
    </row>
    <row r="6" spans="1:13" x14ac:dyDescent="0.45">
      <c r="A6">
        <v>5</v>
      </c>
      <c r="B6" s="1">
        <v>44199</v>
      </c>
      <c r="C6" s="2" t="s">
        <v>6</v>
      </c>
      <c r="D6">
        <v>6000</v>
      </c>
      <c r="E6">
        <f>IF(soki67[[#This Row],[data]] &lt;&gt; B5, F5+soki67[[#This Row],[Zmiana butelkowa]], F5)</f>
        <v>28150</v>
      </c>
      <c r="F6">
        <f>IF(soki67[[#This Row],[Stan butelek przed]]-soki67[[#This Row],[wielkosc_zamowienia]] &gt;=0, soki67[[#This Row],[Stan butelek przed]]-soki67[[#This Row],[wielkosc_zamowienia]], soki67[[#This Row],[Stan butelek przed]])</f>
        <v>22150</v>
      </c>
      <c r="G6">
        <f>IF(soki67[[#This Row],[Stan butelek przed]]-soki67[[#This Row],[wielkosc_zamowienia]] &lt; 0, soki67[[#This Row],[wielkosc_zamowienia]], 0)</f>
        <v>0</v>
      </c>
      <c r="H6">
        <f>IF(WEEKDAY(soki67[[#This Row],[data]], 2) &lt;= 5, $J$2, 5000)</f>
        <v>5000</v>
      </c>
    </row>
    <row r="7" spans="1:13" x14ac:dyDescent="0.45">
      <c r="A7">
        <v>6</v>
      </c>
      <c r="B7" s="1">
        <v>44199</v>
      </c>
      <c r="C7" s="2" t="s">
        <v>5</v>
      </c>
      <c r="D7">
        <v>8530</v>
      </c>
      <c r="E7">
        <f>IF(soki67[[#This Row],[data]] &lt;&gt; B6, F6+soki67[[#This Row],[Zmiana butelkowa]], F6)</f>
        <v>22150</v>
      </c>
      <c r="F7">
        <f>IF(soki67[[#This Row],[Stan butelek przed]]-soki67[[#This Row],[wielkosc_zamowienia]] &gt;=0, soki67[[#This Row],[Stan butelek przed]]-soki67[[#This Row],[wielkosc_zamowienia]], soki67[[#This Row],[Stan butelek przed]])</f>
        <v>13620</v>
      </c>
      <c r="G7">
        <f>IF(soki67[[#This Row],[Stan butelek przed]]-soki67[[#This Row],[wielkosc_zamowienia]] &lt; 0, soki67[[#This Row],[wielkosc_zamowienia]], 0)</f>
        <v>0</v>
      </c>
      <c r="H7">
        <f>IF(WEEKDAY(soki67[[#This Row],[data]], 2) &lt;= 5, $J$2, 5000)</f>
        <v>5000</v>
      </c>
    </row>
    <row r="8" spans="1:13" x14ac:dyDescent="0.45">
      <c r="A8">
        <v>7</v>
      </c>
      <c r="B8" s="1">
        <v>44200</v>
      </c>
      <c r="C8" s="2" t="s">
        <v>7</v>
      </c>
      <c r="D8">
        <v>1140</v>
      </c>
      <c r="E8">
        <f>IF(soki67[[#This Row],[data]] &lt;&gt; B7, F7+soki67[[#This Row],[Zmiana butelkowa]], F7)</f>
        <v>26799</v>
      </c>
      <c r="F8">
        <f>IF(soki67[[#This Row],[Stan butelek przed]]-soki67[[#This Row],[wielkosc_zamowienia]] &gt;=0, soki67[[#This Row],[Stan butelek przed]]-soki67[[#This Row],[wielkosc_zamowienia]], soki67[[#This Row],[Stan butelek przed]])</f>
        <v>25659</v>
      </c>
      <c r="G8">
        <f>IF(soki67[[#This Row],[Stan butelek przed]]-soki67[[#This Row],[wielkosc_zamowienia]] &lt; 0, soki67[[#This Row],[wielkosc_zamowienia]], 0)</f>
        <v>0</v>
      </c>
      <c r="H8">
        <f>IF(WEEKDAY(soki67[[#This Row],[data]], 2) &lt;= 5, $J$2, 5000)</f>
        <v>13179</v>
      </c>
    </row>
    <row r="9" spans="1:13" x14ac:dyDescent="0.45">
      <c r="A9">
        <v>8</v>
      </c>
      <c r="B9" s="1">
        <v>44200</v>
      </c>
      <c r="C9" s="2" t="s">
        <v>5</v>
      </c>
      <c r="D9">
        <v>2460</v>
      </c>
      <c r="E9">
        <f>IF(soki67[[#This Row],[data]] &lt;&gt; B8, F8+soki67[[#This Row],[Zmiana butelkowa]], F8)</f>
        <v>25659</v>
      </c>
      <c r="F9">
        <f>IF(soki67[[#This Row],[Stan butelek przed]]-soki67[[#This Row],[wielkosc_zamowienia]] &gt;=0, soki67[[#This Row],[Stan butelek przed]]-soki67[[#This Row],[wielkosc_zamowienia]], soki67[[#This Row],[Stan butelek przed]])</f>
        <v>23199</v>
      </c>
      <c r="G9">
        <f>IF(soki67[[#This Row],[Stan butelek przed]]-soki67[[#This Row],[wielkosc_zamowienia]] &lt; 0, soki67[[#This Row],[wielkosc_zamowienia]], 0)</f>
        <v>0</v>
      </c>
      <c r="H9">
        <f>IF(WEEKDAY(soki67[[#This Row],[data]], 2) &lt;= 5, $J$2, 5000)</f>
        <v>13179</v>
      </c>
    </row>
    <row r="10" spans="1:13" x14ac:dyDescent="0.45">
      <c r="A10">
        <v>9</v>
      </c>
      <c r="B10" s="1">
        <v>44201</v>
      </c>
      <c r="C10" s="2" t="s">
        <v>6</v>
      </c>
      <c r="D10">
        <v>7520</v>
      </c>
      <c r="E10">
        <f>IF(soki67[[#This Row],[data]] &lt;&gt; B9, F9+soki67[[#This Row],[Zmiana butelkowa]], F9)</f>
        <v>36378</v>
      </c>
      <c r="F10">
        <f>IF(soki67[[#This Row],[Stan butelek przed]]-soki67[[#This Row],[wielkosc_zamowienia]] &gt;=0, soki67[[#This Row],[Stan butelek przed]]-soki67[[#This Row],[wielkosc_zamowienia]], soki67[[#This Row],[Stan butelek przed]])</f>
        <v>28858</v>
      </c>
      <c r="G10">
        <f>IF(soki67[[#This Row],[Stan butelek przed]]-soki67[[#This Row],[wielkosc_zamowienia]] &lt; 0, soki67[[#This Row],[wielkosc_zamowienia]], 0)</f>
        <v>0</v>
      </c>
      <c r="H10">
        <f>IF(WEEKDAY(soki67[[#This Row],[data]], 2) &lt;= 5, $J$2, 5000)</f>
        <v>13179</v>
      </c>
    </row>
    <row r="11" spans="1:13" x14ac:dyDescent="0.45">
      <c r="A11">
        <v>10</v>
      </c>
      <c r="B11" s="1">
        <v>44201</v>
      </c>
      <c r="C11" s="2" t="s">
        <v>5</v>
      </c>
      <c r="D11">
        <v>7920</v>
      </c>
      <c r="E11">
        <f>IF(soki67[[#This Row],[data]] &lt;&gt; B10, F10+soki67[[#This Row],[Zmiana butelkowa]], F10)</f>
        <v>28858</v>
      </c>
      <c r="F11">
        <f>IF(soki67[[#This Row],[Stan butelek przed]]-soki67[[#This Row],[wielkosc_zamowienia]] &gt;=0, soki67[[#This Row],[Stan butelek przed]]-soki67[[#This Row],[wielkosc_zamowienia]], soki67[[#This Row],[Stan butelek przed]])</f>
        <v>20938</v>
      </c>
      <c r="G11">
        <f>IF(soki67[[#This Row],[Stan butelek przed]]-soki67[[#This Row],[wielkosc_zamowienia]] &lt; 0, soki67[[#This Row],[wielkosc_zamowienia]], 0)</f>
        <v>0</v>
      </c>
      <c r="H11">
        <f>IF(WEEKDAY(soki67[[#This Row],[data]], 2) &lt;= 5, $J$2, 5000)</f>
        <v>13179</v>
      </c>
    </row>
    <row r="12" spans="1:13" x14ac:dyDescent="0.45">
      <c r="A12">
        <v>11</v>
      </c>
      <c r="B12" s="1">
        <v>44201</v>
      </c>
      <c r="C12" s="2" t="s">
        <v>4</v>
      </c>
      <c r="D12">
        <v>1430</v>
      </c>
      <c r="E12">
        <f>IF(soki67[[#This Row],[data]] &lt;&gt; B11, F11+soki67[[#This Row],[Zmiana butelkowa]], F11)</f>
        <v>20938</v>
      </c>
      <c r="F12">
        <f>IF(soki67[[#This Row],[Stan butelek przed]]-soki67[[#This Row],[wielkosc_zamowienia]] &gt;=0, soki67[[#This Row],[Stan butelek przed]]-soki67[[#This Row],[wielkosc_zamowienia]], soki67[[#This Row],[Stan butelek przed]])</f>
        <v>19508</v>
      </c>
      <c r="G12">
        <f>IF(soki67[[#This Row],[Stan butelek przed]]-soki67[[#This Row],[wielkosc_zamowienia]] &lt; 0, soki67[[#This Row],[wielkosc_zamowienia]], 0)</f>
        <v>0</v>
      </c>
      <c r="H12">
        <f>IF(WEEKDAY(soki67[[#This Row],[data]], 2) &lt;= 5, $J$2, 5000)</f>
        <v>13179</v>
      </c>
    </row>
    <row r="13" spans="1:13" x14ac:dyDescent="0.45">
      <c r="A13">
        <v>12</v>
      </c>
      <c r="B13" s="1">
        <v>44202</v>
      </c>
      <c r="C13" s="2" t="s">
        <v>7</v>
      </c>
      <c r="D13">
        <v>1500</v>
      </c>
      <c r="E13">
        <f>IF(soki67[[#This Row],[data]] &lt;&gt; B12, F12+soki67[[#This Row],[Zmiana butelkowa]], F12)</f>
        <v>32687</v>
      </c>
      <c r="F13">
        <f>IF(soki67[[#This Row],[Stan butelek przed]]-soki67[[#This Row],[wielkosc_zamowienia]] &gt;=0, soki67[[#This Row],[Stan butelek przed]]-soki67[[#This Row],[wielkosc_zamowienia]], soki67[[#This Row],[Stan butelek przed]])</f>
        <v>31187</v>
      </c>
      <c r="G13">
        <f>IF(soki67[[#This Row],[Stan butelek przed]]-soki67[[#This Row],[wielkosc_zamowienia]] &lt; 0, soki67[[#This Row],[wielkosc_zamowienia]], 0)</f>
        <v>0</v>
      </c>
      <c r="H13">
        <f>IF(WEEKDAY(soki67[[#This Row],[data]], 2) &lt;= 5, $J$2, 5000)</f>
        <v>13179</v>
      </c>
    </row>
    <row r="14" spans="1:13" x14ac:dyDescent="0.45">
      <c r="A14">
        <v>13</v>
      </c>
      <c r="B14" s="1">
        <v>44202</v>
      </c>
      <c r="C14" s="2" t="s">
        <v>4</v>
      </c>
      <c r="D14">
        <v>5540</v>
      </c>
      <c r="E14">
        <f>IF(soki67[[#This Row],[data]] &lt;&gt; B13, F13+soki67[[#This Row],[Zmiana butelkowa]], F13)</f>
        <v>31187</v>
      </c>
      <c r="F14">
        <f>IF(soki67[[#This Row],[Stan butelek przed]]-soki67[[#This Row],[wielkosc_zamowienia]] &gt;=0, soki67[[#This Row],[Stan butelek przed]]-soki67[[#This Row],[wielkosc_zamowienia]], soki67[[#This Row],[Stan butelek przed]])</f>
        <v>25647</v>
      </c>
      <c r="G14">
        <f>IF(soki67[[#This Row],[Stan butelek przed]]-soki67[[#This Row],[wielkosc_zamowienia]] &lt; 0, soki67[[#This Row],[wielkosc_zamowienia]], 0)</f>
        <v>0</v>
      </c>
      <c r="H14">
        <f>IF(WEEKDAY(soki67[[#This Row],[data]], 2) &lt;= 5, $J$2, 5000)</f>
        <v>13179</v>
      </c>
    </row>
    <row r="15" spans="1:13" x14ac:dyDescent="0.45">
      <c r="A15">
        <v>14</v>
      </c>
      <c r="B15" s="1">
        <v>44202</v>
      </c>
      <c r="C15" s="2" t="s">
        <v>6</v>
      </c>
      <c r="D15">
        <v>7340</v>
      </c>
      <c r="E15">
        <f>IF(soki67[[#This Row],[data]] &lt;&gt; B14, F14+soki67[[#This Row],[Zmiana butelkowa]], F14)</f>
        <v>25647</v>
      </c>
      <c r="F15">
        <f>IF(soki67[[#This Row],[Stan butelek przed]]-soki67[[#This Row],[wielkosc_zamowienia]] &gt;=0, soki67[[#This Row],[Stan butelek przed]]-soki67[[#This Row],[wielkosc_zamowienia]], soki67[[#This Row],[Stan butelek przed]])</f>
        <v>18307</v>
      </c>
      <c r="G15">
        <f>IF(soki67[[#This Row],[Stan butelek przed]]-soki67[[#This Row],[wielkosc_zamowienia]] &lt; 0, soki67[[#This Row],[wielkosc_zamowienia]], 0)</f>
        <v>0</v>
      </c>
      <c r="H15">
        <f>IF(WEEKDAY(soki67[[#This Row],[data]], 2) &lt;= 5, $J$2, 5000)</f>
        <v>13179</v>
      </c>
    </row>
    <row r="16" spans="1:13" x14ac:dyDescent="0.45">
      <c r="A16">
        <v>15</v>
      </c>
      <c r="B16" s="1">
        <v>44203</v>
      </c>
      <c r="C16" s="2" t="s">
        <v>5</v>
      </c>
      <c r="D16">
        <v>8170</v>
      </c>
      <c r="E16">
        <f>IF(soki67[[#This Row],[data]] &lt;&gt; B15, F15+soki67[[#This Row],[Zmiana butelkowa]], F15)</f>
        <v>31486</v>
      </c>
      <c r="F16">
        <f>IF(soki67[[#This Row],[Stan butelek przed]]-soki67[[#This Row],[wielkosc_zamowienia]] &gt;=0, soki67[[#This Row],[Stan butelek przed]]-soki67[[#This Row],[wielkosc_zamowienia]], soki67[[#This Row],[Stan butelek przed]])</f>
        <v>23316</v>
      </c>
      <c r="G16">
        <f>IF(soki67[[#This Row],[Stan butelek przed]]-soki67[[#This Row],[wielkosc_zamowienia]] &lt; 0, soki67[[#This Row],[wielkosc_zamowienia]], 0)</f>
        <v>0</v>
      </c>
      <c r="H16">
        <f>IF(WEEKDAY(soki67[[#This Row],[data]], 2) &lt;= 5, $J$2, 5000)</f>
        <v>13179</v>
      </c>
    </row>
    <row r="17" spans="1:8" x14ac:dyDescent="0.45">
      <c r="A17">
        <v>16</v>
      </c>
      <c r="B17" s="1">
        <v>44204</v>
      </c>
      <c r="C17" s="2" t="s">
        <v>4</v>
      </c>
      <c r="D17">
        <v>9410</v>
      </c>
      <c r="E17">
        <f>IF(soki67[[#This Row],[data]] &lt;&gt; B16, F16+soki67[[#This Row],[Zmiana butelkowa]], F16)</f>
        <v>36495</v>
      </c>
      <c r="F17">
        <f>IF(soki67[[#This Row],[Stan butelek przed]]-soki67[[#This Row],[wielkosc_zamowienia]] &gt;=0, soki67[[#This Row],[Stan butelek przed]]-soki67[[#This Row],[wielkosc_zamowienia]], soki67[[#This Row],[Stan butelek przed]])</f>
        <v>27085</v>
      </c>
      <c r="G17">
        <f>IF(soki67[[#This Row],[Stan butelek przed]]-soki67[[#This Row],[wielkosc_zamowienia]] &lt; 0, soki67[[#This Row],[wielkosc_zamowienia]], 0)</f>
        <v>0</v>
      </c>
      <c r="H17">
        <f>IF(WEEKDAY(soki67[[#This Row],[data]], 2) &lt;= 5, $J$2, 5000)</f>
        <v>13179</v>
      </c>
    </row>
    <row r="18" spans="1:8" x14ac:dyDescent="0.45">
      <c r="A18">
        <v>17</v>
      </c>
      <c r="B18" s="1">
        <v>44204</v>
      </c>
      <c r="C18" s="2" t="s">
        <v>7</v>
      </c>
      <c r="D18">
        <v>4660</v>
      </c>
      <c r="E18">
        <f>IF(soki67[[#This Row],[data]] &lt;&gt; B17, F17+soki67[[#This Row],[Zmiana butelkowa]], F17)</f>
        <v>27085</v>
      </c>
      <c r="F18">
        <f>IF(soki67[[#This Row],[Stan butelek przed]]-soki67[[#This Row],[wielkosc_zamowienia]] &gt;=0, soki67[[#This Row],[Stan butelek przed]]-soki67[[#This Row],[wielkosc_zamowienia]], soki67[[#This Row],[Stan butelek przed]])</f>
        <v>22425</v>
      </c>
      <c r="G18">
        <f>IF(soki67[[#This Row],[Stan butelek przed]]-soki67[[#This Row],[wielkosc_zamowienia]] &lt; 0, soki67[[#This Row],[wielkosc_zamowienia]], 0)</f>
        <v>0</v>
      </c>
      <c r="H18">
        <f>IF(WEEKDAY(soki67[[#This Row],[data]], 2) &lt;= 5, $J$2, 5000)</f>
        <v>13179</v>
      </c>
    </row>
    <row r="19" spans="1:8" x14ac:dyDescent="0.45">
      <c r="A19">
        <v>18</v>
      </c>
      <c r="B19" s="1">
        <v>44205</v>
      </c>
      <c r="C19" s="2" t="s">
        <v>4</v>
      </c>
      <c r="D19">
        <v>2240</v>
      </c>
      <c r="E19">
        <f>IF(soki67[[#This Row],[data]] &lt;&gt; B18, F18+soki67[[#This Row],[Zmiana butelkowa]], F18)</f>
        <v>27425</v>
      </c>
      <c r="F19">
        <f>IF(soki67[[#This Row],[Stan butelek przed]]-soki67[[#This Row],[wielkosc_zamowienia]] &gt;=0, soki67[[#This Row],[Stan butelek przed]]-soki67[[#This Row],[wielkosc_zamowienia]], soki67[[#This Row],[Stan butelek przed]])</f>
        <v>25185</v>
      </c>
      <c r="G19">
        <f>IF(soki67[[#This Row],[Stan butelek przed]]-soki67[[#This Row],[wielkosc_zamowienia]] &lt; 0, soki67[[#This Row],[wielkosc_zamowienia]], 0)</f>
        <v>0</v>
      </c>
      <c r="H19">
        <f>IF(WEEKDAY(soki67[[#This Row],[data]], 2) &lt;= 5, $J$2, 5000)</f>
        <v>5000</v>
      </c>
    </row>
    <row r="20" spans="1:8" x14ac:dyDescent="0.45">
      <c r="A20">
        <v>19</v>
      </c>
      <c r="B20" s="1">
        <v>44205</v>
      </c>
      <c r="C20" s="2" t="s">
        <v>5</v>
      </c>
      <c r="D20">
        <v>6760</v>
      </c>
      <c r="E20">
        <f>IF(soki67[[#This Row],[data]] &lt;&gt; B19, F19+soki67[[#This Row],[Zmiana butelkowa]], F19)</f>
        <v>25185</v>
      </c>
      <c r="F20">
        <f>IF(soki67[[#This Row],[Stan butelek przed]]-soki67[[#This Row],[wielkosc_zamowienia]] &gt;=0, soki67[[#This Row],[Stan butelek przed]]-soki67[[#This Row],[wielkosc_zamowienia]], soki67[[#This Row],[Stan butelek przed]])</f>
        <v>18425</v>
      </c>
      <c r="G20">
        <f>IF(soki67[[#This Row],[Stan butelek przed]]-soki67[[#This Row],[wielkosc_zamowienia]] &lt; 0, soki67[[#This Row],[wielkosc_zamowienia]], 0)</f>
        <v>0</v>
      </c>
      <c r="H20">
        <f>IF(WEEKDAY(soki67[[#This Row],[data]], 2) &lt;= 5, $J$2, 5000)</f>
        <v>5000</v>
      </c>
    </row>
    <row r="21" spans="1:8" x14ac:dyDescent="0.45">
      <c r="A21">
        <v>20</v>
      </c>
      <c r="B21" s="1">
        <v>44206</v>
      </c>
      <c r="C21" s="2" t="s">
        <v>6</v>
      </c>
      <c r="D21">
        <v>7850</v>
      </c>
      <c r="E21">
        <f>IF(soki67[[#This Row],[data]] &lt;&gt; B20, F20+soki67[[#This Row],[Zmiana butelkowa]], F20)</f>
        <v>23425</v>
      </c>
      <c r="F21">
        <f>IF(soki67[[#This Row],[Stan butelek przed]]-soki67[[#This Row],[wielkosc_zamowienia]] &gt;=0, soki67[[#This Row],[Stan butelek przed]]-soki67[[#This Row],[wielkosc_zamowienia]], soki67[[#This Row],[Stan butelek przed]])</f>
        <v>15575</v>
      </c>
      <c r="G21">
        <f>IF(soki67[[#This Row],[Stan butelek przed]]-soki67[[#This Row],[wielkosc_zamowienia]] &lt; 0, soki67[[#This Row],[wielkosc_zamowienia]], 0)</f>
        <v>0</v>
      </c>
      <c r="H21">
        <f>IF(WEEKDAY(soki67[[#This Row],[data]], 2) &lt;= 5, $J$2, 5000)</f>
        <v>5000</v>
      </c>
    </row>
    <row r="22" spans="1:8" x14ac:dyDescent="0.45">
      <c r="A22">
        <v>21</v>
      </c>
      <c r="B22" s="1">
        <v>44207</v>
      </c>
      <c r="C22" s="2" t="s">
        <v>5</v>
      </c>
      <c r="D22">
        <v>5440</v>
      </c>
      <c r="E22">
        <f>IF(soki67[[#This Row],[data]] &lt;&gt; B21, F21+soki67[[#This Row],[Zmiana butelkowa]], F21)</f>
        <v>28754</v>
      </c>
      <c r="F22">
        <f>IF(soki67[[#This Row],[Stan butelek przed]]-soki67[[#This Row],[wielkosc_zamowienia]] &gt;=0, soki67[[#This Row],[Stan butelek przed]]-soki67[[#This Row],[wielkosc_zamowienia]], soki67[[#This Row],[Stan butelek przed]])</f>
        <v>23314</v>
      </c>
      <c r="G22">
        <f>IF(soki67[[#This Row],[Stan butelek przed]]-soki67[[#This Row],[wielkosc_zamowienia]] &lt; 0, soki67[[#This Row],[wielkosc_zamowienia]], 0)</f>
        <v>0</v>
      </c>
      <c r="H22">
        <f>IF(WEEKDAY(soki67[[#This Row],[data]], 2) &lt;= 5, $J$2, 5000)</f>
        <v>13179</v>
      </c>
    </row>
    <row r="23" spans="1:8" x14ac:dyDescent="0.45">
      <c r="A23">
        <v>22</v>
      </c>
      <c r="B23" s="1">
        <v>44207</v>
      </c>
      <c r="C23" s="2" t="s">
        <v>7</v>
      </c>
      <c r="D23">
        <v>5230</v>
      </c>
      <c r="E23">
        <f>IF(soki67[[#This Row],[data]] &lt;&gt; B22, F22+soki67[[#This Row],[Zmiana butelkowa]], F22)</f>
        <v>23314</v>
      </c>
      <c r="F23">
        <f>IF(soki67[[#This Row],[Stan butelek przed]]-soki67[[#This Row],[wielkosc_zamowienia]] &gt;=0, soki67[[#This Row],[Stan butelek przed]]-soki67[[#This Row],[wielkosc_zamowienia]], soki67[[#This Row],[Stan butelek przed]])</f>
        <v>18084</v>
      </c>
      <c r="G23">
        <f>IF(soki67[[#This Row],[Stan butelek przed]]-soki67[[#This Row],[wielkosc_zamowienia]] &lt; 0, soki67[[#This Row],[wielkosc_zamowienia]], 0)</f>
        <v>0</v>
      </c>
      <c r="H23">
        <f>IF(WEEKDAY(soki67[[#This Row],[data]], 2) &lt;= 5, $J$2, 5000)</f>
        <v>13179</v>
      </c>
    </row>
    <row r="24" spans="1:8" x14ac:dyDescent="0.45">
      <c r="A24">
        <v>23</v>
      </c>
      <c r="B24" s="1">
        <v>44207</v>
      </c>
      <c r="C24" s="2" t="s">
        <v>4</v>
      </c>
      <c r="D24">
        <v>9750</v>
      </c>
      <c r="E24">
        <f>IF(soki67[[#This Row],[data]] &lt;&gt; B23, F23+soki67[[#This Row],[Zmiana butelkowa]], F23)</f>
        <v>18084</v>
      </c>
      <c r="F24">
        <f>IF(soki67[[#This Row],[Stan butelek przed]]-soki67[[#This Row],[wielkosc_zamowienia]] &gt;=0, soki67[[#This Row],[Stan butelek przed]]-soki67[[#This Row],[wielkosc_zamowienia]], soki67[[#This Row],[Stan butelek przed]])</f>
        <v>8334</v>
      </c>
      <c r="G24">
        <f>IF(soki67[[#This Row],[Stan butelek przed]]-soki67[[#This Row],[wielkosc_zamowienia]] &lt; 0, soki67[[#This Row],[wielkosc_zamowienia]], 0)</f>
        <v>0</v>
      </c>
      <c r="H24">
        <f>IF(WEEKDAY(soki67[[#This Row],[data]], 2) &lt;= 5, $J$2, 5000)</f>
        <v>13179</v>
      </c>
    </row>
    <row r="25" spans="1:8" x14ac:dyDescent="0.45">
      <c r="A25">
        <v>24</v>
      </c>
      <c r="B25" s="1">
        <v>44208</v>
      </c>
      <c r="C25" s="2" t="s">
        <v>6</v>
      </c>
      <c r="D25">
        <v>4800</v>
      </c>
      <c r="E25">
        <f>IF(soki67[[#This Row],[data]] &lt;&gt; B24, F24+soki67[[#This Row],[Zmiana butelkowa]], F24)</f>
        <v>21513</v>
      </c>
      <c r="F25">
        <f>IF(soki67[[#This Row],[Stan butelek przed]]-soki67[[#This Row],[wielkosc_zamowienia]] &gt;=0, soki67[[#This Row],[Stan butelek przed]]-soki67[[#This Row],[wielkosc_zamowienia]], soki67[[#This Row],[Stan butelek przed]])</f>
        <v>16713</v>
      </c>
      <c r="G25">
        <f>IF(soki67[[#This Row],[Stan butelek przed]]-soki67[[#This Row],[wielkosc_zamowienia]] &lt; 0, soki67[[#This Row],[wielkosc_zamowienia]], 0)</f>
        <v>0</v>
      </c>
      <c r="H25">
        <f>IF(WEEKDAY(soki67[[#This Row],[data]], 2) &lt;= 5, $J$2, 5000)</f>
        <v>13179</v>
      </c>
    </row>
    <row r="26" spans="1:8" x14ac:dyDescent="0.45">
      <c r="A26">
        <v>25</v>
      </c>
      <c r="B26" s="1">
        <v>44209</v>
      </c>
      <c r="C26" s="2" t="s">
        <v>7</v>
      </c>
      <c r="D26">
        <v>8650</v>
      </c>
      <c r="E26">
        <f>IF(soki67[[#This Row],[data]] &lt;&gt; B25, F25+soki67[[#This Row],[Zmiana butelkowa]], F25)</f>
        <v>29892</v>
      </c>
      <c r="F26">
        <f>IF(soki67[[#This Row],[Stan butelek przed]]-soki67[[#This Row],[wielkosc_zamowienia]] &gt;=0, soki67[[#This Row],[Stan butelek przed]]-soki67[[#This Row],[wielkosc_zamowienia]], soki67[[#This Row],[Stan butelek przed]])</f>
        <v>21242</v>
      </c>
      <c r="G26">
        <f>IF(soki67[[#This Row],[Stan butelek przed]]-soki67[[#This Row],[wielkosc_zamowienia]] &lt; 0, soki67[[#This Row],[wielkosc_zamowienia]], 0)</f>
        <v>0</v>
      </c>
      <c r="H26">
        <f>IF(WEEKDAY(soki67[[#This Row],[data]], 2) &lt;= 5, $J$2, 5000)</f>
        <v>13179</v>
      </c>
    </row>
    <row r="27" spans="1:8" x14ac:dyDescent="0.45">
      <c r="A27">
        <v>26</v>
      </c>
      <c r="B27" s="1">
        <v>44210</v>
      </c>
      <c r="C27" s="2" t="s">
        <v>4</v>
      </c>
      <c r="D27">
        <v>2260</v>
      </c>
      <c r="E27">
        <f>IF(soki67[[#This Row],[data]] &lt;&gt; B26, F26+soki67[[#This Row],[Zmiana butelkowa]], F26)</f>
        <v>34421</v>
      </c>
      <c r="F27">
        <f>IF(soki67[[#This Row],[Stan butelek przed]]-soki67[[#This Row],[wielkosc_zamowienia]] &gt;=0, soki67[[#This Row],[Stan butelek przed]]-soki67[[#This Row],[wielkosc_zamowienia]], soki67[[#This Row],[Stan butelek przed]])</f>
        <v>32161</v>
      </c>
      <c r="G27">
        <f>IF(soki67[[#This Row],[Stan butelek przed]]-soki67[[#This Row],[wielkosc_zamowienia]] &lt; 0, soki67[[#This Row],[wielkosc_zamowienia]], 0)</f>
        <v>0</v>
      </c>
      <c r="H27">
        <f>IF(WEEKDAY(soki67[[#This Row],[data]], 2) &lt;= 5, $J$2, 5000)</f>
        <v>13179</v>
      </c>
    </row>
    <row r="28" spans="1:8" x14ac:dyDescent="0.45">
      <c r="A28">
        <v>27</v>
      </c>
      <c r="B28" s="1">
        <v>44210</v>
      </c>
      <c r="C28" s="2" t="s">
        <v>5</v>
      </c>
      <c r="D28">
        <v>5000</v>
      </c>
      <c r="E28">
        <f>IF(soki67[[#This Row],[data]] &lt;&gt; B27, F27+soki67[[#This Row],[Zmiana butelkowa]], F27)</f>
        <v>32161</v>
      </c>
      <c r="F28">
        <f>IF(soki67[[#This Row],[Stan butelek przed]]-soki67[[#This Row],[wielkosc_zamowienia]] &gt;=0, soki67[[#This Row],[Stan butelek przed]]-soki67[[#This Row],[wielkosc_zamowienia]], soki67[[#This Row],[Stan butelek przed]])</f>
        <v>27161</v>
      </c>
      <c r="G28">
        <f>IF(soki67[[#This Row],[Stan butelek przed]]-soki67[[#This Row],[wielkosc_zamowienia]] &lt; 0, soki67[[#This Row],[wielkosc_zamowienia]], 0)</f>
        <v>0</v>
      </c>
      <c r="H28">
        <f>IF(WEEKDAY(soki67[[#This Row],[data]], 2) &lt;= 5, $J$2, 5000)</f>
        <v>13179</v>
      </c>
    </row>
    <row r="29" spans="1:8" x14ac:dyDescent="0.45">
      <c r="A29">
        <v>28</v>
      </c>
      <c r="B29" s="1">
        <v>44210</v>
      </c>
      <c r="C29" s="2" t="s">
        <v>7</v>
      </c>
      <c r="D29">
        <v>1650</v>
      </c>
      <c r="E29">
        <f>IF(soki67[[#This Row],[data]] &lt;&gt; B28, F28+soki67[[#This Row],[Zmiana butelkowa]], F28)</f>
        <v>27161</v>
      </c>
      <c r="F29">
        <f>IF(soki67[[#This Row],[Stan butelek przed]]-soki67[[#This Row],[wielkosc_zamowienia]] &gt;=0, soki67[[#This Row],[Stan butelek przed]]-soki67[[#This Row],[wielkosc_zamowienia]], soki67[[#This Row],[Stan butelek przed]])</f>
        <v>25511</v>
      </c>
      <c r="G29">
        <f>IF(soki67[[#This Row],[Stan butelek przed]]-soki67[[#This Row],[wielkosc_zamowienia]] &lt; 0, soki67[[#This Row],[wielkosc_zamowienia]], 0)</f>
        <v>0</v>
      </c>
      <c r="H29">
        <f>IF(WEEKDAY(soki67[[#This Row],[data]], 2) &lt;= 5, $J$2, 5000)</f>
        <v>13179</v>
      </c>
    </row>
    <row r="30" spans="1:8" x14ac:dyDescent="0.45">
      <c r="A30">
        <v>29</v>
      </c>
      <c r="B30" s="1">
        <v>44211</v>
      </c>
      <c r="C30" s="2" t="s">
        <v>7</v>
      </c>
      <c r="D30">
        <v>7060</v>
      </c>
      <c r="E30">
        <f>IF(soki67[[#This Row],[data]] &lt;&gt; B29, F29+soki67[[#This Row],[Zmiana butelkowa]], F29)</f>
        <v>38690</v>
      </c>
      <c r="F30">
        <f>IF(soki67[[#This Row],[Stan butelek przed]]-soki67[[#This Row],[wielkosc_zamowienia]] &gt;=0, soki67[[#This Row],[Stan butelek przed]]-soki67[[#This Row],[wielkosc_zamowienia]], soki67[[#This Row],[Stan butelek przed]])</f>
        <v>31630</v>
      </c>
      <c r="G30">
        <f>IF(soki67[[#This Row],[Stan butelek przed]]-soki67[[#This Row],[wielkosc_zamowienia]] &lt; 0, soki67[[#This Row],[wielkosc_zamowienia]], 0)</f>
        <v>0</v>
      </c>
      <c r="H30">
        <f>IF(WEEKDAY(soki67[[#This Row],[data]], 2) &lt;= 5, $J$2, 5000)</f>
        <v>13179</v>
      </c>
    </row>
    <row r="31" spans="1:8" x14ac:dyDescent="0.45">
      <c r="A31">
        <v>30</v>
      </c>
      <c r="B31" s="1">
        <v>44211</v>
      </c>
      <c r="C31" s="2" t="s">
        <v>4</v>
      </c>
      <c r="D31">
        <v>3260</v>
      </c>
      <c r="E31">
        <f>IF(soki67[[#This Row],[data]] &lt;&gt; B30, F30+soki67[[#This Row],[Zmiana butelkowa]], F30)</f>
        <v>31630</v>
      </c>
      <c r="F31">
        <f>IF(soki67[[#This Row],[Stan butelek przed]]-soki67[[#This Row],[wielkosc_zamowienia]] &gt;=0, soki67[[#This Row],[Stan butelek przed]]-soki67[[#This Row],[wielkosc_zamowienia]], soki67[[#This Row],[Stan butelek przed]])</f>
        <v>28370</v>
      </c>
      <c r="G31">
        <f>IF(soki67[[#This Row],[Stan butelek przed]]-soki67[[#This Row],[wielkosc_zamowienia]] &lt; 0, soki67[[#This Row],[wielkosc_zamowienia]], 0)</f>
        <v>0</v>
      </c>
      <c r="H31">
        <f>IF(WEEKDAY(soki67[[#This Row],[data]], 2) &lt;= 5, $J$2, 5000)</f>
        <v>13179</v>
      </c>
    </row>
    <row r="32" spans="1:8" x14ac:dyDescent="0.45">
      <c r="A32">
        <v>31</v>
      </c>
      <c r="B32" s="1">
        <v>44211</v>
      </c>
      <c r="C32" s="2" t="s">
        <v>6</v>
      </c>
      <c r="D32">
        <v>5760</v>
      </c>
      <c r="E32">
        <f>IF(soki67[[#This Row],[data]] &lt;&gt; B31, F31+soki67[[#This Row],[Zmiana butelkowa]], F31)</f>
        <v>28370</v>
      </c>
      <c r="F32">
        <f>IF(soki67[[#This Row],[Stan butelek przed]]-soki67[[#This Row],[wielkosc_zamowienia]] &gt;=0, soki67[[#This Row],[Stan butelek przed]]-soki67[[#This Row],[wielkosc_zamowienia]], soki67[[#This Row],[Stan butelek przed]])</f>
        <v>22610</v>
      </c>
      <c r="G32">
        <f>IF(soki67[[#This Row],[Stan butelek przed]]-soki67[[#This Row],[wielkosc_zamowienia]] &lt; 0, soki67[[#This Row],[wielkosc_zamowienia]], 0)</f>
        <v>0</v>
      </c>
      <c r="H32">
        <f>IF(WEEKDAY(soki67[[#This Row],[data]], 2) &lt;= 5, $J$2, 5000)</f>
        <v>13179</v>
      </c>
    </row>
    <row r="33" spans="1:8" x14ac:dyDescent="0.45">
      <c r="A33">
        <v>32</v>
      </c>
      <c r="B33" s="1">
        <v>44212</v>
      </c>
      <c r="C33" s="2" t="s">
        <v>5</v>
      </c>
      <c r="D33">
        <v>1990</v>
      </c>
      <c r="E33">
        <f>IF(soki67[[#This Row],[data]] &lt;&gt; B32, F32+soki67[[#This Row],[Zmiana butelkowa]], F32)</f>
        <v>27610</v>
      </c>
      <c r="F33">
        <f>IF(soki67[[#This Row],[Stan butelek przed]]-soki67[[#This Row],[wielkosc_zamowienia]] &gt;=0, soki67[[#This Row],[Stan butelek przed]]-soki67[[#This Row],[wielkosc_zamowienia]], soki67[[#This Row],[Stan butelek przed]])</f>
        <v>25620</v>
      </c>
      <c r="G33">
        <f>IF(soki67[[#This Row],[Stan butelek przed]]-soki67[[#This Row],[wielkosc_zamowienia]] &lt; 0, soki67[[#This Row],[wielkosc_zamowienia]], 0)</f>
        <v>0</v>
      </c>
      <c r="H33">
        <f>IF(WEEKDAY(soki67[[#This Row],[data]], 2) &lt;= 5, $J$2, 5000)</f>
        <v>5000</v>
      </c>
    </row>
    <row r="34" spans="1:8" x14ac:dyDescent="0.45">
      <c r="A34">
        <v>33</v>
      </c>
      <c r="B34" s="1">
        <v>44213</v>
      </c>
      <c r="C34" s="2" t="s">
        <v>7</v>
      </c>
      <c r="D34">
        <v>5240</v>
      </c>
      <c r="E34">
        <f>IF(soki67[[#This Row],[data]] &lt;&gt; B33, F33+soki67[[#This Row],[Zmiana butelkowa]], F33)</f>
        <v>30620</v>
      </c>
      <c r="F34">
        <f>IF(soki67[[#This Row],[Stan butelek przed]]-soki67[[#This Row],[wielkosc_zamowienia]] &gt;=0, soki67[[#This Row],[Stan butelek przed]]-soki67[[#This Row],[wielkosc_zamowienia]], soki67[[#This Row],[Stan butelek przed]])</f>
        <v>25380</v>
      </c>
      <c r="G34">
        <f>IF(soki67[[#This Row],[Stan butelek przed]]-soki67[[#This Row],[wielkosc_zamowienia]] &lt; 0, soki67[[#This Row],[wielkosc_zamowienia]], 0)</f>
        <v>0</v>
      </c>
      <c r="H34">
        <f>IF(WEEKDAY(soki67[[#This Row],[data]], 2) &lt;= 5, $J$2, 5000)</f>
        <v>5000</v>
      </c>
    </row>
    <row r="35" spans="1:8" x14ac:dyDescent="0.45">
      <c r="A35">
        <v>34</v>
      </c>
      <c r="B35" s="1">
        <v>44213</v>
      </c>
      <c r="C35" s="2" t="s">
        <v>5</v>
      </c>
      <c r="D35">
        <v>2720</v>
      </c>
      <c r="E35">
        <f>IF(soki67[[#This Row],[data]] &lt;&gt; B34, F34+soki67[[#This Row],[Zmiana butelkowa]], F34)</f>
        <v>25380</v>
      </c>
      <c r="F35">
        <f>IF(soki67[[#This Row],[Stan butelek przed]]-soki67[[#This Row],[wielkosc_zamowienia]] &gt;=0, soki67[[#This Row],[Stan butelek przed]]-soki67[[#This Row],[wielkosc_zamowienia]], soki67[[#This Row],[Stan butelek przed]])</f>
        <v>22660</v>
      </c>
      <c r="G35">
        <f>IF(soki67[[#This Row],[Stan butelek przed]]-soki67[[#This Row],[wielkosc_zamowienia]] &lt; 0, soki67[[#This Row],[wielkosc_zamowienia]], 0)</f>
        <v>0</v>
      </c>
      <c r="H35">
        <f>IF(WEEKDAY(soki67[[#This Row],[data]], 2) &lt;= 5, $J$2, 5000)</f>
        <v>5000</v>
      </c>
    </row>
    <row r="36" spans="1:8" x14ac:dyDescent="0.45">
      <c r="A36">
        <v>35</v>
      </c>
      <c r="B36" s="1">
        <v>44213</v>
      </c>
      <c r="C36" s="2" t="s">
        <v>6</v>
      </c>
      <c r="D36">
        <v>3220</v>
      </c>
      <c r="E36">
        <f>IF(soki67[[#This Row],[data]] &lt;&gt; B35, F35+soki67[[#This Row],[Zmiana butelkowa]], F35)</f>
        <v>22660</v>
      </c>
      <c r="F36">
        <f>IF(soki67[[#This Row],[Stan butelek przed]]-soki67[[#This Row],[wielkosc_zamowienia]] &gt;=0, soki67[[#This Row],[Stan butelek przed]]-soki67[[#This Row],[wielkosc_zamowienia]], soki67[[#This Row],[Stan butelek przed]])</f>
        <v>19440</v>
      </c>
      <c r="G36">
        <f>IF(soki67[[#This Row],[Stan butelek przed]]-soki67[[#This Row],[wielkosc_zamowienia]] &lt; 0, soki67[[#This Row],[wielkosc_zamowienia]], 0)</f>
        <v>0</v>
      </c>
      <c r="H36">
        <f>IF(WEEKDAY(soki67[[#This Row],[data]], 2) &lt;= 5, $J$2, 5000)</f>
        <v>5000</v>
      </c>
    </row>
    <row r="37" spans="1:8" x14ac:dyDescent="0.45">
      <c r="A37">
        <v>36</v>
      </c>
      <c r="B37" s="1">
        <v>44213</v>
      </c>
      <c r="C37" s="2" t="s">
        <v>4</v>
      </c>
      <c r="D37">
        <v>3140</v>
      </c>
      <c r="E37">
        <f>IF(soki67[[#This Row],[data]] &lt;&gt; B36, F36+soki67[[#This Row],[Zmiana butelkowa]], F36)</f>
        <v>19440</v>
      </c>
      <c r="F37">
        <f>IF(soki67[[#This Row],[Stan butelek przed]]-soki67[[#This Row],[wielkosc_zamowienia]] &gt;=0, soki67[[#This Row],[Stan butelek przed]]-soki67[[#This Row],[wielkosc_zamowienia]], soki67[[#This Row],[Stan butelek przed]])</f>
        <v>16300</v>
      </c>
      <c r="G37">
        <f>IF(soki67[[#This Row],[Stan butelek przed]]-soki67[[#This Row],[wielkosc_zamowienia]] &lt; 0, soki67[[#This Row],[wielkosc_zamowienia]], 0)</f>
        <v>0</v>
      </c>
      <c r="H37">
        <f>IF(WEEKDAY(soki67[[#This Row],[data]], 2) &lt;= 5, $J$2, 5000)</f>
        <v>5000</v>
      </c>
    </row>
    <row r="38" spans="1:8" x14ac:dyDescent="0.45">
      <c r="A38">
        <v>37</v>
      </c>
      <c r="B38" s="1">
        <v>44214</v>
      </c>
      <c r="C38" s="2" t="s">
        <v>7</v>
      </c>
      <c r="D38">
        <v>4150</v>
      </c>
      <c r="E38">
        <f>IF(soki67[[#This Row],[data]] &lt;&gt; B37, F37+soki67[[#This Row],[Zmiana butelkowa]], F37)</f>
        <v>29479</v>
      </c>
      <c r="F38">
        <f>IF(soki67[[#This Row],[Stan butelek przed]]-soki67[[#This Row],[wielkosc_zamowienia]] &gt;=0, soki67[[#This Row],[Stan butelek przed]]-soki67[[#This Row],[wielkosc_zamowienia]], soki67[[#This Row],[Stan butelek przed]])</f>
        <v>25329</v>
      </c>
      <c r="G38">
        <f>IF(soki67[[#This Row],[Stan butelek przed]]-soki67[[#This Row],[wielkosc_zamowienia]] &lt; 0, soki67[[#This Row],[wielkosc_zamowienia]], 0)</f>
        <v>0</v>
      </c>
      <c r="H38">
        <f>IF(WEEKDAY(soki67[[#This Row],[data]], 2) &lt;= 5, $J$2, 5000)</f>
        <v>13179</v>
      </c>
    </row>
    <row r="39" spans="1:8" x14ac:dyDescent="0.45">
      <c r="A39">
        <v>38</v>
      </c>
      <c r="B39" s="1">
        <v>44215</v>
      </c>
      <c r="C39" s="2" t="s">
        <v>7</v>
      </c>
      <c r="D39">
        <v>3870</v>
      </c>
      <c r="E39">
        <f>IF(soki67[[#This Row],[data]] &lt;&gt; B38, F38+soki67[[#This Row],[Zmiana butelkowa]], F38)</f>
        <v>38508</v>
      </c>
      <c r="F39">
        <f>IF(soki67[[#This Row],[Stan butelek przed]]-soki67[[#This Row],[wielkosc_zamowienia]] &gt;=0, soki67[[#This Row],[Stan butelek przed]]-soki67[[#This Row],[wielkosc_zamowienia]], soki67[[#This Row],[Stan butelek przed]])</f>
        <v>34638</v>
      </c>
      <c r="G39">
        <f>IF(soki67[[#This Row],[Stan butelek przed]]-soki67[[#This Row],[wielkosc_zamowienia]] &lt; 0, soki67[[#This Row],[wielkosc_zamowienia]], 0)</f>
        <v>0</v>
      </c>
      <c r="H39">
        <f>IF(WEEKDAY(soki67[[#This Row],[data]], 2) &lt;= 5, $J$2, 5000)</f>
        <v>13179</v>
      </c>
    </row>
    <row r="40" spans="1:8" x14ac:dyDescent="0.45">
      <c r="A40">
        <v>39</v>
      </c>
      <c r="B40" s="1">
        <v>44215</v>
      </c>
      <c r="C40" s="2" t="s">
        <v>4</v>
      </c>
      <c r="D40">
        <v>1170</v>
      </c>
      <c r="E40">
        <f>IF(soki67[[#This Row],[data]] &lt;&gt; B39, F39+soki67[[#This Row],[Zmiana butelkowa]], F39)</f>
        <v>34638</v>
      </c>
      <c r="F40">
        <f>IF(soki67[[#This Row],[Stan butelek przed]]-soki67[[#This Row],[wielkosc_zamowienia]] &gt;=0, soki67[[#This Row],[Stan butelek przed]]-soki67[[#This Row],[wielkosc_zamowienia]], soki67[[#This Row],[Stan butelek przed]])</f>
        <v>33468</v>
      </c>
      <c r="G40">
        <f>IF(soki67[[#This Row],[Stan butelek przed]]-soki67[[#This Row],[wielkosc_zamowienia]] &lt; 0, soki67[[#This Row],[wielkosc_zamowienia]], 0)</f>
        <v>0</v>
      </c>
      <c r="H40">
        <f>IF(WEEKDAY(soki67[[#This Row],[data]], 2) &lt;= 5, $J$2, 5000)</f>
        <v>13179</v>
      </c>
    </row>
    <row r="41" spans="1:8" x14ac:dyDescent="0.45">
      <c r="A41">
        <v>40</v>
      </c>
      <c r="B41" s="1">
        <v>44216</v>
      </c>
      <c r="C41" s="2" t="s">
        <v>4</v>
      </c>
      <c r="D41">
        <v>2350</v>
      </c>
      <c r="E41">
        <f>IF(soki67[[#This Row],[data]] &lt;&gt; B40, F40+soki67[[#This Row],[Zmiana butelkowa]], F40)</f>
        <v>46647</v>
      </c>
      <c r="F41">
        <f>IF(soki67[[#This Row],[Stan butelek przed]]-soki67[[#This Row],[wielkosc_zamowienia]] &gt;=0, soki67[[#This Row],[Stan butelek przed]]-soki67[[#This Row],[wielkosc_zamowienia]], soki67[[#This Row],[Stan butelek przed]])</f>
        <v>44297</v>
      </c>
      <c r="G41">
        <f>IF(soki67[[#This Row],[Stan butelek przed]]-soki67[[#This Row],[wielkosc_zamowienia]] &lt; 0, soki67[[#This Row],[wielkosc_zamowienia]], 0)</f>
        <v>0</v>
      </c>
      <c r="H41">
        <f>IF(WEEKDAY(soki67[[#This Row],[data]], 2) &lt;= 5, $J$2, 5000)</f>
        <v>13179</v>
      </c>
    </row>
    <row r="42" spans="1:8" x14ac:dyDescent="0.45">
      <c r="A42">
        <v>41</v>
      </c>
      <c r="B42" s="1">
        <v>44216</v>
      </c>
      <c r="C42" s="2" t="s">
        <v>7</v>
      </c>
      <c r="D42">
        <v>7700</v>
      </c>
      <c r="E42">
        <f>IF(soki67[[#This Row],[data]] &lt;&gt; B41, F41+soki67[[#This Row],[Zmiana butelkowa]], F41)</f>
        <v>44297</v>
      </c>
      <c r="F42">
        <f>IF(soki67[[#This Row],[Stan butelek przed]]-soki67[[#This Row],[wielkosc_zamowienia]] &gt;=0, soki67[[#This Row],[Stan butelek przed]]-soki67[[#This Row],[wielkosc_zamowienia]], soki67[[#This Row],[Stan butelek przed]])</f>
        <v>36597</v>
      </c>
      <c r="G42">
        <f>IF(soki67[[#This Row],[Stan butelek przed]]-soki67[[#This Row],[wielkosc_zamowienia]] &lt; 0, soki67[[#This Row],[wielkosc_zamowienia]], 0)</f>
        <v>0</v>
      </c>
      <c r="H42">
        <f>IF(WEEKDAY(soki67[[#This Row],[data]], 2) &lt;= 5, $J$2, 5000)</f>
        <v>13179</v>
      </c>
    </row>
    <row r="43" spans="1:8" x14ac:dyDescent="0.45">
      <c r="A43">
        <v>42</v>
      </c>
      <c r="B43" s="1">
        <v>44217</v>
      </c>
      <c r="C43" s="2" t="s">
        <v>6</v>
      </c>
      <c r="D43">
        <v>3210</v>
      </c>
      <c r="E43">
        <f>IF(soki67[[#This Row],[data]] &lt;&gt; B42, F42+soki67[[#This Row],[Zmiana butelkowa]], F42)</f>
        <v>49776</v>
      </c>
      <c r="F43">
        <f>IF(soki67[[#This Row],[Stan butelek przed]]-soki67[[#This Row],[wielkosc_zamowienia]] &gt;=0, soki67[[#This Row],[Stan butelek przed]]-soki67[[#This Row],[wielkosc_zamowienia]], soki67[[#This Row],[Stan butelek przed]])</f>
        <v>46566</v>
      </c>
      <c r="G43">
        <f>IF(soki67[[#This Row],[Stan butelek przed]]-soki67[[#This Row],[wielkosc_zamowienia]] &lt; 0, soki67[[#This Row],[wielkosc_zamowienia]], 0)</f>
        <v>0</v>
      </c>
      <c r="H43">
        <f>IF(WEEKDAY(soki67[[#This Row],[data]], 2) &lt;= 5, $J$2, 5000)</f>
        <v>13179</v>
      </c>
    </row>
    <row r="44" spans="1:8" x14ac:dyDescent="0.45">
      <c r="A44">
        <v>43</v>
      </c>
      <c r="B44" s="1">
        <v>44217</v>
      </c>
      <c r="C44" s="2" t="s">
        <v>7</v>
      </c>
      <c r="D44">
        <v>1060</v>
      </c>
      <c r="E44">
        <f>IF(soki67[[#This Row],[data]] &lt;&gt; B43, F43+soki67[[#This Row],[Zmiana butelkowa]], F43)</f>
        <v>46566</v>
      </c>
      <c r="F44">
        <f>IF(soki67[[#This Row],[Stan butelek przed]]-soki67[[#This Row],[wielkosc_zamowienia]] &gt;=0, soki67[[#This Row],[Stan butelek przed]]-soki67[[#This Row],[wielkosc_zamowienia]], soki67[[#This Row],[Stan butelek przed]])</f>
        <v>45506</v>
      </c>
      <c r="G44">
        <f>IF(soki67[[#This Row],[Stan butelek przed]]-soki67[[#This Row],[wielkosc_zamowienia]] &lt; 0, soki67[[#This Row],[wielkosc_zamowienia]], 0)</f>
        <v>0</v>
      </c>
      <c r="H44">
        <f>IF(WEEKDAY(soki67[[#This Row],[data]], 2) &lt;= 5, $J$2, 5000)</f>
        <v>13179</v>
      </c>
    </row>
    <row r="45" spans="1:8" x14ac:dyDescent="0.45">
      <c r="A45">
        <v>44</v>
      </c>
      <c r="B45" s="1">
        <v>44218</v>
      </c>
      <c r="C45" s="2" t="s">
        <v>6</v>
      </c>
      <c r="D45">
        <v>2300</v>
      </c>
      <c r="E45">
        <f>IF(soki67[[#This Row],[data]] &lt;&gt; B44, F44+soki67[[#This Row],[Zmiana butelkowa]], F44)</f>
        <v>58685</v>
      </c>
      <c r="F45">
        <f>IF(soki67[[#This Row],[Stan butelek przed]]-soki67[[#This Row],[wielkosc_zamowienia]] &gt;=0, soki67[[#This Row],[Stan butelek przed]]-soki67[[#This Row],[wielkosc_zamowienia]], soki67[[#This Row],[Stan butelek przed]])</f>
        <v>56385</v>
      </c>
      <c r="G45">
        <f>IF(soki67[[#This Row],[Stan butelek przed]]-soki67[[#This Row],[wielkosc_zamowienia]] &lt; 0, soki67[[#This Row],[wielkosc_zamowienia]], 0)</f>
        <v>0</v>
      </c>
      <c r="H45">
        <f>IF(WEEKDAY(soki67[[#This Row],[data]], 2) &lt;= 5, $J$2, 5000)</f>
        <v>13179</v>
      </c>
    </row>
    <row r="46" spans="1:8" x14ac:dyDescent="0.45">
      <c r="A46">
        <v>45</v>
      </c>
      <c r="B46" s="1">
        <v>44218</v>
      </c>
      <c r="C46" s="2" t="s">
        <v>7</v>
      </c>
      <c r="D46">
        <v>7840</v>
      </c>
      <c r="E46">
        <f>IF(soki67[[#This Row],[data]] &lt;&gt; B45, F45+soki67[[#This Row],[Zmiana butelkowa]], F45)</f>
        <v>56385</v>
      </c>
      <c r="F46">
        <f>IF(soki67[[#This Row],[Stan butelek przed]]-soki67[[#This Row],[wielkosc_zamowienia]] &gt;=0, soki67[[#This Row],[Stan butelek przed]]-soki67[[#This Row],[wielkosc_zamowienia]], soki67[[#This Row],[Stan butelek przed]])</f>
        <v>48545</v>
      </c>
      <c r="G46">
        <f>IF(soki67[[#This Row],[Stan butelek przed]]-soki67[[#This Row],[wielkosc_zamowienia]] &lt; 0, soki67[[#This Row],[wielkosc_zamowienia]], 0)</f>
        <v>0</v>
      </c>
      <c r="H46">
        <f>IF(WEEKDAY(soki67[[#This Row],[data]], 2) &lt;= 5, $J$2, 5000)</f>
        <v>13179</v>
      </c>
    </row>
    <row r="47" spans="1:8" x14ac:dyDescent="0.45">
      <c r="A47">
        <v>46</v>
      </c>
      <c r="B47" s="1">
        <v>44219</v>
      </c>
      <c r="C47" s="2" t="s">
        <v>4</v>
      </c>
      <c r="D47">
        <v>2870</v>
      </c>
      <c r="E47">
        <f>IF(soki67[[#This Row],[data]] &lt;&gt; B46, F46+soki67[[#This Row],[Zmiana butelkowa]], F46)</f>
        <v>53545</v>
      </c>
      <c r="F47">
        <f>IF(soki67[[#This Row],[Stan butelek przed]]-soki67[[#This Row],[wielkosc_zamowienia]] &gt;=0, soki67[[#This Row],[Stan butelek przed]]-soki67[[#This Row],[wielkosc_zamowienia]], soki67[[#This Row],[Stan butelek przed]])</f>
        <v>50675</v>
      </c>
      <c r="G47">
        <f>IF(soki67[[#This Row],[Stan butelek przed]]-soki67[[#This Row],[wielkosc_zamowienia]] &lt; 0, soki67[[#This Row],[wielkosc_zamowienia]], 0)</f>
        <v>0</v>
      </c>
      <c r="H47">
        <f>IF(WEEKDAY(soki67[[#This Row],[data]], 2) &lt;= 5, $J$2, 5000)</f>
        <v>5000</v>
      </c>
    </row>
    <row r="48" spans="1:8" x14ac:dyDescent="0.45">
      <c r="A48">
        <v>47</v>
      </c>
      <c r="B48" s="1">
        <v>44220</v>
      </c>
      <c r="C48" s="2" t="s">
        <v>4</v>
      </c>
      <c r="D48">
        <v>8690</v>
      </c>
      <c r="E48">
        <f>IF(soki67[[#This Row],[data]] &lt;&gt; B47, F47+soki67[[#This Row],[Zmiana butelkowa]], F47)</f>
        <v>55675</v>
      </c>
      <c r="F48">
        <f>IF(soki67[[#This Row],[Stan butelek przed]]-soki67[[#This Row],[wielkosc_zamowienia]] &gt;=0, soki67[[#This Row],[Stan butelek przed]]-soki67[[#This Row],[wielkosc_zamowienia]], soki67[[#This Row],[Stan butelek przed]])</f>
        <v>46985</v>
      </c>
      <c r="G48">
        <f>IF(soki67[[#This Row],[Stan butelek przed]]-soki67[[#This Row],[wielkosc_zamowienia]] &lt; 0, soki67[[#This Row],[wielkosc_zamowienia]], 0)</f>
        <v>0</v>
      </c>
      <c r="H48">
        <f>IF(WEEKDAY(soki67[[#This Row],[data]], 2) &lt;= 5, $J$2, 5000)</f>
        <v>5000</v>
      </c>
    </row>
    <row r="49" spans="1:8" x14ac:dyDescent="0.45">
      <c r="A49">
        <v>48</v>
      </c>
      <c r="B49" s="1">
        <v>44221</v>
      </c>
      <c r="C49" s="2" t="s">
        <v>6</v>
      </c>
      <c r="D49">
        <v>6450</v>
      </c>
      <c r="E49">
        <f>IF(soki67[[#This Row],[data]] &lt;&gt; B48, F48+soki67[[#This Row],[Zmiana butelkowa]], F48)</f>
        <v>60164</v>
      </c>
      <c r="F49">
        <f>IF(soki67[[#This Row],[Stan butelek przed]]-soki67[[#This Row],[wielkosc_zamowienia]] &gt;=0, soki67[[#This Row],[Stan butelek przed]]-soki67[[#This Row],[wielkosc_zamowienia]], soki67[[#This Row],[Stan butelek przed]])</f>
        <v>53714</v>
      </c>
      <c r="G49">
        <f>IF(soki67[[#This Row],[Stan butelek przed]]-soki67[[#This Row],[wielkosc_zamowienia]] &lt; 0, soki67[[#This Row],[wielkosc_zamowienia]], 0)</f>
        <v>0</v>
      </c>
      <c r="H49">
        <f>IF(WEEKDAY(soki67[[#This Row],[data]], 2) &lt;= 5, $J$2, 5000)</f>
        <v>13179</v>
      </c>
    </row>
    <row r="50" spans="1:8" x14ac:dyDescent="0.45">
      <c r="A50">
        <v>49</v>
      </c>
      <c r="B50" s="1">
        <v>44222</v>
      </c>
      <c r="C50" s="2" t="s">
        <v>7</v>
      </c>
      <c r="D50">
        <v>3050</v>
      </c>
      <c r="E50">
        <f>IF(soki67[[#This Row],[data]] &lt;&gt; B49, F49+soki67[[#This Row],[Zmiana butelkowa]], F49)</f>
        <v>66893</v>
      </c>
      <c r="F50">
        <f>IF(soki67[[#This Row],[Stan butelek przed]]-soki67[[#This Row],[wielkosc_zamowienia]] &gt;=0, soki67[[#This Row],[Stan butelek przed]]-soki67[[#This Row],[wielkosc_zamowienia]], soki67[[#This Row],[Stan butelek przed]])</f>
        <v>63843</v>
      </c>
      <c r="G50">
        <f>IF(soki67[[#This Row],[Stan butelek przed]]-soki67[[#This Row],[wielkosc_zamowienia]] &lt; 0, soki67[[#This Row],[wielkosc_zamowienia]], 0)</f>
        <v>0</v>
      </c>
      <c r="H50">
        <f>IF(WEEKDAY(soki67[[#This Row],[data]], 2) &lt;= 5, $J$2, 5000)</f>
        <v>13179</v>
      </c>
    </row>
    <row r="51" spans="1:8" x14ac:dyDescent="0.45">
      <c r="A51">
        <v>50</v>
      </c>
      <c r="B51" s="1">
        <v>44222</v>
      </c>
      <c r="C51" s="2" t="s">
        <v>5</v>
      </c>
      <c r="D51">
        <v>7170</v>
      </c>
      <c r="E51">
        <f>IF(soki67[[#This Row],[data]] &lt;&gt; B50, F50+soki67[[#This Row],[Zmiana butelkowa]], F50)</f>
        <v>63843</v>
      </c>
      <c r="F51">
        <f>IF(soki67[[#This Row],[Stan butelek przed]]-soki67[[#This Row],[wielkosc_zamowienia]] &gt;=0, soki67[[#This Row],[Stan butelek przed]]-soki67[[#This Row],[wielkosc_zamowienia]], soki67[[#This Row],[Stan butelek przed]])</f>
        <v>56673</v>
      </c>
      <c r="G51">
        <f>IF(soki67[[#This Row],[Stan butelek przed]]-soki67[[#This Row],[wielkosc_zamowienia]] &lt; 0, soki67[[#This Row],[wielkosc_zamowienia]], 0)</f>
        <v>0</v>
      </c>
      <c r="H51">
        <f>IF(WEEKDAY(soki67[[#This Row],[data]], 2) &lt;= 5, $J$2, 5000)</f>
        <v>13179</v>
      </c>
    </row>
    <row r="52" spans="1:8" x14ac:dyDescent="0.45">
      <c r="A52">
        <v>51</v>
      </c>
      <c r="B52" s="1">
        <v>44222</v>
      </c>
      <c r="C52" s="2" t="s">
        <v>6</v>
      </c>
      <c r="D52">
        <v>1970</v>
      </c>
      <c r="E52">
        <f>IF(soki67[[#This Row],[data]] &lt;&gt; B51, F51+soki67[[#This Row],[Zmiana butelkowa]], F51)</f>
        <v>56673</v>
      </c>
      <c r="F52">
        <f>IF(soki67[[#This Row],[Stan butelek przed]]-soki67[[#This Row],[wielkosc_zamowienia]] &gt;=0, soki67[[#This Row],[Stan butelek przed]]-soki67[[#This Row],[wielkosc_zamowienia]], soki67[[#This Row],[Stan butelek przed]])</f>
        <v>54703</v>
      </c>
      <c r="G52">
        <f>IF(soki67[[#This Row],[Stan butelek przed]]-soki67[[#This Row],[wielkosc_zamowienia]] &lt; 0, soki67[[#This Row],[wielkosc_zamowienia]], 0)</f>
        <v>0</v>
      </c>
      <c r="H52">
        <f>IF(WEEKDAY(soki67[[#This Row],[data]], 2) &lt;= 5, $J$2, 5000)</f>
        <v>13179</v>
      </c>
    </row>
    <row r="53" spans="1:8" x14ac:dyDescent="0.45">
      <c r="A53">
        <v>52</v>
      </c>
      <c r="B53" s="1">
        <v>44223</v>
      </c>
      <c r="C53" s="2" t="s">
        <v>6</v>
      </c>
      <c r="D53">
        <v>3670</v>
      </c>
      <c r="E53">
        <f>IF(soki67[[#This Row],[data]] &lt;&gt; B52, F52+soki67[[#This Row],[Zmiana butelkowa]], F52)</f>
        <v>67882</v>
      </c>
      <c r="F53">
        <f>IF(soki67[[#This Row],[Stan butelek przed]]-soki67[[#This Row],[wielkosc_zamowienia]] &gt;=0, soki67[[#This Row],[Stan butelek przed]]-soki67[[#This Row],[wielkosc_zamowienia]], soki67[[#This Row],[Stan butelek przed]])</f>
        <v>64212</v>
      </c>
      <c r="G53">
        <f>IF(soki67[[#This Row],[Stan butelek przed]]-soki67[[#This Row],[wielkosc_zamowienia]] &lt; 0, soki67[[#This Row],[wielkosc_zamowienia]], 0)</f>
        <v>0</v>
      </c>
      <c r="H53">
        <f>IF(WEEKDAY(soki67[[#This Row],[data]], 2) &lt;= 5, $J$2, 5000)</f>
        <v>13179</v>
      </c>
    </row>
    <row r="54" spans="1:8" x14ac:dyDescent="0.45">
      <c r="A54">
        <v>53</v>
      </c>
      <c r="B54" s="1">
        <v>44223</v>
      </c>
      <c r="C54" s="2" t="s">
        <v>4</v>
      </c>
      <c r="D54">
        <v>7870</v>
      </c>
      <c r="E54">
        <f>IF(soki67[[#This Row],[data]] &lt;&gt; B53, F53+soki67[[#This Row],[Zmiana butelkowa]], F53)</f>
        <v>64212</v>
      </c>
      <c r="F54">
        <f>IF(soki67[[#This Row],[Stan butelek przed]]-soki67[[#This Row],[wielkosc_zamowienia]] &gt;=0, soki67[[#This Row],[Stan butelek przed]]-soki67[[#This Row],[wielkosc_zamowienia]], soki67[[#This Row],[Stan butelek przed]])</f>
        <v>56342</v>
      </c>
      <c r="G54">
        <f>IF(soki67[[#This Row],[Stan butelek przed]]-soki67[[#This Row],[wielkosc_zamowienia]] &lt; 0, soki67[[#This Row],[wielkosc_zamowienia]], 0)</f>
        <v>0</v>
      </c>
      <c r="H54">
        <f>IF(WEEKDAY(soki67[[#This Row],[data]], 2) &lt;= 5, $J$2, 5000)</f>
        <v>13179</v>
      </c>
    </row>
    <row r="55" spans="1:8" x14ac:dyDescent="0.45">
      <c r="A55">
        <v>54</v>
      </c>
      <c r="B55" s="1">
        <v>44224</v>
      </c>
      <c r="C55" s="2" t="s">
        <v>5</v>
      </c>
      <c r="D55">
        <v>7930</v>
      </c>
      <c r="E55">
        <f>IF(soki67[[#This Row],[data]] &lt;&gt; B54, F54+soki67[[#This Row],[Zmiana butelkowa]], F54)</f>
        <v>69521</v>
      </c>
      <c r="F55">
        <f>IF(soki67[[#This Row],[Stan butelek przed]]-soki67[[#This Row],[wielkosc_zamowienia]] &gt;=0, soki67[[#This Row],[Stan butelek przed]]-soki67[[#This Row],[wielkosc_zamowienia]], soki67[[#This Row],[Stan butelek przed]])</f>
        <v>61591</v>
      </c>
      <c r="G55">
        <f>IF(soki67[[#This Row],[Stan butelek przed]]-soki67[[#This Row],[wielkosc_zamowienia]] &lt; 0, soki67[[#This Row],[wielkosc_zamowienia]], 0)</f>
        <v>0</v>
      </c>
      <c r="H55">
        <f>IF(WEEKDAY(soki67[[#This Row],[data]], 2) &lt;= 5, $J$2, 5000)</f>
        <v>13179</v>
      </c>
    </row>
    <row r="56" spans="1:8" x14ac:dyDescent="0.45">
      <c r="A56">
        <v>55</v>
      </c>
      <c r="B56" s="1">
        <v>44224</v>
      </c>
      <c r="C56" s="2" t="s">
        <v>4</v>
      </c>
      <c r="D56">
        <v>1940</v>
      </c>
      <c r="E56">
        <f>IF(soki67[[#This Row],[data]] &lt;&gt; B55, F55+soki67[[#This Row],[Zmiana butelkowa]], F55)</f>
        <v>61591</v>
      </c>
      <c r="F56">
        <f>IF(soki67[[#This Row],[Stan butelek przed]]-soki67[[#This Row],[wielkosc_zamowienia]] &gt;=0, soki67[[#This Row],[Stan butelek przed]]-soki67[[#This Row],[wielkosc_zamowienia]], soki67[[#This Row],[Stan butelek przed]])</f>
        <v>59651</v>
      </c>
      <c r="G56">
        <f>IF(soki67[[#This Row],[Stan butelek przed]]-soki67[[#This Row],[wielkosc_zamowienia]] &lt; 0, soki67[[#This Row],[wielkosc_zamowienia]], 0)</f>
        <v>0</v>
      </c>
      <c r="H56">
        <f>IF(WEEKDAY(soki67[[#This Row],[data]], 2) &lt;= 5, $J$2, 5000)</f>
        <v>13179</v>
      </c>
    </row>
    <row r="57" spans="1:8" x14ac:dyDescent="0.45">
      <c r="A57">
        <v>56</v>
      </c>
      <c r="B57" s="1">
        <v>44224</v>
      </c>
      <c r="C57" s="2" t="s">
        <v>7</v>
      </c>
      <c r="D57">
        <v>2340</v>
      </c>
      <c r="E57">
        <f>IF(soki67[[#This Row],[data]] &lt;&gt; B56, F56+soki67[[#This Row],[Zmiana butelkowa]], F56)</f>
        <v>59651</v>
      </c>
      <c r="F57">
        <f>IF(soki67[[#This Row],[Stan butelek przed]]-soki67[[#This Row],[wielkosc_zamowienia]] &gt;=0, soki67[[#This Row],[Stan butelek przed]]-soki67[[#This Row],[wielkosc_zamowienia]], soki67[[#This Row],[Stan butelek przed]])</f>
        <v>57311</v>
      </c>
      <c r="G57">
        <f>IF(soki67[[#This Row],[Stan butelek przed]]-soki67[[#This Row],[wielkosc_zamowienia]] &lt; 0, soki67[[#This Row],[wielkosc_zamowienia]], 0)</f>
        <v>0</v>
      </c>
      <c r="H57">
        <f>IF(WEEKDAY(soki67[[#This Row],[data]], 2) &lt;= 5, $J$2, 5000)</f>
        <v>13179</v>
      </c>
    </row>
    <row r="58" spans="1:8" x14ac:dyDescent="0.45">
      <c r="A58">
        <v>57</v>
      </c>
      <c r="B58" s="1">
        <v>44225</v>
      </c>
      <c r="C58" s="2" t="s">
        <v>7</v>
      </c>
      <c r="D58">
        <v>8710</v>
      </c>
      <c r="E58">
        <f>IF(soki67[[#This Row],[data]] &lt;&gt; B57, F57+soki67[[#This Row],[Zmiana butelkowa]], F57)</f>
        <v>70490</v>
      </c>
      <c r="F58">
        <f>IF(soki67[[#This Row],[Stan butelek przed]]-soki67[[#This Row],[wielkosc_zamowienia]] &gt;=0, soki67[[#This Row],[Stan butelek przed]]-soki67[[#This Row],[wielkosc_zamowienia]], soki67[[#This Row],[Stan butelek przed]])</f>
        <v>61780</v>
      </c>
      <c r="G58">
        <f>IF(soki67[[#This Row],[Stan butelek przed]]-soki67[[#This Row],[wielkosc_zamowienia]] &lt; 0, soki67[[#This Row],[wielkosc_zamowienia]], 0)</f>
        <v>0</v>
      </c>
      <c r="H58">
        <f>IF(WEEKDAY(soki67[[#This Row],[data]], 2) &lt;= 5, $J$2, 5000)</f>
        <v>13179</v>
      </c>
    </row>
    <row r="59" spans="1:8" x14ac:dyDescent="0.45">
      <c r="A59">
        <v>58</v>
      </c>
      <c r="B59" s="1">
        <v>44225</v>
      </c>
      <c r="C59" s="2" t="s">
        <v>6</v>
      </c>
      <c r="D59">
        <v>1360</v>
      </c>
      <c r="E59">
        <f>IF(soki67[[#This Row],[data]] &lt;&gt; B58, F58+soki67[[#This Row],[Zmiana butelkowa]], F58)</f>
        <v>61780</v>
      </c>
      <c r="F59">
        <f>IF(soki67[[#This Row],[Stan butelek przed]]-soki67[[#This Row],[wielkosc_zamowienia]] &gt;=0, soki67[[#This Row],[Stan butelek przed]]-soki67[[#This Row],[wielkosc_zamowienia]], soki67[[#This Row],[Stan butelek przed]])</f>
        <v>60420</v>
      </c>
      <c r="G59">
        <f>IF(soki67[[#This Row],[Stan butelek przed]]-soki67[[#This Row],[wielkosc_zamowienia]] &lt; 0, soki67[[#This Row],[wielkosc_zamowienia]], 0)</f>
        <v>0</v>
      </c>
      <c r="H59">
        <f>IF(WEEKDAY(soki67[[#This Row],[data]], 2) &lt;= 5, $J$2, 5000)</f>
        <v>13179</v>
      </c>
    </row>
    <row r="60" spans="1:8" x14ac:dyDescent="0.45">
      <c r="A60">
        <v>59</v>
      </c>
      <c r="B60" s="1">
        <v>44226</v>
      </c>
      <c r="C60" s="2" t="s">
        <v>5</v>
      </c>
      <c r="D60">
        <v>6820</v>
      </c>
      <c r="E60">
        <f>IF(soki67[[#This Row],[data]] &lt;&gt; B59, F59+soki67[[#This Row],[Zmiana butelkowa]], F59)</f>
        <v>65420</v>
      </c>
      <c r="F60">
        <f>IF(soki67[[#This Row],[Stan butelek przed]]-soki67[[#This Row],[wielkosc_zamowienia]] &gt;=0, soki67[[#This Row],[Stan butelek przed]]-soki67[[#This Row],[wielkosc_zamowienia]], soki67[[#This Row],[Stan butelek przed]])</f>
        <v>58600</v>
      </c>
      <c r="G60">
        <f>IF(soki67[[#This Row],[Stan butelek przed]]-soki67[[#This Row],[wielkosc_zamowienia]] &lt; 0, soki67[[#This Row],[wielkosc_zamowienia]], 0)</f>
        <v>0</v>
      </c>
      <c r="H60">
        <f>IF(WEEKDAY(soki67[[#This Row],[data]], 2) &lt;= 5, $J$2, 5000)</f>
        <v>5000</v>
      </c>
    </row>
    <row r="61" spans="1:8" x14ac:dyDescent="0.45">
      <c r="A61">
        <v>60</v>
      </c>
      <c r="B61" s="1">
        <v>44226</v>
      </c>
      <c r="C61" s="2" t="s">
        <v>7</v>
      </c>
      <c r="D61">
        <v>9020</v>
      </c>
      <c r="E61">
        <f>IF(soki67[[#This Row],[data]] &lt;&gt; B60, F60+soki67[[#This Row],[Zmiana butelkowa]], F60)</f>
        <v>58600</v>
      </c>
      <c r="F61">
        <f>IF(soki67[[#This Row],[Stan butelek przed]]-soki67[[#This Row],[wielkosc_zamowienia]] &gt;=0, soki67[[#This Row],[Stan butelek przed]]-soki67[[#This Row],[wielkosc_zamowienia]], soki67[[#This Row],[Stan butelek przed]])</f>
        <v>49580</v>
      </c>
      <c r="G61">
        <f>IF(soki67[[#This Row],[Stan butelek przed]]-soki67[[#This Row],[wielkosc_zamowienia]] &lt; 0, soki67[[#This Row],[wielkosc_zamowienia]], 0)</f>
        <v>0</v>
      </c>
      <c r="H61">
        <f>IF(WEEKDAY(soki67[[#This Row],[data]], 2) &lt;= 5, $J$2, 5000)</f>
        <v>5000</v>
      </c>
    </row>
    <row r="62" spans="1:8" x14ac:dyDescent="0.45">
      <c r="A62">
        <v>61</v>
      </c>
      <c r="B62" s="1">
        <v>44227</v>
      </c>
      <c r="C62" s="2" t="s">
        <v>4</v>
      </c>
      <c r="D62">
        <v>6900</v>
      </c>
      <c r="E62">
        <f>IF(soki67[[#This Row],[data]] &lt;&gt; B61, F61+soki67[[#This Row],[Zmiana butelkowa]], F61)</f>
        <v>54580</v>
      </c>
      <c r="F62">
        <f>IF(soki67[[#This Row],[Stan butelek przed]]-soki67[[#This Row],[wielkosc_zamowienia]] &gt;=0, soki67[[#This Row],[Stan butelek przed]]-soki67[[#This Row],[wielkosc_zamowienia]], soki67[[#This Row],[Stan butelek przed]])</f>
        <v>47680</v>
      </c>
      <c r="G62">
        <f>IF(soki67[[#This Row],[Stan butelek przed]]-soki67[[#This Row],[wielkosc_zamowienia]] &lt; 0, soki67[[#This Row],[wielkosc_zamowienia]], 0)</f>
        <v>0</v>
      </c>
      <c r="H62">
        <f>IF(WEEKDAY(soki67[[#This Row],[data]], 2) &lt;= 5, $J$2, 5000)</f>
        <v>5000</v>
      </c>
    </row>
    <row r="63" spans="1:8" x14ac:dyDescent="0.45">
      <c r="A63">
        <v>62</v>
      </c>
      <c r="B63" s="1">
        <v>44227</v>
      </c>
      <c r="C63" s="2" t="s">
        <v>5</v>
      </c>
      <c r="D63">
        <v>9230</v>
      </c>
      <c r="E63">
        <f>IF(soki67[[#This Row],[data]] &lt;&gt; B62, F62+soki67[[#This Row],[Zmiana butelkowa]], F62)</f>
        <v>47680</v>
      </c>
      <c r="F63">
        <f>IF(soki67[[#This Row],[Stan butelek przed]]-soki67[[#This Row],[wielkosc_zamowienia]] &gt;=0, soki67[[#This Row],[Stan butelek przed]]-soki67[[#This Row],[wielkosc_zamowienia]], soki67[[#This Row],[Stan butelek przed]])</f>
        <v>38450</v>
      </c>
      <c r="G63">
        <f>IF(soki67[[#This Row],[Stan butelek przed]]-soki67[[#This Row],[wielkosc_zamowienia]] &lt; 0, soki67[[#This Row],[wielkosc_zamowienia]], 0)</f>
        <v>0</v>
      </c>
      <c r="H63">
        <f>IF(WEEKDAY(soki67[[#This Row],[data]], 2) &lt;= 5, $J$2, 5000)</f>
        <v>5000</v>
      </c>
    </row>
    <row r="64" spans="1:8" x14ac:dyDescent="0.45">
      <c r="A64">
        <v>63</v>
      </c>
      <c r="B64" s="1">
        <v>44227</v>
      </c>
      <c r="C64" s="2" t="s">
        <v>7</v>
      </c>
      <c r="D64">
        <v>790</v>
      </c>
      <c r="E64">
        <f>IF(soki67[[#This Row],[data]] &lt;&gt; B63, F63+soki67[[#This Row],[Zmiana butelkowa]], F63)</f>
        <v>38450</v>
      </c>
      <c r="F64">
        <f>IF(soki67[[#This Row],[Stan butelek przed]]-soki67[[#This Row],[wielkosc_zamowienia]] &gt;=0, soki67[[#This Row],[Stan butelek przed]]-soki67[[#This Row],[wielkosc_zamowienia]], soki67[[#This Row],[Stan butelek przed]])</f>
        <v>37660</v>
      </c>
      <c r="G64">
        <f>IF(soki67[[#This Row],[Stan butelek przed]]-soki67[[#This Row],[wielkosc_zamowienia]] &lt; 0, soki67[[#This Row],[wielkosc_zamowienia]], 0)</f>
        <v>0</v>
      </c>
      <c r="H64">
        <f>IF(WEEKDAY(soki67[[#This Row],[data]], 2) &lt;= 5, $J$2, 5000)</f>
        <v>5000</v>
      </c>
    </row>
    <row r="65" spans="1:8" x14ac:dyDescent="0.45">
      <c r="A65">
        <v>64</v>
      </c>
      <c r="B65" s="1">
        <v>44228</v>
      </c>
      <c r="C65" s="2" t="s">
        <v>7</v>
      </c>
      <c r="D65">
        <v>7820</v>
      </c>
      <c r="E65">
        <f>IF(soki67[[#This Row],[data]] &lt;&gt; B64, F64+soki67[[#This Row],[Zmiana butelkowa]], F64)</f>
        <v>50839</v>
      </c>
      <c r="F65">
        <f>IF(soki67[[#This Row],[Stan butelek przed]]-soki67[[#This Row],[wielkosc_zamowienia]] &gt;=0, soki67[[#This Row],[Stan butelek przed]]-soki67[[#This Row],[wielkosc_zamowienia]], soki67[[#This Row],[Stan butelek przed]])</f>
        <v>43019</v>
      </c>
      <c r="G65">
        <f>IF(soki67[[#This Row],[Stan butelek przed]]-soki67[[#This Row],[wielkosc_zamowienia]] &lt; 0, soki67[[#This Row],[wielkosc_zamowienia]], 0)</f>
        <v>0</v>
      </c>
      <c r="H65">
        <f>IF(WEEKDAY(soki67[[#This Row],[data]], 2) &lt;= 5, $J$2, 5000)</f>
        <v>13179</v>
      </c>
    </row>
    <row r="66" spans="1:8" x14ac:dyDescent="0.45">
      <c r="A66">
        <v>65</v>
      </c>
      <c r="B66" s="1">
        <v>44228</v>
      </c>
      <c r="C66" s="2" t="s">
        <v>6</v>
      </c>
      <c r="D66">
        <v>2100</v>
      </c>
      <c r="E66">
        <f>IF(soki67[[#This Row],[data]] &lt;&gt; B65, F65+soki67[[#This Row],[Zmiana butelkowa]], F65)</f>
        <v>43019</v>
      </c>
      <c r="F66">
        <f>IF(soki67[[#This Row],[Stan butelek przed]]-soki67[[#This Row],[wielkosc_zamowienia]] &gt;=0, soki67[[#This Row],[Stan butelek przed]]-soki67[[#This Row],[wielkosc_zamowienia]], soki67[[#This Row],[Stan butelek przed]])</f>
        <v>40919</v>
      </c>
      <c r="G66">
        <f>IF(soki67[[#This Row],[Stan butelek przed]]-soki67[[#This Row],[wielkosc_zamowienia]] &lt; 0, soki67[[#This Row],[wielkosc_zamowienia]], 0)</f>
        <v>0</v>
      </c>
      <c r="H66">
        <f>IF(WEEKDAY(soki67[[#This Row],[data]], 2) &lt;= 5, $J$2, 5000)</f>
        <v>13179</v>
      </c>
    </row>
    <row r="67" spans="1:8" x14ac:dyDescent="0.45">
      <c r="A67">
        <v>66</v>
      </c>
      <c r="B67" s="1">
        <v>44228</v>
      </c>
      <c r="C67" s="2" t="s">
        <v>4</v>
      </c>
      <c r="D67">
        <v>6960</v>
      </c>
      <c r="E67">
        <f>IF(soki67[[#This Row],[data]] &lt;&gt; B66, F66+soki67[[#This Row],[Zmiana butelkowa]], F66)</f>
        <v>40919</v>
      </c>
      <c r="F67">
        <f>IF(soki67[[#This Row],[Stan butelek przed]]-soki67[[#This Row],[wielkosc_zamowienia]] &gt;=0, soki67[[#This Row],[Stan butelek przed]]-soki67[[#This Row],[wielkosc_zamowienia]], soki67[[#This Row],[Stan butelek przed]])</f>
        <v>33959</v>
      </c>
      <c r="G67">
        <f>IF(soki67[[#This Row],[Stan butelek przed]]-soki67[[#This Row],[wielkosc_zamowienia]] &lt; 0, soki67[[#This Row],[wielkosc_zamowienia]], 0)</f>
        <v>0</v>
      </c>
      <c r="H67">
        <f>IF(WEEKDAY(soki67[[#This Row],[data]], 2) &lt;= 5, $J$2, 5000)</f>
        <v>13179</v>
      </c>
    </row>
    <row r="68" spans="1:8" x14ac:dyDescent="0.45">
      <c r="A68">
        <v>67</v>
      </c>
      <c r="B68" s="1">
        <v>44229</v>
      </c>
      <c r="C68" s="2" t="s">
        <v>5</v>
      </c>
      <c r="D68">
        <v>2630</v>
      </c>
      <c r="E68">
        <f>IF(soki67[[#This Row],[data]] &lt;&gt; B67, F67+soki67[[#This Row],[Zmiana butelkowa]], F67)</f>
        <v>47138</v>
      </c>
      <c r="F68">
        <f>IF(soki67[[#This Row],[Stan butelek przed]]-soki67[[#This Row],[wielkosc_zamowienia]] &gt;=0, soki67[[#This Row],[Stan butelek przed]]-soki67[[#This Row],[wielkosc_zamowienia]], soki67[[#This Row],[Stan butelek przed]])</f>
        <v>44508</v>
      </c>
      <c r="G68">
        <f>IF(soki67[[#This Row],[Stan butelek przed]]-soki67[[#This Row],[wielkosc_zamowienia]] &lt; 0, soki67[[#This Row],[wielkosc_zamowienia]], 0)</f>
        <v>0</v>
      </c>
      <c r="H68">
        <f>IF(WEEKDAY(soki67[[#This Row],[data]], 2) &lt;= 5, $J$2, 5000)</f>
        <v>13179</v>
      </c>
    </row>
    <row r="69" spans="1:8" x14ac:dyDescent="0.45">
      <c r="A69">
        <v>68</v>
      </c>
      <c r="B69" s="1">
        <v>44230</v>
      </c>
      <c r="C69" s="2" t="s">
        <v>6</v>
      </c>
      <c r="D69">
        <v>9250</v>
      </c>
      <c r="E69">
        <f>IF(soki67[[#This Row],[data]] &lt;&gt; B68, F68+soki67[[#This Row],[Zmiana butelkowa]], F68)</f>
        <v>57687</v>
      </c>
      <c r="F69">
        <f>IF(soki67[[#This Row],[Stan butelek przed]]-soki67[[#This Row],[wielkosc_zamowienia]] &gt;=0, soki67[[#This Row],[Stan butelek przed]]-soki67[[#This Row],[wielkosc_zamowienia]], soki67[[#This Row],[Stan butelek przed]])</f>
        <v>48437</v>
      </c>
      <c r="G69">
        <f>IF(soki67[[#This Row],[Stan butelek przed]]-soki67[[#This Row],[wielkosc_zamowienia]] &lt; 0, soki67[[#This Row],[wielkosc_zamowienia]], 0)</f>
        <v>0</v>
      </c>
      <c r="H69">
        <f>IF(WEEKDAY(soki67[[#This Row],[data]], 2) &lt;= 5, $J$2, 5000)</f>
        <v>13179</v>
      </c>
    </row>
    <row r="70" spans="1:8" x14ac:dyDescent="0.45">
      <c r="A70">
        <v>69</v>
      </c>
      <c r="B70" s="1">
        <v>44230</v>
      </c>
      <c r="C70" s="2" t="s">
        <v>5</v>
      </c>
      <c r="D70">
        <v>6540</v>
      </c>
      <c r="E70">
        <f>IF(soki67[[#This Row],[data]] &lt;&gt; B69, F69+soki67[[#This Row],[Zmiana butelkowa]], F69)</f>
        <v>48437</v>
      </c>
      <c r="F70">
        <f>IF(soki67[[#This Row],[Stan butelek przed]]-soki67[[#This Row],[wielkosc_zamowienia]] &gt;=0, soki67[[#This Row],[Stan butelek przed]]-soki67[[#This Row],[wielkosc_zamowienia]], soki67[[#This Row],[Stan butelek przed]])</f>
        <v>41897</v>
      </c>
      <c r="G70">
        <f>IF(soki67[[#This Row],[Stan butelek przed]]-soki67[[#This Row],[wielkosc_zamowienia]] &lt; 0, soki67[[#This Row],[wielkosc_zamowienia]], 0)</f>
        <v>0</v>
      </c>
      <c r="H70">
        <f>IF(WEEKDAY(soki67[[#This Row],[data]], 2) &lt;= 5, $J$2, 5000)</f>
        <v>13179</v>
      </c>
    </row>
    <row r="71" spans="1:8" x14ac:dyDescent="0.45">
      <c r="A71">
        <v>70</v>
      </c>
      <c r="B71" s="1">
        <v>44231</v>
      </c>
      <c r="C71" s="2" t="s">
        <v>7</v>
      </c>
      <c r="D71">
        <v>8470</v>
      </c>
      <c r="E71">
        <f>IF(soki67[[#This Row],[data]] &lt;&gt; B70, F70+soki67[[#This Row],[Zmiana butelkowa]], F70)</f>
        <v>55076</v>
      </c>
      <c r="F71">
        <f>IF(soki67[[#This Row],[Stan butelek przed]]-soki67[[#This Row],[wielkosc_zamowienia]] &gt;=0, soki67[[#This Row],[Stan butelek przed]]-soki67[[#This Row],[wielkosc_zamowienia]], soki67[[#This Row],[Stan butelek przed]])</f>
        <v>46606</v>
      </c>
      <c r="G71">
        <f>IF(soki67[[#This Row],[Stan butelek przed]]-soki67[[#This Row],[wielkosc_zamowienia]] &lt; 0, soki67[[#This Row],[wielkosc_zamowienia]], 0)</f>
        <v>0</v>
      </c>
      <c r="H71">
        <f>IF(WEEKDAY(soki67[[#This Row],[data]], 2) &lt;= 5, $J$2, 5000)</f>
        <v>13179</v>
      </c>
    </row>
    <row r="72" spans="1:8" x14ac:dyDescent="0.45">
      <c r="A72">
        <v>71</v>
      </c>
      <c r="B72" s="1">
        <v>44231</v>
      </c>
      <c r="C72" s="2" t="s">
        <v>4</v>
      </c>
      <c r="D72">
        <v>7770</v>
      </c>
      <c r="E72">
        <f>IF(soki67[[#This Row],[data]] &lt;&gt; B71, F71+soki67[[#This Row],[Zmiana butelkowa]], F71)</f>
        <v>46606</v>
      </c>
      <c r="F72">
        <f>IF(soki67[[#This Row],[Stan butelek przed]]-soki67[[#This Row],[wielkosc_zamowienia]] &gt;=0, soki67[[#This Row],[Stan butelek przed]]-soki67[[#This Row],[wielkosc_zamowienia]], soki67[[#This Row],[Stan butelek przed]])</f>
        <v>38836</v>
      </c>
      <c r="G72">
        <f>IF(soki67[[#This Row],[Stan butelek przed]]-soki67[[#This Row],[wielkosc_zamowienia]] &lt; 0, soki67[[#This Row],[wielkosc_zamowienia]], 0)</f>
        <v>0</v>
      </c>
      <c r="H72">
        <f>IF(WEEKDAY(soki67[[#This Row],[data]], 2) &lt;= 5, $J$2, 5000)</f>
        <v>13179</v>
      </c>
    </row>
    <row r="73" spans="1:8" x14ac:dyDescent="0.45">
      <c r="A73">
        <v>72</v>
      </c>
      <c r="B73" s="1">
        <v>44231</v>
      </c>
      <c r="C73" s="2" t="s">
        <v>5</v>
      </c>
      <c r="D73">
        <v>6270</v>
      </c>
      <c r="E73">
        <f>IF(soki67[[#This Row],[data]] &lt;&gt; B72, F72+soki67[[#This Row],[Zmiana butelkowa]], F72)</f>
        <v>38836</v>
      </c>
      <c r="F73">
        <f>IF(soki67[[#This Row],[Stan butelek przed]]-soki67[[#This Row],[wielkosc_zamowienia]] &gt;=0, soki67[[#This Row],[Stan butelek przed]]-soki67[[#This Row],[wielkosc_zamowienia]], soki67[[#This Row],[Stan butelek przed]])</f>
        <v>32566</v>
      </c>
      <c r="G73">
        <f>IF(soki67[[#This Row],[Stan butelek przed]]-soki67[[#This Row],[wielkosc_zamowienia]] &lt; 0, soki67[[#This Row],[wielkosc_zamowienia]], 0)</f>
        <v>0</v>
      </c>
      <c r="H73">
        <f>IF(WEEKDAY(soki67[[#This Row],[data]], 2) &lt;= 5, $J$2, 5000)</f>
        <v>13179</v>
      </c>
    </row>
    <row r="74" spans="1:8" x14ac:dyDescent="0.45">
      <c r="A74">
        <v>73</v>
      </c>
      <c r="B74" s="1">
        <v>44232</v>
      </c>
      <c r="C74" s="2" t="s">
        <v>6</v>
      </c>
      <c r="D74">
        <v>1480</v>
      </c>
      <c r="E74">
        <f>IF(soki67[[#This Row],[data]] &lt;&gt; B73, F73+soki67[[#This Row],[Zmiana butelkowa]], F73)</f>
        <v>45745</v>
      </c>
      <c r="F74">
        <f>IF(soki67[[#This Row],[Stan butelek przed]]-soki67[[#This Row],[wielkosc_zamowienia]] &gt;=0, soki67[[#This Row],[Stan butelek przed]]-soki67[[#This Row],[wielkosc_zamowienia]], soki67[[#This Row],[Stan butelek przed]])</f>
        <v>44265</v>
      </c>
      <c r="G74">
        <f>IF(soki67[[#This Row],[Stan butelek przed]]-soki67[[#This Row],[wielkosc_zamowienia]] &lt; 0, soki67[[#This Row],[wielkosc_zamowienia]], 0)</f>
        <v>0</v>
      </c>
      <c r="H74">
        <f>IF(WEEKDAY(soki67[[#This Row],[data]], 2) &lt;= 5, $J$2, 5000)</f>
        <v>13179</v>
      </c>
    </row>
    <row r="75" spans="1:8" x14ac:dyDescent="0.45">
      <c r="A75">
        <v>74</v>
      </c>
      <c r="B75" s="1">
        <v>44233</v>
      </c>
      <c r="C75" s="2" t="s">
        <v>4</v>
      </c>
      <c r="D75">
        <v>1820</v>
      </c>
      <c r="E75">
        <f>IF(soki67[[#This Row],[data]] &lt;&gt; B74, F74+soki67[[#This Row],[Zmiana butelkowa]], F74)</f>
        <v>49265</v>
      </c>
      <c r="F75">
        <f>IF(soki67[[#This Row],[Stan butelek przed]]-soki67[[#This Row],[wielkosc_zamowienia]] &gt;=0, soki67[[#This Row],[Stan butelek przed]]-soki67[[#This Row],[wielkosc_zamowienia]], soki67[[#This Row],[Stan butelek przed]])</f>
        <v>47445</v>
      </c>
      <c r="G75">
        <f>IF(soki67[[#This Row],[Stan butelek przed]]-soki67[[#This Row],[wielkosc_zamowienia]] &lt; 0, soki67[[#This Row],[wielkosc_zamowienia]], 0)</f>
        <v>0</v>
      </c>
      <c r="H75">
        <f>IF(WEEKDAY(soki67[[#This Row],[data]], 2) &lt;= 5, $J$2, 5000)</f>
        <v>5000</v>
      </c>
    </row>
    <row r="76" spans="1:8" x14ac:dyDescent="0.45">
      <c r="A76">
        <v>75</v>
      </c>
      <c r="B76" s="1">
        <v>44233</v>
      </c>
      <c r="C76" s="2" t="s">
        <v>5</v>
      </c>
      <c r="D76">
        <v>6460</v>
      </c>
      <c r="E76">
        <f>IF(soki67[[#This Row],[data]] &lt;&gt; B75, F75+soki67[[#This Row],[Zmiana butelkowa]], F75)</f>
        <v>47445</v>
      </c>
      <c r="F76">
        <f>IF(soki67[[#This Row],[Stan butelek przed]]-soki67[[#This Row],[wielkosc_zamowienia]] &gt;=0, soki67[[#This Row],[Stan butelek przed]]-soki67[[#This Row],[wielkosc_zamowienia]], soki67[[#This Row],[Stan butelek przed]])</f>
        <v>40985</v>
      </c>
      <c r="G76">
        <f>IF(soki67[[#This Row],[Stan butelek przed]]-soki67[[#This Row],[wielkosc_zamowienia]] &lt; 0, soki67[[#This Row],[wielkosc_zamowienia]], 0)</f>
        <v>0</v>
      </c>
      <c r="H76">
        <f>IF(WEEKDAY(soki67[[#This Row],[data]], 2) &lt;= 5, $J$2, 5000)</f>
        <v>5000</v>
      </c>
    </row>
    <row r="77" spans="1:8" x14ac:dyDescent="0.45">
      <c r="A77">
        <v>76</v>
      </c>
      <c r="B77" s="1">
        <v>44234</v>
      </c>
      <c r="C77" s="2" t="s">
        <v>4</v>
      </c>
      <c r="D77">
        <v>5920</v>
      </c>
      <c r="E77">
        <f>IF(soki67[[#This Row],[data]] &lt;&gt; B76, F76+soki67[[#This Row],[Zmiana butelkowa]], F76)</f>
        <v>45985</v>
      </c>
      <c r="F77">
        <f>IF(soki67[[#This Row],[Stan butelek przed]]-soki67[[#This Row],[wielkosc_zamowienia]] &gt;=0, soki67[[#This Row],[Stan butelek przed]]-soki67[[#This Row],[wielkosc_zamowienia]], soki67[[#This Row],[Stan butelek przed]])</f>
        <v>40065</v>
      </c>
      <c r="G77">
        <f>IF(soki67[[#This Row],[Stan butelek przed]]-soki67[[#This Row],[wielkosc_zamowienia]] &lt; 0, soki67[[#This Row],[wielkosc_zamowienia]], 0)</f>
        <v>0</v>
      </c>
      <c r="H77">
        <f>IF(WEEKDAY(soki67[[#This Row],[data]], 2) &lt;= 5, $J$2, 5000)</f>
        <v>5000</v>
      </c>
    </row>
    <row r="78" spans="1:8" x14ac:dyDescent="0.45">
      <c r="A78">
        <v>77</v>
      </c>
      <c r="B78" s="1">
        <v>44234</v>
      </c>
      <c r="C78" s="2" t="s">
        <v>7</v>
      </c>
      <c r="D78">
        <v>8900</v>
      </c>
      <c r="E78">
        <f>IF(soki67[[#This Row],[data]] &lt;&gt; B77, F77+soki67[[#This Row],[Zmiana butelkowa]], F77)</f>
        <v>40065</v>
      </c>
      <c r="F78">
        <f>IF(soki67[[#This Row],[Stan butelek przed]]-soki67[[#This Row],[wielkosc_zamowienia]] &gt;=0, soki67[[#This Row],[Stan butelek przed]]-soki67[[#This Row],[wielkosc_zamowienia]], soki67[[#This Row],[Stan butelek przed]])</f>
        <v>31165</v>
      </c>
      <c r="G78">
        <f>IF(soki67[[#This Row],[Stan butelek przed]]-soki67[[#This Row],[wielkosc_zamowienia]] &lt; 0, soki67[[#This Row],[wielkosc_zamowienia]], 0)</f>
        <v>0</v>
      </c>
      <c r="H78">
        <f>IF(WEEKDAY(soki67[[#This Row],[data]], 2) &lt;= 5, $J$2, 5000)</f>
        <v>5000</v>
      </c>
    </row>
    <row r="79" spans="1:8" x14ac:dyDescent="0.45">
      <c r="A79">
        <v>78</v>
      </c>
      <c r="B79" s="1">
        <v>44235</v>
      </c>
      <c r="C79" s="2" t="s">
        <v>7</v>
      </c>
      <c r="D79">
        <v>7370</v>
      </c>
      <c r="E79">
        <f>IF(soki67[[#This Row],[data]] &lt;&gt; B78, F78+soki67[[#This Row],[Zmiana butelkowa]], F78)</f>
        <v>44344</v>
      </c>
      <c r="F79">
        <f>IF(soki67[[#This Row],[Stan butelek przed]]-soki67[[#This Row],[wielkosc_zamowienia]] &gt;=0, soki67[[#This Row],[Stan butelek przed]]-soki67[[#This Row],[wielkosc_zamowienia]], soki67[[#This Row],[Stan butelek przed]])</f>
        <v>36974</v>
      </c>
      <c r="G79">
        <f>IF(soki67[[#This Row],[Stan butelek przed]]-soki67[[#This Row],[wielkosc_zamowienia]] &lt; 0, soki67[[#This Row],[wielkosc_zamowienia]], 0)</f>
        <v>0</v>
      </c>
      <c r="H79">
        <f>IF(WEEKDAY(soki67[[#This Row],[data]], 2) &lt;= 5, $J$2, 5000)</f>
        <v>13179</v>
      </c>
    </row>
    <row r="80" spans="1:8" x14ac:dyDescent="0.45">
      <c r="A80">
        <v>79</v>
      </c>
      <c r="B80" s="1">
        <v>44235</v>
      </c>
      <c r="C80" s="2" t="s">
        <v>4</v>
      </c>
      <c r="D80">
        <v>1970</v>
      </c>
      <c r="E80">
        <f>IF(soki67[[#This Row],[data]] &lt;&gt; B79, F79+soki67[[#This Row],[Zmiana butelkowa]], F79)</f>
        <v>36974</v>
      </c>
      <c r="F80">
        <f>IF(soki67[[#This Row],[Stan butelek przed]]-soki67[[#This Row],[wielkosc_zamowienia]] &gt;=0, soki67[[#This Row],[Stan butelek przed]]-soki67[[#This Row],[wielkosc_zamowienia]], soki67[[#This Row],[Stan butelek przed]])</f>
        <v>35004</v>
      </c>
      <c r="G80">
        <f>IF(soki67[[#This Row],[Stan butelek przed]]-soki67[[#This Row],[wielkosc_zamowienia]] &lt; 0, soki67[[#This Row],[wielkosc_zamowienia]], 0)</f>
        <v>0</v>
      </c>
      <c r="H80">
        <f>IF(WEEKDAY(soki67[[#This Row],[data]], 2) &lt;= 5, $J$2, 5000)</f>
        <v>13179</v>
      </c>
    </row>
    <row r="81" spans="1:8" x14ac:dyDescent="0.45">
      <c r="A81">
        <v>80</v>
      </c>
      <c r="B81" s="1">
        <v>44236</v>
      </c>
      <c r="C81" s="2" t="s">
        <v>7</v>
      </c>
      <c r="D81">
        <v>7030</v>
      </c>
      <c r="E81">
        <f>IF(soki67[[#This Row],[data]] &lt;&gt; B80, F80+soki67[[#This Row],[Zmiana butelkowa]], F80)</f>
        <v>48183</v>
      </c>
      <c r="F81">
        <f>IF(soki67[[#This Row],[Stan butelek przed]]-soki67[[#This Row],[wielkosc_zamowienia]] &gt;=0, soki67[[#This Row],[Stan butelek przed]]-soki67[[#This Row],[wielkosc_zamowienia]], soki67[[#This Row],[Stan butelek przed]])</f>
        <v>41153</v>
      </c>
      <c r="G81">
        <f>IF(soki67[[#This Row],[Stan butelek przed]]-soki67[[#This Row],[wielkosc_zamowienia]] &lt; 0, soki67[[#This Row],[wielkosc_zamowienia]], 0)</f>
        <v>0</v>
      </c>
      <c r="H81">
        <f>IF(WEEKDAY(soki67[[#This Row],[data]], 2) &lt;= 5, $J$2, 5000)</f>
        <v>13179</v>
      </c>
    </row>
    <row r="82" spans="1:8" x14ac:dyDescent="0.45">
      <c r="A82">
        <v>81</v>
      </c>
      <c r="B82" s="1">
        <v>44237</v>
      </c>
      <c r="C82" s="2" t="s">
        <v>7</v>
      </c>
      <c r="D82">
        <v>1000</v>
      </c>
      <c r="E82">
        <f>IF(soki67[[#This Row],[data]] &lt;&gt; B81, F81+soki67[[#This Row],[Zmiana butelkowa]], F81)</f>
        <v>54332</v>
      </c>
      <c r="F82">
        <f>IF(soki67[[#This Row],[Stan butelek przed]]-soki67[[#This Row],[wielkosc_zamowienia]] &gt;=0, soki67[[#This Row],[Stan butelek przed]]-soki67[[#This Row],[wielkosc_zamowienia]], soki67[[#This Row],[Stan butelek przed]])</f>
        <v>53332</v>
      </c>
      <c r="G82">
        <f>IF(soki67[[#This Row],[Stan butelek przed]]-soki67[[#This Row],[wielkosc_zamowienia]] &lt; 0, soki67[[#This Row],[wielkosc_zamowienia]], 0)</f>
        <v>0</v>
      </c>
      <c r="H82">
        <f>IF(WEEKDAY(soki67[[#This Row],[data]], 2) &lt;= 5, $J$2, 5000)</f>
        <v>13179</v>
      </c>
    </row>
    <row r="83" spans="1:8" x14ac:dyDescent="0.45">
      <c r="A83">
        <v>82</v>
      </c>
      <c r="B83" s="1">
        <v>44237</v>
      </c>
      <c r="C83" s="2" t="s">
        <v>4</v>
      </c>
      <c r="D83">
        <v>2620</v>
      </c>
      <c r="E83">
        <f>IF(soki67[[#This Row],[data]] &lt;&gt; B82, F82+soki67[[#This Row],[Zmiana butelkowa]], F82)</f>
        <v>53332</v>
      </c>
      <c r="F83">
        <f>IF(soki67[[#This Row],[Stan butelek przed]]-soki67[[#This Row],[wielkosc_zamowienia]] &gt;=0, soki67[[#This Row],[Stan butelek przed]]-soki67[[#This Row],[wielkosc_zamowienia]], soki67[[#This Row],[Stan butelek przed]])</f>
        <v>50712</v>
      </c>
      <c r="G83">
        <f>IF(soki67[[#This Row],[Stan butelek przed]]-soki67[[#This Row],[wielkosc_zamowienia]] &lt; 0, soki67[[#This Row],[wielkosc_zamowienia]], 0)</f>
        <v>0</v>
      </c>
      <c r="H83">
        <f>IF(WEEKDAY(soki67[[#This Row],[data]], 2) &lt;= 5, $J$2, 5000)</f>
        <v>13179</v>
      </c>
    </row>
    <row r="84" spans="1:8" x14ac:dyDescent="0.45">
      <c r="A84">
        <v>83</v>
      </c>
      <c r="B84" s="1">
        <v>44238</v>
      </c>
      <c r="C84" s="2" t="s">
        <v>7</v>
      </c>
      <c r="D84">
        <v>9440</v>
      </c>
      <c r="E84">
        <f>IF(soki67[[#This Row],[data]] &lt;&gt; B83, F83+soki67[[#This Row],[Zmiana butelkowa]], F83)</f>
        <v>63891</v>
      </c>
      <c r="F84">
        <f>IF(soki67[[#This Row],[Stan butelek przed]]-soki67[[#This Row],[wielkosc_zamowienia]] &gt;=0, soki67[[#This Row],[Stan butelek przed]]-soki67[[#This Row],[wielkosc_zamowienia]], soki67[[#This Row],[Stan butelek przed]])</f>
        <v>54451</v>
      </c>
      <c r="G84">
        <f>IF(soki67[[#This Row],[Stan butelek przed]]-soki67[[#This Row],[wielkosc_zamowienia]] &lt; 0, soki67[[#This Row],[wielkosc_zamowienia]], 0)</f>
        <v>0</v>
      </c>
      <c r="H84">
        <f>IF(WEEKDAY(soki67[[#This Row],[data]], 2) &lt;= 5, $J$2, 5000)</f>
        <v>13179</v>
      </c>
    </row>
    <row r="85" spans="1:8" x14ac:dyDescent="0.45">
      <c r="A85">
        <v>84</v>
      </c>
      <c r="B85" s="1">
        <v>44238</v>
      </c>
      <c r="C85" s="2" t="s">
        <v>5</v>
      </c>
      <c r="D85">
        <v>8020</v>
      </c>
      <c r="E85">
        <f>IF(soki67[[#This Row],[data]] &lt;&gt; B84, F84+soki67[[#This Row],[Zmiana butelkowa]], F84)</f>
        <v>54451</v>
      </c>
      <c r="F85">
        <f>IF(soki67[[#This Row],[Stan butelek przed]]-soki67[[#This Row],[wielkosc_zamowienia]] &gt;=0, soki67[[#This Row],[Stan butelek przed]]-soki67[[#This Row],[wielkosc_zamowienia]], soki67[[#This Row],[Stan butelek przed]])</f>
        <v>46431</v>
      </c>
      <c r="G85">
        <f>IF(soki67[[#This Row],[Stan butelek przed]]-soki67[[#This Row],[wielkosc_zamowienia]] &lt; 0, soki67[[#This Row],[wielkosc_zamowienia]], 0)</f>
        <v>0</v>
      </c>
      <c r="H85">
        <f>IF(WEEKDAY(soki67[[#This Row],[data]], 2) &lt;= 5, $J$2, 5000)</f>
        <v>13179</v>
      </c>
    </row>
    <row r="86" spans="1:8" x14ac:dyDescent="0.45">
      <c r="A86">
        <v>85</v>
      </c>
      <c r="B86" s="1">
        <v>44238</v>
      </c>
      <c r="C86" s="2" t="s">
        <v>6</v>
      </c>
      <c r="D86">
        <v>5820</v>
      </c>
      <c r="E86">
        <f>IF(soki67[[#This Row],[data]] &lt;&gt; B85, F85+soki67[[#This Row],[Zmiana butelkowa]], F85)</f>
        <v>46431</v>
      </c>
      <c r="F86">
        <f>IF(soki67[[#This Row],[Stan butelek przed]]-soki67[[#This Row],[wielkosc_zamowienia]] &gt;=0, soki67[[#This Row],[Stan butelek przed]]-soki67[[#This Row],[wielkosc_zamowienia]], soki67[[#This Row],[Stan butelek przed]])</f>
        <v>40611</v>
      </c>
      <c r="G86">
        <f>IF(soki67[[#This Row],[Stan butelek przed]]-soki67[[#This Row],[wielkosc_zamowienia]] &lt; 0, soki67[[#This Row],[wielkosc_zamowienia]], 0)</f>
        <v>0</v>
      </c>
      <c r="H86">
        <f>IF(WEEKDAY(soki67[[#This Row],[data]], 2) &lt;= 5, $J$2, 5000)</f>
        <v>13179</v>
      </c>
    </row>
    <row r="87" spans="1:8" x14ac:dyDescent="0.45">
      <c r="A87">
        <v>86</v>
      </c>
      <c r="B87" s="1">
        <v>44239</v>
      </c>
      <c r="C87" s="2" t="s">
        <v>7</v>
      </c>
      <c r="D87">
        <v>4850</v>
      </c>
      <c r="E87">
        <f>IF(soki67[[#This Row],[data]] &lt;&gt; B86, F86+soki67[[#This Row],[Zmiana butelkowa]], F86)</f>
        <v>53790</v>
      </c>
      <c r="F87">
        <f>IF(soki67[[#This Row],[Stan butelek przed]]-soki67[[#This Row],[wielkosc_zamowienia]] &gt;=0, soki67[[#This Row],[Stan butelek przed]]-soki67[[#This Row],[wielkosc_zamowienia]], soki67[[#This Row],[Stan butelek przed]])</f>
        <v>48940</v>
      </c>
      <c r="G87">
        <f>IF(soki67[[#This Row],[Stan butelek przed]]-soki67[[#This Row],[wielkosc_zamowienia]] &lt; 0, soki67[[#This Row],[wielkosc_zamowienia]], 0)</f>
        <v>0</v>
      </c>
      <c r="H87">
        <f>IF(WEEKDAY(soki67[[#This Row],[data]], 2) &lt;= 5, $J$2, 5000)</f>
        <v>13179</v>
      </c>
    </row>
    <row r="88" spans="1:8" x14ac:dyDescent="0.45">
      <c r="A88">
        <v>87</v>
      </c>
      <c r="B88" s="1">
        <v>44239</v>
      </c>
      <c r="C88" s="2" t="s">
        <v>5</v>
      </c>
      <c r="D88">
        <v>4910</v>
      </c>
      <c r="E88">
        <f>IF(soki67[[#This Row],[data]] &lt;&gt; B87, F87+soki67[[#This Row],[Zmiana butelkowa]], F87)</f>
        <v>48940</v>
      </c>
      <c r="F88">
        <f>IF(soki67[[#This Row],[Stan butelek przed]]-soki67[[#This Row],[wielkosc_zamowienia]] &gt;=0, soki67[[#This Row],[Stan butelek przed]]-soki67[[#This Row],[wielkosc_zamowienia]], soki67[[#This Row],[Stan butelek przed]])</f>
        <v>44030</v>
      </c>
      <c r="G88">
        <f>IF(soki67[[#This Row],[Stan butelek przed]]-soki67[[#This Row],[wielkosc_zamowienia]] &lt; 0, soki67[[#This Row],[wielkosc_zamowienia]], 0)</f>
        <v>0</v>
      </c>
      <c r="H88">
        <f>IF(WEEKDAY(soki67[[#This Row],[data]], 2) &lt;= 5, $J$2, 5000)</f>
        <v>13179</v>
      </c>
    </row>
    <row r="89" spans="1:8" x14ac:dyDescent="0.45">
      <c r="A89">
        <v>88</v>
      </c>
      <c r="B89" s="1">
        <v>44240</v>
      </c>
      <c r="C89" s="2" t="s">
        <v>5</v>
      </c>
      <c r="D89">
        <v>5690</v>
      </c>
      <c r="E89">
        <f>IF(soki67[[#This Row],[data]] &lt;&gt; B88, F88+soki67[[#This Row],[Zmiana butelkowa]], F88)</f>
        <v>49030</v>
      </c>
      <c r="F89">
        <f>IF(soki67[[#This Row],[Stan butelek przed]]-soki67[[#This Row],[wielkosc_zamowienia]] &gt;=0, soki67[[#This Row],[Stan butelek przed]]-soki67[[#This Row],[wielkosc_zamowienia]], soki67[[#This Row],[Stan butelek przed]])</f>
        <v>43340</v>
      </c>
      <c r="G89">
        <f>IF(soki67[[#This Row],[Stan butelek przed]]-soki67[[#This Row],[wielkosc_zamowienia]] &lt; 0, soki67[[#This Row],[wielkosc_zamowienia]], 0)</f>
        <v>0</v>
      </c>
      <c r="H89">
        <f>IF(WEEKDAY(soki67[[#This Row],[data]], 2) &lt;= 5, $J$2, 5000)</f>
        <v>5000</v>
      </c>
    </row>
    <row r="90" spans="1:8" x14ac:dyDescent="0.45">
      <c r="A90">
        <v>89</v>
      </c>
      <c r="B90" s="1">
        <v>44240</v>
      </c>
      <c r="C90" s="2" t="s">
        <v>4</v>
      </c>
      <c r="D90">
        <v>1870</v>
      </c>
      <c r="E90">
        <f>IF(soki67[[#This Row],[data]] &lt;&gt; B89, F89+soki67[[#This Row],[Zmiana butelkowa]], F89)</f>
        <v>43340</v>
      </c>
      <c r="F90">
        <f>IF(soki67[[#This Row],[Stan butelek przed]]-soki67[[#This Row],[wielkosc_zamowienia]] &gt;=0, soki67[[#This Row],[Stan butelek przed]]-soki67[[#This Row],[wielkosc_zamowienia]], soki67[[#This Row],[Stan butelek przed]])</f>
        <v>41470</v>
      </c>
      <c r="G90">
        <f>IF(soki67[[#This Row],[Stan butelek przed]]-soki67[[#This Row],[wielkosc_zamowienia]] &lt; 0, soki67[[#This Row],[wielkosc_zamowienia]], 0)</f>
        <v>0</v>
      </c>
      <c r="H90">
        <f>IF(WEEKDAY(soki67[[#This Row],[data]], 2) &lt;= 5, $J$2, 5000)</f>
        <v>5000</v>
      </c>
    </row>
    <row r="91" spans="1:8" x14ac:dyDescent="0.45">
      <c r="A91">
        <v>90</v>
      </c>
      <c r="B91" s="1">
        <v>44241</v>
      </c>
      <c r="C91" s="2" t="s">
        <v>5</v>
      </c>
      <c r="D91">
        <v>1800</v>
      </c>
      <c r="E91">
        <f>IF(soki67[[#This Row],[data]] &lt;&gt; B90, F90+soki67[[#This Row],[Zmiana butelkowa]], F90)</f>
        <v>46470</v>
      </c>
      <c r="F91">
        <f>IF(soki67[[#This Row],[Stan butelek przed]]-soki67[[#This Row],[wielkosc_zamowienia]] &gt;=0, soki67[[#This Row],[Stan butelek przed]]-soki67[[#This Row],[wielkosc_zamowienia]], soki67[[#This Row],[Stan butelek przed]])</f>
        <v>44670</v>
      </c>
      <c r="G91">
        <f>IF(soki67[[#This Row],[Stan butelek przed]]-soki67[[#This Row],[wielkosc_zamowienia]] &lt; 0, soki67[[#This Row],[wielkosc_zamowienia]], 0)</f>
        <v>0</v>
      </c>
      <c r="H91">
        <f>IF(WEEKDAY(soki67[[#This Row],[data]], 2) &lt;= 5, $J$2, 5000)</f>
        <v>5000</v>
      </c>
    </row>
    <row r="92" spans="1:8" x14ac:dyDescent="0.45">
      <c r="A92">
        <v>91</v>
      </c>
      <c r="B92" s="1">
        <v>44241</v>
      </c>
      <c r="C92" s="2" t="s">
        <v>6</v>
      </c>
      <c r="D92">
        <v>4150</v>
      </c>
      <c r="E92">
        <f>IF(soki67[[#This Row],[data]] &lt;&gt; B91, F91+soki67[[#This Row],[Zmiana butelkowa]], F91)</f>
        <v>44670</v>
      </c>
      <c r="F92">
        <f>IF(soki67[[#This Row],[Stan butelek przed]]-soki67[[#This Row],[wielkosc_zamowienia]] &gt;=0, soki67[[#This Row],[Stan butelek przed]]-soki67[[#This Row],[wielkosc_zamowienia]], soki67[[#This Row],[Stan butelek przed]])</f>
        <v>40520</v>
      </c>
      <c r="G92">
        <f>IF(soki67[[#This Row],[Stan butelek przed]]-soki67[[#This Row],[wielkosc_zamowienia]] &lt; 0, soki67[[#This Row],[wielkosc_zamowienia]], 0)</f>
        <v>0</v>
      </c>
      <c r="H92">
        <f>IF(WEEKDAY(soki67[[#This Row],[data]], 2) &lt;= 5, $J$2, 5000)</f>
        <v>5000</v>
      </c>
    </row>
    <row r="93" spans="1:8" x14ac:dyDescent="0.45">
      <c r="A93">
        <v>92</v>
      </c>
      <c r="B93" s="1">
        <v>44242</v>
      </c>
      <c r="C93" s="2" t="s">
        <v>4</v>
      </c>
      <c r="D93">
        <v>3780</v>
      </c>
      <c r="E93">
        <f>IF(soki67[[#This Row],[data]] &lt;&gt; B92, F92+soki67[[#This Row],[Zmiana butelkowa]], F92)</f>
        <v>53699</v>
      </c>
      <c r="F93">
        <f>IF(soki67[[#This Row],[Stan butelek przed]]-soki67[[#This Row],[wielkosc_zamowienia]] &gt;=0, soki67[[#This Row],[Stan butelek przed]]-soki67[[#This Row],[wielkosc_zamowienia]], soki67[[#This Row],[Stan butelek przed]])</f>
        <v>49919</v>
      </c>
      <c r="G93">
        <f>IF(soki67[[#This Row],[Stan butelek przed]]-soki67[[#This Row],[wielkosc_zamowienia]] &lt; 0, soki67[[#This Row],[wielkosc_zamowienia]], 0)</f>
        <v>0</v>
      </c>
      <c r="H93">
        <f>IF(WEEKDAY(soki67[[#This Row],[data]], 2) &lt;= 5, $J$2, 5000)</f>
        <v>13179</v>
      </c>
    </row>
    <row r="94" spans="1:8" x14ac:dyDescent="0.45">
      <c r="A94">
        <v>93</v>
      </c>
      <c r="B94" s="1">
        <v>44243</v>
      </c>
      <c r="C94" s="2" t="s">
        <v>7</v>
      </c>
      <c r="D94">
        <v>3330</v>
      </c>
      <c r="E94">
        <f>IF(soki67[[#This Row],[data]] &lt;&gt; B93, F93+soki67[[#This Row],[Zmiana butelkowa]], F93)</f>
        <v>63098</v>
      </c>
      <c r="F94">
        <f>IF(soki67[[#This Row],[Stan butelek przed]]-soki67[[#This Row],[wielkosc_zamowienia]] &gt;=0, soki67[[#This Row],[Stan butelek przed]]-soki67[[#This Row],[wielkosc_zamowienia]], soki67[[#This Row],[Stan butelek przed]])</f>
        <v>59768</v>
      </c>
      <c r="G94">
        <f>IF(soki67[[#This Row],[Stan butelek przed]]-soki67[[#This Row],[wielkosc_zamowienia]] &lt; 0, soki67[[#This Row],[wielkosc_zamowienia]], 0)</f>
        <v>0</v>
      </c>
      <c r="H94">
        <f>IF(WEEKDAY(soki67[[#This Row],[data]], 2) &lt;= 5, $J$2, 5000)</f>
        <v>13179</v>
      </c>
    </row>
    <row r="95" spans="1:8" x14ac:dyDescent="0.45">
      <c r="A95">
        <v>94</v>
      </c>
      <c r="B95" s="1">
        <v>44243</v>
      </c>
      <c r="C95" s="2" t="s">
        <v>4</v>
      </c>
      <c r="D95">
        <v>1570</v>
      </c>
      <c r="E95">
        <f>IF(soki67[[#This Row],[data]] &lt;&gt; B94, F94+soki67[[#This Row],[Zmiana butelkowa]], F94)</f>
        <v>59768</v>
      </c>
      <c r="F95">
        <f>IF(soki67[[#This Row],[Stan butelek przed]]-soki67[[#This Row],[wielkosc_zamowienia]] &gt;=0, soki67[[#This Row],[Stan butelek przed]]-soki67[[#This Row],[wielkosc_zamowienia]], soki67[[#This Row],[Stan butelek przed]])</f>
        <v>58198</v>
      </c>
      <c r="G95">
        <f>IF(soki67[[#This Row],[Stan butelek przed]]-soki67[[#This Row],[wielkosc_zamowienia]] &lt; 0, soki67[[#This Row],[wielkosc_zamowienia]], 0)</f>
        <v>0</v>
      </c>
      <c r="H95">
        <f>IF(WEEKDAY(soki67[[#This Row],[data]], 2) &lt;= 5, $J$2, 5000)</f>
        <v>13179</v>
      </c>
    </row>
    <row r="96" spans="1:8" x14ac:dyDescent="0.45">
      <c r="A96">
        <v>95</v>
      </c>
      <c r="B96" s="1">
        <v>44243</v>
      </c>
      <c r="C96" s="2" t="s">
        <v>6</v>
      </c>
      <c r="D96">
        <v>1590</v>
      </c>
      <c r="E96">
        <f>IF(soki67[[#This Row],[data]] &lt;&gt; B95, F95+soki67[[#This Row],[Zmiana butelkowa]], F95)</f>
        <v>58198</v>
      </c>
      <c r="F96">
        <f>IF(soki67[[#This Row],[Stan butelek przed]]-soki67[[#This Row],[wielkosc_zamowienia]] &gt;=0, soki67[[#This Row],[Stan butelek przed]]-soki67[[#This Row],[wielkosc_zamowienia]], soki67[[#This Row],[Stan butelek przed]])</f>
        <v>56608</v>
      </c>
      <c r="G96">
        <f>IF(soki67[[#This Row],[Stan butelek przed]]-soki67[[#This Row],[wielkosc_zamowienia]] &lt; 0, soki67[[#This Row],[wielkosc_zamowienia]], 0)</f>
        <v>0</v>
      </c>
      <c r="H96">
        <f>IF(WEEKDAY(soki67[[#This Row],[data]], 2) &lt;= 5, $J$2, 5000)</f>
        <v>13179</v>
      </c>
    </row>
    <row r="97" spans="1:8" x14ac:dyDescent="0.45">
      <c r="A97">
        <v>96</v>
      </c>
      <c r="B97" s="1">
        <v>44244</v>
      </c>
      <c r="C97" s="2" t="s">
        <v>5</v>
      </c>
      <c r="D97">
        <v>7240</v>
      </c>
      <c r="E97">
        <f>IF(soki67[[#This Row],[data]] &lt;&gt; B96, F96+soki67[[#This Row],[Zmiana butelkowa]], F96)</f>
        <v>69787</v>
      </c>
      <c r="F97">
        <f>IF(soki67[[#This Row],[Stan butelek przed]]-soki67[[#This Row],[wielkosc_zamowienia]] &gt;=0, soki67[[#This Row],[Stan butelek przed]]-soki67[[#This Row],[wielkosc_zamowienia]], soki67[[#This Row],[Stan butelek przed]])</f>
        <v>62547</v>
      </c>
      <c r="G97">
        <f>IF(soki67[[#This Row],[Stan butelek przed]]-soki67[[#This Row],[wielkosc_zamowienia]] &lt; 0, soki67[[#This Row],[wielkosc_zamowienia]], 0)</f>
        <v>0</v>
      </c>
      <c r="H97">
        <f>IF(WEEKDAY(soki67[[#This Row],[data]], 2) &lt;= 5, $J$2, 5000)</f>
        <v>13179</v>
      </c>
    </row>
    <row r="98" spans="1:8" x14ac:dyDescent="0.45">
      <c r="A98">
        <v>97</v>
      </c>
      <c r="B98" s="1">
        <v>44244</v>
      </c>
      <c r="C98" s="2" t="s">
        <v>4</v>
      </c>
      <c r="D98">
        <v>9690</v>
      </c>
      <c r="E98">
        <f>IF(soki67[[#This Row],[data]] &lt;&gt; B97, F97+soki67[[#This Row],[Zmiana butelkowa]], F97)</f>
        <v>62547</v>
      </c>
      <c r="F98">
        <f>IF(soki67[[#This Row],[Stan butelek przed]]-soki67[[#This Row],[wielkosc_zamowienia]] &gt;=0, soki67[[#This Row],[Stan butelek przed]]-soki67[[#This Row],[wielkosc_zamowienia]], soki67[[#This Row],[Stan butelek przed]])</f>
        <v>52857</v>
      </c>
      <c r="G98">
        <f>IF(soki67[[#This Row],[Stan butelek przed]]-soki67[[#This Row],[wielkosc_zamowienia]] &lt; 0, soki67[[#This Row],[wielkosc_zamowienia]], 0)</f>
        <v>0</v>
      </c>
      <c r="H98">
        <f>IF(WEEKDAY(soki67[[#This Row],[data]], 2) &lt;= 5, $J$2, 5000)</f>
        <v>13179</v>
      </c>
    </row>
    <row r="99" spans="1:8" x14ac:dyDescent="0.45">
      <c r="A99">
        <v>98</v>
      </c>
      <c r="B99" s="1">
        <v>44244</v>
      </c>
      <c r="C99" s="2" t="s">
        <v>7</v>
      </c>
      <c r="D99">
        <v>5600</v>
      </c>
      <c r="E99">
        <f>IF(soki67[[#This Row],[data]] &lt;&gt; B98, F98+soki67[[#This Row],[Zmiana butelkowa]], F98)</f>
        <v>52857</v>
      </c>
      <c r="F99">
        <f>IF(soki67[[#This Row],[Stan butelek przed]]-soki67[[#This Row],[wielkosc_zamowienia]] &gt;=0, soki67[[#This Row],[Stan butelek przed]]-soki67[[#This Row],[wielkosc_zamowienia]], soki67[[#This Row],[Stan butelek przed]])</f>
        <v>47257</v>
      </c>
      <c r="G99">
        <f>IF(soki67[[#This Row],[Stan butelek przed]]-soki67[[#This Row],[wielkosc_zamowienia]] &lt; 0, soki67[[#This Row],[wielkosc_zamowienia]], 0)</f>
        <v>0</v>
      </c>
      <c r="H99">
        <f>IF(WEEKDAY(soki67[[#This Row],[data]], 2) &lt;= 5, $J$2, 5000)</f>
        <v>13179</v>
      </c>
    </row>
    <row r="100" spans="1:8" x14ac:dyDescent="0.45">
      <c r="A100">
        <v>99</v>
      </c>
      <c r="B100" s="1">
        <v>44245</v>
      </c>
      <c r="C100" s="2" t="s">
        <v>5</v>
      </c>
      <c r="D100">
        <v>1740</v>
      </c>
      <c r="E100">
        <f>IF(soki67[[#This Row],[data]] &lt;&gt; B99, F99+soki67[[#This Row],[Zmiana butelkowa]], F99)</f>
        <v>60436</v>
      </c>
      <c r="F100">
        <f>IF(soki67[[#This Row],[Stan butelek przed]]-soki67[[#This Row],[wielkosc_zamowienia]] &gt;=0, soki67[[#This Row],[Stan butelek przed]]-soki67[[#This Row],[wielkosc_zamowienia]], soki67[[#This Row],[Stan butelek przed]])</f>
        <v>58696</v>
      </c>
      <c r="G100">
        <f>IF(soki67[[#This Row],[Stan butelek przed]]-soki67[[#This Row],[wielkosc_zamowienia]] &lt; 0, soki67[[#This Row],[wielkosc_zamowienia]], 0)</f>
        <v>0</v>
      </c>
      <c r="H100">
        <f>IF(WEEKDAY(soki67[[#This Row],[data]], 2) &lt;= 5, $J$2, 5000)</f>
        <v>13179</v>
      </c>
    </row>
    <row r="101" spans="1:8" x14ac:dyDescent="0.45">
      <c r="A101">
        <v>100</v>
      </c>
      <c r="B101" s="1">
        <v>44246</v>
      </c>
      <c r="C101" s="2" t="s">
        <v>5</v>
      </c>
      <c r="D101">
        <v>5430</v>
      </c>
      <c r="E101">
        <f>IF(soki67[[#This Row],[data]] &lt;&gt; B100, F100+soki67[[#This Row],[Zmiana butelkowa]], F100)</f>
        <v>71875</v>
      </c>
      <c r="F101">
        <f>IF(soki67[[#This Row],[Stan butelek przed]]-soki67[[#This Row],[wielkosc_zamowienia]] &gt;=0, soki67[[#This Row],[Stan butelek przed]]-soki67[[#This Row],[wielkosc_zamowienia]], soki67[[#This Row],[Stan butelek przed]])</f>
        <v>66445</v>
      </c>
      <c r="G101">
        <f>IF(soki67[[#This Row],[Stan butelek przed]]-soki67[[#This Row],[wielkosc_zamowienia]] &lt; 0, soki67[[#This Row],[wielkosc_zamowienia]], 0)</f>
        <v>0</v>
      </c>
      <c r="H101">
        <f>IF(WEEKDAY(soki67[[#This Row],[data]], 2) &lt;= 5, $J$2, 5000)</f>
        <v>13179</v>
      </c>
    </row>
    <row r="102" spans="1:8" x14ac:dyDescent="0.45">
      <c r="A102">
        <v>101</v>
      </c>
      <c r="B102" s="1">
        <v>44247</v>
      </c>
      <c r="C102" s="2" t="s">
        <v>7</v>
      </c>
      <c r="D102">
        <v>8190</v>
      </c>
      <c r="E102">
        <f>IF(soki67[[#This Row],[data]] &lt;&gt; B101, F101+soki67[[#This Row],[Zmiana butelkowa]], F101)</f>
        <v>71445</v>
      </c>
      <c r="F102">
        <f>IF(soki67[[#This Row],[Stan butelek przed]]-soki67[[#This Row],[wielkosc_zamowienia]] &gt;=0, soki67[[#This Row],[Stan butelek przed]]-soki67[[#This Row],[wielkosc_zamowienia]], soki67[[#This Row],[Stan butelek przed]])</f>
        <v>63255</v>
      </c>
      <c r="G102">
        <f>IF(soki67[[#This Row],[Stan butelek przed]]-soki67[[#This Row],[wielkosc_zamowienia]] &lt; 0, soki67[[#This Row],[wielkosc_zamowienia]], 0)</f>
        <v>0</v>
      </c>
      <c r="H102">
        <f>IF(WEEKDAY(soki67[[#This Row],[data]], 2) &lt;= 5, $J$2, 5000)</f>
        <v>5000</v>
      </c>
    </row>
    <row r="103" spans="1:8" x14ac:dyDescent="0.45">
      <c r="A103">
        <v>102</v>
      </c>
      <c r="B103" s="1">
        <v>44247</v>
      </c>
      <c r="C103" s="2" t="s">
        <v>5</v>
      </c>
      <c r="D103">
        <v>1470</v>
      </c>
      <c r="E103">
        <f>IF(soki67[[#This Row],[data]] &lt;&gt; B102, F102+soki67[[#This Row],[Zmiana butelkowa]], F102)</f>
        <v>63255</v>
      </c>
      <c r="F103">
        <f>IF(soki67[[#This Row],[Stan butelek przed]]-soki67[[#This Row],[wielkosc_zamowienia]] &gt;=0, soki67[[#This Row],[Stan butelek przed]]-soki67[[#This Row],[wielkosc_zamowienia]], soki67[[#This Row],[Stan butelek przed]])</f>
        <v>61785</v>
      </c>
      <c r="G103">
        <f>IF(soki67[[#This Row],[Stan butelek przed]]-soki67[[#This Row],[wielkosc_zamowienia]] &lt; 0, soki67[[#This Row],[wielkosc_zamowienia]], 0)</f>
        <v>0</v>
      </c>
      <c r="H103">
        <f>IF(WEEKDAY(soki67[[#This Row],[data]], 2) &lt;= 5, $J$2, 5000)</f>
        <v>5000</v>
      </c>
    </row>
    <row r="104" spans="1:8" x14ac:dyDescent="0.45">
      <c r="A104">
        <v>103</v>
      </c>
      <c r="B104" s="1">
        <v>44248</v>
      </c>
      <c r="C104" s="2" t="s">
        <v>6</v>
      </c>
      <c r="D104">
        <v>1620</v>
      </c>
      <c r="E104">
        <f>IF(soki67[[#This Row],[data]] &lt;&gt; B103, F103+soki67[[#This Row],[Zmiana butelkowa]], F103)</f>
        <v>66785</v>
      </c>
      <c r="F104">
        <f>IF(soki67[[#This Row],[Stan butelek przed]]-soki67[[#This Row],[wielkosc_zamowienia]] &gt;=0, soki67[[#This Row],[Stan butelek przed]]-soki67[[#This Row],[wielkosc_zamowienia]], soki67[[#This Row],[Stan butelek przed]])</f>
        <v>65165</v>
      </c>
      <c r="G104">
        <f>IF(soki67[[#This Row],[Stan butelek przed]]-soki67[[#This Row],[wielkosc_zamowienia]] &lt; 0, soki67[[#This Row],[wielkosc_zamowienia]], 0)</f>
        <v>0</v>
      </c>
      <c r="H104">
        <f>IF(WEEKDAY(soki67[[#This Row],[data]], 2) &lt;= 5, $J$2, 5000)</f>
        <v>5000</v>
      </c>
    </row>
    <row r="105" spans="1:8" x14ac:dyDescent="0.45">
      <c r="A105">
        <v>104</v>
      </c>
      <c r="B105" s="1">
        <v>44248</v>
      </c>
      <c r="C105" s="2" t="s">
        <v>4</v>
      </c>
      <c r="D105">
        <v>6700</v>
      </c>
      <c r="E105">
        <f>IF(soki67[[#This Row],[data]] &lt;&gt; B104, F104+soki67[[#This Row],[Zmiana butelkowa]], F104)</f>
        <v>65165</v>
      </c>
      <c r="F105">
        <f>IF(soki67[[#This Row],[Stan butelek przed]]-soki67[[#This Row],[wielkosc_zamowienia]] &gt;=0, soki67[[#This Row],[Stan butelek przed]]-soki67[[#This Row],[wielkosc_zamowienia]], soki67[[#This Row],[Stan butelek przed]])</f>
        <v>58465</v>
      </c>
      <c r="G105">
        <f>IF(soki67[[#This Row],[Stan butelek przed]]-soki67[[#This Row],[wielkosc_zamowienia]] &lt; 0, soki67[[#This Row],[wielkosc_zamowienia]], 0)</f>
        <v>0</v>
      </c>
      <c r="H105">
        <f>IF(WEEKDAY(soki67[[#This Row],[data]], 2) &lt;= 5, $J$2, 5000)</f>
        <v>5000</v>
      </c>
    </row>
    <row r="106" spans="1:8" x14ac:dyDescent="0.45">
      <c r="A106">
        <v>105</v>
      </c>
      <c r="B106" s="1">
        <v>44249</v>
      </c>
      <c r="C106" s="2" t="s">
        <v>4</v>
      </c>
      <c r="D106">
        <v>5570</v>
      </c>
      <c r="E106">
        <f>IF(soki67[[#This Row],[data]] &lt;&gt; B105, F105+soki67[[#This Row],[Zmiana butelkowa]], F105)</f>
        <v>71644</v>
      </c>
      <c r="F106">
        <f>IF(soki67[[#This Row],[Stan butelek przed]]-soki67[[#This Row],[wielkosc_zamowienia]] &gt;=0, soki67[[#This Row],[Stan butelek przed]]-soki67[[#This Row],[wielkosc_zamowienia]], soki67[[#This Row],[Stan butelek przed]])</f>
        <v>66074</v>
      </c>
      <c r="G106">
        <f>IF(soki67[[#This Row],[Stan butelek przed]]-soki67[[#This Row],[wielkosc_zamowienia]] &lt; 0, soki67[[#This Row],[wielkosc_zamowienia]], 0)</f>
        <v>0</v>
      </c>
      <c r="H106">
        <f>IF(WEEKDAY(soki67[[#This Row],[data]], 2) &lt;= 5, $J$2, 5000)</f>
        <v>13179</v>
      </c>
    </row>
    <row r="107" spans="1:8" x14ac:dyDescent="0.45">
      <c r="A107">
        <v>106</v>
      </c>
      <c r="B107" s="1">
        <v>44249</v>
      </c>
      <c r="C107" s="2" t="s">
        <v>7</v>
      </c>
      <c r="D107">
        <v>4070</v>
      </c>
      <c r="E107">
        <f>IF(soki67[[#This Row],[data]] &lt;&gt; B106, F106+soki67[[#This Row],[Zmiana butelkowa]], F106)</f>
        <v>66074</v>
      </c>
      <c r="F107">
        <f>IF(soki67[[#This Row],[Stan butelek przed]]-soki67[[#This Row],[wielkosc_zamowienia]] &gt;=0, soki67[[#This Row],[Stan butelek przed]]-soki67[[#This Row],[wielkosc_zamowienia]], soki67[[#This Row],[Stan butelek przed]])</f>
        <v>62004</v>
      </c>
      <c r="G107">
        <f>IF(soki67[[#This Row],[Stan butelek przed]]-soki67[[#This Row],[wielkosc_zamowienia]] &lt; 0, soki67[[#This Row],[wielkosc_zamowienia]], 0)</f>
        <v>0</v>
      </c>
      <c r="H107">
        <f>IF(WEEKDAY(soki67[[#This Row],[data]], 2) &lt;= 5, $J$2, 5000)</f>
        <v>13179</v>
      </c>
    </row>
    <row r="108" spans="1:8" x14ac:dyDescent="0.45">
      <c r="A108">
        <v>107</v>
      </c>
      <c r="B108" s="1">
        <v>44249</v>
      </c>
      <c r="C108" s="2" t="s">
        <v>6</v>
      </c>
      <c r="D108">
        <v>6500</v>
      </c>
      <c r="E108">
        <f>IF(soki67[[#This Row],[data]] &lt;&gt; B107, F107+soki67[[#This Row],[Zmiana butelkowa]], F107)</f>
        <v>62004</v>
      </c>
      <c r="F108">
        <f>IF(soki67[[#This Row],[Stan butelek przed]]-soki67[[#This Row],[wielkosc_zamowienia]] &gt;=0, soki67[[#This Row],[Stan butelek przed]]-soki67[[#This Row],[wielkosc_zamowienia]], soki67[[#This Row],[Stan butelek przed]])</f>
        <v>55504</v>
      </c>
      <c r="G108">
        <f>IF(soki67[[#This Row],[Stan butelek przed]]-soki67[[#This Row],[wielkosc_zamowienia]] &lt; 0, soki67[[#This Row],[wielkosc_zamowienia]], 0)</f>
        <v>0</v>
      </c>
      <c r="H108">
        <f>IF(WEEKDAY(soki67[[#This Row],[data]], 2) &lt;= 5, $J$2, 5000)</f>
        <v>13179</v>
      </c>
    </row>
    <row r="109" spans="1:8" x14ac:dyDescent="0.45">
      <c r="A109">
        <v>108</v>
      </c>
      <c r="B109" s="1">
        <v>44250</v>
      </c>
      <c r="C109" s="2" t="s">
        <v>6</v>
      </c>
      <c r="D109">
        <v>6050</v>
      </c>
      <c r="E109">
        <f>IF(soki67[[#This Row],[data]] &lt;&gt; B108, F108+soki67[[#This Row],[Zmiana butelkowa]], F108)</f>
        <v>68683</v>
      </c>
      <c r="F109">
        <f>IF(soki67[[#This Row],[Stan butelek przed]]-soki67[[#This Row],[wielkosc_zamowienia]] &gt;=0, soki67[[#This Row],[Stan butelek przed]]-soki67[[#This Row],[wielkosc_zamowienia]], soki67[[#This Row],[Stan butelek przed]])</f>
        <v>62633</v>
      </c>
      <c r="G109">
        <f>IF(soki67[[#This Row],[Stan butelek przed]]-soki67[[#This Row],[wielkosc_zamowienia]] &lt; 0, soki67[[#This Row],[wielkosc_zamowienia]], 0)</f>
        <v>0</v>
      </c>
      <c r="H109">
        <f>IF(WEEKDAY(soki67[[#This Row],[data]], 2) &lt;= 5, $J$2, 5000)</f>
        <v>13179</v>
      </c>
    </row>
    <row r="110" spans="1:8" x14ac:dyDescent="0.45">
      <c r="A110">
        <v>109</v>
      </c>
      <c r="B110" s="1">
        <v>44250</v>
      </c>
      <c r="C110" s="2" t="s">
        <v>5</v>
      </c>
      <c r="D110">
        <v>6880</v>
      </c>
      <c r="E110">
        <f>IF(soki67[[#This Row],[data]] &lt;&gt; B109, F109+soki67[[#This Row],[Zmiana butelkowa]], F109)</f>
        <v>62633</v>
      </c>
      <c r="F110">
        <f>IF(soki67[[#This Row],[Stan butelek przed]]-soki67[[#This Row],[wielkosc_zamowienia]] &gt;=0, soki67[[#This Row],[Stan butelek przed]]-soki67[[#This Row],[wielkosc_zamowienia]], soki67[[#This Row],[Stan butelek przed]])</f>
        <v>55753</v>
      </c>
      <c r="G110">
        <f>IF(soki67[[#This Row],[Stan butelek przed]]-soki67[[#This Row],[wielkosc_zamowienia]] &lt; 0, soki67[[#This Row],[wielkosc_zamowienia]], 0)</f>
        <v>0</v>
      </c>
      <c r="H110">
        <f>IF(WEEKDAY(soki67[[#This Row],[data]], 2) &lt;= 5, $J$2, 5000)</f>
        <v>13179</v>
      </c>
    </row>
    <row r="111" spans="1:8" x14ac:dyDescent="0.45">
      <c r="A111">
        <v>110</v>
      </c>
      <c r="B111" s="1">
        <v>44251</v>
      </c>
      <c r="C111" s="2" t="s">
        <v>5</v>
      </c>
      <c r="D111">
        <v>3790</v>
      </c>
      <c r="E111">
        <f>IF(soki67[[#This Row],[data]] &lt;&gt; B110, F110+soki67[[#This Row],[Zmiana butelkowa]], F110)</f>
        <v>68932</v>
      </c>
      <c r="F111">
        <f>IF(soki67[[#This Row],[Stan butelek przed]]-soki67[[#This Row],[wielkosc_zamowienia]] &gt;=0, soki67[[#This Row],[Stan butelek przed]]-soki67[[#This Row],[wielkosc_zamowienia]], soki67[[#This Row],[Stan butelek przed]])</f>
        <v>65142</v>
      </c>
      <c r="G111">
        <f>IF(soki67[[#This Row],[Stan butelek przed]]-soki67[[#This Row],[wielkosc_zamowienia]] &lt; 0, soki67[[#This Row],[wielkosc_zamowienia]], 0)</f>
        <v>0</v>
      </c>
      <c r="H111">
        <f>IF(WEEKDAY(soki67[[#This Row],[data]], 2) &lt;= 5, $J$2, 5000)</f>
        <v>13179</v>
      </c>
    </row>
    <row r="112" spans="1:8" x14ac:dyDescent="0.45">
      <c r="A112">
        <v>111</v>
      </c>
      <c r="B112" s="1">
        <v>44252</v>
      </c>
      <c r="C112" s="2" t="s">
        <v>5</v>
      </c>
      <c r="D112">
        <v>4560</v>
      </c>
      <c r="E112">
        <f>IF(soki67[[#This Row],[data]] &lt;&gt; B111, F111+soki67[[#This Row],[Zmiana butelkowa]], F111)</f>
        <v>78321</v>
      </c>
      <c r="F112">
        <f>IF(soki67[[#This Row],[Stan butelek przed]]-soki67[[#This Row],[wielkosc_zamowienia]] &gt;=0, soki67[[#This Row],[Stan butelek przed]]-soki67[[#This Row],[wielkosc_zamowienia]], soki67[[#This Row],[Stan butelek przed]])</f>
        <v>73761</v>
      </c>
      <c r="G112">
        <f>IF(soki67[[#This Row],[Stan butelek przed]]-soki67[[#This Row],[wielkosc_zamowienia]] &lt; 0, soki67[[#This Row],[wielkosc_zamowienia]], 0)</f>
        <v>0</v>
      </c>
      <c r="H112">
        <f>IF(WEEKDAY(soki67[[#This Row],[data]], 2) &lt;= 5, $J$2, 5000)</f>
        <v>13179</v>
      </c>
    </row>
    <row r="113" spans="1:8" x14ac:dyDescent="0.45">
      <c r="A113">
        <v>112</v>
      </c>
      <c r="B113" s="1">
        <v>44252</v>
      </c>
      <c r="C113" s="2" t="s">
        <v>6</v>
      </c>
      <c r="D113">
        <v>3910</v>
      </c>
      <c r="E113">
        <f>IF(soki67[[#This Row],[data]] &lt;&gt; B112, F112+soki67[[#This Row],[Zmiana butelkowa]], F112)</f>
        <v>73761</v>
      </c>
      <c r="F113">
        <f>IF(soki67[[#This Row],[Stan butelek przed]]-soki67[[#This Row],[wielkosc_zamowienia]] &gt;=0, soki67[[#This Row],[Stan butelek przed]]-soki67[[#This Row],[wielkosc_zamowienia]], soki67[[#This Row],[Stan butelek przed]])</f>
        <v>69851</v>
      </c>
      <c r="G113">
        <f>IF(soki67[[#This Row],[Stan butelek przed]]-soki67[[#This Row],[wielkosc_zamowienia]] &lt; 0, soki67[[#This Row],[wielkosc_zamowienia]], 0)</f>
        <v>0</v>
      </c>
      <c r="H113">
        <f>IF(WEEKDAY(soki67[[#This Row],[data]], 2) &lt;= 5, $J$2, 5000)</f>
        <v>13179</v>
      </c>
    </row>
    <row r="114" spans="1:8" x14ac:dyDescent="0.45">
      <c r="A114">
        <v>113</v>
      </c>
      <c r="B114" s="1">
        <v>44252</v>
      </c>
      <c r="C114" s="2" t="s">
        <v>4</v>
      </c>
      <c r="D114">
        <v>5060</v>
      </c>
      <c r="E114">
        <f>IF(soki67[[#This Row],[data]] &lt;&gt; B113, F113+soki67[[#This Row],[Zmiana butelkowa]], F113)</f>
        <v>69851</v>
      </c>
      <c r="F114">
        <f>IF(soki67[[#This Row],[Stan butelek przed]]-soki67[[#This Row],[wielkosc_zamowienia]] &gt;=0, soki67[[#This Row],[Stan butelek przed]]-soki67[[#This Row],[wielkosc_zamowienia]], soki67[[#This Row],[Stan butelek przed]])</f>
        <v>64791</v>
      </c>
      <c r="G114">
        <f>IF(soki67[[#This Row],[Stan butelek przed]]-soki67[[#This Row],[wielkosc_zamowienia]] &lt; 0, soki67[[#This Row],[wielkosc_zamowienia]], 0)</f>
        <v>0</v>
      </c>
      <c r="H114">
        <f>IF(WEEKDAY(soki67[[#This Row],[data]], 2) &lt;= 5, $J$2, 5000)</f>
        <v>13179</v>
      </c>
    </row>
    <row r="115" spans="1:8" x14ac:dyDescent="0.45">
      <c r="A115">
        <v>114</v>
      </c>
      <c r="B115" s="1">
        <v>44253</v>
      </c>
      <c r="C115" s="2" t="s">
        <v>7</v>
      </c>
      <c r="D115">
        <v>9440</v>
      </c>
      <c r="E115">
        <f>IF(soki67[[#This Row],[data]] &lt;&gt; B114, F114+soki67[[#This Row],[Zmiana butelkowa]], F114)</f>
        <v>77970</v>
      </c>
      <c r="F115">
        <f>IF(soki67[[#This Row],[Stan butelek przed]]-soki67[[#This Row],[wielkosc_zamowienia]] &gt;=0, soki67[[#This Row],[Stan butelek przed]]-soki67[[#This Row],[wielkosc_zamowienia]], soki67[[#This Row],[Stan butelek przed]])</f>
        <v>68530</v>
      </c>
      <c r="G115">
        <f>IF(soki67[[#This Row],[Stan butelek przed]]-soki67[[#This Row],[wielkosc_zamowienia]] &lt; 0, soki67[[#This Row],[wielkosc_zamowienia]], 0)</f>
        <v>0</v>
      </c>
      <c r="H115">
        <f>IF(WEEKDAY(soki67[[#This Row],[data]], 2) &lt;= 5, $J$2, 5000)</f>
        <v>13179</v>
      </c>
    </row>
    <row r="116" spans="1:8" x14ac:dyDescent="0.45">
      <c r="A116">
        <v>115</v>
      </c>
      <c r="B116" s="1">
        <v>44253</v>
      </c>
      <c r="C116" s="2" t="s">
        <v>4</v>
      </c>
      <c r="D116">
        <v>5100</v>
      </c>
      <c r="E116">
        <f>IF(soki67[[#This Row],[data]] &lt;&gt; B115, F115+soki67[[#This Row],[Zmiana butelkowa]], F115)</f>
        <v>68530</v>
      </c>
      <c r="F116">
        <f>IF(soki67[[#This Row],[Stan butelek przed]]-soki67[[#This Row],[wielkosc_zamowienia]] &gt;=0, soki67[[#This Row],[Stan butelek przed]]-soki67[[#This Row],[wielkosc_zamowienia]], soki67[[#This Row],[Stan butelek przed]])</f>
        <v>63430</v>
      </c>
      <c r="G116">
        <f>IF(soki67[[#This Row],[Stan butelek przed]]-soki67[[#This Row],[wielkosc_zamowienia]] &lt; 0, soki67[[#This Row],[wielkosc_zamowienia]], 0)</f>
        <v>0</v>
      </c>
      <c r="H116">
        <f>IF(WEEKDAY(soki67[[#This Row],[data]], 2) &lt;= 5, $J$2, 5000)</f>
        <v>13179</v>
      </c>
    </row>
    <row r="117" spans="1:8" x14ac:dyDescent="0.45">
      <c r="A117">
        <v>116</v>
      </c>
      <c r="B117" s="1">
        <v>44254</v>
      </c>
      <c r="C117" s="2" t="s">
        <v>5</v>
      </c>
      <c r="D117">
        <v>4360</v>
      </c>
      <c r="E117">
        <f>IF(soki67[[#This Row],[data]] &lt;&gt; B116, F116+soki67[[#This Row],[Zmiana butelkowa]], F116)</f>
        <v>68430</v>
      </c>
      <c r="F117">
        <f>IF(soki67[[#This Row],[Stan butelek przed]]-soki67[[#This Row],[wielkosc_zamowienia]] &gt;=0, soki67[[#This Row],[Stan butelek przed]]-soki67[[#This Row],[wielkosc_zamowienia]], soki67[[#This Row],[Stan butelek przed]])</f>
        <v>64070</v>
      </c>
      <c r="G117">
        <f>IF(soki67[[#This Row],[Stan butelek przed]]-soki67[[#This Row],[wielkosc_zamowienia]] &lt; 0, soki67[[#This Row],[wielkosc_zamowienia]], 0)</f>
        <v>0</v>
      </c>
      <c r="H117">
        <f>IF(WEEKDAY(soki67[[#This Row],[data]], 2) &lt;= 5, $J$2, 5000)</f>
        <v>5000</v>
      </c>
    </row>
    <row r="118" spans="1:8" x14ac:dyDescent="0.45">
      <c r="A118">
        <v>117</v>
      </c>
      <c r="B118" s="1">
        <v>44254</v>
      </c>
      <c r="C118" s="2" t="s">
        <v>6</v>
      </c>
      <c r="D118">
        <v>6220</v>
      </c>
      <c r="E118">
        <f>IF(soki67[[#This Row],[data]] &lt;&gt; B117, F117+soki67[[#This Row],[Zmiana butelkowa]], F117)</f>
        <v>64070</v>
      </c>
      <c r="F118">
        <f>IF(soki67[[#This Row],[Stan butelek przed]]-soki67[[#This Row],[wielkosc_zamowienia]] &gt;=0, soki67[[#This Row],[Stan butelek przed]]-soki67[[#This Row],[wielkosc_zamowienia]], soki67[[#This Row],[Stan butelek przed]])</f>
        <v>57850</v>
      </c>
      <c r="G118">
        <f>IF(soki67[[#This Row],[Stan butelek przed]]-soki67[[#This Row],[wielkosc_zamowienia]] &lt; 0, soki67[[#This Row],[wielkosc_zamowienia]], 0)</f>
        <v>0</v>
      </c>
      <c r="H118">
        <f>IF(WEEKDAY(soki67[[#This Row],[data]], 2) &lt;= 5, $J$2, 5000)</f>
        <v>5000</v>
      </c>
    </row>
    <row r="119" spans="1:8" x14ac:dyDescent="0.45">
      <c r="A119">
        <v>118</v>
      </c>
      <c r="B119" s="1">
        <v>44255</v>
      </c>
      <c r="C119" s="2" t="s">
        <v>4</v>
      </c>
      <c r="D119">
        <v>4290</v>
      </c>
      <c r="E119">
        <f>IF(soki67[[#This Row],[data]] &lt;&gt; B118, F118+soki67[[#This Row],[Zmiana butelkowa]], F118)</f>
        <v>62850</v>
      </c>
      <c r="F119">
        <f>IF(soki67[[#This Row],[Stan butelek przed]]-soki67[[#This Row],[wielkosc_zamowienia]] &gt;=0, soki67[[#This Row],[Stan butelek przed]]-soki67[[#This Row],[wielkosc_zamowienia]], soki67[[#This Row],[Stan butelek przed]])</f>
        <v>58560</v>
      </c>
      <c r="G119">
        <f>IF(soki67[[#This Row],[Stan butelek przed]]-soki67[[#This Row],[wielkosc_zamowienia]] &lt; 0, soki67[[#This Row],[wielkosc_zamowienia]], 0)</f>
        <v>0</v>
      </c>
      <c r="H119">
        <f>IF(WEEKDAY(soki67[[#This Row],[data]], 2) &lt;= 5, $J$2, 5000)</f>
        <v>5000</v>
      </c>
    </row>
    <row r="120" spans="1:8" x14ac:dyDescent="0.45">
      <c r="A120">
        <v>119</v>
      </c>
      <c r="B120" s="1">
        <v>44255</v>
      </c>
      <c r="C120" s="2" t="s">
        <v>6</v>
      </c>
      <c r="D120">
        <v>1260</v>
      </c>
      <c r="E120">
        <f>IF(soki67[[#This Row],[data]] &lt;&gt; B119, F119+soki67[[#This Row],[Zmiana butelkowa]], F119)</f>
        <v>58560</v>
      </c>
      <c r="F120">
        <f>IF(soki67[[#This Row],[Stan butelek przed]]-soki67[[#This Row],[wielkosc_zamowienia]] &gt;=0, soki67[[#This Row],[Stan butelek przed]]-soki67[[#This Row],[wielkosc_zamowienia]], soki67[[#This Row],[Stan butelek przed]])</f>
        <v>57300</v>
      </c>
      <c r="G120">
        <f>IF(soki67[[#This Row],[Stan butelek przed]]-soki67[[#This Row],[wielkosc_zamowienia]] &lt; 0, soki67[[#This Row],[wielkosc_zamowienia]], 0)</f>
        <v>0</v>
      </c>
      <c r="H120">
        <f>IF(WEEKDAY(soki67[[#This Row],[data]], 2) &lt;= 5, $J$2, 5000)</f>
        <v>5000</v>
      </c>
    </row>
    <row r="121" spans="1:8" x14ac:dyDescent="0.45">
      <c r="A121">
        <v>120</v>
      </c>
      <c r="B121" s="1">
        <v>44256</v>
      </c>
      <c r="C121" s="2" t="s">
        <v>5</v>
      </c>
      <c r="D121">
        <v>9520</v>
      </c>
      <c r="E121">
        <f>IF(soki67[[#This Row],[data]] &lt;&gt; B120, F120+soki67[[#This Row],[Zmiana butelkowa]], F120)</f>
        <v>70479</v>
      </c>
      <c r="F121">
        <f>IF(soki67[[#This Row],[Stan butelek przed]]-soki67[[#This Row],[wielkosc_zamowienia]] &gt;=0, soki67[[#This Row],[Stan butelek przed]]-soki67[[#This Row],[wielkosc_zamowienia]], soki67[[#This Row],[Stan butelek przed]])</f>
        <v>60959</v>
      </c>
      <c r="G121">
        <f>IF(soki67[[#This Row],[Stan butelek przed]]-soki67[[#This Row],[wielkosc_zamowienia]] &lt; 0, soki67[[#This Row],[wielkosc_zamowienia]], 0)</f>
        <v>0</v>
      </c>
      <c r="H121">
        <f>IF(WEEKDAY(soki67[[#This Row],[data]], 2) &lt;= 5, $J$2, 5000)</f>
        <v>13179</v>
      </c>
    </row>
    <row r="122" spans="1:8" x14ac:dyDescent="0.45">
      <c r="A122">
        <v>121</v>
      </c>
      <c r="B122" s="1">
        <v>44256</v>
      </c>
      <c r="C122" s="2" t="s">
        <v>4</v>
      </c>
      <c r="D122">
        <v>8650</v>
      </c>
      <c r="E122">
        <f>IF(soki67[[#This Row],[data]] &lt;&gt; B121, F121+soki67[[#This Row],[Zmiana butelkowa]], F121)</f>
        <v>60959</v>
      </c>
      <c r="F122">
        <f>IF(soki67[[#This Row],[Stan butelek przed]]-soki67[[#This Row],[wielkosc_zamowienia]] &gt;=0, soki67[[#This Row],[Stan butelek przed]]-soki67[[#This Row],[wielkosc_zamowienia]], soki67[[#This Row],[Stan butelek przed]])</f>
        <v>52309</v>
      </c>
      <c r="G122">
        <f>IF(soki67[[#This Row],[Stan butelek przed]]-soki67[[#This Row],[wielkosc_zamowienia]] &lt; 0, soki67[[#This Row],[wielkosc_zamowienia]], 0)</f>
        <v>0</v>
      </c>
      <c r="H122">
        <f>IF(WEEKDAY(soki67[[#This Row],[data]], 2) &lt;= 5, $J$2, 5000)</f>
        <v>13179</v>
      </c>
    </row>
    <row r="123" spans="1:8" x14ac:dyDescent="0.45">
      <c r="A123">
        <v>122</v>
      </c>
      <c r="B123" s="1">
        <v>44257</v>
      </c>
      <c r="C123" s="2" t="s">
        <v>6</v>
      </c>
      <c r="D123">
        <v>9080</v>
      </c>
      <c r="E123">
        <f>IF(soki67[[#This Row],[data]] &lt;&gt; B122, F122+soki67[[#This Row],[Zmiana butelkowa]], F122)</f>
        <v>65488</v>
      </c>
      <c r="F123">
        <f>IF(soki67[[#This Row],[Stan butelek przed]]-soki67[[#This Row],[wielkosc_zamowienia]] &gt;=0, soki67[[#This Row],[Stan butelek przed]]-soki67[[#This Row],[wielkosc_zamowienia]], soki67[[#This Row],[Stan butelek przed]])</f>
        <v>56408</v>
      </c>
      <c r="G123">
        <f>IF(soki67[[#This Row],[Stan butelek przed]]-soki67[[#This Row],[wielkosc_zamowienia]] &lt; 0, soki67[[#This Row],[wielkosc_zamowienia]], 0)</f>
        <v>0</v>
      </c>
      <c r="H123">
        <f>IF(WEEKDAY(soki67[[#This Row],[data]], 2) &lt;= 5, $J$2, 5000)</f>
        <v>13179</v>
      </c>
    </row>
    <row r="124" spans="1:8" x14ac:dyDescent="0.45">
      <c r="A124">
        <v>123</v>
      </c>
      <c r="B124" s="1">
        <v>44257</v>
      </c>
      <c r="C124" s="2" t="s">
        <v>5</v>
      </c>
      <c r="D124">
        <v>1510</v>
      </c>
      <c r="E124">
        <f>IF(soki67[[#This Row],[data]] &lt;&gt; B123, F123+soki67[[#This Row],[Zmiana butelkowa]], F123)</f>
        <v>56408</v>
      </c>
      <c r="F124">
        <f>IF(soki67[[#This Row],[Stan butelek przed]]-soki67[[#This Row],[wielkosc_zamowienia]] &gt;=0, soki67[[#This Row],[Stan butelek przed]]-soki67[[#This Row],[wielkosc_zamowienia]], soki67[[#This Row],[Stan butelek przed]])</f>
        <v>54898</v>
      </c>
      <c r="G124">
        <f>IF(soki67[[#This Row],[Stan butelek przed]]-soki67[[#This Row],[wielkosc_zamowienia]] &lt; 0, soki67[[#This Row],[wielkosc_zamowienia]], 0)</f>
        <v>0</v>
      </c>
      <c r="H124">
        <f>IF(WEEKDAY(soki67[[#This Row],[data]], 2) &lt;= 5, $J$2, 5000)</f>
        <v>13179</v>
      </c>
    </row>
    <row r="125" spans="1:8" x14ac:dyDescent="0.45">
      <c r="A125">
        <v>124</v>
      </c>
      <c r="B125" s="1">
        <v>44258</v>
      </c>
      <c r="C125" s="2" t="s">
        <v>4</v>
      </c>
      <c r="D125">
        <v>6850</v>
      </c>
      <c r="E125">
        <f>IF(soki67[[#This Row],[data]] &lt;&gt; B124, F124+soki67[[#This Row],[Zmiana butelkowa]], F124)</f>
        <v>68077</v>
      </c>
      <c r="F125">
        <f>IF(soki67[[#This Row],[Stan butelek przed]]-soki67[[#This Row],[wielkosc_zamowienia]] &gt;=0, soki67[[#This Row],[Stan butelek przed]]-soki67[[#This Row],[wielkosc_zamowienia]], soki67[[#This Row],[Stan butelek przed]])</f>
        <v>61227</v>
      </c>
      <c r="G125">
        <f>IF(soki67[[#This Row],[Stan butelek przed]]-soki67[[#This Row],[wielkosc_zamowienia]] &lt; 0, soki67[[#This Row],[wielkosc_zamowienia]], 0)</f>
        <v>0</v>
      </c>
      <c r="H125">
        <f>IF(WEEKDAY(soki67[[#This Row],[data]], 2) &lt;= 5, $J$2, 5000)</f>
        <v>13179</v>
      </c>
    </row>
    <row r="126" spans="1:8" x14ac:dyDescent="0.45">
      <c r="A126">
        <v>125</v>
      </c>
      <c r="B126" s="1">
        <v>44259</v>
      </c>
      <c r="C126" s="2" t="s">
        <v>4</v>
      </c>
      <c r="D126">
        <v>6210</v>
      </c>
      <c r="E126">
        <f>IF(soki67[[#This Row],[data]] &lt;&gt; B125, F125+soki67[[#This Row],[Zmiana butelkowa]], F125)</f>
        <v>74406</v>
      </c>
      <c r="F126">
        <f>IF(soki67[[#This Row],[Stan butelek przed]]-soki67[[#This Row],[wielkosc_zamowienia]] &gt;=0, soki67[[#This Row],[Stan butelek przed]]-soki67[[#This Row],[wielkosc_zamowienia]], soki67[[#This Row],[Stan butelek przed]])</f>
        <v>68196</v>
      </c>
      <c r="G126">
        <f>IF(soki67[[#This Row],[Stan butelek przed]]-soki67[[#This Row],[wielkosc_zamowienia]] &lt; 0, soki67[[#This Row],[wielkosc_zamowienia]], 0)</f>
        <v>0</v>
      </c>
      <c r="H126">
        <f>IF(WEEKDAY(soki67[[#This Row],[data]], 2) &lt;= 5, $J$2, 5000)</f>
        <v>13179</v>
      </c>
    </row>
    <row r="127" spans="1:8" x14ac:dyDescent="0.45">
      <c r="A127">
        <v>126</v>
      </c>
      <c r="B127" s="1">
        <v>44260</v>
      </c>
      <c r="C127" s="2" t="s">
        <v>4</v>
      </c>
      <c r="D127">
        <v>3340</v>
      </c>
      <c r="E127">
        <f>IF(soki67[[#This Row],[data]] &lt;&gt; B126, F126+soki67[[#This Row],[Zmiana butelkowa]], F126)</f>
        <v>81375</v>
      </c>
      <c r="F127">
        <f>IF(soki67[[#This Row],[Stan butelek przed]]-soki67[[#This Row],[wielkosc_zamowienia]] &gt;=0, soki67[[#This Row],[Stan butelek przed]]-soki67[[#This Row],[wielkosc_zamowienia]], soki67[[#This Row],[Stan butelek przed]])</f>
        <v>78035</v>
      </c>
      <c r="G127">
        <f>IF(soki67[[#This Row],[Stan butelek przed]]-soki67[[#This Row],[wielkosc_zamowienia]] &lt; 0, soki67[[#This Row],[wielkosc_zamowienia]], 0)</f>
        <v>0</v>
      </c>
      <c r="H127">
        <f>IF(WEEKDAY(soki67[[#This Row],[data]], 2) &lt;= 5, $J$2, 5000)</f>
        <v>13179</v>
      </c>
    </row>
    <row r="128" spans="1:8" x14ac:dyDescent="0.45">
      <c r="A128">
        <v>127</v>
      </c>
      <c r="B128" s="1">
        <v>44260</v>
      </c>
      <c r="C128" s="2" t="s">
        <v>5</v>
      </c>
      <c r="D128">
        <v>3450</v>
      </c>
      <c r="E128">
        <f>IF(soki67[[#This Row],[data]] &lt;&gt; B127, F127+soki67[[#This Row],[Zmiana butelkowa]], F127)</f>
        <v>78035</v>
      </c>
      <c r="F128">
        <f>IF(soki67[[#This Row],[Stan butelek przed]]-soki67[[#This Row],[wielkosc_zamowienia]] &gt;=0, soki67[[#This Row],[Stan butelek przed]]-soki67[[#This Row],[wielkosc_zamowienia]], soki67[[#This Row],[Stan butelek przed]])</f>
        <v>74585</v>
      </c>
      <c r="G128">
        <f>IF(soki67[[#This Row],[Stan butelek przed]]-soki67[[#This Row],[wielkosc_zamowienia]] &lt; 0, soki67[[#This Row],[wielkosc_zamowienia]], 0)</f>
        <v>0</v>
      </c>
      <c r="H128">
        <f>IF(WEEKDAY(soki67[[#This Row],[data]], 2) &lt;= 5, $J$2, 5000)</f>
        <v>13179</v>
      </c>
    </row>
    <row r="129" spans="1:8" x14ac:dyDescent="0.45">
      <c r="A129">
        <v>128</v>
      </c>
      <c r="B129" s="1">
        <v>44261</v>
      </c>
      <c r="C129" s="2" t="s">
        <v>7</v>
      </c>
      <c r="D129">
        <v>3270</v>
      </c>
      <c r="E129">
        <f>IF(soki67[[#This Row],[data]] &lt;&gt; B128, F128+soki67[[#This Row],[Zmiana butelkowa]], F128)</f>
        <v>79585</v>
      </c>
      <c r="F129">
        <f>IF(soki67[[#This Row],[Stan butelek przed]]-soki67[[#This Row],[wielkosc_zamowienia]] &gt;=0, soki67[[#This Row],[Stan butelek przed]]-soki67[[#This Row],[wielkosc_zamowienia]], soki67[[#This Row],[Stan butelek przed]])</f>
        <v>76315</v>
      </c>
      <c r="G129">
        <f>IF(soki67[[#This Row],[Stan butelek przed]]-soki67[[#This Row],[wielkosc_zamowienia]] &lt; 0, soki67[[#This Row],[wielkosc_zamowienia]], 0)</f>
        <v>0</v>
      </c>
      <c r="H129">
        <f>IF(WEEKDAY(soki67[[#This Row],[data]], 2) &lt;= 5, $J$2, 5000)</f>
        <v>5000</v>
      </c>
    </row>
    <row r="130" spans="1:8" x14ac:dyDescent="0.45">
      <c r="A130">
        <v>129</v>
      </c>
      <c r="B130" s="1">
        <v>44261</v>
      </c>
      <c r="C130" s="2" t="s">
        <v>6</v>
      </c>
      <c r="D130">
        <v>3580</v>
      </c>
      <c r="E130">
        <f>IF(soki67[[#This Row],[data]] &lt;&gt; B129, F129+soki67[[#This Row],[Zmiana butelkowa]], F129)</f>
        <v>76315</v>
      </c>
      <c r="F130">
        <f>IF(soki67[[#This Row],[Stan butelek przed]]-soki67[[#This Row],[wielkosc_zamowienia]] &gt;=0, soki67[[#This Row],[Stan butelek przed]]-soki67[[#This Row],[wielkosc_zamowienia]], soki67[[#This Row],[Stan butelek przed]])</f>
        <v>72735</v>
      </c>
      <c r="G130">
        <f>IF(soki67[[#This Row],[Stan butelek przed]]-soki67[[#This Row],[wielkosc_zamowienia]] &lt; 0, soki67[[#This Row],[wielkosc_zamowienia]], 0)</f>
        <v>0</v>
      </c>
      <c r="H130">
        <f>IF(WEEKDAY(soki67[[#This Row],[data]], 2) &lt;= 5, $J$2, 5000)</f>
        <v>5000</v>
      </c>
    </row>
    <row r="131" spans="1:8" x14ac:dyDescent="0.45">
      <c r="A131">
        <v>130</v>
      </c>
      <c r="B131" s="1">
        <v>44261</v>
      </c>
      <c r="C131" s="2" t="s">
        <v>5</v>
      </c>
      <c r="D131">
        <v>9560</v>
      </c>
      <c r="E131">
        <f>IF(soki67[[#This Row],[data]] &lt;&gt; B130, F130+soki67[[#This Row],[Zmiana butelkowa]], F130)</f>
        <v>72735</v>
      </c>
      <c r="F131">
        <f>IF(soki67[[#This Row],[Stan butelek przed]]-soki67[[#This Row],[wielkosc_zamowienia]] &gt;=0, soki67[[#This Row],[Stan butelek przed]]-soki67[[#This Row],[wielkosc_zamowienia]], soki67[[#This Row],[Stan butelek przed]])</f>
        <v>63175</v>
      </c>
      <c r="G131">
        <f>IF(soki67[[#This Row],[Stan butelek przed]]-soki67[[#This Row],[wielkosc_zamowienia]] &lt; 0, soki67[[#This Row],[wielkosc_zamowienia]], 0)</f>
        <v>0</v>
      </c>
      <c r="H131">
        <f>IF(WEEKDAY(soki67[[#This Row],[data]], 2) &lt;= 5, $J$2, 5000)</f>
        <v>5000</v>
      </c>
    </row>
    <row r="132" spans="1:8" x14ac:dyDescent="0.45">
      <c r="A132">
        <v>131</v>
      </c>
      <c r="B132" s="1">
        <v>44262</v>
      </c>
      <c r="C132" s="2" t="s">
        <v>4</v>
      </c>
      <c r="D132">
        <v>5310</v>
      </c>
      <c r="E132">
        <f>IF(soki67[[#This Row],[data]] &lt;&gt; B131, F131+soki67[[#This Row],[Zmiana butelkowa]], F131)</f>
        <v>68175</v>
      </c>
      <c r="F132">
        <f>IF(soki67[[#This Row],[Stan butelek przed]]-soki67[[#This Row],[wielkosc_zamowienia]] &gt;=0, soki67[[#This Row],[Stan butelek przed]]-soki67[[#This Row],[wielkosc_zamowienia]], soki67[[#This Row],[Stan butelek przed]])</f>
        <v>62865</v>
      </c>
      <c r="G132">
        <f>IF(soki67[[#This Row],[Stan butelek przed]]-soki67[[#This Row],[wielkosc_zamowienia]] &lt; 0, soki67[[#This Row],[wielkosc_zamowienia]], 0)</f>
        <v>0</v>
      </c>
      <c r="H132">
        <f>IF(WEEKDAY(soki67[[#This Row],[data]], 2) &lt;= 5, $J$2, 5000)</f>
        <v>5000</v>
      </c>
    </row>
    <row r="133" spans="1:8" x14ac:dyDescent="0.45">
      <c r="A133">
        <v>132</v>
      </c>
      <c r="B133" s="1">
        <v>44263</v>
      </c>
      <c r="C133" s="2" t="s">
        <v>4</v>
      </c>
      <c r="D133">
        <v>9130</v>
      </c>
      <c r="E133">
        <f>IF(soki67[[#This Row],[data]] &lt;&gt; B132, F132+soki67[[#This Row],[Zmiana butelkowa]], F132)</f>
        <v>76044</v>
      </c>
      <c r="F133">
        <f>IF(soki67[[#This Row],[Stan butelek przed]]-soki67[[#This Row],[wielkosc_zamowienia]] &gt;=0, soki67[[#This Row],[Stan butelek przed]]-soki67[[#This Row],[wielkosc_zamowienia]], soki67[[#This Row],[Stan butelek przed]])</f>
        <v>66914</v>
      </c>
      <c r="G133">
        <f>IF(soki67[[#This Row],[Stan butelek przed]]-soki67[[#This Row],[wielkosc_zamowienia]] &lt; 0, soki67[[#This Row],[wielkosc_zamowienia]], 0)</f>
        <v>0</v>
      </c>
      <c r="H133">
        <f>IF(WEEKDAY(soki67[[#This Row],[data]], 2) &lt;= 5, $J$2, 5000)</f>
        <v>13179</v>
      </c>
    </row>
    <row r="134" spans="1:8" x14ac:dyDescent="0.45">
      <c r="A134">
        <v>133</v>
      </c>
      <c r="B134" s="1">
        <v>44263</v>
      </c>
      <c r="C134" s="2" t="s">
        <v>5</v>
      </c>
      <c r="D134">
        <v>8710</v>
      </c>
      <c r="E134">
        <f>IF(soki67[[#This Row],[data]] &lt;&gt; B133, F133+soki67[[#This Row],[Zmiana butelkowa]], F133)</f>
        <v>66914</v>
      </c>
      <c r="F134">
        <f>IF(soki67[[#This Row],[Stan butelek przed]]-soki67[[#This Row],[wielkosc_zamowienia]] &gt;=0, soki67[[#This Row],[Stan butelek przed]]-soki67[[#This Row],[wielkosc_zamowienia]], soki67[[#This Row],[Stan butelek przed]])</f>
        <v>58204</v>
      </c>
      <c r="G134">
        <f>IF(soki67[[#This Row],[Stan butelek przed]]-soki67[[#This Row],[wielkosc_zamowienia]] &lt; 0, soki67[[#This Row],[wielkosc_zamowienia]], 0)</f>
        <v>0</v>
      </c>
      <c r="H134">
        <f>IF(WEEKDAY(soki67[[#This Row],[data]], 2) &lt;= 5, $J$2, 5000)</f>
        <v>13179</v>
      </c>
    </row>
    <row r="135" spans="1:8" x14ac:dyDescent="0.45">
      <c r="A135">
        <v>134</v>
      </c>
      <c r="B135" s="1">
        <v>44264</v>
      </c>
      <c r="C135" s="2" t="s">
        <v>4</v>
      </c>
      <c r="D135">
        <v>1920</v>
      </c>
      <c r="E135">
        <f>IF(soki67[[#This Row],[data]] &lt;&gt; B134, F134+soki67[[#This Row],[Zmiana butelkowa]], F134)</f>
        <v>71383</v>
      </c>
      <c r="F135">
        <f>IF(soki67[[#This Row],[Stan butelek przed]]-soki67[[#This Row],[wielkosc_zamowienia]] &gt;=0, soki67[[#This Row],[Stan butelek przed]]-soki67[[#This Row],[wielkosc_zamowienia]], soki67[[#This Row],[Stan butelek przed]])</f>
        <v>69463</v>
      </c>
      <c r="G135">
        <f>IF(soki67[[#This Row],[Stan butelek przed]]-soki67[[#This Row],[wielkosc_zamowienia]] &lt; 0, soki67[[#This Row],[wielkosc_zamowienia]], 0)</f>
        <v>0</v>
      </c>
      <c r="H135">
        <f>IF(WEEKDAY(soki67[[#This Row],[data]], 2) &lt;= 5, $J$2, 5000)</f>
        <v>13179</v>
      </c>
    </row>
    <row r="136" spans="1:8" x14ac:dyDescent="0.45">
      <c r="A136">
        <v>135</v>
      </c>
      <c r="B136" s="1">
        <v>44264</v>
      </c>
      <c r="C136" s="2" t="s">
        <v>5</v>
      </c>
      <c r="D136">
        <v>4330</v>
      </c>
      <c r="E136">
        <f>IF(soki67[[#This Row],[data]] &lt;&gt; B135, F135+soki67[[#This Row],[Zmiana butelkowa]], F135)</f>
        <v>69463</v>
      </c>
      <c r="F136">
        <f>IF(soki67[[#This Row],[Stan butelek przed]]-soki67[[#This Row],[wielkosc_zamowienia]] &gt;=0, soki67[[#This Row],[Stan butelek przed]]-soki67[[#This Row],[wielkosc_zamowienia]], soki67[[#This Row],[Stan butelek przed]])</f>
        <v>65133</v>
      </c>
      <c r="G136">
        <f>IF(soki67[[#This Row],[Stan butelek przed]]-soki67[[#This Row],[wielkosc_zamowienia]] &lt; 0, soki67[[#This Row],[wielkosc_zamowienia]], 0)</f>
        <v>0</v>
      </c>
      <c r="H136">
        <f>IF(WEEKDAY(soki67[[#This Row],[data]], 2) &lt;= 5, $J$2, 5000)</f>
        <v>13179</v>
      </c>
    </row>
    <row r="137" spans="1:8" x14ac:dyDescent="0.45">
      <c r="A137">
        <v>136</v>
      </c>
      <c r="B137" s="1">
        <v>44265</v>
      </c>
      <c r="C137" s="2" t="s">
        <v>6</v>
      </c>
      <c r="D137">
        <v>6010</v>
      </c>
      <c r="E137">
        <f>IF(soki67[[#This Row],[data]] &lt;&gt; B136, F136+soki67[[#This Row],[Zmiana butelkowa]], F136)</f>
        <v>78312</v>
      </c>
      <c r="F137">
        <f>IF(soki67[[#This Row],[Stan butelek przed]]-soki67[[#This Row],[wielkosc_zamowienia]] &gt;=0, soki67[[#This Row],[Stan butelek przed]]-soki67[[#This Row],[wielkosc_zamowienia]], soki67[[#This Row],[Stan butelek przed]])</f>
        <v>72302</v>
      </c>
      <c r="G137">
        <f>IF(soki67[[#This Row],[Stan butelek przed]]-soki67[[#This Row],[wielkosc_zamowienia]] &lt; 0, soki67[[#This Row],[wielkosc_zamowienia]], 0)</f>
        <v>0</v>
      </c>
      <c r="H137">
        <f>IF(WEEKDAY(soki67[[#This Row],[data]], 2) &lt;= 5, $J$2, 5000)</f>
        <v>13179</v>
      </c>
    </row>
    <row r="138" spans="1:8" x14ac:dyDescent="0.45">
      <c r="A138">
        <v>137</v>
      </c>
      <c r="B138" s="1">
        <v>44265</v>
      </c>
      <c r="C138" s="2" t="s">
        <v>5</v>
      </c>
      <c r="D138">
        <v>8680</v>
      </c>
      <c r="E138">
        <f>IF(soki67[[#This Row],[data]] &lt;&gt; B137, F137+soki67[[#This Row],[Zmiana butelkowa]], F137)</f>
        <v>72302</v>
      </c>
      <c r="F138">
        <f>IF(soki67[[#This Row],[Stan butelek przed]]-soki67[[#This Row],[wielkosc_zamowienia]] &gt;=0, soki67[[#This Row],[Stan butelek przed]]-soki67[[#This Row],[wielkosc_zamowienia]], soki67[[#This Row],[Stan butelek przed]])</f>
        <v>63622</v>
      </c>
      <c r="G138">
        <f>IF(soki67[[#This Row],[Stan butelek przed]]-soki67[[#This Row],[wielkosc_zamowienia]] &lt; 0, soki67[[#This Row],[wielkosc_zamowienia]], 0)</f>
        <v>0</v>
      </c>
      <c r="H138">
        <f>IF(WEEKDAY(soki67[[#This Row],[data]], 2) &lt;= 5, $J$2, 5000)</f>
        <v>13179</v>
      </c>
    </row>
    <row r="139" spans="1:8" x14ac:dyDescent="0.45">
      <c r="A139">
        <v>138</v>
      </c>
      <c r="B139" s="1">
        <v>44265</v>
      </c>
      <c r="C139" s="2" t="s">
        <v>7</v>
      </c>
      <c r="D139">
        <v>6950</v>
      </c>
      <c r="E139">
        <f>IF(soki67[[#This Row],[data]] &lt;&gt; B138, F138+soki67[[#This Row],[Zmiana butelkowa]], F138)</f>
        <v>63622</v>
      </c>
      <c r="F139">
        <f>IF(soki67[[#This Row],[Stan butelek przed]]-soki67[[#This Row],[wielkosc_zamowienia]] &gt;=0, soki67[[#This Row],[Stan butelek przed]]-soki67[[#This Row],[wielkosc_zamowienia]], soki67[[#This Row],[Stan butelek przed]])</f>
        <v>56672</v>
      </c>
      <c r="G139">
        <f>IF(soki67[[#This Row],[Stan butelek przed]]-soki67[[#This Row],[wielkosc_zamowienia]] &lt; 0, soki67[[#This Row],[wielkosc_zamowienia]], 0)</f>
        <v>0</v>
      </c>
      <c r="H139">
        <f>IF(WEEKDAY(soki67[[#This Row],[data]], 2) &lt;= 5, $J$2, 5000)</f>
        <v>13179</v>
      </c>
    </row>
    <row r="140" spans="1:8" x14ac:dyDescent="0.45">
      <c r="A140">
        <v>139</v>
      </c>
      <c r="B140" s="1">
        <v>44266</v>
      </c>
      <c r="C140" s="2" t="s">
        <v>5</v>
      </c>
      <c r="D140">
        <v>3280</v>
      </c>
      <c r="E140">
        <f>IF(soki67[[#This Row],[data]] &lt;&gt; B139, F139+soki67[[#This Row],[Zmiana butelkowa]], F139)</f>
        <v>69851</v>
      </c>
      <c r="F140">
        <f>IF(soki67[[#This Row],[Stan butelek przed]]-soki67[[#This Row],[wielkosc_zamowienia]] &gt;=0, soki67[[#This Row],[Stan butelek przed]]-soki67[[#This Row],[wielkosc_zamowienia]], soki67[[#This Row],[Stan butelek przed]])</f>
        <v>66571</v>
      </c>
      <c r="G140">
        <f>IF(soki67[[#This Row],[Stan butelek przed]]-soki67[[#This Row],[wielkosc_zamowienia]] &lt; 0, soki67[[#This Row],[wielkosc_zamowienia]], 0)</f>
        <v>0</v>
      </c>
      <c r="H140">
        <f>IF(WEEKDAY(soki67[[#This Row],[data]], 2) &lt;= 5, $J$2, 5000)</f>
        <v>13179</v>
      </c>
    </row>
    <row r="141" spans="1:8" x14ac:dyDescent="0.45">
      <c r="A141">
        <v>140</v>
      </c>
      <c r="B141" s="1">
        <v>44267</v>
      </c>
      <c r="C141" s="2" t="s">
        <v>6</v>
      </c>
      <c r="D141">
        <v>9590</v>
      </c>
      <c r="E141">
        <f>IF(soki67[[#This Row],[data]] &lt;&gt; B140, F140+soki67[[#This Row],[Zmiana butelkowa]], F140)</f>
        <v>79750</v>
      </c>
      <c r="F141">
        <f>IF(soki67[[#This Row],[Stan butelek przed]]-soki67[[#This Row],[wielkosc_zamowienia]] &gt;=0, soki67[[#This Row],[Stan butelek przed]]-soki67[[#This Row],[wielkosc_zamowienia]], soki67[[#This Row],[Stan butelek przed]])</f>
        <v>70160</v>
      </c>
      <c r="G141">
        <f>IF(soki67[[#This Row],[Stan butelek przed]]-soki67[[#This Row],[wielkosc_zamowienia]] &lt; 0, soki67[[#This Row],[wielkosc_zamowienia]], 0)</f>
        <v>0</v>
      </c>
      <c r="H141">
        <f>IF(WEEKDAY(soki67[[#This Row],[data]], 2) &lt;= 5, $J$2, 5000)</f>
        <v>13179</v>
      </c>
    </row>
    <row r="142" spans="1:8" x14ac:dyDescent="0.45">
      <c r="A142">
        <v>141</v>
      </c>
      <c r="B142" s="1">
        <v>44267</v>
      </c>
      <c r="C142" s="2" t="s">
        <v>4</v>
      </c>
      <c r="D142">
        <v>820</v>
      </c>
      <c r="E142">
        <f>IF(soki67[[#This Row],[data]] &lt;&gt; B141, F141+soki67[[#This Row],[Zmiana butelkowa]], F141)</f>
        <v>70160</v>
      </c>
      <c r="F142">
        <f>IF(soki67[[#This Row],[Stan butelek przed]]-soki67[[#This Row],[wielkosc_zamowienia]] &gt;=0, soki67[[#This Row],[Stan butelek przed]]-soki67[[#This Row],[wielkosc_zamowienia]], soki67[[#This Row],[Stan butelek przed]])</f>
        <v>69340</v>
      </c>
      <c r="G142">
        <f>IF(soki67[[#This Row],[Stan butelek przed]]-soki67[[#This Row],[wielkosc_zamowienia]] &lt; 0, soki67[[#This Row],[wielkosc_zamowienia]], 0)</f>
        <v>0</v>
      </c>
      <c r="H142">
        <f>IF(WEEKDAY(soki67[[#This Row],[data]], 2) &lt;= 5, $J$2, 5000)</f>
        <v>13179</v>
      </c>
    </row>
    <row r="143" spans="1:8" x14ac:dyDescent="0.45">
      <c r="A143">
        <v>142</v>
      </c>
      <c r="B143" s="1">
        <v>44268</v>
      </c>
      <c r="C143" s="2" t="s">
        <v>4</v>
      </c>
      <c r="D143">
        <v>5220</v>
      </c>
      <c r="E143">
        <f>IF(soki67[[#This Row],[data]] &lt;&gt; B142, F142+soki67[[#This Row],[Zmiana butelkowa]], F142)</f>
        <v>74340</v>
      </c>
      <c r="F143">
        <f>IF(soki67[[#This Row],[Stan butelek przed]]-soki67[[#This Row],[wielkosc_zamowienia]] &gt;=0, soki67[[#This Row],[Stan butelek przed]]-soki67[[#This Row],[wielkosc_zamowienia]], soki67[[#This Row],[Stan butelek przed]])</f>
        <v>69120</v>
      </c>
      <c r="G143">
        <f>IF(soki67[[#This Row],[Stan butelek przed]]-soki67[[#This Row],[wielkosc_zamowienia]] &lt; 0, soki67[[#This Row],[wielkosc_zamowienia]], 0)</f>
        <v>0</v>
      </c>
      <c r="H143">
        <f>IF(WEEKDAY(soki67[[#This Row],[data]], 2) &lt;= 5, $J$2, 5000)</f>
        <v>5000</v>
      </c>
    </row>
    <row r="144" spans="1:8" x14ac:dyDescent="0.45">
      <c r="A144">
        <v>143</v>
      </c>
      <c r="B144" s="1">
        <v>44269</v>
      </c>
      <c r="C144" s="2" t="s">
        <v>6</v>
      </c>
      <c r="D144">
        <v>6210</v>
      </c>
      <c r="E144">
        <f>IF(soki67[[#This Row],[data]] &lt;&gt; B143, F143+soki67[[#This Row],[Zmiana butelkowa]], F143)</f>
        <v>74120</v>
      </c>
      <c r="F144">
        <f>IF(soki67[[#This Row],[Stan butelek przed]]-soki67[[#This Row],[wielkosc_zamowienia]] &gt;=0, soki67[[#This Row],[Stan butelek przed]]-soki67[[#This Row],[wielkosc_zamowienia]], soki67[[#This Row],[Stan butelek przed]])</f>
        <v>67910</v>
      </c>
      <c r="G144">
        <f>IF(soki67[[#This Row],[Stan butelek przed]]-soki67[[#This Row],[wielkosc_zamowienia]] &lt; 0, soki67[[#This Row],[wielkosc_zamowienia]], 0)</f>
        <v>0</v>
      </c>
      <c r="H144">
        <f>IF(WEEKDAY(soki67[[#This Row],[data]], 2) &lt;= 5, $J$2, 5000)</f>
        <v>5000</v>
      </c>
    </row>
    <row r="145" spans="1:8" x14ac:dyDescent="0.45">
      <c r="A145">
        <v>144</v>
      </c>
      <c r="B145" s="1">
        <v>44269</v>
      </c>
      <c r="C145" s="2" t="s">
        <v>5</v>
      </c>
      <c r="D145">
        <v>3180</v>
      </c>
      <c r="E145">
        <f>IF(soki67[[#This Row],[data]] &lt;&gt; B144, F144+soki67[[#This Row],[Zmiana butelkowa]], F144)</f>
        <v>67910</v>
      </c>
      <c r="F145">
        <f>IF(soki67[[#This Row],[Stan butelek przed]]-soki67[[#This Row],[wielkosc_zamowienia]] &gt;=0, soki67[[#This Row],[Stan butelek przed]]-soki67[[#This Row],[wielkosc_zamowienia]], soki67[[#This Row],[Stan butelek przed]])</f>
        <v>64730</v>
      </c>
      <c r="G145">
        <f>IF(soki67[[#This Row],[Stan butelek przed]]-soki67[[#This Row],[wielkosc_zamowienia]] &lt; 0, soki67[[#This Row],[wielkosc_zamowienia]], 0)</f>
        <v>0</v>
      </c>
      <c r="H145">
        <f>IF(WEEKDAY(soki67[[#This Row],[data]], 2) &lt;= 5, $J$2, 5000)</f>
        <v>5000</v>
      </c>
    </row>
    <row r="146" spans="1:8" x14ac:dyDescent="0.45">
      <c r="A146">
        <v>145</v>
      </c>
      <c r="B146" s="1">
        <v>44270</v>
      </c>
      <c r="C146" s="2" t="s">
        <v>4</v>
      </c>
      <c r="D146">
        <v>6860</v>
      </c>
      <c r="E146">
        <f>IF(soki67[[#This Row],[data]] &lt;&gt; B145, F145+soki67[[#This Row],[Zmiana butelkowa]], F145)</f>
        <v>77909</v>
      </c>
      <c r="F146">
        <f>IF(soki67[[#This Row],[Stan butelek przed]]-soki67[[#This Row],[wielkosc_zamowienia]] &gt;=0, soki67[[#This Row],[Stan butelek przed]]-soki67[[#This Row],[wielkosc_zamowienia]], soki67[[#This Row],[Stan butelek przed]])</f>
        <v>71049</v>
      </c>
      <c r="G146">
        <f>IF(soki67[[#This Row],[Stan butelek przed]]-soki67[[#This Row],[wielkosc_zamowienia]] &lt; 0, soki67[[#This Row],[wielkosc_zamowienia]], 0)</f>
        <v>0</v>
      </c>
      <c r="H146">
        <f>IF(WEEKDAY(soki67[[#This Row],[data]], 2) &lt;= 5, $J$2, 5000)</f>
        <v>13179</v>
      </c>
    </row>
    <row r="147" spans="1:8" x14ac:dyDescent="0.45">
      <c r="A147">
        <v>146</v>
      </c>
      <c r="B147" s="1">
        <v>44271</v>
      </c>
      <c r="C147" s="2" t="s">
        <v>4</v>
      </c>
      <c r="D147">
        <v>2020</v>
      </c>
      <c r="E147">
        <f>IF(soki67[[#This Row],[data]] &lt;&gt; B146, F146+soki67[[#This Row],[Zmiana butelkowa]], F146)</f>
        <v>84228</v>
      </c>
      <c r="F147">
        <f>IF(soki67[[#This Row],[Stan butelek przed]]-soki67[[#This Row],[wielkosc_zamowienia]] &gt;=0, soki67[[#This Row],[Stan butelek przed]]-soki67[[#This Row],[wielkosc_zamowienia]], soki67[[#This Row],[Stan butelek przed]])</f>
        <v>82208</v>
      </c>
      <c r="G147">
        <f>IF(soki67[[#This Row],[Stan butelek przed]]-soki67[[#This Row],[wielkosc_zamowienia]] &lt; 0, soki67[[#This Row],[wielkosc_zamowienia]], 0)</f>
        <v>0</v>
      </c>
      <c r="H147">
        <f>IF(WEEKDAY(soki67[[#This Row],[data]], 2) &lt;= 5, $J$2, 5000)</f>
        <v>13179</v>
      </c>
    </row>
    <row r="148" spans="1:8" x14ac:dyDescent="0.45">
      <c r="A148">
        <v>147</v>
      </c>
      <c r="B148" s="1">
        <v>44271</v>
      </c>
      <c r="C148" s="2" t="s">
        <v>5</v>
      </c>
      <c r="D148">
        <v>3650</v>
      </c>
      <c r="E148">
        <f>IF(soki67[[#This Row],[data]] &lt;&gt; B147, F147+soki67[[#This Row],[Zmiana butelkowa]], F147)</f>
        <v>82208</v>
      </c>
      <c r="F148">
        <f>IF(soki67[[#This Row],[Stan butelek przed]]-soki67[[#This Row],[wielkosc_zamowienia]] &gt;=0, soki67[[#This Row],[Stan butelek przed]]-soki67[[#This Row],[wielkosc_zamowienia]], soki67[[#This Row],[Stan butelek przed]])</f>
        <v>78558</v>
      </c>
      <c r="G148">
        <f>IF(soki67[[#This Row],[Stan butelek przed]]-soki67[[#This Row],[wielkosc_zamowienia]] &lt; 0, soki67[[#This Row],[wielkosc_zamowienia]], 0)</f>
        <v>0</v>
      </c>
      <c r="H148">
        <f>IF(WEEKDAY(soki67[[#This Row],[data]], 2) &lt;= 5, $J$2, 5000)</f>
        <v>13179</v>
      </c>
    </row>
    <row r="149" spans="1:8" x14ac:dyDescent="0.45">
      <c r="A149">
        <v>148</v>
      </c>
      <c r="B149" s="1">
        <v>44272</v>
      </c>
      <c r="C149" s="2" t="s">
        <v>4</v>
      </c>
      <c r="D149">
        <v>9720</v>
      </c>
      <c r="E149">
        <f>IF(soki67[[#This Row],[data]] &lt;&gt; B148, F148+soki67[[#This Row],[Zmiana butelkowa]], F148)</f>
        <v>91737</v>
      </c>
      <c r="F149">
        <f>IF(soki67[[#This Row],[Stan butelek przed]]-soki67[[#This Row],[wielkosc_zamowienia]] &gt;=0, soki67[[#This Row],[Stan butelek przed]]-soki67[[#This Row],[wielkosc_zamowienia]], soki67[[#This Row],[Stan butelek przed]])</f>
        <v>82017</v>
      </c>
      <c r="G149">
        <f>IF(soki67[[#This Row],[Stan butelek przed]]-soki67[[#This Row],[wielkosc_zamowienia]] &lt; 0, soki67[[#This Row],[wielkosc_zamowienia]], 0)</f>
        <v>0</v>
      </c>
      <c r="H149">
        <f>IF(WEEKDAY(soki67[[#This Row],[data]], 2) &lt;= 5, $J$2, 5000)</f>
        <v>13179</v>
      </c>
    </row>
    <row r="150" spans="1:8" x14ac:dyDescent="0.45">
      <c r="A150">
        <v>149</v>
      </c>
      <c r="B150" s="1">
        <v>44273</v>
      </c>
      <c r="C150" s="2" t="s">
        <v>5</v>
      </c>
      <c r="D150">
        <v>7840</v>
      </c>
      <c r="E150">
        <f>IF(soki67[[#This Row],[data]] &lt;&gt; B149, F149+soki67[[#This Row],[Zmiana butelkowa]], F149)</f>
        <v>95196</v>
      </c>
      <c r="F150">
        <f>IF(soki67[[#This Row],[Stan butelek przed]]-soki67[[#This Row],[wielkosc_zamowienia]] &gt;=0, soki67[[#This Row],[Stan butelek przed]]-soki67[[#This Row],[wielkosc_zamowienia]], soki67[[#This Row],[Stan butelek przed]])</f>
        <v>87356</v>
      </c>
      <c r="G150">
        <f>IF(soki67[[#This Row],[Stan butelek przed]]-soki67[[#This Row],[wielkosc_zamowienia]] &lt; 0, soki67[[#This Row],[wielkosc_zamowienia]], 0)</f>
        <v>0</v>
      </c>
      <c r="H150">
        <f>IF(WEEKDAY(soki67[[#This Row],[data]], 2) &lt;= 5, $J$2, 5000)</f>
        <v>13179</v>
      </c>
    </row>
    <row r="151" spans="1:8" x14ac:dyDescent="0.45">
      <c r="A151">
        <v>150</v>
      </c>
      <c r="B151" s="1">
        <v>44273</v>
      </c>
      <c r="C151" s="2" t="s">
        <v>4</v>
      </c>
      <c r="D151">
        <v>6780</v>
      </c>
      <c r="E151">
        <f>IF(soki67[[#This Row],[data]] &lt;&gt; B150, F150+soki67[[#This Row],[Zmiana butelkowa]], F150)</f>
        <v>87356</v>
      </c>
      <c r="F151">
        <f>IF(soki67[[#This Row],[Stan butelek przed]]-soki67[[#This Row],[wielkosc_zamowienia]] &gt;=0, soki67[[#This Row],[Stan butelek przed]]-soki67[[#This Row],[wielkosc_zamowienia]], soki67[[#This Row],[Stan butelek przed]])</f>
        <v>80576</v>
      </c>
      <c r="G151">
        <f>IF(soki67[[#This Row],[Stan butelek przed]]-soki67[[#This Row],[wielkosc_zamowienia]] &lt; 0, soki67[[#This Row],[wielkosc_zamowienia]], 0)</f>
        <v>0</v>
      </c>
      <c r="H151">
        <f>IF(WEEKDAY(soki67[[#This Row],[data]], 2) &lt;= 5, $J$2, 5000)</f>
        <v>13179</v>
      </c>
    </row>
    <row r="152" spans="1:8" x14ac:dyDescent="0.45">
      <c r="A152">
        <v>151</v>
      </c>
      <c r="B152" s="1">
        <v>44273</v>
      </c>
      <c r="C152" s="2" t="s">
        <v>6</v>
      </c>
      <c r="D152">
        <v>3490</v>
      </c>
      <c r="E152">
        <f>IF(soki67[[#This Row],[data]] &lt;&gt; B151, F151+soki67[[#This Row],[Zmiana butelkowa]], F151)</f>
        <v>80576</v>
      </c>
      <c r="F152">
        <f>IF(soki67[[#This Row],[Stan butelek przed]]-soki67[[#This Row],[wielkosc_zamowienia]] &gt;=0, soki67[[#This Row],[Stan butelek przed]]-soki67[[#This Row],[wielkosc_zamowienia]], soki67[[#This Row],[Stan butelek przed]])</f>
        <v>77086</v>
      </c>
      <c r="G152">
        <f>IF(soki67[[#This Row],[Stan butelek przed]]-soki67[[#This Row],[wielkosc_zamowienia]] &lt; 0, soki67[[#This Row],[wielkosc_zamowienia]], 0)</f>
        <v>0</v>
      </c>
      <c r="H152">
        <f>IF(WEEKDAY(soki67[[#This Row],[data]], 2) &lt;= 5, $J$2, 5000)</f>
        <v>13179</v>
      </c>
    </row>
    <row r="153" spans="1:8" x14ac:dyDescent="0.45">
      <c r="A153">
        <v>152</v>
      </c>
      <c r="B153" s="1">
        <v>44273</v>
      </c>
      <c r="C153" s="2" t="s">
        <v>7</v>
      </c>
      <c r="D153">
        <v>9980</v>
      </c>
      <c r="E153">
        <f>IF(soki67[[#This Row],[data]] &lt;&gt; B152, F152+soki67[[#This Row],[Zmiana butelkowa]], F152)</f>
        <v>77086</v>
      </c>
      <c r="F153">
        <f>IF(soki67[[#This Row],[Stan butelek przed]]-soki67[[#This Row],[wielkosc_zamowienia]] &gt;=0, soki67[[#This Row],[Stan butelek przed]]-soki67[[#This Row],[wielkosc_zamowienia]], soki67[[#This Row],[Stan butelek przed]])</f>
        <v>67106</v>
      </c>
      <c r="G153">
        <f>IF(soki67[[#This Row],[Stan butelek przed]]-soki67[[#This Row],[wielkosc_zamowienia]] &lt; 0, soki67[[#This Row],[wielkosc_zamowienia]], 0)</f>
        <v>0</v>
      </c>
      <c r="H153">
        <f>IF(WEEKDAY(soki67[[#This Row],[data]], 2) &lt;= 5, $J$2, 5000)</f>
        <v>13179</v>
      </c>
    </row>
    <row r="154" spans="1:8" x14ac:dyDescent="0.45">
      <c r="A154">
        <v>153</v>
      </c>
      <c r="B154" s="1">
        <v>44274</v>
      </c>
      <c r="C154" s="2" t="s">
        <v>7</v>
      </c>
      <c r="D154">
        <v>7850</v>
      </c>
      <c r="E154">
        <f>IF(soki67[[#This Row],[data]] &lt;&gt; B153, F153+soki67[[#This Row],[Zmiana butelkowa]], F153)</f>
        <v>80285</v>
      </c>
      <c r="F154">
        <f>IF(soki67[[#This Row],[Stan butelek przed]]-soki67[[#This Row],[wielkosc_zamowienia]] &gt;=0, soki67[[#This Row],[Stan butelek przed]]-soki67[[#This Row],[wielkosc_zamowienia]], soki67[[#This Row],[Stan butelek przed]])</f>
        <v>72435</v>
      </c>
      <c r="G154">
        <f>IF(soki67[[#This Row],[Stan butelek przed]]-soki67[[#This Row],[wielkosc_zamowienia]] &lt; 0, soki67[[#This Row],[wielkosc_zamowienia]], 0)</f>
        <v>0</v>
      </c>
      <c r="H154">
        <f>IF(WEEKDAY(soki67[[#This Row],[data]], 2) &lt;= 5, $J$2, 5000)</f>
        <v>13179</v>
      </c>
    </row>
    <row r="155" spans="1:8" x14ac:dyDescent="0.45">
      <c r="A155">
        <v>154</v>
      </c>
      <c r="B155" s="1">
        <v>44274</v>
      </c>
      <c r="C155" s="2" t="s">
        <v>6</v>
      </c>
      <c r="D155">
        <v>9770</v>
      </c>
      <c r="E155">
        <f>IF(soki67[[#This Row],[data]] &lt;&gt; B154, F154+soki67[[#This Row],[Zmiana butelkowa]], F154)</f>
        <v>72435</v>
      </c>
      <c r="F155">
        <f>IF(soki67[[#This Row],[Stan butelek przed]]-soki67[[#This Row],[wielkosc_zamowienia]] &gt;=0, soki67[[#This Row],[Stan butelek przed]]-soki67[[#This Row],[wielkosc_zamowienia]], soki67[[#This Row],[Stan butelek przed]])</f>
        <v>62665</v>
      </c>
      <c r="G155">
        <f>IF(soki67[[#This Row],[Stan butelek przed]]-soki67[[#This Row],[wielkosc_zamowienia]] &lt; 0, soki67[[#This Row],[wielkosc_zamowienia]], 0)</f>
        <v>0</v>
      </c>
      <c r="H155">
        <f>IF(WEEKDAY(soki67[[#This Row],[data]], 2) &lt;= 5, $J$2, 5000)</f>
        <v>13179</v>
      </c>
    </row>
    <row r="156" spans="1:8" x14ac:dyDescent="0.45">
      <c r="A156">
        <v>155</v>
      </c>
      <c r="B156" s="1">
        <v>44275</v>
      </c>
      <c r="C156" s="2" t="s">
        <v>6</v>
      </c>
      <c r="D156">
        <v>750</v>
      </c>
      <c r="E156">
        <f>IF(soki67[[#This Row],[data]] &lt;&gt; B155, F155+soki67[[#This Row],[Zmiana butelkowa]], F155)</f>
        <v>67665</v>
      </c>
      <c r="F156">
        <f>IF(soki67[[#This Row],[Stan butelek przed]]-soki67[[#This Row],[wielkosc_zamowienia]] &gt;=0, soki67[[#This Row],[Stan butelek przed]]-soki67[[#This Row],[wielkosc_zamowienia]], soki67[[#This Row],[Stan butelek przed]])</f>
        <v>66915</v>
      </c>
      <c r="G156">
        <f>IF(soki67[[#This Row],[Stan butelek przed]]-soki67[[#This Row],[wielkosc_zamowienia]] &lt; 0, soki67[[#This Row],[wielkosc_zamowienia]], 0)</f>
        <v>0</v>
      </c>
      <c r="H156">
        <f>IF(WEEKDAY(soki67[[#This Row],[data]], 2) &lt;= 5, $J$2, 5000)</f>
        <v>5000</v>
      </c>
    </row>
    <row r="157" spans="1:8" x14ac:dyDescent="0.45">
      <c r="A157">
        <v>156</v>
      </c>
      <c r="B157" s="1">
        <v>44275</v>
      </c>
      <c r="C157" s="2" t="s">
        <v>7</v>
      </c>
      <c r="D157">
        <v>8900</v>
      </c>
      <c r="E157">
        <f>IF(soki67[[#This Row],[data]] &lt;&gt; B156, F156+soki67[[#This Row],[Zmiana butelkowa]], F156)</f>
        <v>66915</v>
      </c>
      <c r="F157">
        <f>IF(soki67[[#This Row],[Stan butelek przed]]-soki67[[#This Row],[wielkosc_zamowienia]] &gt;=0, soki67[[#This Row],[Stan butelek przed]]-soki67[[#This Row],[wielkosc_zamowienia]], soki67[[#This Row],[Stan butelek przed]])</f>
        <v>58015</v>
      </c>
      <c r="G157">
        <f>IF(soki67[[#This Row],[Stan butelek przed]]-soki67[[#This Row],[wielkosc_zamowienia]] &lt; 0, soki67[[#This Row],[wielkosc_zamowienia]], 0)</f>
        <v>0</v>
      </c>
      <c r="H157">
        <f>IF(WEEKDAY(soki67[[#This Row],[data]], 2) &lt;= 5, $J$2, 5000)</f>
        <v>5000</v>
      </c>
    </row>
    <row r="158" spans="1:8" x14ac:dyDescent="0.45">
      <c r="A158">
        <v>157</v>
      </c>
      <c r="B158" s="1">
        <v>44275</v>
      </c>
      <c r="C158" s="2" t="s">
        <v>4</v>
      </c>
      <c r="D158">
        <v>9410</v>
      </c>
      <c r="E158">
        <f>IF(soki67[[#This Row],[data]] &lt;&gt; B157, F157+soki67[[#This Row],[Zmiana butelkowa]], F157)</f>
        <v>58015</v>
      </c>
      <c r="F158">
        <f>IF(soki67[[#This Row],[Stan butelek przed]]-soki67[[#This Row],[wielkosc_zamowienia]] &gt;=0, soki67[[#This Row],[Stan butelek przed]]-soki67[[#This Row],[wielkosc_zamowienia]], soki67[[#This Row],[Stan butelek przed]])</f>
        <v>48605</v>
      </c>
      <c r="G158">
        <f>IF(soki67[[#This Row],[Stan butelek przed]]-soki67[[#This Row],[wielkosc_zamowienia]] &lt; 0, soki67[[#This Row],[wielkosc_zamowienia]], 0)</f>
        <v>0</v>
      </c>
      <c r="H158">
        <f>IF(WEEKDAY(soki67[[#This Row],[data]], 2) &lt;= 5, $J$2, 5000)</f>
        <v>5000</v>
      </c>
    </row>
    <row r="159" spans="1:8" x14ac:dyDescent="0.45">
      <c r="A159">
        <v>158</v>
      </c>
      <c r="B159" s="1">
        <v>44276</v>
      </c>
      <c r="C159" s="2" t="s">
        <v>6</v>
      </c>
      <c r="D159">
        <v>9310</v>
      </c>
      <c r="E159">
        <f>IF(soki67[[#This Row],[data]] &lt;&gt; B158, F158+soki67[[#This Row],[Zmiana butelkowa]], F158)</f>
        <v>53605</v>
      </c>
      <c r="F159">
        <f>IF(soki67[[#This Row],[Stan butelek przed]]-soki67[[#This Row],[wielkosc_zamowienia]] &gt;=0, soki67[[#This Row],[Stan butelek przed]]-soki67[[#This Row],[wielkosc_zamowienia]], soki67[[#This Row],[Stan butelek przed]])</f>
        <v>44295</v>
      </c>
      <c r="G159">
        <f>IF(soki67[[#This Row],[Stan butelek przed]]-soki67[[#This Row],[wielkosc_zamowienia]] &lt; 0, soki67[[#This Row],[wielkosc_zamowienia]], 0)</f>
        <v>0</v>
      </c>
      <c r="H159">
        <f>IF(WEEKDAY(soki67[[#This Row],[data]], 2) &lt;= 5, $J$2, 5000)</f>
        <v>5000</v>
      </c>
    </row>
    <row r="160" spans="1:8" x14ac:dyDescent="0.45">
      <c r="A160">
        <v>159</v>
      </c>
      <c r="B160" s="1">
        <v>44276</v>
      </c>
      <c r="C160" s="2" t="s">
        <v>4</v>
      </c>
      <c r="D160">
        <v>2480</v>
      </c>
      <c r="E160">
        <f>IF(soki67[[#This Row],[data]] &lt;&gt; B159, F159+soki67[[#This Row],[Zmiana butelkowa]], F159)</f>
        <v>44295</v>
      </c>
      <c r="F160">
        <f>IF(soki67[[#This Row],[Stan butelek przed]]-soki67[[#This Row],[wielkosc_zamowienia]] &gt;=0, soki67[[#This Row],[Stan butelek przed]]-soki67[[#This Row],[wielkosc_zamowienia]], soki67[[#This Row],[Stan butelek przed]])</f>
        <v>41815</v>
      </c>
      <c r="G160">
        <f>IF(soki67[[#This Row],[Stan butelek przed]]-soki67[[#This Row],[wielkosc_zamowienia]] &lt; 0, soki67[[#This Row],[wielkosc_zamowienia]], 0)</f>
        <v>0</v>
      </c>
      <c r="H160">
        <f>IF(WEEKDAY(soki67[[#This Row],[data]], 2) &lt;= 5, $J$2, 5000)</f>
        <v>5000</v>
      </c>
    </row>
    <row r="161" spans="1:8" x14ac:dyDescent="0.45">
      <c r="A161">
        <v>160</v>
      </c>
      <c r="B161" s="1">
        <v>44276</v>
      </c>
      <c r="C161" s="2" t="s">
        <v>5</v>
      </c>
      <c r="D161">
        <v>1740</v>
      </c>
      <c r="E161">
        <f>IF(soki67[[#This Row],[data]] &lt;&gt; B160, F160+soki67[[#This Row],[Zmiana butelkowa]], F160)</f>
        <v>41815</v>
      </c>
      <c r="F161">
        <f>IF(soki67[[#This Row],[Stan butelek przed]]-soki67[[#This Row],[wielkosc_zamowienia]] &gt;=0, soki67[[#This Row],[Stan butelek przed]]-soki67[[#This Row],[wielkosc_zamowienia]], soki67[[#This Row],[Stan butelek przed]])</f>
        <v>40075</v>
      </c>
      <c r="G161">
        <f>IF(soki67[[#This Row],[Stan butelek przed]]-soki67[[#This Row],[wielkosc_zamowienia]] &lt; 0, soki67[[#This Row],[wielkosc_zamowienia]], 0)</f>
        <v>0</v>
      </c>
      <c r="H161">
        <f>IF(WEEKDAY(soki67[[#This Row],[data]], 2) &lt;= 5, $J$2, 5000)</f>
        <v>5000</v>
      </c>
    </row>
    <row r="162" spans="1:8" x14ac:dyDescent="0.45">
      <c r="A162">
        <v>161</v>
      </c>
      <c r="B162" s="1">
        <v>44277</v>
      </c>
      <c r="C162" s="2" t="s">
        <v>4</v>
      </c>
      <c r="D162">
        <v>860</v>
      </c>
      <c r="E162">
        <f>IF(soki67[[#This Row],[data]] &lt;&gt; B161, F161+soki67[[#This Row],[Zmiana butelkowa]], F161)</f>
        <v>53254</v>
      </c>
      <c r="F162">
        <f>IF(soki67[[#This Row],[Stan butelek przed]]-soki67[[#This Row],[wielkosc_zamowienia]] &gt;=0, soki67[[#This Row],[Stan butelek przed]]-soki67[[#This Row],[wielkosc_zamowienia]], soki67[[#This Row],[Stan butelek przed]])</f>
        <v>52394</v>
      </c>
      <c r="G162">
        <f>IF(soki67[[#This Row],[Stan butelek przed]]-soki67[[#This Row],[wielkosc_zamowienia]] &lt; 0, soki67[[#This Row],[wielkosc_zamowienia]], 0)</f>
        <v>0</v>
      </c>
      <c r="H162">
        <f>IF(WEEKDAY(soki67[[#This Row],[data]], 2) &lt;= 5, $J$2, 5000)</f>
        <v>13179</v>
      </c>
    </row>
    <row r="163" spans="1:8" x14ac:dyDescent="0.45">
      <c r="A163">
        <v>162</v>
      </c>
      <c r="B163" s="1">
        <v>44278</v>
      </c>
      <c r="C163" s="2" t="s">
        <v>5</v>
      </c>
      <c r="D163">
        <v>1830</v>
      </c>
      <c r="E163">
        <f>IF(soki67[[#This Row],[data]] &lt;&gt; B162, F162+soki67[[#This Row],[Zmiana butelkowa]], F162)</f>
        <v>65573</v>
      </c>
      <c r="F163">
        <f>IF(soki67[[#This Row],[Stan butelek przed]]-soki67[[#This Row],[wielkosc_zamowienia]] &gt;=0, soki67[[#This Row],[Stan butelek przed]]-soki67[[#This Row],[wielkosc_zamowienia]], soki67[[#This Row],[Stan butelek przed]])</f>
        <v>63743</v>
      </c>
      <c r="G163">
        <f>IF(soki67[[#This Row],[Stan butelek przed]]-soki67[[#This Row],[wielkosc_zamowienia]] &lt; 0, soki67[[#This Row],[wielkosc_zamowienia]], 0)</f>
        <v>0</v>
      </c>
      <c r="H163">
        <f>IF(WEEKDAY(soki67[[#This Row],[data]], 2) &lt;= 5, $J$2, 5000)</f>
        <v>13179</v>
      </c>
    </row>
    <row r="164" spans="1:8" x14ac:dyDescent="0.45">
      <c r="A164">
        <v>163</v>
      </c>
      <c r="B164" s="1">
        <v>44279</v>
      </c>
      <c r="C164" s="2" t="s">
        <v>6</v>
      </c>
      <c r="D164">
        <v>1770</v>
      </c>
      <c r="E164">
        <f>IF(soki67[[#This Row],[data]] &lt;&gt; B163, F163+soki67[[#This Row],[Zmiana butelkowa]], F163)</f>
        <v>76922</v>
      </c>
      <c r="F164">
        <f>IF(soki67[[#This Row],[Stan butelek przed]]-soki67[[#This Row],[wielkosc_zamowienia]] &gt;=0, soki67[[#This Row],[Stan butelek przed]]-soki67[[#This Row],[wielkosc_zamowienia]], soki67[[#This Row],[Stan butelek przed]])</f>
        <v>75152</v>
      </c>
      <c r="G164">
        <f>IF(soki67[[#This Row],[Stan butelek przed]]-soki67[[#This Row],[wielkosc_zamowienia]] &lt; 0, soki67[[#This Row],[wielkosc_zamowienia]], 0)</f>
        <v>0</v>
      </c>
      <c r="H164">
        <f>IF(WEEKDAY(soki67[[#This Row],[data]], 2) &lt;= 5, $J$2, 5000)</f>
        <v>13179</v>
      </c>
    </row>
    <row r="165" spans="1:8" x14ac:dyDescent="0.45">
      <c r="A165">
        <v>164</v>
      </c>
      <c r="B165" s="1">
        <v>44279</v>
      </c>
      <c r="C165" s="2" t="s">
        <v>7</v>
      </c>
      <c r="D165">
        <v>7830</v>
      </c>
      <c r="E165">
        <f>IF(soki67[[#This Row],[data]] &lt;&gt; B164, F164+soki67[[#This Row],[Zmiana butelkowa]], F164)</f>
        <v>75152</v>
      </c>
      <c r="F165">
        <f>IF(soki67[[#This Row],[Stan butelek przed]]-soki67[[#This Row],[wielkosc_zamowienia]] &gt;=0, soki67[[#This Row],[Stan butelek przed]]-soki67[[#This Row],[wielkosc_zamowienia]], soki67[[#This Row],[Stan butelek przed]])</f>
        <v>67322</v>
      </c>
      <c r="G165">
        <f>IF(soki67[[#This Row],[Stan butelek przed]]-soki67[[#This Row],[wielkosc_zamowienia]] &lt; 0, soki67[[#This Row],[wielkosc_zamowienia]], 0)</f>
        <v>0</v>
      </c>
      <c r="H165">
        <f>IF(WEEKDAY(soki67[[#This Row],[data]], 2) &lt;= 5, $J$2, 5000)</f>
        <v>13179</v>
      </c>
    </row>
    <row r="166" spans="1:8" x14ac:dyDescent="0.45">
      <c r="A166">
        <v>165</v>
      </c>
      <c r="B166" s="1">
        <v>44279</v>
      </c>
      <c r="C166" s="2" t="s">
        <v>4</v>
      </c>
      <c r="D166">
        <v>8300</v>
      </c>
      <c r="E166">
        <f>IF(soki67[[#This Row],[data]] &lt;&gt; B165, F165+soki67[[#This Row],[Zmiana butelkowa]], F165)</f>
        <v>67322</v>
      </c>
      <c r="F166">
        <f>IF(soki67[[#This Row],[Stan butelek przed]]-soki67[[#This Row],[wielkosc_zamowienia]] &gt;=0, soki67[[#This Row],[Stan butelek przed]]-soki67[[#This Row],[wielkosc_zamowienia]], soki67[[#This Row],[Stan butelek przed]])</f>
        <v>59022</v>
      </c>
      <c r="G166">
        <f>IF(soki67[[#This Row],[Stan butelek przed]]-soki67[[#This Row],[wielkosc_zamowienia]] &lt; 0, soki67[[#This Row],[wielkosc_zamowienia]], 0)</f>
        <v>0</v>
      </c>
      <c r="H166">
        <f>IF(WEEKDAY(soki67[[#This Row],[data]], 2) &lt;= 5, $J$2, 5000)</f>
        <v>13179</v>
      </c>
    </row>
    <row r="167" spans="1:8" x14ac:dyDescent="0.45">
      <c r="A167">
        <v>166</v>
      </c>
      <c r="B167" s="1">
        <v>44280</v>
      </c>
      <c r="C167" s="2" t="s">
        <v>5</v>
      </c>
      <c r="D167">
        <v>1050</v>
      </c>
      <c r="E167">
        <f>IF(soki67[[#This Row],[data]] &lt;&gt; B166, F166+soki67[[#This Row],[Zmiana butelkowa]], F166)</f>
        <v>72201</v>
      </c>
      <c r="F167">
        <f>IF(soki67[[#This Row],[Stan butelek przed]]-soki67[[#This Row],[wielkosc_zamowienia]] &gt;=0, soki67[[#This Row],[Stan butelek przed]]-soki67[[#This Row],[wielkosc_zamowienia]], soki67[[#This Row],[Stan butelek przed]])</f>
        <v>71151</v>
      </c>
      <c r="G167">
        <f>IF(soki67[[#This Row],[Stan butelek przed]]-soki67[[#This Row],[wielkosc_zamowienia]] &lt; 0, soki67[[#This Row],[wielkosc_zamowienia]], 0)</f>
        <v>0</v>
      </c>
      <c r="H167">
        <f>IF(WEEKDAY(soki67[[#This Row],[data]], 2) &lt;= 5, $J$2, 5000)</f>
        <v>13179</v>
      </c>
    </row>
    <row r="168" spans="1:8" x14ac:dyDescent="0.45">
      <c r="A168">
        <v>167</v>
      </c>
      <c r="B168" s="1">
        <v>44280</v>
      </c>
      <c r="C168" s="2" t="s">
        <v>7</v>
      </c>
      <c r="D168">
        <v>5150</v>
      </c>
      <c r="E168">
        <f>IF(soki67[[#This Row],[data]] &lt;&gt; B167, F167+soki67[[#This Row],[Zmiana butelkowa]], F167)</f>
        <v>71151</v>
      </c>
      <c r="F168">
        <f>IF(soki67[[#This Row],[Stan butelek przed]]-soki67[[#This Row],[wielkosc_zamowienia]] &gt;=0, soki67[[#This Row],[Stan butelek przed]]-soki67[[#This Row],[wielkosc_zamowienia]], soki67[[#This Row],[Stan butelek przed]])</f>
        <v>66001</v>
      </c>
      <c r="G168">
        <f>IF(soki67[[#This Row],[Stan butelek przed]]-soki67[[#This Row],[wielkosc_zamowienia]] &lt; 0, soki67[[#This Row],[wielkosc_zamowienia]], 0)</f>
        <v>0</v>
      </c>
      <c r="H168">
        <f>IF(WEEKDAY(soki67[[#This Row],[data]], 2) &lt;= 5, $J$2, 5000)</f>
        <v>13179</v>
      </c>
    </row>
    <row r="169" spans="1:8" x14ac:dyDescent="0.45">
      <c r="A169">
        <v>168</v>
      </c>
      <c r="B169" s="1">
        <v>44280</v>
      </c>
      <c r="C169" s="2" t="s">
        <v>6</v>
      </c>
      <c r="D169">
        <v>6860</v>
      </c>
      <c r="E169">
        <f>IF(soki67[[#This Row],[data]] &lt;&gt; B168, F168+soki67[[#This Row],[Zmiana butelkowa]], F168)</f>
        <v>66001</v>
      </c>
      <c r="F169">
        <f>IF(soki67[[#This Row],[Stan butelek przed]]-soki67[[#This Row],[wielkosc_zamowienia]] &gt;=0, soki67[[#This Row],[Stan butelek przed]]-soki67[[#This Row],[wielkosc_zamowienia]], soki67[[#This Row],[Stan butelek przed]])</f>
        <v>59141</v>
      </c>
      <c r="G169">
        <f>IF(soki67[[#This Row],[Stan butelek przed]]-soki67[[#This Row],[wielkosc_zamowienia]] &lt; 0, soki67[[#This Row],[wielkosc_zamowienia]], 0)</f>
        <v>0</v>
      </c>
      <c r="H169">
        <f>IF(WEEKDAY(soki67[[#This Row],[data]], 2) &lt;= 5, $J$2, 5000)</f>
        <v>13179</v>
      </c>
    </row>
    <row r="170" spans="1:8" x14ac:dyDescent="0.45">
      <c r="A170">
        <v>169</v>
      </c>
      <c r="B170" s="1">
        <v>44281</v>
      </c>
      <c r="C170" s="2" t="s">
        <v>4</v>
      </c>
      <c r="D170">
        <v>1300</v>
      </c>
      <c r="E170">
        <f>IF(soki67[[#This Row],[data]] &lt;&gt; B169, F169+soki67[[#This Row],[Zmiana butelkowa]], F169)</f>
        <v>72320</v>
      </c>
      <c r="F170">
        <f>IF(soki67[[#This Row],[Stan butelek przed]]-soki67[[#This Row],[wielkosc_zamowienia]] &gt;=0, soki67[[#This Row],[Stan butelek przed]]-soki67[[#This Row],[wielkosc_zamowienia]], soki67[[#This Row],[Stan butelek przed]])</f>
        <v>71020</v>
      </c>
      <c r="G170">
        <f>IF(soki67[[#This Row],[Stan butelek przed]]-soki67[[#This Row],[wielkosc_zamowienia]] &lt; 0, soki67[[#This Row],[wielkosc_zamowienia]], 0)</f>
        <v>0</v>
      </c>
      <c r="H170">
        <f>IF(WEEKDAY(soki67[[#This Row],[data]], 2) &lt;= 5, $J$2, 5000)</f>
        <v>13179</v>
      </c>
    </row>
    <row r="171" spans="1:8" x14ac:dyDescent="0.45">
      <c r="A171">
        <v>170</v>
      </c>
      <c r="B171" s="1">
        <v>44281</v>
      </c>
      <c r="C171" s="2" t="s">
        <v>5</v>
      </c>
      <c r="D171">
        <v>8800</v>
      </c>
      <c r="E171">
        <f>IF(soki67[[#This Row],[data]] &lt;&gt; B170, F170+soki67[[#This Row],[Zmiana butelkowa]], F170)</f>
        <v>71020</v>
      </c>
      <c r="F171">
        <f>IF(soki67[[#This Row],[Stan butelek przed]]-soki67[[#This Row],[wielkosc_zamowienia]] &gt;=0, soki67[[#This Row],[Stan butelek przed]]-soki67[[#This Row],[wielkosc_zamowienia]], soki67[[#This Row],[Stan butelek przed]])</f>
        <v>62220</v>
      </c>
      <c r="G171">
        <f>IF(soki67[[#This Row],[Stan butelek przed]]-soki67[[#This Row],[wielkosc_zamowienia]] &lt; 0, soki67[[#This Row],[wielkosc_zamowienia]], 0)</f>
        <v>0</v>
      </c>
      <c r="H171">
        <f>IF(WEEKDAY(soki67[[#This Row],[data]], 2) &lt;= 5, $J$2, 5000)</f>
        <v>13179</v>
      </c>
    </row>
    <row r="172" spans="1:8" x14ac:dyDescent="0.45">
      <c r="A172">
        <v>171</v>
      </c>
      <c r="B172" s="1">
        <v>44282</v>
      </c>
      <c r="C172" s="2" t="s">
        <v>6</v>
      </c>
      <c r="D172">
        <v>1250</v>
      </c>
      <c r="E172">
        <f>IF(soki67[[#This Row],[data]] &lt;&gt; B171, F171+soki67[[#This Row],[Zmiana butelkowa]], F171)</f>
        <v>67220</v>
      </c>
      <c r="F172">
        <f>IF(soki67[[#This Row],[Stan butelek przed]]-soki67[[#This Row],[wielkosc_zamowienia]] &gt;=0, soki67[[#This Row],[Stan butelek przed]]-soki67[[#This Row],[wielkosc_zamowienia]], soki67[[#This Row],[Stan butelek przed]])</f>
        <v>65970</v>
      </c>
      <c r="G172">
        <f>IF(soki67[[#This Row],[Stan butelek przed]]-soki67[[#This Row],[wielkosc_zamowienia]] &lt; 0, soki67[[#This Row],[wielkosc_zamowienia]], 0)</f>
        <v>0</v>
      </c>
      <c r="H172">
        <f>IF(WEEKDAY(soki67[[#This Row],[data]], 2) &lt;= 5, $J$2, 5000)</f>
        <v>5000</v>
      </c>
    </row>
    <row r="173" spans="1:8" x14ac:dyDescent="0.45">
      <c r="A173">
        <v>172</v>
      </c>
      <c r="B173" s="1">
        <v>44283</v>
      </c>
      <c r="C173" s="2" t="s">
        <v>5</v>
      </c>
      <c r="D173">
        <v>3910</v>
      </c>
      <c r="E173">
        <f>IF(soki67[[#This Row],[data]] &lt;&gt; B172, F172+soki67[[#This Row],[Zmiana butelkowa]], F172)</f>
        <v>70970</v>
      </c>
      <c r="F173">
        <f>IF(soki67[[#This Row],[Stan butelek przed]]-soki67[[#This Row],[wielkosc_zamowienia]] &gt;=0, soki67[[#This Row],[Stan butelek przed]]-soki67[[#This Row],[wielkosc_zamowienia]], soki67[[#This Row],[Stan butelek przed]])</f>
        <v>67060</v>
      </c>
      <c r="G173">
        <f>IF(soki67[[#This Row],[Stan butelek przed]]-soki67[[#This Row],[wielkosc_zamowienia]] &lt; 0, soki67[[#This Row],[wielkosc_zamowienia]], 0)</f>
        <v>0</v>
      </c>
      <c r="H173">
        <f>IF(WEEKDAY(soki67[[#This Row],[data]], 2) &lt;= 5, $J$2, 5000)</f>
        <v>5000</v>
      </c>
    </row>
    <row r="174" spans="1:8" x14ac:dyDescent="0.45">
      <c r="A174">
        <v>173</v>
      </c>
      <c r="B174" s="1">
        <v>44283</v>
      </c>
      <c r="C174" s="2" t="s">
        <v>4</v>
      </c>
      <c r="D174">
        <v>1460</v>
      </c>
      <c r="E174">
        <f>IF(soki67[[#This Row],[data]] &lt;&gt; B173, F173+soki67[[#This Row],[Zmiana butelkowa]], F173)</f>
        <v>67060</v>
      </c>
      <c r="F174">
        <f>IF(soki67[[#This Row],[Stan butelek przed]]-soki67[[#This Row],[wielkosc_zamowienia]] &gt;=0, soki67[[#This Row],[Stan butelek przed]]-soki67[[#This Row],[wielkosc_zamowienia]], soki67[[#This Row],[Stan butelek przed]])</f>
        <v>65600</v>
      </c>
      <c r="G174">
        <f>IF(soki67[[#This Row],[Stan butelek przed]]-soki67[[#This Row],[wielkosc_zamowienia]] &lt; 0, soki67[[#This Row],[wielkosc_zamowienia]], 0)</f>
        <v>0</v>
      </c>
      <c r="H174">
        <f>IF(WEEKDAY(soki67[[#This Row],[data]], 2) &lt;= 5, $J$2, 5000)</f>
        <v>5000</v>
      </c>
    </row>
    <row r="175" spans="1:8" x14ac:dyDescent="0.45">
      <c r="A175">
        <v>174</v>
      </c>
      <c r="B175" s="1">
        <v>44283</v>
      </c>
      <c r="C175" s="2" t="s">
        <v>7</v>
      </c>
      <c r="D175">
        <v>6470</v>
      </c>
      <c r="E175">
        <f>IF(soki67[[#This Row],[data]] &lt;&gt; B174, F174+soki67[[#This Row],[Zmiana butelkowa]], F174)</f>
        <v>65600</v>
      </c>
      <c r="F175">
        <f>IF(soki67[[#This Row],[Stan butelek przed]]-soki67[[#This Row],[wielkosc_zamowienia]] &gt;=0, soki67[[#This Row],[Stan butelek przed]]-soki67[[#This Row],[wielkosc_zamowienia]], soki67[[#This Row],[Stan butelek przed]])</f>
        <v>59130</v>
      </c>
      <c r="G175">
        <f>IF(soki67[[#This Row],[Stan butelek przed]]-soki67[[#This Row],[wielkosc_zamowienia]] &lt; 0, soki67[[#This Row],[wielkosc_zamowienia]], 0)</f>
        <v>0</v>
      </c>
      <c r="H175">
        <f>IF(WEEKDAY(soki67[[#This Row],[data]], 2) &lt;= 5, $J$2, 5000)</f>
        <v>5000</v>
      </c>
    </row>
    <row r="176" spans="1:8" x14ac:dyDescent="0.45">
      <c r="A176">
        <v>175</v>
      </c>
      <c r="B176" s="1">
        <v>44283</v>
      </c>
      <c r="C176" s="2" t="s">
        <v>6</v>
      </c>
      <c r="D176">
        <v>6580</v>
      </c>
      <c r="E176">
        <f>IF(soki67[[#This Row],[data]] &lt;&gt; B175, F175+soki67[[#This Row],[Zmiana butelkowa]], F175)</f>
        <v>59130</v>
      </c>
      <c r="F176">
        <f>IF(soki67[[#This Row],[Stan butelek przed]]-soki67[[#This Row],[wielkosc_zamowienia]] &gt;=0, soki67[[#This Row],[Stan butelek przed]]-soki67[[#This Row],[wielkosc_zamowienia]], soki67[[#This Row],[Stan butelek przed]])</f>
        <v>52550</v>
      </c>
      <c r="G176">
        <f>IF(soki67[[#This Row],[Stan butelek przed]]-soki67[[#This Row],[wielkosc_zamowienia]] &lt; 0, soki67[[#This Row],[wielkosc_zamowienia]], 0)</f>
        <v>0</v>
      </c>
      <c r="H176">
        <f>IF(WEEKDAY(soki67[[#This Row],[data]], 2) &lt;= 5, $J$2, 5000)</f>
        <v>5000</v>
      </c>
    </row>
    <row r="177" spans="1:8" x14ac:dyDescent="0.45">
      <c r="A177">
        <v>176</v>
      </c>
      <c r="B177" s="1">
        <v>44284</v>
      </c>
      <c r="C177" s="2" t="s">
        <v>4</v>
      </c>
      <c r="D177">
        <v>8090</v>
      </c>
      <c r="E177">
        <f>IF(soki67[[#This Row],[data]] &lt;&gt; B176, F176+soki67[[#This Row],[Zmiana butelkowa]], F176)</f>
        <v>65729</v>
      </c>
      <c r="F177">
        <f>IF(soki67[[#This Row],[Stan butelek przed]]-soki67[[#This Row],[wielkosc_zamowienia]] &gt;=0, soki67[[#This Row],[Stan butelek przed]]-soki67[[#This Row],[wielkosc_zamowienia]], soki67[[#This Row],[Stan butelek przed]])</f>
        <v>57639</v>
      </c>
      <c r="G177">
        <f>IF(soki67[[#This Row],[Stan butelek przed]]-soki67[[#This Row],[wielkosc_zamowienia]] &lt; 0, soki67[[#This Row],[wielkosc_zamowienia]], 0)</f>
        <v>0</v>
      </c>
      <c r="H177">
        <f>IF(WEEKDAY(soki67[[#This Row],[data]], 2) &lt;= 5, $J$2, 5000)</f>
        <v>13179</v>
      </c>
    </row>
    <row r="178" spans="1:8" x14ac:dyDescent="0.45">
      <c r="A178">
        <v>177</v>
      </c>
      <c r="B178" s="1">
        <v>44285</v>
      </c>
      <c r="C178" s="2" t="s">
        <v>4</v>
      </c>
      <c r="D178">
        <v>4230</v>
      </c>
      <c r="E178">
        <f>IF(soki67[[#This Row],[data]] &lt;&gt; B177, F177+soki67[[#This Row],[Zmiana butelkowa]], F177)</f>
        <v>70818</v>
      </c>
      <c r="F178">
        <f>IF(soki67[[#This Row],[Stan butelek przed]]-soki67[[#This Row],[wielkosc_zamowienia]] &gt;=0, soki67[[#This Row],[Stan butelek przed]]-soki67[[#This Row],[wielkosc_zamowienia]], soki67[[#This Row],[Stan butelek przed]])</f>
        <v>66588</v>
      </c>
      <c r="G178">
        <f>IF(soki67[[#This Row],[Stan butelek przed]]-soki67[[#This Row],[wielkosc_zamowienia]] &lt; 0, soki67[[#This Row],[wielkosc_zamowienia]], 0)</f>
        <v>0</v>
      </c>
      <c r="H178">
        <f>IF(WEEKDAY(soki67[[#This Row],[data]], 2) &lt;= 5, $J$2, 5000)</f>
        <v>13179</v>
      </c>
    </row>
    <row r="179" spans="1:8" x14ac:dyDescent="0.45">
      <c r="A179">
        <v>178</v>
      </c>
      <c r="B179" s="1">
        <v>44286</v>
      </c>
      <c r="C179" s="2" t="s">
        <v>7</v>
      </c>
      <c r="D179">
        <v>2750</v>
      </c>
      <c r="E179">
        <f>IF(soki67[[#This Row],[data]] &lt;&gt; B178, F178+soki67[[#This Row],[Zmiana butelkowa]], F178)</f>
        <v>79767</v>
      </c>
      <c r="F179">
        <f>IF(soki67[[#This Row],[Stan butelek przed]]-soki67[[#This Row],[wielkosc_zamowienia]] &gt;=0, soki67[[#This Row],[Stan butelek przed]]-soki67[[#This Row],[wielkosc_zamowienia]], soki67[[#This Row],[Stan butelek przed]])</f>
        <v>77017</v>
      </c>
      <c r="G179">
        <f>IF(soki67[[#This Row],[Stan butelek przed]]-soki67[[#This Row],[wielkosc_zamowienia]] &lt; 0, soki67[[#This Row],[wielkosc_zamowienia]], 0)</f>
        <v>0</v>
      </c>
      <c r="H179">
        <f>IF(WEEKDAY(soki67[[#This Row],[data]], 2) &lt;= 5, $J$2, 5000)</f>
        <v>13179</v>
      </c>
    </row>
    <row r="180" spans="1:8" x14ac:dyDescent="0.45">
      <c r="A180">
        <v>179</v>
      </c>
      <c r="B180" s="1">
        <v>44286</v>
      </c>
      <c r="C180" s="2" t="s">
        <v>5</v>
      </c>
      <c r="D180">
        <v>5660</v>
      </c>
      <c r="E180">
        <f>IF(soki67[[#This Row],[data]] &lt;&gt; B179, F179+soki67[[#This Row],[Zmiana butelkowa]], F179)</f>
        <v>77017</v>
      </c>
      <c r="F180">
        <f>IF(soki67[[#This Row],[Stan butelek przed]]-soki67[[#This Row],[wielkosc_zamowienia]] &gt;=0, soki67[[#This Row],[Stan butelek przed]]-soki67[[#This Row],[wielkosc_zamowienia]], soki67[[#This Row],[Stan butelek przed]])</f>
        <v>71357</v>
      </c>
      <c r="G180">
        <f>IF(soki67[[#This Row],[Stan butelek przed]]-soki67[[#This Row],[wielkosc_zamowienia]] &lt; 0, soki67[[#This Row],[wielkosc_zamowienia]], 0)</f>
        <v>0</v>
      </c>
      <c r="H180">
        <f>IF(WEEKDAY(soki67[[#This Row],[data]], 2) &lt;= 5, $J$2, 5000)</f>
        <v>13179</v>
      </c>
    </row>
    <row r="181" spans="1:8" x14ac:dyDescent="0.45">
      <c r="A181">
        <v>180</v>
      </c>
      <c r="B181" s="1">
        <v>44287</v>
      </c>
      <c r="C181" s="2" t="s">
        <v>4</v>
      </c>
      <c r="D181">
        <v>3540</v>
      </c>
      <c r="E181">
        <f>IF(soki67[[#This Row],[data]] &lt;&gt; B180, F180+soki67[[#This Row],[Zmiana butelkowa]], F180)</f>
        <v>84536</v>
      </c>
      <c r="F181">
        <f>IF(soki67[[#This Row],[Stan butelek przed]]-soki67[[#This Row],[wielkosc_zamowienia]] &gt;=0, soki67[[#This Row],[Stan butelek przed]]-soki67[[#This Row],[wielkosc_zamowienia]], soki67[[#This Row],[Stan butelek przed]])</f>
        <v>80996</v>
      </c>
      <c r="G181">
        <f>IF(soki67[[#This Row],[Stan butelek przed]]-soki67[[#This Row],[wielkosc_zamowienia]] &lt; 0, soki67[[#This Row],[wielkosc_zamowienia]], 0)</f>
        <v>0</v>
      </c>
      <c r="H181">
        <f>IF(WEEKDAY(soki67[[#This Row],[data]], 2) &lt;= 5, $J$2, 5000)</f>
        <v>13179</v>
      </c>
    </row>
    <row r="182" spans="1:8" x14ac:dyDescent="0.45">
      <c r="A182">
        <v>181</v>
      </c>
      <c r="B182" s="1">
        <v>44287</v>
      </c>
      <c r="C182" s="2" t="s">
        <v>7</v>
      </c>
      <c r="D182">
        <v>2630</v>
      </c>
      <c r="E182">
        <f>IF(soki67[[#This Row],[data]] &lt;&gt; B181, F181+soki67[[#This Row],[Zmiana butelkowa]], F181)</f>
        <v>80996</v>
      </c>
      <c r="F182">
        <f>IF(soki67[[#This Row],[Stan butelek przed]]-soki67[[#This Row],[wielkosc_zamowienia]] &gt;=0, soki67[[#This Row],[Stan butelek przed]]-soki67[[#This Row],[wielkosc_zamowienia]], soki67[[#This Row],[Stan butelek przed]])</f>
        <v>78366</v>
      </c>
      <c r="G182">
        <f>IF(soki67[[#This Row],[Stan butelek przed]]-soki67[[#This Row],[wielkosc_zamowienia]] &lt; 0, soki67[[#This Row],[wielkosc_zamowienia]], 0)</f>
        <v>0</v>
      </c>
      <c r="H182">
        <f>IF(WEEKDAY(soki67[[#This Row],[data]], 2) &lt;= 5, $J$2, 5000)</f>
        <v>13179</v>
      </c>
    </row>
    <row r="183" spans="1:8" x14ac:dyDescent="0.45">
      <c r="A183">
        <v>182</v>
      </c>
      <c r="B183" s="1">
        <v>44288</v>
      </c>
      <c r="C183" s="2" t="s">
        <v>6</v>
      </c>
      <c r="D183">
        <v>1030</v>
      </c>
      <c r="E183">
        <f>IF(soki67[[#This Row],[data]] &lt;&gt; B182, F182+soki67[[#This Row],[Zmiana butelkowa]], F182)</f>
        <v>91545</v>
      </c>
      <c r="F183">
        <f>IF(soki67[[#This Row],[Stan butelek przed]]-soki67[[#This Row],[wielkosc_zamowienia]] &gt;=0, soki67[[#This Row],[Stan butelek przed]]-soki67[[#This Row],[wielkosc_zamowienia]], soki67[[#This Row],[Stan butelek przed]])</f>
        <v>90515</v>
      </c>
      <c r="G183">
        <f>IF(soki67[[#This Row],[Stan butelek przed]]-soki67[[#This Row],[wielkosc_zamowienia]] &lt; 0, soki67[[#This Row],[wielkosc_zamowienia]], 0)</f>
        <v>0</v>
      </c>
      <c r="H183">
        <f>IF(WEEKDAY(soki67[[#This Row],[data]], 2) &lt;= 5, $J$2, 5000)</f>
        <v>13179</v>
      </c>
    </row>
    <row r="184" spans="1:8" x14ac:dyDescent="0.45">
      <c r="A184">
        <v>183</v>
      </c>
      <c r="B184" s="1">
        <v>44288</v>
      </c>
      <c r="C184" s="2" t="s">
        <v>4</v>
      </c>
      <c r="D184">
        <v>4560</v>
      </c>
      <c r="E184">
        <f>IF(soki67[[#This Row],[data]] &lt;&gt; B183, F183+soki67[[#This Row],[Zmiana butelkowa]], F183)</f>
        <v>90515</v>
      </c>
      <c r="F184">
        <f>IF(soki67[[#This Row],[Stan butelek przed]]-soki67[[#This Row],[wielkosc_zamowienia]] &gt;=0, soki67[[#This Row],[Stan butelek przed]]-soki67[[#This Row],[wielkosc_zamowienia]], soki67[[#This Row],[Stan butelek przed]])</f>
        <v>85955</v>
      </c>
      <c r="G184">
        <f>IF(soki67[[#This Row],[Stan butelek przed]]-soki67[[#This Row],[wielkosc_zamowienia]] &lt; 0, soki67[[#This Row],[wielkosc_zamowienia]], 0)</f>
        <v>0</v>
      </c>
      <c r="H184">
        <f>IF(WEEKDAY(soki67[[#This Row],[data]], 2) &lt;= 5, $J$2, 5000)</f>
        <v>13179</v>
      </c>
    </row>
    <row r="185" spans="1:8" x14ac:dyDescent="0.45">
      <c r="A185">
        <v>184</v>
      </c>
      <c r="B185" s="1">
        <v>44289</v>
      </c>
      <c r="C185" s="2" t="s">
        <v>5</v>
      </c>
      <c r="D185">
        <v>6400</v>
      </c>
      <c r="E185">
        <f>IF(soki67[[#This Row],[data]] &lt;&gt; B184, F184+soki67[[#This Row],[Zmiana butelkowa]], F184)</f>
        <v>90955</v>
      </c>
      <c r="F185">
        <f>IF(soki67[[#This Row],[Stan butelek przed]]-soki67[[#This Row],[wielkosc_zamowienia]] &gt;=0, soki67[[#This Row],[Stan butelek przed]]-soki67[[#This Row],[wielkosc_zamowienia]], soki67[[#This Row],[Stan butelek przed]])</f>
        <v>84555</v>
      </c>
      <c r="G185">
        <f>IF(soki67[[#This Row],[Stan butelek przed]]-soki67[[#This Row],[wielkosc_zamowienia]] &lt; 0, soki67[[#This Row],[wielkosc_zamowienia]], 0)</f>
        <v>0</v>
      </c>
      <c r="H185">
        <f>IF(WEEKDAY(soki67[[#This Row],[data]], 2) &lt;= 5, $J$2, 5000)</f>
        <v>5000</v>
      </c>
    </row>
    <row r="186" spans="1:8" x14ac:dyDescent="0.45">
      <c r="A186">
        <v>185</v>
      </c>
      <c r="B186" s="1">
        <v>44290</v>
      </c>
      <c r="C186" s="2" t="s">
        <v>5</v>
      </c>
      <c r="D186">
        <v>3040</v>
      </c>
      <c r="E186">
        <f>IF(soki67[[#This Row],[data]] &lt;&gt; B185, F185+soki67[[#This Row],[Zmiana butelkowa]], F185)</f>
        <v>89555</v>
      </c>
      <c r="F186">
        <f>IF(soki67[[#This Row],[Stan butelek przed]]-soki67[[#This Row],[wielkosc_zamowienia]] &gt;=0, soki67[[#This Row],[Stan butelek przed]]-soki67[[#This Row],[wielkosc_zamowienia]], soki67[[#This Row],[Stan butelek przed]])</f>
        <v>86515</v>
      </c>
      <c r="G186">
        <f>IF(soki67[[#This Row],[Stan butelek przed]]-soki67[[#This Row],[wielkosc_zamowienia]] &lt; 0, soki67[[#This Row],[wielkosc_zamowienia]], 0)</f>
        <v>0</v>
      </c>
      <c r="H186">
        <f>IF(WEEKDAY(soki67[[#This Row],[data]], 2) &lt;= 5, $J$2, 5000)</f>
        <v>5000</v>
      </c>
    </row>
    <row r="187" spans="1:8" x14ac:dyDescent="0.45">
      <c r="A187">
        <v>186</v>
      </c>
      <c r="B187" s="1">
        <v>44290</v>
      </c>
      <c r="C187" s="2" t="s">
        <v>6</v>
      </c>
      <c r="D187">
        <v>6450</v>
      </c>
      <c r="E187">
        <f>IF(soki67[[#This Row],[data]] &lt;&gt; B186, F186+soki67[[#This Row],[Zmiana butelkowa]], F186)</f>
        <v>86515</v>
      </c>
      <c r="F187">
        <f>IF(soki67[[#This Row],[Stan butelek przed]]-soki67[[#This Row],[wielkosc_zamowienia]] &gt;=0, soki67[[#This Row],[Stan butelek przed]]-soki67[[#This Row],[wielkosc_zamowienia]], soki67[[#This Row],[Stan butelek przed]])</f>
        <v>80065</v>
      </c>
      <c r="G187">
        <f>IF(soki67[[#This Row],[Stan butelek przed]]-soki67[[#This Row],[wielkosc_zamowienia]] &lt; 0, soki67[[#This Row],[wielkosc_zamowienia]], 0)</f>
        <v>0</v>
      </c>
      <c r="H187">
        <f>IF(WEEKDAY(soki67[[#This Row],[data]], 2) &lt;= 5, $J$2, 5000)</f>
        <v>5000</v>
      </c>
    </row>
    <row r="188" spans="1:8" x14ac:dyDescent="0.45">
      <c r="A188">
        <v>187</v>
      </c>
      <c r="B188" s="1">
        <v>44291</v>
      </c>
      <c r="C188" s="2" t="s">
        <v>6</v>
      </c>
      <c r="D188">
        <v>7650</v>
      </c>
      <c r="E188">
        <f>IF(soki67[[#This Row],[data]] &lt;&gt; B187, F187+soki67[[#This Row],[Zmiana butelkowa]], F187)</f>
        <v>93244</v>
      </c>
      <c r="F188">
        <f>IF(soki67[[#This Row],[Stan butelek przed]]-soki67[[#This Row],[wielkosc_zamowienia]] &gt;=0, soki67[[#This Row],[Stan butelek przed]]-soki67[[#This Row],[wielkosc_zamowienia]], soki67[[#This Row],[Stan butelek przed]])</f>
        <v>85594</v>
      </c>
      <c r="G188">
        <f>IF(soki67[[#This Row],[Stan butelek przed]]-soki67[[#This Row],[wielkosc_zamowienia]] &lt; 0, soki67[[#This Row],[wielkosc_zamowienia]], 0)</f>
        <v>0</v>
      </c>
      <c r="H188">
        <f>IF(WEEKDAY(soki67[[#This Row],[data]], 2) &lt;= 5, $J$2, 5000)</f>
        <v>13179</v>
      </c>
    </row>
    <row r="189" spans="1:8" x14ac:dyDescent="0.45">
      <c r="A189">
        <v>188</v>
      </c>
      <c r="B189" s="1">
        <v>44292</v>
      </c>
      <c r="C189" s="2" t="s">
        <v>5</v>
      </c>
      <c r="D189">
        <v>7190</v>
      </c>
      <c r="E189">
        <f>IF(soki67[[#This Row],[data]] &lt;&gt; B188, F188+soki67[[#This Row],[Zmiana butelkowa]], F188)</f>
        <v>98773</v>
      </c>
      <c r="F189">
        <f>IF(soki67[[#This Row],[Stan butelek przed]]-soki67[[#This Row],[wielkosc_zamowienia]] &gt;=0, soki67[[#This Row],[Stan butelek przed]]-soki67[[#This Row],[wielkosc_zamowienia]], soki67[[#This Row],[Stan butelek przed]])</f>
        <v>91583</v>
      </c>
      <c r="G189">
        <f>IF(soki67[[#This Row],[Stan butelek przed]]-soki67[[#This Row],[wielkosc_zamowienia]] &lt; 0, soki67[[#This Row],[wielkosc_zamowienia]], 0)</f>
        <v>0</v>
      </c>
      <c r="H189">
        <f>IF(WEEKDAY(soki67[[#This Row],[data]], 2) &lt;= 5, $J$2, 5000)</f>
        <v>13179</v>
      </c>
    </row>
    <row r="190" spans="1:8" x14ac:dyDescent="0.45">
      <c r="A190">
        <v>189</v>
      </c>
      <c r="B190" s="1">
        <v>44292</v>
      </c>
      <c r="C190" s="2" t="s">
        <v>4</v>
      </c>
      <c r="D190">
        <v>7100</v>
      </c>
      <c r="E190">
        <f>IF(soki67[[#This Row],[data]] &lt;&gt; B189, F189+soki67[[#This Row],[Zmiana butelkowa]], F189)</f>
        <v>91583</v>
      </c>
      <c r="F190">
        <f>IF(soki67[[#This Row],[Stan butelek przed]]-soki67[[#This Row],[wielkosc_zamowienia]] &gt;=0, soki67[[#This Row],[Stan butelek przed]]-soki67[[#This Row],[wielkosc_zamowienia]], soki67[[#This Row],[Stan butelek przed]])</f>
        <v>84483</v>
      </c>
      <c r="G190">
        <f>IF(soki67[[#This Row],[Stan butelek przed]]-soki67[[#This Row],[wielkosc_zamowienia]] &lt; 0, soki67[[#This Row],[wielkosc_zamowienia]], 0)</f>
        <v>0</v>
      </c>
      <c r="H190">
        <f>IF(WEEKDAY(soki67[[#This Row],[data]], 2) &lt;= 5, $J$2, 5000)</f>
        <v>13179</v>
      </c>
    </row>
    <row r="191" spans="1:8" x14ac:dyDescent="0.45">
      <c r="A191">
        <v>190</v>
      </c>
      <c r="B191" s="1">
        <v>44292</v>
      </c>
      <c r="C191" s="2" t="s">
        <v>7</v>
      </c>
      <c r="D191">
        <v>8950</v>
      </c>
      <c r="E191">
        <f>IF(soki67[[#This Row],[data]] &lt;&gt; B190, F190+soki67[[#This Row],[Zmiana butelkowa]], F190)</f>
        <v>84483</v>
      </c>
      <c r="F191">
        <f>IF(soki67[[#This Row],[Stan butelek przed]]-soki67[[#This Row],[wielkosc_zamowienia]] &gt;=0, soki67[[#This Row],[Stan butelek przed]]-soki67[[#This Row],[wielkosc_zamowienia]], soki67[[#This Row],[Stan butelek przed]])</f>
        <v>75533</v>
      </c>
      <c r="G191">
        <f>IF(soki67[[#This Row],[Stan butelek przed]]-soki67[[#This Row],[wielkosc_zamowienia]] &lt; 0, soki67[[#This Row],[wielkosc_zamowienia]], 0)</f>
        <v>0</v>
      </c>
      <c r="H191">
        <f>IF(WEEKDAY(soki67[[#This Row],[data]], 2) &lt;= 5, $J$2, 5000)</f>
        <v>13179</v>
      </c>
    </row>
    <row r="192" spans="1:8" x14ac:dyDescent="0.45">
      <c r="A192">
        <v>191</v>
      </c>
      <c r="B192" s="1">
        <v>44293</v>
      </c>
      <c r="C192" s="2" t="s">
        <v>4</v>
      </c>
      <c r="D192">
        <v>7650</v>
      </c>
      <c r="E192">
        <f>IF(soki67[[#This Row],[data]] &lt;&gt; B191, F191+soki67[[#This Row],[Zmiana butelkowa]], F191)</f>
        <v>88712</v>
      </c>
      <c r="F192">
        <f>IF(soki67[[#This Row],[Stan butelek przed]]-soki67[[#This Row],[wielkosc_zamowienia]] &gt;=0, soki67[[#This Row],[Stan butelek przed]]-soki67[[#This Row],[wielkosc_zamowienia]], soki67[[#This Row],[Stan butelek przed]])</f>
        <v>81062</v>
      </c>
      <c r="G192">
        <f>IF(soki67[[#This Row],[Stan butelek przed]]-soki67[[#This Row],[wielkosc_zamowienia]] &lt; 0, soki67[[#This Row],[wielkosc_zamowienia]], 0)</f>
        <v>0</v>
      </c>
      <c r="H192">
        <f>IF(WEEKDAY(soki67[[#This Row],[data]], 2) &lt;= 5, $J$2, 5000)</f>
        <v>13179</v>
      </c>
    </row>
    <row r="193" spans="1:8" x14ac:dyDescent="0.45">
      <c r="A193">
        <v>192</v>
      </c>
      <c r="B193" s="1">
        <v>44293</v>
      </c>
      <c r="C193" s="2" t="s">
        <v>6</v>
      </c>
      <c r="D193">
        <v>3350</v>
      </c>
      <c r="E193">
        <f>IF(soki67[[#This Row],[data]] &lt;&gt; B192, F192+soki67[[#This Row],[Zmiana butelkowa]], F192)</f>
        <v>81062</v>
      </c>
      <c r="F193">
        <f>IF(soki67[[#This Row],[Stan butelek przed]]-soki67[[#This Row],[wielkosc_zamowienia]] &gt;=0, soki67[[#This Row],[Stan butelek przed]]-soki67[[#This Row],[wielkosc_zamowienia]], soki67[[#This Row],[Stan butelek przed]])</f>
        <v>77712</v>
      </c>
      <c r="G193">
        <f>IF(soki67[[#This Row],[Stan butelek przed]]-soki67[[#This Row],[wielkosc_zamowienia]] &lt; 0, soki67[[#This Row],[wielkosc_zamowienia]], 0)</f>
        <v>0</v>
      </c>
      <c r="H193">
        <f>IF(WEEKDAY(soki67[[#This Row],[data]], 2) &lt;= 5, $J$2, 5000)</f>
        <v>13179</v>
      </c>
    </row>
    <row r="194" spans="1:8" x14ac:dyDescent="0.45">
      <c r="A194">
        <v>193</v>
      </c>
      <c r="B194" s="1">
        <v>44294</v>
      </c>
      <c r="C194" s="2" t="s">
        <v>4</v>
      </c>
      <c r="D194">
        <v>8230</v>
      </c>
      <c r="E194">
        <f>IF(soki67[[#This Row],[data]] &lt;&gt; B193, F193+soki67[[#This Row],[Zmiana butelkowa]], F193)</f>
        <v>90891</v>
      </c>
      <c r="F194">
        <f>IF(soki67[[#This Row],[Stan butelek przed]]-soki67[[#This Row],[wielkosc_zamowienia]] &gt;=0, soki67[[#This Row],[Stan butelek przed]]-soki67[[#This Row],[wielkosc_zamowienia]], soki67[[#This Row],[Stan butelek przed]])</f>
        <v>82661</v>
      </c>
      <c r="G194">
        <f>IF(soki67[[#This Row],[Stan butelek przed]]-soki67[[#This Row],[wielkosc_zamowienia]] &lt; 0, soki67[[#This Row],[wielkosc_zamowienia]], 0)</f>
        <v>0</v>
      </c>
      <c r="H194">
        <f>IF(WEEKDAY(soki67[[#This Row],[data]], 2) &lt;= 5, $J$2, 5000)</f>
        <v>13179</v>
      </c>
    </row>
    <row r="195" spans="1:8" x14ac:dyDescent="0.45">
      <c r="A195">
        <v>194</v>
      </c>
      <c r="B195" s="1">
        <v>44294</v>
      </c>
      <c r="C195" s="2" t="s">
        <v>7</v>
      </c>
      <c r="D195">
        <v>4860</v>
      </c>
      <c r="E195">
        <f>IF(soki67[[#This Row],[data]] &lt;&gt; B194, F194+soki67[[#This Row],[Zmiana butelkowa]], F194)</f>
        <v>82661</v>
      </c>
      <c r="F195">
        <f>IF(soki67[[#This Row],[Stan butelek przed]]-soki67[[#This Row],[wielkosc_zamowienia]] &gt;=0, soki67[[#This Row],[Stan butelek przed]]-soki67[[#This Row],[wielkosc_zamowienia]], soki67[[#This Row],[Stan butelek przed]])</f>
        <v>77801</v>
      </c>
      <c r="G195">
        <f>IF(soki67[[#This Row],[Stan butelek przed]]-soki67[[#This Row],[wielkosc_zamowienia]] &lt; 0, soki67[[#This Row],[wielkosc_zamowienia]], 0)</f>
        <v>0</v>
      </c>
      <c r="H195">
        <f>IF(WEEKDAY(soki67[[#This Row],[data]], 2) &lt;= 5, $J$2, 5000)</f>
        <v>13179</v>
      </c>
    </row>
    <row r="196" spans="1:8" x14ac:dyDescent="0.45">
      <c r="A196">
        <v>195</v>
      </c>
      <c r="B196" s="1">
        <v>44294</v>
      </c>
      <c r="C196" s="2" t="s">
        <v>6</v>
      </c>
      <c r="D196">
        <v>2250</v>
      </c>
      <c r="E196">
        <f>IF(soki67[[#This Row],[data]] &lt;&gt; B195, F195+soki67[[#This Row],[Zmiana butelkowa]], F195)</f>
        <v>77801</v>
      </c>
      <c r="F196">
        <f>IF(soki67[[#This Row],[Stan butelek przed]]-soki67[[#This Row],[wielkosc_zamowienia]] &gt;=0, soki67[[#This Row],[Stan butelek przed]]-soki67[[#This Row],[wielkosc_zamowienia]], soki67[[#This Row],[Stan butelek przed]])</f>
        <v>75551</v>
      </c>
      <c r="G196">
        <f>IF(soki67[[#This Row],[Stan butelek przed]]-soki67[[#This Row],[wielkosc_zamowienia]] &lt; 0, soki67[[#This Row],[wielkosc_zamowienia]], 0)</f>
        <v>0</v>
      </c>
      <c r="H196">
        <f>IF(WEEKDAY(soki67[[#This Row],[data]], 2) &lt;= 5, $J$2, 5000)</f>
        <v>13179</v>
      </c>
    </row>
    <row r="197" spans="1:8" x14ac:dyDescent="0.45">
      <c r="A197">
        <v>196</v>
      </c>
      <c r="B197" s="1">
        <v>44295</v>
      </c>
      <c r="C197" s="2" t="s">
        <v>4</v>
      </c>
      <c r="D197">
        <v>9980</v>
      </c>
      <c r="E197">
        <f>IF(soki67[[#This Row],[data]] &lt;&gt; B196, F196+soki67[[#This Row],[Zmiana butelkowa]], F196)</f>
        <v>88730</v>
      </c>
      <c r="F197">
        <f>IF(soki67[[#This Row],[Stan butelek przed]]-soki67[[#This Row],[wielkosc_zamowienia]] &gt;=0, soki67[[#This Row],[Stan butelek przed]]-soki67[[#This Row],[wielkosc_zamowienia]], soki67[[#This Row],[Stan butelek przed]])</f>
        <v>78750</v>
      </c>
      <c r="G197">
        <f>IF(soki67[[#This Row],[Stan butelek przed]]-soki67[[#This Row],[wielkosc_zamowienia]] &lt; 0, soki67[[#This Row],[wielkosc_zamowienia]], 0)</f>
        <v>0</v>
      </c>
      <c r="H197">
        <f>IF(WEEKDAY(soki67[[#This Row],[data]], 2) &lt;= 5, $J$2, 5000)</f>
        <v>13179</v>
      </c>
    </row>
    <row r="198" spans="1:8" x14ac:dyDescent="0.45">
      <c r="A198">
        <v>197</v>
      </c>
      <c r="B198" s="1">
        <v>44295</v>
      </c>
      <c r="C198" s="2" t="s">
        <v>6</v>
      </c>
      <c r="D198">
        <v>6320</v>
      </c>
      <c r="E198">
        <f>IF(soki67[[#This Row],[data]] &lt;&gt; B197, F197+soki67[[#This Row],[Zmiana butelkowa]], F197)</f>
        <v>78750</v>
      </c>
      <c r="F198">
        <f>IF(soki67[[#This Row],[Stan butelek przed]]-soki67[[#This Row],[wielkosc_zamowienia]] &gt;=0, soki67[[#This Row],[Stan butelek przed]]-soki67[[#This Row],[wielkosc_zamowienia]], soki67[[#This Row],[Stan butelek przed]])</f>
        <v>72430</v>
      </c>
      <c r="G198">
        <f>IF(soki67[[#This Row],[Stan butelek przed]]-soki67[[#This Row],[wielkosc_zamowienia]] &lt; 0, soki67[[#This Row],[wielkosc_zamowienia]], 0)</f>
        <v>0</v>
      </c>
      <c r="H198">
        <f>IF(WEEKDAY(soki67[[#This Row],[data]], 2) &lt;= 5, $J$2, 5000)</f>
        <v>13179</v>
      </c>
    </row>
    <row r="199" spans="1:8" x14ac:dyDescent="0.45">
      <c r="A199">
        <v>198</v>
      </c>
      <c r="B199" s="1">
        <v>44295</v>
      </c>
      <c r="C199" s="2" t="s">
        <v>7</v>
      </c>
      <c r="D199">
        <v>4600</v>
      </c>
      <c r="E199">
        <f>IF(soki67[[#This Row],[data]] &lt;&gt; B198, F198+soki67[[#This Row],[Zmiana butelkowa]], F198)</f>
        <v>72430</v>
      </c>
      <c r="F199">
        <f>IF(soki67[[#This Row],[Stan butelek przed]]-soki67[[#This Row],[wielkosc_zamowienia]] &gt;=0, soki67[[#This Row],[Stan butelek przed]]-soki67[[#This Row],[wielkosc_zamowienia]], soki67[[#This Row],[Stan butelek przed]])</f>
        <v>67830</v>
      </c>
      <c r="G199">
        <f>IF(soki67[[#This Row],[Stan butelek przed]]-soki67[[#This Row],[wielkosc_zamowienia]] &lt; 0, soki67[[#This Row],[wielkosc_zamowienia]], 0)</f>
        <v>0</v>
      </c>
      <c r="H199">
        <f>IF(WEEKDAY(soki67[[#This Row],[data]], 2) &lt;= 5, $J$2, 5000)</f>
        <v>13179</v>
      </c>
    </row>
    <row r="200" spans="1:8" x14ac:dyDescent="0.45">
      <c r="A200">
        <v>199</v>
      </c>
      <c r="B200" s="1">
        <v>44296</v>
      </c>
      <c r="C200" s="2" t="s">
        <v>5</v>
      </c>
      <c r="D200">
        <v>9150</v>
      </c>
      <c r="E200">
        <f>IF(soki67[[#This Row],[data]] &lt;&gt; B199, F199+soki67[[#This Row],[Zmiana butelkowa]], F199)</f>
        <v>72830</v>
      </c>
      <c r="F200">
        <f>IF(soki67[[#This Row],[Stan butelek przed]]-soki67[[#This Row],[wielkosc_zamowienia]] &gt;=0, soki67[[#This Row],[Stan butelek przed]]-soki67[[#This Row],[wielkosc_zamowienia]], soki67[[#This Row],[Stan butelek przed]])</f>
        <v>63680</v>
      </c>
      <c r="G200">
        <f>IF(soki67[[#This Row],[Stan butelek przed]]-soki67[[#This Row],[wielkosc_zamowienia]] &lt; 0, soki67[[#This Row],[wielkosc_zamowienia]], 0)</f>
        <v>0</v>
      </c>
      <c r="H200">
        <f>IF(WEEKDAY(soki67[[#This Row],[data]], 2) &lt;= 5, $J$2, 5000)</f>
        <v>5000</v>
      </c>
    </row>
    <row r="201" spans="1:8" x14ac:dyDescent="0.45">
      <c r="A201">
        <v>200</v>
      </c>
      <c r="B201" s="1">
        <v>44297</v>
      </c>
      <c r="C201" s="2" t="s">
        <v>7</v>
      </c>
      <c r="D201">
        <v>4940</v>
      </c>
      <c r="E201">
        <f>IF(soki67[[#This Row],[data]] &lt;&gt; B200, F200+soki67[[#This Row],[Zmiana butelkowa]], F200)</f>
        <v>68680</v>
      </c>
      <c r="F201">
        <f>IF(soki67[[#This Row],[Stan butelek przed]]-soki67[[#This Row],[wielkosc_zamowienia]] &gt;=0, soki67[[#This Row],[Stan butelek przed]]-soki67[[#This Row],[wielkosc_zamowienia]], soki67[[#This Row],[Stan butelek przed]])</f>
        <v>63740</v>
      </c>
      <c r="G201">
        <f>IF(soki67[[#This Row],[Stan butelek przed]]-soki67[[#This Row],[wielkosc_zamowienia]] &lt; 0, soki67[[#This Row],[wielkosc_zamowienia]], 0)</f>
        <v>0</v>
      </c>
      <c r="H201">
        <f>IF(WEEKDAY(soki67[[#This Row],[data]], 2) &lt;= 5, $J$2, 5000)</f>
        <v>5000</v>
      </c>
    </row>
    <row r="202" spans="1:8" x14ac:dyDescent="0.45">
      <c r="A202">
        <v>201</v>
      </c>
      <c r="B202" s="1">
        <v>44298</v>
      </c>
      <c r="C202" s="2" t="s">
        <v>5</v>
      </c>
      <c r="D202">
        <v>7550</v>
      </c>
      <c r="E202">
        <f>IF(soki67[[#This Row],[data]] &lt;&gt; B201, F201+soki67[[#This Row],[Zmiana butelkowa]], F201)</f>
        <v>76919</v>
      </c>
      <c r="F202">
        <f>IF(soki67[[#This Row],[Stan butelek przed]]-soki67[[#This Row],[wielkosc_zamowienia]] &gt;=0, soki67[[#This Row],[Stan butelek przed]]-soki67[[#This Row],[wielkosc_zamowienia]], soki67[[#This Row],[Stan butelek przed]])</f>
        <v>69369</v>
      </c>
      <c r="G202">
        <f>IF(soki67[[#This Row],[Stan butelek przed]]-soki67[[#This Row],[wielkosc_zamowienia]] &lt; 0, soki67[[#This Row],[wielkosc_zamowienia]], 0)</f>
        <v>0</v>
      </c>
      <c r="H202">
        <f>IF(WEEKDAY(soki67[[#This Row],[data]], 2) &lt;= 5, $J$2, 5000)</f>
        <v>13179</v>
      </c>
    </row>
    <row r="203" spans="1:8" x14ac:dyDescent="0.45">
      <c r="A203">
        <v>202</v>
      </c>
      <c r="B203" s="1">
        <v>44298</v>
      </c>
      <c r="C203" s="2" t="s">
        <v>4</v>
      </c>
      <c r="D203">
        <v>4460</v>
      </c>
      <c r="E203">
        <f>IF(soki67[[#This Row],[data]] &lt;&gt; B202, F202+soki67[[#This Row],[Zmiana butelkowa]], F202)</f>
        <v>69369</v>
      </c>
      <c r="F203">
        <f>IF(soki67[[#This Row],[Stan butelek przed]]-soki67[[#This Row],[wielkosc_zamowienia]] &gt;=0, soki67[[#This Row],[Stan butelek przed]]-soki67[[#This Row],[wielkosc_zamowienia]], soki67[[#This Row],[Stan butelek przed]])</f>
        <v>64909</v>
      </c>
      <c r="G203">
        <f>IF(soki67[[#This Row],[Stan butelek przed]]-soki67[[#This Row],[wielkosc_zamowienia]] &lt; 0, soki67[[#This Row],[wielkosc_zamowienia]], 0)</f>
        <v>0</v>
      </c>
      <c r="H203">
        <f>IF(WEEKDAY(soki67[[#This Row],[data]], 2) &lt;= 5, $J$2, 5000)</f>
        <v>13179</v>
      </c>
    </row>
    <row r="204" spans="1:8" x14ac:dyDescent="0.45">
      <c r="A204">
        <v>203</v>
      </c>
      <c r="B204" s="1">
        <v>44299</v>
      </c>
      <c r="C204" s="2" t="s">
        <v>5</v>
      </c>
      <c r="D204">
        <v>1680</v>
      </c>
      <c r="E204">
        <f>IF(soki67[[#This Row],[data]] &lt;&gt; B203, F203+soki67[[#This Row],[Zmiana butelkowa]], F203)</f>
        <v>78088</v>
      </c>
      <c r="F204">
        <f>IF(soki67[[#This Row],[Stan butelek przed]]-soki67[[#This Row],[wielkosc_zamowienia]] &gt;=0, soki67[[#This Row],[Stan butelek przed]]-soki67[[#This Row],[wielkosc_zamowienia]], soki67[[#This Row],[Stan butelek przed]])</f>
        <v>76408</v>
      </c>
      <c r="G204">
        <f>IF(soki67[[#This Row],[Stan butelek przed]]-soki67[[#This Row],[wielkosc_zamowienia]] &lt; 0, soki67[[#This Row],[wielkosc_zamowienia]], 0)</f>
        <v>0</v>
      </c>
      <c r="H204">
        <f>IF(WEEKDAY(soki67[[#This Row],[data]], 2) &lt;= 5, $J$2, 5000)</f>
        <v>13179</v>
      </c>
    </row>
    <row r="205" spans="1:8" x14ac:dyDescent="0.45">
      <c r="A205">
        <v>204</v>
      </c>
      <c r="B205" s="1">
        <v>44299</v>
      </c>
      <c r="C205" s="2" t="s">
        <v>7</v>
      </c>
      <c r="D205">
        <v>5220</v>
      </c>
      <c r="E205">
        <f>IF(soki67[[#This Row],[data]] &lt;&gt; B204, F204+soki67[[#This Row],[Zmiana butelkowa]], F204)</f>
        <v>76408</v>
      </c>
      <c r="F205">
        <f>IF(soki67[[#This Row],[Stan butelek przed]]-soki67[[#This Row],[wielkosc_zamowienia]] &gt;=0, soki67[[#This Row],[Stan butelek przed]]-soki67[[#This Row],[wielkosc_zamowienia]], soki67[[#This Row],[Stan butelek przed]])</f>
        <v>71188</v>
      </c>
      <c r="G205">
        <f>IF(soki67[[#This Row],[Stan butelek przed]]-soki67[[#This Row],[wielkosc_zamowienia]] &lt; 0, soki67[[#This Row],[wielkosc_zamowienia]], 0)</f>
        <v>0</v>
      </c>
      <c r="H205">
        <f>IF(WEEKDAY(soki67[[#This Row],[data]], 2) &lt;= 5, $J$2, 5000)</f>
        <v>13179</v>
      </c>
    </row>
    <row r="206" spans="1:8" x14ac:dyDescent="0.45">
      <c r="A206">
        <v>205</v>
      </c>
      <c r="B206" s="1">
        <v>44299</v>
      </c>
      <c r="C206" s="2" t="s">
        <v>6</v>
      </c>
      <c r="D206">
        <v>6180</v>
      </c>
      <c r="E206">
        <f>IF(soki67[[#This Row],[data]] &lt;&gt; B205, F205+soki67[[#This Row],[Zmiana butelkowa]], F205)</f>
        <v>71188</v>
      </c>
      <c r="F206">
        <f>IF(soki67[[#This Row],[Stan butelek przed]]-soki67[[#This Row],[wielkosc_zamowienia]] &gt;=0, soki67[[#This Row],[Stan butelek przed]]-soki67[[#This Row],[wielkosc_zamowienia]], soki67[[#This Row],[Stan butelek przed]])</f>
        <v>65008</v>
      </c>
      <c r="G206">
        <f>IF(soki67[[#This Row],[Stan butelek przed]]-soki67[[#This Row],[wielkosc_zamowienia]] &lt; 0, soki67[[#This Row],[wielkosc_zamowienia]], 0)</f>
        <v>0</v>
      </c>
      <c r="H206">
        <f>IF(WEEKDAY(soki67[[#This Row],[data]], 2) &lt;= 5, $J$2, 5000)</f>
        <v>13179</v>
      </c>
    </row>
    <row r="207" spans="1:8" x14ac:dyDescent="0.45">
      <c r="A207">
        <v>206</v>
      </c>
      <c r="B207" s="1">
        <v>44300</v>
      </c>
      <c r="C207" s="2" t="s">
        <v>4</v>
      </c>
      <c r="D207">
        <v>6780</v>
      </c>
      <c r="E207">
        <f>IF(soki67[[#This Row],[data]] &lt;&gt; B206, F206+soki67[[#This Row],[Zmiana butelkowa]], F206)</f>
        <v>78187</v>
      </c>
      <c r="F207">
        <f>IF(soki67[[#This Row],[Stan butelek przed]]-soki67[[#This Row],[wielkosc_zamowienia]] &gt;=0, soki67[[#This Row],[Stan butelek przed]]-soki67[[#This Row],[wielkosc_zamowienia]], soki67[[#This Row],[Stan butelek przed]])</f>
        <v>71407</v>
      </c>
      <c r="G207">
        <f>IF(soki67[[#This Row],[Stan butelek przed]]-soki67[[#This Row],[wielkosc_zamowienia]] &lt; 0, soki67[[#This Row],[wielkosc_zamowienia]], 0)</f>
        <v>0</v>
      </c>
      <c r="H207">
        <f>IF(WEEKDAY(soki67[[#This Row],[data]], 2) &lt;= 5, $J$2, 5000)</f>
        <v>13179</v>
      </c>
    </row>
    <row r="208" spans="1:8" x14ac:dyDescent="0.45">
      <c r="A208">
        <v>207</v>
      </c>
      <c r="B208" s="1">
        <v>44300</v>
      </c>
      <c r="C208" s="2" t="s">
        <v>6</v>
      </c>
      <c r="D208">
        <v>6770</v>
      </c>
      <c r="E208">
        <f>IF(soki67[[#This Row],[data]] &lt;&gt; B207, F207+soki67[[#This Row],[Zmiana butelkowa]], F207)</f>
        <v>71407</v>
      </c>
      <c r="F208">
        <f>IF(soki67[[#This Row],[Stan butelek przed]]-soki67[[#This Row],[wielkosc_zamowienia]] &gt;=0, soki67[[#This Row],[Stan butelek przed]]-soki67[[#This Row],[wielkosc_zamowienia]], soki67[[#This Row],[Stan butelek przed]])</f>
        <v>64637</v>
      </c>
      <c r="G208">
        <f>IF(soki67[[#This Row],[Stan butelek przed]]-soki67[[#This Row],[wielkosc_zamowienia]] &lt; 0, soki67[[#This Row],[wielkosc_zamowienia]], 0)</f>
        <v>0</v>
      </c>
      <c r="H208">
        <f>IF(WEEKDAY(soki67[[#This Row],[data]], 2) &lt;= 5, $J$2, 5000)</f>
        <v>13179</v>
      </c>
    </row>
    <row r="209" spans="1:8" x14ac:dyDescent="0.45">
      <c r="A209">
        <v>208</v>
      </c>
      <c r="B209" s="1">
        <v>44300</v>
      </c>
      <c r="C209" s="2" t="s">
        <v>7</v>
      </c>
      <c r="D209">
        <v>2070</v>
      </c>
      <c r="E209">
        <f>IF(soki67[[#This Row],[data]] &lt;&gt; B208, F208+soki67[[#This Row],[Zmiana butelkowa]], F208)</f>
        <v>64637</v>
      </c>
      <c r="F209">
        <f>IF(soki67[[#This Row],[Stan butelek przed]]-soki67[[#This Row],[wielkosc_zamowienia]] &gt;=0, soki67[[#This Row],[Stan butelek przed]]-soki67[[#This Row],[wielkosc_zamowienia]], soki67[[#This Row],[Stan butelek przed]])</f>
        <v>62567</v>
      </c>
      <c r="G209">
        <f>IF(soki67[[#This Row],[Stan butelek przed]]-soki67[[#This Row],[wielkosc_zamowienia]] &lt; 0, soki67[[#This Row],[wielkosc_zamowienia]], 0)</f>
        <v>0</v>
      </c>
      <c r="H209">
        <f>IF(WEEKDAY(soki67[[#This Row],[data]], 2) &lt;= 5, $J$2, 5000)</f>
        <v>13179</v>
      </c>
    </row>
    <row r="210" spans="1:8" x14ac:dyDescent="0.45">
      <c r="A210">
        <v>209</v>
      </c>
      <c r="B210" s="1">
        <v>44301</v>
      </c>
      <c r="C210" s="2" t="s">
        <v>4</v>
      </c>
      <c r="D210">
        <v>6720</v>
      </c>
      <c r="E210">
        <f>IF(soki67[[#This Row],[data]] &lt;&gt; B209, F209+soki67[[#This Row],[Zmiana butelkowa]], F209)</f>
        <v>75746</v>
      </c>
      <c r="F210">
        <f>IF(soki67[[#This Row],[Stan butelek przed]]-soki67[[#This Row],[wielkosc_zamowienia]] &gt;=0, soki67[[#This Row],[Stan butelek przed]]-soki67[[#This Row],[wielkosc_zamowienia]], soki67[[#This Row],[Stan butelek przed]])</f>
        <v>69026</v>
      </c>
      <c r="G210">
        <f>IF(soki67[[#This Row],[Stan butelek przed]]-soki67[[#This Row],[wielkosc_zamowienia]] &lt; 0, soki67[[#This Row],[wielkosc_zamowienia]], 0)</f>
        <v>0</v>
      </c>
      <c r="H210">
        <f>IF(WEEKDAY(soki67[[#This Row],[data]], 2) &lt;= 5, $J$2, 5000)</f>
        <v>13179</v>
      </c>
    </row>
    <row r="211" spans="1:8" x14ac:dyDescent="0.45">
      <c r="A211">
        <v>210</v>
      </c>
      <c r="B211" s="1">
        <v>44301</v>
      </c>
      <c r="C211" s="2" t="s">
        <v>6</v>
      </c>
      <c r="D211">
        <v>5160</v>
      </c>
      <c r="E211">
        <f>IF(soki67[[#This Row],[data]] &lt;&gt; B210, F210+soki67[[#This Row],[Zmiana butelkowa]], F210)</f>
        <v>69026</v>
      </c>
      <c r="F211">
        <f>IF(soki67[[#This Row],[Stan butelek przed]]-soki67[[#This Row],[wielkosc_zamowienia]] &gt;=0, soki67[[#This Row],[Stan butelek przed]]-soki67[[#This Row],[wielkosc_zamowienia]], soki67[[#This Row],[Stan butelek przed]])</f>
        <v>63866</v>
      </c>
      <c r="G211">
        <f>IF(soki67[[#This Row],[Stan butelek przed]]-soki67[[#This Row],[wielkosc_zamowienia]] &lt; 0, soki67[[#This Row],[wielkosc_zamowienia]], 0)</f>
        <v>0</v>
      </c>
      <c r="H211">
        <f>IF(WEEKDAY(soki67[[#This Row],[data]], 2) &lt;= 5, $J$2, 5000)</f>
        <v>13179</v>
      </c>
    </row>
    <row r="212" spans="1:8" x14ac:dyDescent="0.45">
      <c r="A212">
        <v>211</v>
      </c>
      <c r="B212" s="1">
        <v>44301</v>
      </c>
      <c r="C212" s="2" t="s">
        <v>7</v>
      </c>
      <c r="D212">
        <v>3130</v>
      </c>
      <c r="E212">
        <f>IF(soki67[[#This Row],[data]] &lt;&gt; B211, F211+soki67[[#This Row],[Zmiana butelkowa]], F211)</f>
        <v>63866</v>
      </c>
      <c r="F212">
        <f>IF(soki67[[#This Row],[Stan butelek przed]]-soki67[[#This Row],[wielkosc_zamowienia]] &gt;=0, soki67[[#This Row],[Stan butelek przed]]-soki67[[#This Row],[wielkosc_zamowienia]], soki67[[#This Row],[Stan butelek przed]])</f>
        <v>60736</v>
      </c>
      <c r="G212">
        <f>IF(soki67[[#This Row],[Stan butelek przed]]-soki67[[#This Row],[wielkosc_zamowienia]] &lt; 0, soki67[[#This Row],[wielkosc_zamowienia]], 0)</f>
        <v>0</v>
      </c>
      <c r="H212">
        <f>IF(WEEKDAY(soki67[[#This Row],[data]], 2) &lt;= 5, $J$2, 5000)</f>
        <v>13179</v>
      </c>
    </row>
    <row r="213" spans="1:8" x14ac:dyDescent="0.45">
      <c r="A213">
        <v>212</v>
      </c>
      <c r="B213" s="1">
        <v>44302</v>
      </c>
      <c r="C213" s="2" t="s">
        <v>5</v>
      </c>
      <c r="D213">
        <v>6560</v>
      </c>
      <c r="E213">
        <f>IF(soki67[[#This Row],[data]] &lt;&gt; B212, F212+soki67[[#This Row],[Zmiana butelkowa]], F212)</f>
        <v>73915</v>
      </c>
      <c r="F213">
        <f>IF(soki67[[#This Row],[Stan butelek przed]]-soki67[[#This Row],[wielkosc_zamowienia]] &gt;=0, soki67[[#This Row],[Stan butelek przed]]-soki67[[#This Row],[wielkosc_zamowienia]], soki67[[#This Row],[Stan butelek przed]])</f>
        <v>67355</v>
      </c>
      <c r="G213">
        <f>IF(soki67[[#This Row],[Stan butelek przed]]-soki67[[#This Row],[wielkosc_zamowienia]] &lt; 0, soki67[[#This Row],[wielkosc_zamowienia]], 0)</f>
        <v>0</v>
      </c>
      <c r="H213">
        <f>IF(WEEKDAY(soki67[[#This Row],[data]], 2) &lt;= 5, $J$2, 5000)</f>
        <v>13179</v>
      </c>
    </row>
    <row r="214" spans="1:8" x14ac:dyDescent="0.45">
      <c r="A214">
        <v>213</v>
      </c>
      <c r="B214" s="1">
        <v>44302</v>
      </c>
      <c r="C214" s="2" t="s">
        <v>4</v>
      </c>
      <c r="D214">
        <v>1000</v>
      </c>
      <c r="E214">
        <f>IF(soki67[[#This Row],[data]] &lt;&gt; B213, F213+soki67[[#This Row],[Zmiana butelkowa]], F213)</f>
        <v>67355</v>
      </c>
      <c r="F214">
        <f>IF(soki67[[#This Row],[Stan butelek przed]]-soki67[[#This Row],[wielkosc_zamowienia]] &gt;=0, soki67[[#This Row],[Stan butelek przed]]-soki67[[#This Row],[wielkosc_zamowienia]], soki67[[#This Row],[Stan butelek przed]])</f>
        <v>66355</v>
      </c>
      <c r="G214">
        <f>IF(soki67[[#This Row],[Stan butelek przed]]-soki67[[#This Row],[wielkosc_zamowienia]] &lt; 0, soki67[[#This Row],[wielkosc_zamowienia]], 0)</f>
        <v>0</v>
      </c>
      <c r="H214">
        <f>IF(WEEKDAY(soki67[[#This Row],[data]], 2) &lt;= 5, $J$2, 5000)</f>
        <v>13179</v>
      </c>
    </row>
    <row r="215" spans="1:8" x14ac:dyDescent="0.45">
      <c r="A215">
        <v>214</v>
      </c>
      <c r="B215" s="1">
        <v>44303</v>
      </c>
      <c r="C215" s="2" t="s">
        <v>7</v>
      </c>
      <c r="D215">
        <v>2660</v>
      </c>
      <c r="E215">
        <f>IF(soki67[[#This Row],[data]] &lt;&gt; B214, F214+soki67[[#This Row],[Zmiana butelkowa]], F214)</f>
        <v>71355</v>
      </c>
      <c r="F215">
        <f>IF(soki67[[#This Row],[Stan butelek przed]]-soki67[[#This Row],[wielkosc_zamowienia]] &gt;=0, soki67[[#This Row],[Stan butelek przed]]-soki67[[#This Row],[wielkosc_zamowienia]], soki67[[#This Row],[Stan butelek przed]])</f>
        <v>68695</v>
      </c>
      <c r="G215">
        <f>IF(soki67[[#This Row],[Stan butelek przed]]-soki67[[#This Row],[wielkosc_zamowienia]] &lt; 0, soki67[[#This Row],[wielkosc_zamowienia]], 0)</f>
        <v>0</v>
      </c>
      <c r="H215">
        <f>IF(WEEKDAY(soki67[[#This Row],[data]], 2) &lt;= 5, $J$2, 5000)</f>
        <v>5000</v>
      </c>
    </row>
    <row r="216" spans="1:8" x14ac:dyDescent="0.45">
      <c r="A216">
        <v>215</v>
      </c>
      <c r="B216" s="1">
        <v>44303</v>
      </c>
      <c r="C216" s="2" t="s">
        <v>6</v>
      </c>
      <c r="D216">
        <v>8880</v>
      </c>
      <c r="E216">
        <f>IF(soki67[[#This Row],[data]] &lt;&gt; B215, F215+soki67[[#This Row],[Zmiana butelkowa]], F215)</f>
        <v>68695</v>
      </c>
      <c r="F216">
        <f>IF(soki67[[#This Row],[Stan butelek przed]]-soki67[[#This Row],[wielkosc_zamowienia]] &gt;=0, soki67[[#This Row],[Stan butelek przed]]-soki67[[#This Row],[wielkosc_zamowienia]], soki67[[#This Row],[Stan butelek przed]])</f>
        <v>59815</v>
      </c>
      <c r="G216">
        <f>IF(soki67[[#This Row],[Stan butelek przed]]-soki67[[#This Row],[wielkosc_zamowienia]] &lt; 0, soki67[[#This Row],[wielkosc_zamowienia]], 0)</f>
        <v>0</v>
      </c>
      <c r="H216">
        <f>IF(WEEKDAY(soki67[[#This Row],[data]], 2) &lt;= 5, $J$2, 5000)</f>
        <v>5000</v>
      </c>
    </row>
    <row r="217" spans="1:8" x14ac:dyDescent="0.45">
      <c r="A217">
        <v>216</v>
      </c>
      <c r="B217" s="1">
        <v>44303</v>
      </c>
      <c r="C217" s="2" t="s">
        <v>4</v>
      </c>
      <c r="D217">
        <v>1800</v>
      </c>
      <c r="E217">
        <f>IF(soki67[[#This Row],[data]] &lt;&gt; B216, F216+soki67[[#This Row],[Zmiana butelkowa]], F216)</f>
        <v>59815</v>
      </c>
      <c r="F217">
        <f>IF(soki67[[#This Row],[Stan butelek przed]]-soki67[[#This Row],[wielkosc_zamowienia]] &gt;=0, soki67[[#This Row],[Stan butelek przed]]-soki67[[#This Row],[wielkosc_zamowienia]], soki67[[#This Row],[Stan butelek przed]])</f>
        <v>58015</v>
      </c>
      <c r="G217">
        <f>IF(soki67[[#This Row],[Stan butelek przed]]-soki67[[#This Row],[wielkosc_zamowienia]] &lt; 0, soki67[[#This Row],[wielkosc_zamowienia]], 0)</f>
        <v>0</v>
      </c>
      <c r="H217">
        <f>IF(WEEKDAY(soki67[[#This Row],[data]], 2) &lt;= 5, $J$2, 5000)</f>
        <v>5000</v>
      </c>
    </row>
    <row r="218" spans="1:8" x14ac:dyDescent="0.45">
      <c r="A218">
        <v>217</v>
      </c>
      <c r="B218" s="1">
        <v>44304</v>
      </c>
      <c r="C218" s="2" t="s">
        <v>6</v>
      </c>
      <c r="D218">
        <v>6820</v>
      </c>
      <c r="E218">
        <f>IF(soki67[[#This Row],[data]] &lt;&gt; B217, F217+soki67[[#This Row],[Zmiana butelkowa]], F217)</f>
        <v>63015</v>
      </c>
      <c r="F218">
        <f>IF(soki67[[#This Row],[Stan butelek przed]]-soki67[[#This Row],[wielkosc_zamowienia]] &gt;=0, soki67[[#This Row],[Stan butelek przed]]-soki67[[#This Row],[wielkosc_zamowienia]], soki67[[#This Row],[Stan butelek przed]])</f>
        <v>56195</v>
      </c>
      <c r="G218">
        <f>IF(soki67[[#This Row],[Stan butelek przed]]-soki67[[#This Row],[wielkosc_zamowienia]] &lt; 0, soki67[[#This Row],[wielkosc_zamowienia]], 0)</f>
        <v>0</v>
      </c>
      <c r="H218">
        <f>IF(WEEKDAY(soki67[[#This Row],[data]], 2) &lt;= 5, $J$2, 5000)</f>
        <v>5000</v>
      </c>
    </row>
    <row r="219" spans="1:8" x14ac:dyDescent="0.45">
      <c r="A219">
        <v>218</v>
      </c>
      <c r="B219" s="1">
        <v>44304</v>
      </c>
      <c r="C219" s="2" t="s">
        <v>7</v>
      </c>
      <c r="D219">
        <v>3860</v>
      </c>
      <c r="E219">
        <f>IF(soki67[[#This Row],[data]] &lt;&gt; B218, F218+soki67[[#This Row],[Zmiana butelkowa]], F218)</f>
        <v>56195</v>
      </c>
      <c r="F219">
        <f>IF(soki67[[#This Row],[Stan butelek przed]]-soki67[[#This Row],[wielkosc_zamowienia]] &gt;=0, soki67[[#This Row],[Stan butelek przed]]-soki67[[#This Row],[wielkosc_zamowienia]], soki67[[#This Row],[Stan butelek przed]])</f>
        <v>52335</v>
      </c>
      <c r="G219">
        <f>IF(soki67[[#This Row],[Stan butelek przed]]-soki67[[#This Row],[wielkosc_zamowienia]] &lt; 0, soki67[[#This Row],[wielkosc_zamowienia]], 0)</f>
        <v>0</v>
      </c>
      <c r="H219">
        <f>IF(WEEKDAY(soki67[[#This Row],[data]], 2) &lt;= 5, $J$2, 5000)</f>
        <v>5000</v>
      </c>
    </row>
    <row r="220" spans="1:8" x14ac:dyDescent="0.45">
      <c r="A220">
        <v>219</v>
      </c>
      <c r="B220" s="1">
        <v>44304</v>
      </c>
      <c r="C220" s="2" t="s">
        <v>4</v>
      </c>
      <c r="D220">
        <v>6470</v>
      </c>
      <c r="E220">
        <f>IF(soki67[[#This Row],[data]] &lt;&gt; B219, F219+soki67[[#This Row],[Zmiana butelkowa]], F219)</f>
        <v>52335</v>
      </c>
      <c r="F220">
        <f>IF(soki67[[#This Row],[Stan butelek przed]]-soki67[[#This Row],[wielkosc_zamowienia]] &gt;=0, soki67[[#This Row],[Stan butelek przed]]-soki67[[#This Row],[wielkosc_zamowienia]], soki67[[#This Row],[Stan butelek przed]])</f>
        <v>45865</v>
      </c>
      <c r="G220">
        <f>IF(soki67[[#This Row],[Stan butelek przed]]-soki67[[#This Row],[wielkosc_zamowienia]] &lt; 0, soki67[[#This Row],[wielkosc_zamowienia]], 0)</f>
        <v>0</v>
      </c>
      <c r="H220">
        <f>IF(WEEKDAY(soki67[[#This Row],[data]], 2) &lt;= 5, $J$2, 5000)</f>
        <v>5000</v>
      </c>
    </row>
    <row r="221" spans="1:8" x14ac:dyDescent="0.45">
      <c r="A221">
        <v>220</v>
      </c>
      <c r="B221" s="1">
        <v>44305</v>
      </c>
      <c r="C221" s="2" t="s">
        <v>6</v>
      </c>
      <c r="D221">
        <v>1560</v>
      </c>
      <c r="E221">
        <f>IF(soki67[[#This Row],[data]] &lt;&gt; B220, F220+soki67[[#This Row],[Zmiana butelkowa]], F220)</f>
        <v>59044</v>
      </c>
      <c r="F221">
        <f>IF(soki67[[#This Row],[Stan butelek przed]]-soki67[[#This Row],[wielkosc_zamowienia]] &gt;=0, soki67[[#This Row],[Stan butelek przed]]-soki67[[#This Row],[wielkosc_zamowienia]], soki67[[#This Row],[Stan butelek przed]])</f>
        <v>57484</v>
      </c>
      <c r="G221">
        <f>IF(soki67[[#This Row],[Stan butelek przed]]-soki67[[#This Row],[wielkosc_zamowienia]] &lt; 0, soki67[[#This Row],[wielkosc_zamowienia]], 0)</f>
        <v>0</v>
      </c>
      <c r="H221">
        <f>IF(WEEKDAY(soki67[[#This Row],[data]], 2) &lt;= 5, $J$2, 5000)</f>
        <v>13179</v>
      </c>
    </row>
    <row r="222" spans="1:8" x14ac:dyDescent="0.45">
      <c r="A222">
        <v>221</v>
      </c>
      <c r="B222" s="1">
        <v>44305</v>
      </c>
      <c r="C222" s="2" t="s">
        <v>7</v>
      </c>
      <c r="D222">
        <v>3420</v>
      </c>
      <c r="E222">
        <f>IF(soki67[[#This Row],[data]] &lt;&gt; B221, F221+soki67[[#This Row],[Zmiana butelkowa]], F221)</f>
        <v>57484</v>
      </c>
      <c r="F222">
        <f>IF(soki67[[#This Row],[Stan butelek przed]]-soki67[[#This Row],[wielkosc_zamowienia]] &gt;=0, soki67[[#This Row],[Stan butelek przed]]-soki67[[#This Row],[wielkosc_zamowienia]], soki67[[#This Row],[Stan butelek przed]])</f>
        <v>54064</v>
      </c>
      <c r="G222">
        <f>IF(soki67[[#This Row],[Stan butelek przed]]-soki67[[#This Row],[wielkosc_zamowienia]] &lt; 0, soki67[[#This Row],[wielkosc_zamowienia]], 0)</f>
        <v>0</v>
      </c>
      <c r="H222">
        <f>IF(WEEKDAY(soki67[[#This Row],[data]], 2) &lt;= 5, $J$2, 5000)</f>
        <v>13179</v>
      </c>
    </row>
    <row r="223" spans="1:8" x14ac:dyDescent="0.45">
      <c r="A223">
        <v>222</v>
      </c>
      <c r="B223" s="1">
        <v>44305</v>
      </c>
      <c r="C223" s="2" t="s">
        <v>4</v>
      </c>
      <c r="D223">
        <v>5220</v>
      </c>
      <c r="E223">
        <f>IF(soki67[[#This Row],[data]] &lt;&gt; B222, F222+soki67[[#This Row],[Zmiana butelkowa]], F222)</f>
        <v>54064</v>
      </c>
      <c r="F223">
        <f>IF(soki67[[#This Row],[Stan butelek przed]]-soki67[[#This Row],[wielkosc_zamowienia]] &gt;=0, soki67[[#This Row],[Stan butelek przed]]-soki67[[#This Row],[wielkosc_zamowienia]], soki67[[#This Row],[Stan butelek przed]])</f>
        <v>48844</v>
      </c>
      <c r="G223">
        <f>IF(soki67[[#This Row],[Stan butelek przed]]-soki67[[#This Row],[wielkosc_zamowienia]] &lt; 0, soki67[[#This Row],[wielkosc_zamowienia]], 0)</f>
        <v>0</v>
      </c>
      <c r="H223">
        <f>IF(WEEKDAY(soki67[[#This Row],[data]], 2) &lt;= 5, $J$2, 5000)</f>
        <v>13179</v>
      </c>
    </row>
    <row r="224" spans="1:8" x14ac:dyDescent="0.45">
      <c r="A224">
        <v>223</v>
      </c>
      <c r="B224" s="1">
        <v>44306</v>
      </c>
      <c r="C224" s="2" t="s">
        <v>7</v>
      </c>
      <c r="D224">
        <v>6100</v>
      </c>
      <c r="E224">
        <f>IF(soki67[[#This Row],[data]] &lt;&gt; B223, F223+soki67[[#This Row],[Zmiana butelkowa]], F223)</f>
        <v>62023</v>
      </c>
      <c r="F224">
        <f>IF(soki67[[#This Row],[Stan butelek przed]]-soki67[[#This Row],[wielkosc_zamowienia]] &gt;=0, soki67[[#This Row],[Stan butelek przed]]-soki67[[#This Row],[wielkosc_zamowienia]], soki67[[#This Row],[Stan butelek przed]])</f>
        <v>55923</v>
      </c>
      <c r="G224">
        <f>IF(soki67[[#This Row],[Stan butelek przed]]-soki67[[#This Row],[wielkosc_zamowienia]] &lt; 0, soki67[[#This Row],[wielkosc_zamowienia]], 0)</f>
        <v>0</v>
      </c>
      <c r="H224">
        <f>IF(WEEKDAY(soki67[[#This Row],[data]], 2) &lt;= 5, $J$2, 5000)</f>
        <v>13179</v>
      </c>
    </row>
    <row r="225" spans="1:8" x14ac:dyDescent="0.45">
      <c r="A225">
        <v>224</v>
      </c>
      <c r="B225" s="1">
        <v>44306</v>
      </c>
      <c r="C225" s="2" t="s">
        <v>5</v>
      </c>
      <c r="D225">
        <v>3800</v>
      </c>
      <c r="E225">
        <f>IF(soki67[[#This Row],[data]] &lt;&gt; B224, F224+soki67[[#This Row],[Zmiana butelkowa]], F224)</f>
        <v>55923</v>
      </c>
      <c r="F225">
        <f>IF(soki67[[#This Row],[Stan butelek przed]]-soki67[[#This Row],[wielkosc_zamowienia]] &gt;=0, soki67[[#This Row],[Stan butelek przed]]-soki67[[#This Row],[wielkosc_zamowienia]], soki67[[#This Row],[Stan butelek przed]])</f>
        <v>52123</v>
      </c>
      <c r="G225">
        <f>IF(soki67[[#This Row],[Stan butelek przed]]-soki67[[#This Row],[wielkosc_zamowienia]] &lt; 0, soki67[[#This Row],[wielkosc_zamowienia]], 0)</f>
        <v>0</v>
      </c>
      <c r="H225">
        <f>IF(WEEKDAY(soki67[[#This Row],[data]], 2) &lt;= 5, $J$2, 5000)</f>
        <v>13179</v>
      </c>
    </row>
    <row r="226" spans="1:8" x14ac:dyDescent="0.45">
      <c r="A226">
        <v>225</v>
      </c>
      <c r="B226" s="1">
        <v>44307</v>
      </c>
      <c r="C226" s="2" t="s">
        <v>7</v>
      </c>
      <c r="D226">
        <v>3170</v>
      </c>
      <c r="E226">
        <f>IF(soki67[[#This Row],[data]] &lt;&gt; B225, F225+soki67[[#This Row],[Zmiana butelkowa]], F225)</f>
        <v>65302</v>
      </c>
      <c r="F226">
        <f>IF(soki67[[#This Row],[Stan butelek przed]]-soki67[[#This Row],[wielkosc_zamowienia]] &gt;=0, soki67[[#This Row],[Stan butelek przed]]-soki67[[#This Row],[wielkosc_zamowienia]], soki67[[#This Row],[Stan butelek przed]])</f>
        <v>62132</v>
      </c>
      <c r="G226">
        <f>IF(soki67[[#This Row],[Stan butelek przed]]-soki67[[#This Row],[wielkosc_zamowienia]] &lt; 0, soki67[[#This Row],[wielkosc_zamowienia]], 0)</f>
        <v>0</v>
      </c>
      <c r="H226">
        <f>IF(WEEKDAY(soki67[[#This Row],[data]], 2) &lt;= 5, $J$2, 5000)</f>
        <v>13179</v>
      </c>
    </row>
    <row r="227" spans="1:8" x14ac:dyDescent="0.45">
      <c r="A227">
        <v>226</v>
      </c>
      <c r="B227" s="1">
        <v>44307</v>
      </c>
      <c r="C227" s="2" t="s">
        <v>4</v>
      </c>
      <c r="D227">
        <v>4140</v>
      </c>
      <c r="E227">
        <f>IF(soki67[[#This Row],[data]] &lt;&gt; B226, F226+soki67[[#This Row],[Zmiana butelkowa]], F226)</f>
        <v>62132</v>
      </c>
      <c r="F227">
        <f>IF(soki67[[#This Row],[Stan butelek przed]]-soki67[[#This Row],[wielkosc_zamowienia]] &gt;=0, soki67[[#This Row],[Stan butelek przed]]-soki67[[#This Row],[wielkosc_zamowienia]], soki67[[#This Row],[Stan butelek przed]])</f>
        <v>57992</v>
      </c>
      <c r="G227">
        <f>IF(soki67[[#This Row],[Stan butelek przed]]-soki67[[#This Row],[wielkosc_zamowienia]] &lt; 0, soki67[[#This Row],[wielkosc_zamowienia]], 0)</f>
        <v>0</v>
      </c>
      <c r="H227">
        <f>IF(WEEKDAY(soki67[[#This Row],[data]], 2) &lt;= 5, $J$2, 5000)</f>
        <v>13179</v>
      </c>
    </row>
    <row r="228" spans="1:8" x14ac:dyDescent="0.45">
      <c r="A228">
        <v>227</v>
      </c>
      <c r="B228" s="1">
        <v>44307</v>
      </c>
      <c r="C228" s="2" t="s">
        <v>5</v>
      </c>
      <c r="D228">
        <v>2060</v>
      </c>
      <c r="E228">
        <f>IF(soki67[[#This Row],[data]] &lt;&gt; B227, F227+soki67[[#This Row],[Zmiana butelkowa]], F227)</f>
        <v>57992</v>
      </c>
      <c r="F228">
        <f>IF(soki67[[#This Row],[Stan butelek przed]]-soki67[[#This Row],[wielkosc_zamowienia]] &gt;=0, soki67[[#This Row],[Stan butelek przed]]-soki67[[#This Row],[wielkosc_zamowienia]], soki67[[#This Row],[Stan butelek przed]])</f>
        <v>55932</v>
      </c>
      <c r="G228">
        <f>IF(soki67[[#This Row],[Stan butelek przed]]-soki67[[#This Row],[wielkosc_zamowienia]] &lt; 0, soki67[[#This Row],[wielkosc_zamowienia]], 0)</f>
        <v>0</v>
      </c>
      <c r="H228">
        <f>IF(WEEKDAY(soki67[[#This Row],[data]], 2) &lt;= 5, $J$2, 5000)</f>
        <v>13179</v>
      </c>
    </row>
    <row r="229" spans="1:8" x14ac:dyDescent="0.45">
      <c r="A229">
        <v>228</v>
      </c>
      <c r="B229" s="1">
        <v>44308</v>
      </c>
      <c r="C229" s="2" t="s">
        <v>5</v>
      </c>
      <c r="D229">
        <v>8220</v>
      </c>
      <c r="E229">
        <f>IF(soki67[[#This Row],[data]] &lt;&gt; B228, F228+soki67[[#This Row],[Zmiana butelkowa]], F228)</f>
        <v>69111</v>
      </c>
      <c r="F229">
        <f>IF(soki67[[#This Row],[Stan butelek przed]]-soki67[[#This Row],[wielkosc_zamowienia]] &gt;=0, soki67[[#This Row],[Stan butelek przed]]-soki67[[#This Row],[wielkosc_zamowienia]], soki67[[#This Row],[Stan butelek przed]])</f>
        <v>60891</v>
      </c>
      <c r="G229">
        <f>IF(soki67[[#This Row],[Stan butelek przed]]-soki67[[#This Row],[wielkosc_zamowienia]] &lt; 0, soki67[[#This Row],[wielkosc_zamowienia]], 0)</f>
        <v>0</v>
      </c>
      <c r="H229">
        <f>IF(WEEKDAY(soki67[[#This Row],[data]], 2) &lt;= 5, $J$2, 5000)</f>
        <v>13179</v>
      </c>
    </row>
    <row r="230" spans="1:8" x14ac:dyDescent="0.45">
      <c r="A230">
        <v>229</v>
      </c>
      <c r="B230" s="1">
        <v>44309</v>
      </c>
      <c r="C230" s="2" t="s">
        <v>7</v>
      </c>
      <c r="D230">
        <v>9490</v>
      </c>
      <c r="E230">
        <f>IF(soki67[[#This Row],[data]] &lt;&gt; B229, F229+soki67[[#This Row],[Zmiana butelkowa]], F229)</f>
        <v>74070</v>
      </c>
      <c r="F230">
        <f>IF(soki67[[#This Row],[Stan butelek przed]]-soki67[[#This Row],[wielkosc_zamowienia]] &gt;=0, soki67[[#This Row],[Stan butelek przed]]-soki67[[#This Row],[wielkosc_zamowienia]], soki67[[#This Row],[Stan butelek przed]])</f>
        <v>64580</v>
      </c>
      <c r="G230">
        <f>IF(soki67[[#This Row],[Stan butelek przed]]-soki67[[#This Row],[wielkosc_zamowienia]] &lt; 0, soki67[[#This Row],[wielkosc_zamowienia]], 0)</f>
        <v>0</v>
      </c>
      <c r="H230">
        <f>IF(WEEKDAY(soki67[[#This Row],[data]], 2) &lt;= 5, $J$2, 5000)</f>
        <v>13179</v>
      </c>
    </row>
    <row r="231" spans="1:8" x14ac:dyDescent="0.45">
      <c r="A231">
        <v>230</v>
      </c>
      <c r="B231" s="1">
        <v>44309</v>
      </c>
      <c r="C231" s="2" t="s">
        <v>4</v>
      </c>
      <c r="D231">
        <v>950</v>
      </c>
      <c r="E231">
        <f>IF(soki67[[#This Row],[data]] &lt;&gt; B230, F230+soki67[[#This Row],[Zmiana butelkowa]], F230)</f>
        <v>64580</v>
      </c>
      <c r="F231">
        <f>IF(soki67[[#This Row],[Stan butelek przed]]-soki67[[#This Row],[wielkosc_zamowienia]] &gt;=0, soki67[[#This Row],[Stan butelek przed]]-soki67[[#This Row],[wielkosc_zamowienia]], soki67[[#This Row],[Stan butelek przed]])</f>
        <v>63630</v>
      </c>
      <c r="G231">
        <f>IF(soki67[[#This Row],[Stan butelek przed]]-soki67[[#This Row],[wielkosc_zamowienia]] &lt; 0, soki67[[#This Row],[wielkosc_zamowienia]], 0)</f>
        <v>0</v>
      </c>
      <c r="H231">
        <f>IF(WEEKDAY(soki67[[#This Row],[data]], 2) &lt;= 5, $J$2, 5000)</f>
        <v>13179</v>
      </c>
    </row>
    <row r="232" spans="1:8" x14ac:dyDescent="0.45">
      <c r="A232">
        <v>231</v>
      </c>
      <c r="B232" s="1">
        <v>44310</v>
      </c>
      <c r="C232" s="2" t="s">
        <v>5</v>
      </c>
      <c r="D232">
        <v>3110</v>
      </c>
      <c r="E232">
        <f>IF(soki67[[#This Row],[data]] &lt;&gt; B231, F231+soki67[[#This Row],[Zmiana butelkowa]], F231)</f>
        <v>68630</v>
      </c>
      <c r="F232">
        <f>IF(soki67[[#This Row],[Stan butelek przed]]-soki67[[#This Row],[wielkosc_zamowienia]] &gt;=0, soki67[[#This Row],[Stan butelek przed]]-soki67[[#This Row],[wielkosc_zamowienia]], soki67[[#This Row],[Stan butelek przed]])</f>
        <v>65520</v>
      </c>
      <c r="G232">
        <f>IF(soki67[[#This Row],[Stan butelek przed]]-soki67[[#This Row],[wielkosc_zamowienia]] &lt; 0, soki67[[#This Row],[wielkosc_zamowienia]], 0)</f>
        <v>0</v>
      </c>
      <c r="H232">
        <f>IF(WEEKDAY(soki67[[#This Row],[data]], 2) &lt;= 5, $J$2, 5000)</f>
        <v>5000</v>
      </c>
    </row>
    <row r="233" spans="1:8" x14ac:dyDescent="0.45">
      <c r="A233">
        <v>232</v>
      </c>
      <c r="B233" s="1">
        <v>44311</v>
      </c>
      <c r="C233" s="2" t="s">
        <v>6</v>
      </c>
      <c r="D233">
        <v>6010</v>
      </c>
      <c r="E233">
        <f>IF(soki67[[#This Row],[data]] &lt;&gt; B232, F232+soki67[[#This Row],[Zmiana butelkowa]], F232)</f>
        <v>70520</v>
      </c>
      <c r="F233">
        <f>IF(soki67[[#This Row],[Stan butelek przed]]-soki67[[#This Row],[wielkosc_zamowienia]] &gt;=0, soki67[[#This Row],[Stan butelek przed]]-soki67[[#This Row],[wielkosc_zamowienia]], soki67[[#This Row],[Stan butelek przed]])</f>
        <v>64510</v>
      </c>
      <c r="G233">
        <f>IF(soki67[[#This Row],[Stan butelek przed]]-soki67[[#This Row],[wielkosc_zamowienia]] &lt; 0, soki67[[#This Row],[wielkosc_zamowienia]], 0)</f>
        <v>0</v>
      </c>
      <c r="H233">
        <f>IF(WEEKDAY(soki67[[#This Row],[data]], 2) &lt;= 5, $J$2, 5000)</f>
        <v>5000</v>
      </c>
    </row>
    <row r="234" spans="1:8" x14ac:dyDescent="0.45">
      <c r="A234">
        <v>233</v>
      </c>
      <c r="B234" s="1">
        <v>44311</v>
      </c>
      <c r="C234" s="2" t="s">
        <v>7</v>
      </c>
      <c r="D234">
        <v>1220</v>
      </c>
      <c r="E234">
        <f>IF(soki67[[#This Row],[data]] &lt;&gt; B233, F233+soki67[[#This Row],[Zmiana butelkowa]], F233)</f>
        <v>64510</v>
      </c>
      <c r="F234">
        <f>IF(soki67[[#This Row],[Stan butelek przed]]-soki67[[#This Row],[wielkosc_zamowienia]] &gt;=0, soki67[[#This Row],[Stan butelek przed]]-soki67[[#This Row],[wielkosc_zamowienia]], soki67[[#This Row],[Stan butelek przed]])</f>
        <v>63290</v>
      </c>
      <c r="G234">
        <f>IF(soki67[[#This Row],[Stan butelek przed]]-soki67[[#This Row],[wielkosc_zamowienia]] &lt; 0, soki67[[#This Row],[wielkosc_zamowienia]], 0)</f>
        <v>0</v>
      </c>
      <c r="H234">
        <f>IF(WEEKDAY(soki67[[#This Row],[data]], 2) &lt;= 5, $J$2, 5000)</f>
        <v>5000</v>
      </c>
    </row>
    <row r="235" spans="1:8" x14ac:dyDescent="0.45">
      <c r="A235">
        <v>234</v>
      </c>
      <c r="B235" s="1">
        <v>44311</v>
      </c>
      <c r="C235" s="2" t="s">
        <v>4</v>
      </c>
      <c r="D235">
        <v>8060</v>
      </c>
      <c r="E235">
        <f>IF(soki67[[#This Row],[data]] &lt;&gt; B234, F234+soki67[[#This Row],[Zmiana butelkowa]], F234)</f>
        <v>63290</v>
      </c>
      <c r="F235">
        <f>IF(soki67[[#This Row],[Stan butelek przed]]-soki67[[#This Row],[wielkosc_zamowienia]] &gt;=0, soki67[[#This Row],[Stan butelek przed]]-soki67[[#This Row],[wielkosc_zamowienia]], soki67[[#This Row],[Stan butelek przed]])</f>
        <v>55230</v>
      </c>
      <c r="G235">
        <f>IF(soki67[[#This Row],[Stan butelek przed]]-soki67[[#This Row],[wielkosc_zamowienia]] &lt; 0, soki67[[#This Row],[wielkosc_zamowienia]], 0)</f>
        <v>0</v>
      </c>
      <c r="H235">
        <f>IF(WEEKDAY(soki67[[#This Row],[data]], 2) &lt;= 5, $J$2, 5000)</f>
        <v>5000</v>
      </c>
    </row>
    <row r="236" spans="1:8" x14ac:dyDescent="0.45">
      <c r="A236">
        <v>235</v>
      </c>
      <c r="B236" s="1">
        <v>44312</v>
      </c>
      <c r="C236" s="2" t="s">
        <v>7</v>
      </c>
      <c r="D236">
        <v>4040</v>
      </c>
      <c r="E236">
        <f>IF(soki67[[#This Row],[data]] &lt;&gt; B235, F235+soki67[[#This Row],[Zmiana butelkowa]], F235)</f>
        <v>68409</v>
      </c>
      <c r="F236">
        <f>IF(soki67[[#This Row],[Stan butelek przed]]-soki67[[#This Row],[wielkosc_zamowienia]] &gt;=0, soki67[[#This Row],[Stan butelek przed]]-soki67[[#This Row],[wielkosc_zamowienia]], soki67[[#This Row],[Stan butelek przed]])</f>
        <v>64369</v>
      </c>
      <c r="G236">
        <f>IF(soki67[[#This Row],[Stan butelek przed]]-soki67[[#This Row],[wielkosc_zamowienia]] &lt; 0, soki67[[#This Row],[wielkosc_zamowienia]], 0)</f>
        <v>0</v>
      </c>
      <c r="H236">
        <f>IF(WEEKDAY(soki67[[#This Row],[data]], 2) &lt;= 5, $J$2, 5000)</f>
        <v>13179</v>
      </c>
    </row>
    <row r="237" spans="1:8" x14ac:dyDescent="0.45">
      <c r="A237">
        <v>236</v>
      </c>
      <c r="B237" s="1">
        <v>44313</v>
      </c>
      <c r="C237" s="2" t="s">
        <v>6</v>
      </c>
      <c r="D237">
        <v>950</v>
      </c>
      <c r="E237">
        <f>IF(soki67[[#This Row],[data]] &lt;&gt; B236, F236+soki67[[#This Row],[Zmiana butelkowa]], F236)</f>
        <v>77548</v>
      </c>
      <c r="F237">
        <f>IF(soki67[[#This Row],[Stan butelek przed]]-soki67[[#This Row],[wielkosc_zamowienia]] &gt;=0, soki67[[#This Row],[Stan butelek przed]]-soki67[[#This Row],[wielkosc_zamowienia]], soki67[[#This Row],[Stan butelek przed]])</f>
        <v>76598</v>
      </c>
      <c r="G237">
        <f>IF(soki67[[#This Row],[Stan butelek przed]]-soki67[[#This Row],[wielkosc_zamowienia]] &lt; 0, soki67[[#This Row],[wielkosc_zamowienia]], 0)</f>
        <v>0</v>
      </c>
      <c r="H237">
        <f>IF(WEEKDAY(soki67[[#This Row],[data]], 2) &lt;= 5, $J$2, 5000)</f>
        <v>13179</v>
      </c>
    </row>
    <row r="238" spans="1:8" x14ac:dyDescent="0.45">
      <c r="A238">
        <v>237</v>
      </c>
      <c r="B238" s="1">
        <v>44313</v>
      </c>
      <c r="C238" s="2" t="s">
        <v>5</v>
      </c>
      <c r="D238">
        <v>9470</v>
      </c>
      <c r="E238">
        <f>IF(soki67[[#This Row],[data]] &lt;&gt; B237, F237+soki67[[#This Row],[Zmiana butelkowa]], F237)</f>
        <v>76598</v>
      </c>
      <c r="F238">
        <f>IF(soki67[[#This Row],[Stan butelek przed]]-soki67[[#This Row],[wielkosc_zamowienia]] &gt;=0, soki67[[#This Row],[Stan butelek przed]]-soki67[[#This Row],[wielkosc_zamowienia]], soki67[[#This Row],[Stan butelek przed]])</f>
        <v>67128</v>
      </c>
      <c r="G238">
        <f>IF(soki67[[#This Row],[Stan butelek przed]]-soki67[[#This Row],[wielkosc_zamowienia]] &lt; 0, soki67[[#This Row],[wielkosc_zamowienia]], 0)</f>
        <v>0</v>
      </c>
      <c r="H238">
        <f>IF(WEEKDAY(soki67[[#This Row],[data]], 2) &lt;= 5, $J$2, 5000)</f>
        <v>13179</v>
      </c>
    </row>
    <row r="239" spans="1:8" x14ac:dyDescent="0.45">
      <c r="A239">
        <v>238</v>
      </c>
      <c r="B239" s="1">
        <v>44313</v>
      </c>
      <c r="C239" s="2" t="s">
        <v>7</v>
      </c>
      <c r="D239">
        <v>4760</v>
      </c>
      <c r="E239">
        <f>IF(soki67[[#This Row],[data]] &lt;&gt; B238, F238+soki67[[#This Row],[Zmiana butelkowa]], F238)</f>
        <v>67128</v>
      </c>
      <c r="F239">
        <f>IF(soki67[[#This Row],[Stan butelek przed]]-soki67[[#This Row],[wielkosc_zamowienia]] &gt;=0, soki67[[#This Row],[Stan butelek przed]]-soki67[[#This Row],[wielkosc_zamowienia]], soki67[[#This Row],[Stan butelek przed]])</f>
        <v>62368</v>
      </c>
      <c r="G239">
        <f>IF(soki67[[#This Row],[Stan butelek przed]]-soki67[[#This Row],[wielkosc_zamowienia]] &lt; 0, soki67[[#This Row],[wielkosc_zamowienia]], 0)</f>
        <v>0</v>
      </c>
      <c r="H239">
        <f>IF(WEEKDAY(soki67[[#This Row],[data]], 2) &lt;= 5, $J$2, 5000)</f>
        <v>13179</v>
      </c>
    </row>
    <row r="240" spans="1:8" x14ac:dyDescent="0.45">
      <c r="A240">
        <v>239</v>
      </c>
      <c r="B240" s="1">
        <v>44314</v>
      </c>
      <c r="C240" s="2" t="s">
        <v>4</v>
      </c>
      <c r="D240">
        <v>9390</v>
      </c>
      <c r="E240">
        <f>IF(soki67[[#This Row],[data]] &lt;&gt; B239, F239+soki67[[#This Row],[Zmiana butelkowa]], F239)</f>
        <v>75547</v>
      </c>
      <c r="F240">
        <f>IF(soki67[[#This Row],[Stan butelek przed]]-soki67[[#This Row],[wielkosc_zamowienia]] &gt;=0, soki67[[#This Row],[Stan butelek przed]]-soki67[[#This Row],[wielkosc_zamowienia]], soki67[[#This Row],[Stan butelek przed]])</f>
        <v>66157</v>
      </c>
      <c r="G240">
        <f>IF(soki67[[#This Row],[Stan butelek przed]]-soki67[[#This Row],[wielkosc_zamowienia]] &lt; 0, soki67[[#This Row],[wielkosc_zamowienia]], 0)</f>
        <v>0</v>
      </c>
      <c r="H240">
        <f>IF(WEEKDAY(soki67[[#This Row],[data]], 2) &lt;= 5, $J$2, 5000)</f>
        <v>13179</v>
      </c>
    </row>
    <row r="241" spans="1:8" x14ac:dyDescent="0.45">
      <c r="A241">
        <v>240</v>
      </c>
      <c r="B241" s="1">
        <v>44314</v>
      </c>
      <c r="C241" s="2" t="s">
        <v>5</v>
      </c>
      <c r="D241">
        <v>4520</v>
      </c>
      <c r="E241">
        <f>IF(soki67[[#This Row],[data]] &lt;&gt; B240, F240+soki67[[#This Row],[Zmiana butelkowa]], F240)</f>
        <v>66157</v>
      </c>
      <c r="F241">
        <f>IF(soki67[[#This Row],[Stan butelek przed]]-soki67[[#This Row],[wielkosc_zamowienia]] &gt;=0, soki67[[#This Row],[Stan butelek przed]]-soki67[[#This Row],[wielkosc_zamowienia]], soki67[[#This Row],[Stan butelek przed]])</f>
        <v>61637</v>
      </c>
      <c r="G241">
        <f>IF(soki67[[#This Row],[Stan butelek przed]]-soki67[[#This Row],[wielkosc_zamowienia]] &lt; 0, soki67[[#This Row],[wielkosc_zamowienia]], 0)</f>
        <v>0</v>
      </c>
      <c r="H241">
        <f>IF(WEEKDAY(soki67[[#This Row],[data]], 2) &lt;= 5, $J$2, 5000)</f>
        <v>13179</v>
      </c>
    </row>
    <row r="242" spans="1:8" x14ac:dyDescent="0.45">
      <c r="A242">
        <v>241</v>
      </c>
      <c r="B242" s="1">
        <v>44315</v>
      </c>
      <c r="C242" s="2" t="s">
        <v>5</v>
      </c>
      <c r="D242">
        <v>8460</v>
      </c>
      <c r="E242">
        <f>IF(soki67[[#This Row],[data]] &lt;&gt; B241, F241+soki67[[#This Row],[Zmiana butelkowa]], F241)</f>
        <v>74816</v>
      </c>
      <c r="F242">
        <f>IF(soki67[[#This Row],[Stan butelek przed]]-soki67[[#This Row],[wielkosc_zamowienia]] &gt;=0, soki67[[#This Row],[Stan butelek przed]]-soki67[[#This Row],[wielkosc_zamowienia]], soki67[[#This Row],[Stan butelek przed]])</f>
        <v>66356</v>
      </c>
      <c r="G242">
        <f>IF(soki67[[#This Row],[Stan butelek przed]]-soki67[[#This Row],[wielkosc_zamowienia]] &lt; 0, soki67[[#This Row],[wielkosc_zamowienia]], 0)</f>
        <v>0</v>
      </c>
      <c r="H242">
        <f>IF(WEEKDAY(soki67[[#This Row],[data]], 2) &lt;= 5, $J$2, 5000)</f>
        <v>13179</v>
      </c>
    </row>
    <row r="243" spans="1:8" x14ac:dyDescent="0.45">
      <c r="A243">
        <v>242</v>
      </c>
      <c r="B243" s="1">
        <v>44316</v>
      </c>
      <c r="C243" s="2" t="s">
        <v>4</v>
      </c>
      <c r="D243">
        <v>4880</v>
      </c>
      <c r="E243">
        <f>IF(soki67[[#This Row],[data]] &lt;&gt; B242, F242+soki67[[#This Row],[Zmiana butelkowa]], F242)</f>
        <v>79535</v>
      </c>
      <c r="F243">
        <f>IF(soki67[[#This Row],[Stan butelek przed]]-soki67[[#This Row],[wielkosc_zamowienia]] &gt;=0, soki67[[#This Row],[Stan butelek przed]]-soki67[[#This Row],[wielkosc_zamowienia]], soki67[[#This Row],[Stan butelek przed]])</f>
        <v>74655</v>
      </c>
      <c r="G243">
        <f>IF(soki67[[#This Row],[Stan butelek przed]]-soki67[[#This Row],[wielkosc_zamowienia]] &lt; 0, soki67[[#This Row],[wielkosc_zamowienia]], 0)</f>
        <v>0</v>
      </c>
      <c r="H243">
        <f>IF(WEEKDAY(soki67[[#This Row],[data]], 2) &lt;= 5, $J$2, 5000)</f>
        <v>13179</v>
      </c>
    </row>
    <row r="244" spans="1:8" x14ac:dyDescent="0.45">
      <c r="A244">
        <v>243</v>
      </c>
      <c r="B244" s="1">
        <v>44317</v>
      </c>
      <c r="C244" s="2" t="s">
        <v>4</v>
      </c>
      <c r="D244">
        <v>3980</v>
      </c>
      <c r="E244">
        <f>IF(soki67[[#This Row],[data]] &lt;&gt; B243, F243+soki67[[#This Row],[Zmiana butelkowa]], F243)</f>
        <v>79655</v>
      </c>
      <c r="F244">
        <f>IF(soki67[[#This Row],[Stan butelek przed]]-soki67[[#This Row],[wielkosc_zamowienia]] &gt;=0, soki67[[#This Row],[Stan butelek przed]]-soki67[[#This Row],[wielkosc_zamowienia]], soki67[[#This Row],[Stan butelek przed]])</f>
        <v>75675</v>
      </c>
      <c r="G244">
        <f>IF(soki67[[#This Row],[Stan butelek przed]]-soki67[[#This Row],[wielkosc_zamowienia]] &lt; 0, soki67[[#This Row],[wielkosc_zamowienia]], 0)</f>
        <v>0</v>
      </c>
      <c r="H244">
        <f>IF(WEEKDAY(soki67[[#This Row],[data]], 2) &lt;= 5, $J$2, 5000)</f>
        <v>5000</v>
      </c>
    </row>
    <row r="245" spans="1:8" x14ac:dyDescent="0.45">
      <c r="A245">
        <v>244</v>
      </c>
      <c r="B245" s="1">
        <v>44318</v>
      </c>
      <c r="C245" s="2" t="s">
        <v>4</v>
      </c>
      <c r="D245">
        <v>3980</v>
      </c>
      <c r="E245">
        <f>IF(soki67[[#This Row],[data]] &lt;&gt; B244, F244+soki67[[#This Row],[Zmiana butelkowa]], F244)</f>
        <v>80675</v>
      </c>
      <c r="F245">
        <f>IF(soki67[[#This Row],[Stan butelek przed]]-soki67[[#This Row],[wielkosc_zamowienia]] &gt;=0, soki67[[#This Row],[Stan butelek przed]]-soki67[[#This Row],[wielkosc_zamowienia]], soki67[[#This Row],[Stan butelek przed]])</f>
        <v>76695</v>
      </c>
      <c r="G245">
        <f>IF(soki67[[#This Row],[Stan butelek przed]]-soki67[[#This Row],[wielkosc_zamowienia]] &lt; 0, soki67[[#This Row],[wielkosc_zamowienia]], 0)</f>
        <v>0</v>
      </c>
      <c r="H245">
        <f>IF(WEEKDAY(soki67[[#This Row],[data]], 2) &lt;= 5, $J$2, 5000)</f>
        <v>5000</v>
      </c>
    </row>
    <row r="246" spans="1:8" x14ac:dyDescent="0.45">
      <c r="A246">
        <v>245</v>
      </c>
      <c r="B246" s="1">
        <v>44319</v>
      </c>
      <c r="C246" s="2" t="s">
        <v>6</v>
      </c>
      <c r="D246">
        <v>2130</v>
      </c>
      <c r="E246">
        <f>IF(soki67[[#This Row],[data]] &lt;&gt; B245, F245+soki67[[#This Row],[Zmiana butelkowa]], F245)</f>
        <v>89874</v>
      </c>
      <c r="F246">
        <f>IF(soki67[[#This Row],[Stan butelek przed]]-soki67[[#This Row],[wielkosc_zamowienia]] &gt;=0, soki67[[#This Row],[Stan butelek przed]]-soki67[[#This Row],[wielkosc_zamowienia]], soki67[[#This Row],[Stan butelek przed]])</f>
        <v>87744</v>
      </c>
      <c r="G246">
        <f>IF(soki67[[#This Row],[Stan butelek przed]]-soki67[[#This Row],[wielkosc_zamowienia]] &lt; 0, soki67[[#This Row],[wielkosc_zamowienia]], 0)</f>
        <v>0</v>
      </c>
      <c r="H246">
        <f>IF(WEEKDAY(soki67[[#This Row],[data]], 2) &lt;= 5, $J$2, 5000)</f>
        <v>13179</v>
      </c>
    </row>
    <row r="247" spans="1:8" x14ac:dyDescent="0.45">
      <c r="A247">
        <v>246</v>
      </c>
      <c r="B247" s="1">
        <v>44319</v>
      </c>
      <c r="C247" s="2" t="s">
        <v>5</v>
      </c>
      <c r="D247">
        <v>7520</v>
      </c>
      <c r="E247">
        <f>IF(soki67[[#This Row],[data]] &lt;&gt; B246, F246+soki67[[#This Row],[Zmiana butelkowa]], F246)</f>
        <v>87744</v>
      </c>
      <c r="F247">
        <f>IF(soki67[[#This Row],[Stan butelek przed]]-soki67[[#This Row],[wielkosc_zamowienia]] &gt;=0, soki67[[#This Row],[Stan butelek przed]]-soki67[[#This Row],[wielkosc_zamowienia]], soki67[[#This Row],[Stan butelek przed]])</f>
        <v>80224</v>
      </c>
      <c r="G247">
        <f>IF(soki67[[#This Row],[Stan butelek przed]]-soki67[[#This Row],[wielkosc_zamowienia]] &lt; 0, soki67[[#This Row],[wielkosc_zamowienia]], 0)</f>
        <v>0</v>
      </c>
      <c r="H247">
        <f>IF(WEEKDAY(soki67[[#This Row],[data]], 2) &lt;= 5, $J$2, 5000)</f>
        <v>13179</v>
      </c>
    </row>
    <row r="248" spans="1:8" x14ac:dyDescent="0.45">
      <c r="A248">
        <v>247</v>
      </c>
      <c r="B248" s="1">
        <v>44320</v>
      </c>
      <c r="C248" s="2" t="s">
        <v>5</v>
      </c>
      <c r="D248">
        <v>3900</v>
      </c>
      <c r="E248">
        <f>IF(soki67[[#This Row],[data]] &lt;&gt; B247, F247+soki67[[#This Row],[Zmiana butelkowa]], F247)</f>
        <v>93403</v>
      </c>
      <c r="F248">
        <f>IF(soki67[[#This Row],[Stan butelek przed]]-soki67[[#This Row],[wielkosc_zamowienia]] &gt;=0, soki67[[#This Row],[Stan butelek przed]]-soki67[[#This Row],[wielkosc_zamowienia]], soki67[[#This Row],[Stan butelek przed]])</f>
        <v>89503</v>
      </c>
      <c r="G248">
        <f>IF(soki67[[#This Row],[Stan butelek przed]]-soki67[[#This Row],[wielkosc_zamowienia]] &lt; 0, soki67[[#This Row],[wielkosc_zamowienia]], 0)</f>
        <v>0</v>
      </c>
      <c r="H248">
        <f>IF(WEEKDAY(soki67[[#This Row],[data]], 2) &lt;= 5, $J$2, 5000)</f>
        <v>13179</v>
      </c>
    </row>
    <row r="249" spans="1:8" x14ac:dyDescent="0.45">
      <c r="A249">
        <v>248</v>
      </c>
      <c r="B249" s="1">
        <v>44321</v>
      </c>
      <c r="C249" s="2" t="s">
        <v>5</v>
      </c>
      <c r="D249">
        <v>8960</v>
      </c>
      <c r="E249">
        <f>IF(soki67[[#This Row],[data]] &lt;&gt; B248, F248+soki67[[#This Row],[Zmiana butelkowa]], F248)</f>
        <v>102682</v>
      </c>
      <c r="F249">
        <f>IF(soki67[[#This Row],[Stan butelek przed]]-soki67[[#This Row],[wielkosc_zamowienia]] &gt;=0, soki67[[#This Row],[Stan butelek przed]]-soki67[[#This Row],[wielkosc_zamowienia]], soki67[[#This Row],[Stan butelek przed]])</f>
        <v>93722</v>
      </c>
      <c r="G249">
        <f>IF(soki67[[#This Row],[Stan butelek przed]]-soki67[[#This Row],[wielkosc_zamowienia]] &lt; 0, soki67[[#This Row],[wielkosc_zamowienia]], 0)</f>
        <v>0</v>
      </c>
      <c r="H249">
        <f>IF(WEEKDAY(soki67[[#This Row],[data]], 2) &lt;= 5, $J$2, 5000)</f>
        <v>13179</v>
      </c>
    </row>
    <row r="250" spans="1:8" x14ac:dyDescent="0.45">
      <c r="A250">
        <v>249</v>
      </c>
      <c r="B250" s="1">
        <v>44321</v>
      </c>
      <c r="C250" s="2" t="s">
        <v>4</v>
      </c>
      <c r="D250">
        <v>3070</v>
      </c>
      <c r="E250">
        <f>IF(soki67[[#This Row],[data]] &lt;&gt; B249, F249+soki67[[#This Row],[Zmiana butelkowa]], F249)</f>
        <v>93722</v>
      </c>
      <c r="F250">
        <f>IF(soki67[[#This Row],[Stan butelek przed]]-soki67[[#This Row],[wielkosc_zamowienia]] &gt;=0, soki67[[#This Row],[Stan butelek przed]]-soki67[[#This Row],[wielkosc_zamowienia]], soki67[[#This Row],[Stan butelek przed]])</f>
        <v>90652</v>
      </c>
      <c r="G250">
        <f>IF(soki67[[#This Row],[Stan butelek przed]]-soki67[[#This Row],[wielkosc_zamowienia]] &lt; 0, soki67[[#This Row],[wielkosc_zamowienia]], 0)</f>
        <v>0</v>
      </c>
      <c r="H250">
        <f>IF(WEEKDAY(soki67[[#This Row],[data]], 2) &lt;= 5, $J$2, 5000)</f>
        <v>13179</v>
      </c>
    </row>
    <row r="251" spans="1:8" x14ac:dyDescent="0.45">
      <c r="A251">
        <v>250</v>
      </c>
      <c r="B251" s="1">
        <v>44322</v>
      </c>
      <c r="C251" s="2" t="s">
        <v>4</v>
      </c>
      <c r="D251">
        <v>1950</v>
      </c>
      <c r="E251">
        <f>IF(soki67[[#This Row],[data]] &lt;&gt; B250, F250+soki67[[#This Row],[Zmiana butelkowa]], F250)</f>
        <v>103831</v>
      </c>
      <c r="F251">
        <f>IF(soki67[[#This Row],[Stan butelek przed]]-soki67[[#This Row],[wielkosc_zamowienia]] &gt;=0, soki67[[#This Row],[Stan butelek przed]]-soki67[[#This Row],[wielkosc_zamowienia]], soki67[[#This Row],[Stan butelek przed]])</f>
        <v>101881</v>
      </c>
      <c r="G251">
        <f>IF(soki67[[#This Row],[Stan butelek przed]]-soki67[[#This Row],[wielkosc_zamowienia]] &lt; 0, soki67[[#This Row],[wielkosc_zamowienia]], 0)</f>
        <v>0</v>
      </c>
      <c r="H251">
        <f>IF(WEEKDAY(soki67[[#This Row],[data]], 2) &lt;= 5, $J$2, 5000)</f>
        <v>13179</v>
      </c>
    </row>
    <row r="252" spans="1:8" x14ac:dyDescent="0.45">
      <c r="A252">
        <v>251</v>
      </c>
      <c r="B252" s="1">
        <v>44322</v>
      </c>
      <c r="C252" s="2" t="s">
        <v>7</v>
      </c>
      <c r="D252">
        <v>4340</v>
      </c>
      <c r="E252">
        <f>IF(soki67[[#This Row],[data]] &lt;&gt; B251, F251+soki67[[#This Row],[Zmiana butelkowa]], F251)</f>
        <v>101881</v>
      </c>
      <c r="F252">
        <f>IF(soki67[[#This Row],[Stan butelek przed]]-soki67[[#This Row],[wielkosc_zamowienia]] &gt;=0, soki67[[#This Row],[Stan butelek przed]]-soki67[[#This Row],[wielkosc_zamowienia]], soki67[[#This Row],[Stan butelek przed]])</f>
        <v>97541</v>
      </c>
      <c r="G252">
        <f>IF(soki67[[#This Row],[Stan butelek przed]]-soki67[[#This Row],[wielkosc_zamowienia]] &lt; 0, soki67[[#This Row],[wielkosc_zamowienia]], 0)</f>
        <v>0</v>
      </c>
      <c r="H252">
        <f>IF(WEEKDAY(soki67[[#This Row],[data]], 2) &lt;= 5, $J$2, 5000)</f>
        <v>13179</v>
      </c>
    </row>
    <row r="253" spans="1:8" x14ac:dyDescent="0.45">
      <c r="A253">
        <v>252</v>
      </c>
      <c r="B253" s="1">
        <v>44323</v>
      </c>
      <c r="C253" s="2" t="s">
        <v>7</v>
      </c>
      <c r="D253">
        <v>8510</v>
      </c>
      <c r="E253">
        <f>IF(soki67[[#This Row],[data]] &lt;&gt; B252, F252+soki67[[#This Row],[Zmiana butelkowa]], F252)</f>
        <v>110720</v>
      </c>
      <c r="F253">
        <f>IF(soki67[[#This Row],[Stan butelek przed]]-soki67[[#This Row],[wielkosc_zamowienia]] &gt;=0, soki67[[#This Row],[Stan butelek przed]]-soki67[[#This Row],[wielkosc_zamowienia]], soki67[[#This Row],[Stan butelek przed]])</f>
        <v>102210</v>
      </c>
      <c r="G253">
        <f>IF(soki67[[#This Row],[Stan butelek przed]]-soki67[[#This Row],[wielkosc_zamowienia]] &lt; 0, soki67[[#This Row],[wielkosc_zamowienia]], 0)</f>
        <v>0</v>
      </c>
      <c r="H253">
        <f>IF(WEEKDAY(soki67[[#This Row],[data]], 2) &lt;= 5, $J$2, 5000)</f>
        <v>13179</v>
      </c>
    </row>
    <row r="254" spans="1:8" x14ac:dyDescent="0.45">
      <c r="A254">
        <v>253</v>
      </c>
      <c r="B254" s="1">
        <v>44323</v>
      </c>
      <c r="C254" s="2" t="s">
        <v>4</v>
      </c>
      <c r="D254">
        <v>9810</v>
      </c>
      <c r="E254">
        <f>IF(soki67[[#This Row],[data]] &lt;&gt; B253, F253+soki67[[#This Row],[Zmiana butelkowa]], F253)</f>
        <v>102210</v>
      </c>
      <c r="F254">
        <f>IF(soki67[[#This Row],[Stan butelek przed]]-soki67[[#This Row],[wielkosc_zamowienia]] &gt;=0, soki67[[#This Row],[Stan butelek przed]]-soki67[[#This Row],[wielkosc_zamowienia]], soki67[[#This Row],[Stan butelek przed]])</f>
        <v>92400</v>
      </c>
      <c r="G254">
        <f>IF(soki67[[#This Row],[Stan butelek przed]]-soki67[[#This Row],[wielkosc_zamowienia]] &lt; 0, soki67[[#This Row],[wielkosc_zamowienia]], 0)</f>
        <v>0</v>
      </c>
      <c r="H254">
        <f>IF(WEEKDAY(soki67[[#This Row],[data]], 2) &lt;= 5, $J$2, 5000)</f>
        <v>13179</v>
      </c>
    </row>
    <row r="255" spans="1:8" x14ac:dyDescent="0.45">
      <c r="A255">
        <v>254</v>
      </c>
      <c r="B255" s="1">
        <v>44323</v>
      </c>
      <c r="C255" s="2" t="s">
        <v>6</v>
      </c>
      <c r="D255">
        <v>5560</v>
      </c>
      <c r="E255">
        <f>IF(soki67[[#This Row],[data]] &lt;&gt; B254, F254+soki67[[#This Row],[Zmiana butelkowa]], F254)</f>
        <v>92400</v>
      </c>
      <c r="F255">
        <f>IF(soki67[[#This Row],[Stan butelek przed]]-soki67[[#This Row],[wielkosc_zamowienia]] &gt;=0, soki67[[#This Row],[Stan butelek przed]]-soki67[[#This Row],[wielkosc_zamowienia]], soki67[[#This Row],[Stan butelek przed]])</f>
        <v>86840</v>
      </c>
      <c r="G255">
        <f>IF(soki67[[#This Row],[Stan butelek przed]]-soki67[[#This Row],[wielkosc_zamowienia]] &lt; 0, soki67[[#This Row],[wielkosc_zamowienia]], 0)</f>
        <v>0</v>
      </c>
      <c r="H255">
        <f>IF(WEEKDAY(soki67[[#This Row],[data]], 2) &lt;= 5, $J$2, 5000)</f>
        <v>13179</v>
      </c>
    </row>
    <row r="256" spans="1:8" x14ac:dyDescent="0.45">
      <c r="A256">
        <v>255</v>
      </c>
      <c r="B256" s="1">
        <v>44323</v>
      </c>
      <c r="C256" s="2" t="s">
        <v>5</v>
      </c>
      <c r="D256">
        <v>8340</v>
      </c>
      <c r="E256">
        <f>IF(soki67[[#This Row],[data]] &lt;&gt; B255, F255+soki67[[#This Row],[Zmiana butelkowa]], F255)</f>
        <v>86840</v>
      </c>
      <c r="F256">
        <f>IF(soki67[[#This Row],[Stan butelek przed]]-soki67[[#This Row],[wielkosc_zamowienia]] &gt;=0, soki67[[#This Row],[Stan butelek przed]]-soki67[[#This Row],[wielkosc_zamowienia]], soki67[[#This Row],[Stan butelek przed]])</f>
        <v>78500</v>
      </c>
      <c r="G256">
        <f>IF(soki67[[#This Row],[Stan butelek przed]]-soki67[[#This Row],[wielkosc_zamowienia]] &lt; 0, soki67[[#This Row],[wielkosc_zamowienia]], 0)</f>
        <v>0</v>
      </c>
      <c r="H256">
        <f>IF(WEEKDAY(soki67[[#This Row],[data]], 2) &lt;= 5, $J$2, 5000)</f>
        <v>13179</v>
      </c>
    </row>
    <row r="257" spans="1:8" x14ac:dyDescent="0.45">
      <c r="A257">
        <v>256</v>
      </c>
      <c r="B257" s="1">
        <v>44324</v>
      </c>
      <c r="C257" s="2" t="s">
        <v>5</v>
      </c>
      <c r="D257">
        <v>4510</v>
      </c>
      <c r="E257">
        <f>IF(soki67[[#This Row],[data]] &lt;&gt; B256, F256+soki67[[#This Row],[Zmiana butelkowa]], F256)</f>
        <v>83500</v>
      </c>
      <c r="F257">
        <f>IF(soki67[[#This Row],[Stan butelek przed]]-soki67[[#This Row],[wielkosc_zamowienia]] &gt;=0, soki67[[#This Row],[Stan butelek przed]]-soki67[[#This Row],[wielkosc_zamowienia]], soki67[[#This Row],[Stan butelek przed]])</f>
        <v>78990</v>
      </c>
      <c r="G257">
        <f>IF(soki67[[#This Row],[Stan butelek przed]]-soki67[[#This Row],[wielkosc_zamowienia]] &lt; 0, soki67[[#This Row],[wielkosc_zamowienia]], 0)</f>
        <v>0</v>
      </c>
      <c r="H257">
        <f>IF(WEEKDAY(soki67[[#This Row],[data]], 2) &lt;= 5, $J$2, 5000)</f>
        <v>5000</v>
      </c>
    </row>
    <row r="258" spans="1:8" x14ac:dyDescent="0.45">
      <c r="A258">
        <v>257</v>
      </c>
      <c r="B258" s="1">
        <v>44324</v>
      </c>
      <c r="C258" s="2" t="s">
        <v>4</v>
      </c>
      <c r="D258">
        <v>7270</v>
      </c>
      <c r="E258">
        <f>IF(soki67[[#This Row],[data]] &lt;&gt; B257, F257+soki67[[#This Row],[Zmiana butelkowa]], F257)</f>
        <v>78990</v>
      </c>
      <c r="F258">
        <f>IF(soki67[[#This Row],[Stan butelek przed]]-soki67[[#This Row],[wielkosc_zamowienia]] &gt;=0, soki67[[#This Row],[Stan butelek przed]]-soki67[[#This Row],[wielkosc_zamowienia]], soki67[[#This Row],[Stan butelek przed]])</f>
        <v>71720</v>
      </c>
      <c r="G258">
        <f>IF(soki67[[#This Row],[Stan butelek przed]]-soki67[[#This Row],[wielkosc_zamowienia]] &lt; 0, soki67[[#This Row],[wielkosc_zamowienia]], 0)</f>
        <v>0</v>
      </c>
      <c r="H258">
        <f>IF(WEEKDAY(soki67[[#This Row],[data]], 2) &lt;= 5, $J$2, 5000)</f>
        <v>5000</v>
      </c>
    </row>
    <row r="259" spans="1:8" x14ac:dyDescent="0.45">
      <c r="A259">
        <v>258</v>
      </c>
      <c r="B259" s="1">
        <v>44325</v>
      </c>
      <c r="C259" s="2" t="s">
        <v>5</v>
      </c>
      <c r="D259">
        <v>7710</v>
      </c>
      <c r="E259">
        <f>IF(soki67[[#This Row],[data]] &lt;&gt; B258, F258+soki67[[#This Row],[Zmiana butelkowa]], F258)</f>
        <v>76720</v>
      </c>
      <c r="F259">
        <f>IF(soki67[[#This Row],[Stan butelek przed]]-soki67[[#This Row],[wielkosc_zamowienia]] &gt;=0, soki67[[#This Row],[Stan butelek przed]]-soki67[[#This Row],[wielkosc_zamowienia]], soki67[[#This Row],[Stan butelek przed]])</f>
        <v>69010</v>
      </c>
      <c r="G259">
        <f>IF(soki67[[#This Row],[Stan butelek przed]]-soki67[[#This Row],[wielkosc_zamowienia]] &lt; 0, soki67[[#This Row],[wielkosc_zamowienia]], 0)</f>
        <v>0</v>
      </c>
      <c r="H259">
        <f>IF(WEEKDAY(soki67[[#This Row],[data]], 2) &lt;= 5, $J$2, 5000)</f>
        <v>5000</v>
      </c>
    </row>
    <row r="260" spans="1:8" x14ac:dyDescent="0.45">
      <c r="A260">
        <v>259</v>
      </c>
      <c r="B260" s="1">
        <v>44325</v>
      </c>
      <c r="C260" s="2" t="s">
        <v>6</v>
      </c>
      <c r="D260">
        <v>8090</v>
      </c>
      <c r="E260">
        <f>IF(soki67[[#This Row],[data]] &lt;&gt; B259, F259+soki67[[#This Row],[Zmiana butelkowa]], F259)</f>
        <v>69010</v>
      </c>
      <c r="F260">
        <f>IF(soki67[[#This Row],[Stan butelek przed]]-soki67[[#This Row],[wielkosc_zamowienia]] &gt;=0, soki67[[#This Row],[Stan butelek przed]]-soki67[[#This Row],[wielkosc_zamowienia]], soki67[[#This Row],[Stan butelek przed]])</f>
        <v>60920</v>
      </c>
      <c r="G260">
        <f>IF(soki67[[#This Row],[Stan butelek przed]]-soki67[[#This Row],[wielkosc_zamowienia]] &lt; 0, soki67[[#This Row],[wielkosc_zamowienia]], 0)</f>
        <v>0</v>
      </c>
      <c r="H260">
        <f>IF(WEEKDAY(soki67[[#This Row],[data]], 2) &lt;= 5, $J$2, 5000)</f>
        <v>5000</v>
      </c>
    </row>
    <row r="261" spans="1:8" x14ac:dyDescent="0.45">
      <c r="A261">
        <v>260</v>
      </c>
      <c r="B261" s="1">
        <v>44325</v>
      </c>
      <c r="C261" s="2" t="s">
        <v>4</v>
      </c>
      <c r="D261">
        <v>5440</v>
      </c>
      <c r="E261">
        <f>IF(soki67[[#This Row],[data]] &lt;&gt; B260, F260+soki67[[#This Row],[Zmiana butelkowa]], F260)</f>
        <v>60920</v>
      </c>
      <c r="F261">
        <f>IF(soki67[[#This Row],[Stan butelek przed]]-soki67[[#This Row],[wielkosc_zamowienia]] &gt;=0, soki67[[#This Row],[Stan butelek przed]]-soki67[[#This Row],[wielkosc_zamowienia]], soki67[[#This Row],[Stan butelek przed]])</f>
        <v>55480</v>
      </c>
      <c r="G261">
        <f>IF(soki67[[#This Row],[Stan butelek przed]]-soki67[[#This Row],[wielkosc_zamowienia]] &lt; 0, soki67[[#This Row],[wielkosc_zamowienia]], 0)</f>
        <v>0</v>
      </c>
      <c r="H261">
        <f>IF(WEEKDAY(soki67[[#This Row],[data]], 2) &lt;= 5, $J$2, 5000)</f>
        <v>5000</v>
      </c>
    </row>
    <row r="262" spans="1:8" x14ac:dyDescent="0.45">
      <c r="A262">
        <v>261</v>
      </c>
      <c r="B262" s="1">
        <v>44325</v>
      </c>
      <c r="C262" s="2" t="s">
        <v>7</v>
      </c>
      <c r="D262">
        <v>4060</v>
      </c>
      <c r="E262">
        <f>IF(soki67[[#This Row],[data]] &lt;&gt; B261, F261+soki67[[#This Row],[Zmiana butelkowa]], F261)</f>
        <v>55480</v>
      </c>
      <c r="F262">
        <f>IF(soki67[[#This Row],[Stan butelek przed]]-soki67[[#This Row],[wielkosc_zamowienia]] &gt;=0, soki67[[#This Row],[Stan butelek przed]]-soki67[[#This Row],[wielkosc_zamowienia]], soki67[[#This Row],[Stan butelek przed]])</f>
        <v>51420</v>
      </c>
      <c r="G262">
        <f>IF(soki67[[#This Row],[Stan butelek przed]]-soki67[[#This Row],[wielkosc_zamowienia]] &lt; 0, soki67[[#This Row],[wielkosc_zamowienia]], 0)</f>
        <v>0</v>
      </c>
      <c r="H262">
        <f>IF(WEEKDAY(soki67[[#This Row],[data]], 2) &lt;= 5, $J$2, 5000)</f>
        <v>5000</v>
      </c>
    </row>
    <row r="263" spans="1:8" x14ac:dyDescent="0.45">
      <c r="A263">
        <v>262</v>
      </c>
      <c r="B263" s="1">
        <v>44326</v>
      </c>
      <c r="C263" s="2" t="s">
        <v>5</v>
      </c>
      <c r="D263">
        <v>9620</v>
      </c>
      <c r="E263">
        <f>IF(soki67[[#This Row],[data]] &lt;&gt; B262, F262+soki67[[#This Row],[Zmiana butelkowa]], F262)</f>
        <v>64599</v>
      </c>
      <c r="F263">
        <f>IF(soki67[[#This Row],[Stan butelek przed]]-soki67[[#This Row],[wielkosc_zamowienia]] &gt;=0, soki67[[#This Row],[Stan butelek przed]]-soki67[[#This Row],[wielkosc_zamowienia]], soki67[[#This Row],[Stan butelek przed]])</f>
        <v>54979</v>
      </c>
      <c r="G263">
        <f>IF(soki67[[#This Row],[Stan butelek przed]]-soki67[[#This Row],[wielkosc_zamowienia]] &lt; 0, soki67[[#This Row],[wielkosc_zamowienia]], 0)</f>
        <v>0</v>
      </c>
      <c r="H263">
        <f>IF(WEEKDAY(soki67[[#This Row],[data]], 2) &lt;= 5, $J$2, 5000)</f>
        <v>13179</v>
      </c>
    </row>
    <row r="264" spans="1:8" x14ac:dyDescent="0.45">
      <c r="A264">
        <v>263</v>
      </c>
      <c r="B264" s="1">
        <v>44327</v>
      </c>
      <c r="C264" s="2" t="s">
        <v>6</v>
      </c>
      <c r="D264">
        <v>9630</v>
      </c>
      <c r="E264">
        <f>IF(soki67[[#This Row],[data]] &lt;&gt; B263, F263+soki67[[#This Row],[Zmiana butelkowa]], F263)</f>
        <v>68158</v>
      </c>
      <c r="F264">
        <f>IF(soki67[[#This Row],[Stan butelek przed]]-soki67[[#This Row],[wielkosc_zamowienia]] &gt;=0, soki67[[#This Row],[Stan butelek przed]]-soki67[[#This Row],[wielkosc_zamowienia]], soki67[[#This Row],[Stan butelek przed]])</f>
        <v>58528</v>
      </c>
      <c r="G264">
        <f>IF(soki67[[#This Row],[Stan butelek przed]]-soki67[[#This Row],[wielkosc_zamowienia]] &lt; 0, soki67[[#This Row],[wielkosc_zamowienia]], 0)</f>
        <v>0</v>
      </c>
      <c r="H264">
        <f>IF(WEEKDAY(soki67[[#This Row],[data]], 2) &lt;= 5, $J$2, 5000)</f>
        <v>13179</v>
      </c>
    </row>
    <row r="265" spans="1:8" x14ac:dyDescent="0.45">
      <c r="A265">
        <v>264</v>
      </c>
      <c r="B265" s="1">
        <v>44328</v>
      </c>
      <c r="C265" s="2" t="s">
        <v>6</v>
      </c>
      <c r="D265">
        <v>390</v>
      </c>
      <c r="E265">
        <f>IF(soki67[[#This Row],[data]] &lt;&gt; B264, F264+soki67[[#This Row],[Zmiana butelkowa]], F264)</f>
        <v>71707</v>
      </c>
      <c r="F265">
        <f>IF(soki67[[#This Row],[Stan butelek przed]]-soki67[[#This Row],[wielkosc_zamowienia]] &gt;=0, soki67[[#This Row],[Stan butelek przed]]-soki67[[#This Row],[wielkosc_zamowienia]], soki67[[#This Row],[Stan butelek przed]])</f>
        <v>71317</v>
      </c>
      <c r="G265">
        <f>IF(soki67[[#This Row],[Stan butelek przed]]-soki67[[#This Row],[wielkosc_zamowienia]] &lt; 0, soki67[[#This Row],[wielkosc_zamowienia]], 0)</f>
        <v>0</v>
      </c>
      <c r="H265">
        <f>IF(WEEKDAY(soki67[[#This Row],[data]], 2) &lt;= 5, $J$2, 5000)</f>
        <v>13179</v>
      </c>
    </row>
    <row r="266" spans="1:8" x14ac:dyDescent="0.45">
      <c r="A266">
        <v>265</v>
      </c>
      <c r="B266" s="1">
        <v>44329</v>
      </c>
      <c r="C266" s="2" t="s">
        <v>7</v>
      </c>
      <c r="D266">
        <v>7870</v>
      </c>
      <c r="E266">
        <f>IF(soki67[[#This Row],[data]] &lt;&gt; B265, F265+soki67[[#This Row],[Zmiana butelkowa]], F265)</f>
        <v>84496</v>
      </c>
      <c r="F266">
        <f>IF(soki67[[#This Row],[Stan butelek przed]]-soki67[[#This Row],[wielkosc_zamowienia]] &gt;=0, soki67[[#This Row],[Stan butelek przed]]-soki67[[#This Row],[wielkosc_zamowienia]], soki67[[#This Row],[Stan butelek przed]])</f>
        <v>76626</v>
      </c>
      <c r="G266">
        <f>IF(soki67[[#This Row],[Stan butelek przed]]-soki67[[#This Row],[wielkosc_zamowienia]] &lt; 0, soki67[[#This Row],[wielkosc_zamowienia]], 0)</f>
        <v>0</v>
      </c>
      <c r="H266">
        <f>IF(WEEKDAY(soki67[[#This Row],[data]], 2) &lt;= 5, $J$2, 5000)</f>
        <v>13179</v>
      </c>
    </row>
    <row r="267" spans="1:8" x14ac:dyDescent="0.45">
      <c r="A267">
        <v>266</v>
      </c>
      <c r="B267" s="1">
        <v>44329</v>
      </c>
      <c r="C267" s="2" t="s">
        <v>5</v>
      </c>
      <c r="D267">
        <v>4100</v>
      </c>
      <c r="E267">
        <f>IF(soki67[[#This Row],[data]] &lt;&gt; B266, F266+soki67[[#This Row],[Zmiana butelkowa]], F266)</f>
        <v>76626</v>
      </c>
      <c r="F267">
        <f>IF(soki67[[#This Row],[Stan butelek przed]]-soki67[[#This Row],[wielkosc_zamowienia]] &gt;=0, soki67[[#This Row],[Stan butelek przed]]-soki67[[#This Row],[wielkosc_zamowienia]], soki67[[#This Row],[Stan butelek przed]])</f>
        <v>72526</v>
      </c>
      <c r="G267">
        <f>IF(soki67[[#This Row],[Stan butelek przed]]-soki67[[#This Row],[wielkosc_zamowienia]] &lt; 0, soki67[[#This Row],[wielkosc_zamowienia]], 0)</f>
        <v>0</v>
      </c>
      <c r="H267">
        <f>IF(WEEKDAY(soki67[[#This Row],[data]], 2) &lt;= 5, $J$2, 5000)</f>
        <v>13179</v>
      </c>
    </row>
    <row r="268" spans="1:8" x14ac:dyDescent="0.45">
      <c r="A268">
        <v>267</v>
      </c>
      <c r="B268" s="1">
        <v>44329</v>
      </c>
      <c r="C268" s="2" t="s">
        <v>4</v>
      </c>
      <c r="D268">
        <v>600</v>
      </c>
      <c r="E268">
        <f>IF(soki67[[#This Row],[data]] &lt;&gt; B267, F267+soki67[[#This Row],[Zmiana butelkowa]], F267)</f>
        <v>72526</v>
      </c>
      <c r="F268">
        <f>IF(soki67[[#This Row],[Stan butelek przed]]-soki67[[#This Row],[wielkosc_zamowienia]] &gt;=0, soki67[[#This Row],[Stan butelek przed]]-soki67[[#This Row],[wielkosc_zamowienia]], soki67[[#This Row],[Stan butelek przed]])</f>
        <v>71926</v>
      </c>
      <c r="G268">
        <f>IF(soki67[[#This Row],[Stan butelek przed]]-soki67[[#This Row],[wielkosc_zamowienia]] &lt; 0, soki67[[#This Row],[wielkosc_zamowienia]], 0)</f>
        <v>0</v>
      </c>
      <c r="H268">
        <f>IF(WEEKDAY(soki67[[#This Row],[data]], 2) &lt;= 5, $J$2, 5000)</f>
        <v>13179</v>
      </c>
    </row>
    <row r="269" spans="1:8" x14ac:dyDescent="0.45">
      <c r="A269">
        <v>268</v>
      </c>
      <c r="B269" s="1">
        <v>44330</v>
      </c>
      <c r="C269" s="2" t="s">
        <v>4</v>
      </c>
      <c r="D269">
        <v>1170</v>
      </c>
      <c r="E269">
        <f>IF(soki67[[#This Row],[data]] &lt;&gt; B268, F268+soki67[[#This Row],[Zmiana butelkowa]], F268)</f>
        <v>85105</v>
      </c>
      <c r="F269">
        <f>IF(soki67[[#This Row],[Stan butelek przed]]-soki67[[#This Row],[wielkosc_zamowienia]] &gt;=0, soki67[[#This Row],[Stan butelek przed]]-soki67[[#This Row],[wielkosc_zamowienia]], soki67[[#This Row],[Stan butelek przed]])</f>
        <v>83935</v>
      </c>
      <c r="G269">
        <f>IF(soki67[[#This Row],[Stan butelek przed]]-soki67[[#This Row],[wielkosc_zamowienia]] &lt; 0, soki67[[#This Row],[wielkosc_zamowienia]], 0)</f>
        <v>0</v>
      </c>
      <c r="H269">
        <f>IF(WEEKDAY(soki67[[#This Row],[data]], 2) &lt;= 5, $J$2, 5000)</f>
        <v>13179</v>
      </c>
    </row>
    <row r="270" spans="1:8" x14ac:dyDescent="0.45">
      <c r="A270">
        <v>269</v>
      </c>
      <c r="B270" s="1">
        <v>44330</v>
      </c>
      <c r="C270" s="2" t="s">
        <v>7</v>
      </c>
      <c r="D270">
        <v>860</v>
      </c>
      <c r="E270">
        <f>IF(soki67[[#This Row],[data]] &lt;&gt; B269, F269+soki67[[#This Row],[Zmiana butelkowa]], F269)</f>
        <v>83935</v>
      </c>
      <c r="F270">
        <f>IF(soki67[[#This Row],[Stan butelek przed]]-soki67[[#This Row],[wielkosc_zamowienia]] &gt;=0, soki67[[#This Row],[Stan butelek przed]]-soki67[[#This Row],[wielkosc_zamowienia]], soki67[[#This Row],[Stan butelek przed]])</f>
        <v>83075</v>
      </c>
      <c r="G270">
        <f>IF(soki67[[#This Row],[Stan butelek przed]]-soki67[[#This Row],[wielkosc_zamowienia]] &lt; 0, soki67[[#This Row],[wielkosc_zamowienia]], 0)</f>
        <v>0</v>
      </c>
      <c r="H270">
        <f>IF(WEEKDAY(soki67[[#This Row],[data]], 2) &lt;= 5, $J$2, 5000)</f>
        <v>13179</v>
      </c>
    </row>
    <row r="271" spans="1:8" x14ac:dyDescent="0.45">
      <c r="A271">
        <v>270</v>
      </c>
      <c r="B271" s="1">
        <v>44331</v>
      </c>
      <c r="C271" s="2" t="s">
        <v>6</v>
      </c>
      <c r="D271">
        <v>2350</v>
      </c>
      <c r="E271">
        <f>IF(soki67[[#This Row],[data]] &lt;&gt; B270, F270+soki67[[#This Row],[Zmiana butelkowa]], F270)</f>
        <v>88075</v>
      </c>
      <c r="F271">
        <f>IF(soki67[[#This Row],[Stan butelek przed]]-soki67[[#This Row],[wielkosc_zamowienia]] &gt;=0, soki67[[#This Row],[Stan butelek przed]]-soki67[[#This Row],[wielkosc_zamowienia]], soki67[[#This Row],[Stan butelek przed]])</f>
        <v>85725</v>
      </c>
      <c r="G271">
        <f>IF(soki67[[#This Row],[Stan butelek przed]]-soki67[[#This Row],[wielkosc_zamowienia]] &lt; 0, soki67[[#This Row],[wielkosc_zamowienia]], 0)</f>
        <v>0</v>
      </c>
      <c r="H271">
        <f>IF(WEEKDAY(soki67[[#This Row],[data]], 2) &lt;= 5, $J$2, 5000)</f>
        <v>5000</v>
      </c>
    </row>
    <row r="272" spans="1:8" x14ac:dyDescent="0.45">
      <c r="A272">
        <v>271</v>
      </c>
      <c r="B272" s="1">
        <v>44331</v>
      </c>
      <c r="C272" s="2" t="s">
        <v>7</v>
      </c>
      <c r="D272">
        <v>9230</v>
      </c>
      <c r="E272">
        <f>IF(soki67[[#This Row],[data]] &lt;&gt; B271, F271+soki67[[#This Row],[Zmiana butelkowa]], F271)</f>
        <v>85725</v>
      </c>
      <c r="F272">
        <f>IF(soki67[[#This Row],[Stan butelek przed]]-soki67[[#This Row],[wielkosc_zamowienia]] &gt;=0, soki67[[#This Row],[Stan butelek przed]]-soki67[[#This Row],[wielkosc_zamowienia]], soki67[[#This Row],[Stan butelek przed]])</f>
        <v>76495</v>
      </c>
      <c r="G272">
        <f>IF(soki67[[#This Row],[Stan butelek przed]]-soki67[[#This Row],[wielkosc_zamowienia]] &lt; 0, soki67[[#This Row],[wielkosc_zamowienia]], 0)</f>
        <v>0</v>
      </c>
      <c r="H272">
        <f>IF(WEEKDAY(soki67[[#This Row],[data]], 2) &lt;= 5, $J$2, 5000)</f>
        <v>5000</v>
      </c>
    </row>
    <row r="273" spans="1:8" x14ac:dyDescent="0.45">
      <c r="A273">
        <v>272</v>
      </c>
      <c r="B273" s="1">
        <v>44332</v>
      </c>
      <c r="C273" s="2" t="s">
        <v>4</v>
      </c>
      <c r="D273">
        <v>1200</v>
      </c>
      <c r="E273">
        <f>IF(soki67[[#This Row],[data]] &lt;&gt; B272, F272+soki67[[#This Row],[Zmiana butelkowa]], F272)</f>
        <v>81495</v>
      </c>
      <c r="F273">
        <f>IF(soki67[[#This Row],[Stan butelek przed]]-soki67[[#This Row],[wielkosc_zamowienia]] &gt;=0, soki67[[#This Row],[Stan butelek przed]]-soki67[[#This Row],[wielkosc_zamowienia]], soki67[[#This Row],[Stan butelek przed]])</f>
        <v>80295</v>
      </c>
      <c r="G273">
        <f>IF(soki67[[#This Row],[Stan butelek przed]]-soki67[[#This Row],[wielkosc_zamowienia]] &lt; 0, soki67[[#This Row],[wielkosc_zamowienia]], 0)</f>
        <v>0</v>
      </c>
      <c r="H273">
        <f>IF(WEEKDAY(soki67[[#This Row],[data]], 2) &lt;= 5, $J$2, 5000)</f>
        <v>5000</v>
      </c>
    </row>
    <row r="274" spans="1:8" x14ac:dyDescent="0.45">
      <c r="A274">
        <v>273</v>
      </c>
      <c r="B274" s="1">
        <v>44332</v>
      </c>
      <c r="C274" s="2" t="s">
        <v>5</v>
      </c>
      <c r="D274">
        <v>7370</v>
      </c>
      <c r="E274">
        <f>IF(soki67[[#This Row],[data]] &lt;&gt; B273, F273+soki67[[#This Row],[Zmiana butelkowa]], F273)</f>
        <v>80295</v>
      </c>
      <c r="F274">
        <f>IF(soki67[[#This Row],[Stan butelek przed]]-soki67[[#This Row],[wielkosc_zamowienia]] &gt;=0, soki67[[#This Row],[Stan butelek przed]]-soki67[[#This Row],[wielkosc_zamowienia]], soki67[[#This Row],[Stan butelek przed]])</f>
        <v>72925</v>
      </c>
      <c r="G274">
        <f>IF(soki67[[#This Row],[Stan butelek przed]]-soki67[[#This Row],[wielkosc_zamowienia]] &lt; 0, soki67[[#This Row],[wielkosc_zamowienia]], 0)</f>
        <v>0</v>
      </c>
      <c r="H274">
        <f>IF(WEEKDAY(soki67[[#This Row],[data]], 2) &lt;= 5, $J$2, 5000)</f>
        <v>5000</v>
      </c>
    </row>
    <row r="275" spans="1:8" x14ac:dyDescent="0.45">
      <c r="A275">
        <v>274</v>
      </c>
      <c r="B275" s="1">
        <v>44333</v>
      </c>
      <c r="C275" s="2" t="s">
        <v>4</v>
      </c>
      <c r="D275">
        <v>2210</v>
      </c>
      <c r="E275">
        <f>IF(soki67[[#This Row],[data]] &lt;&gt; B274, F274+soki67[[#This Row],[Zmiana butelkowa]], F274)</f>
        <v>86104</v>
      </c>
      <c r="F275">
        <f>IF(soki67[[#This Row],[Stan butelek przed]]-soki67[[#This Row],[wielkosc_zamowienia]] &gt;=0, soki67[[#This Row],[Stan butelek przed]]-soki67[[#This Row],[wielkosc_zamowienia]], soki67[[#This Row],[Stan butelek przed]])</f>
        <v>83894</v>
      </c>
      <c r="G275">
        <f>IF(soki67[[#This Row],[Stan butelek przed]]-soki67[[#This Row],[wielkosc_zamowienia]] &lt; 0, soki67[[#This Row],[wielkosc_zamowienia]], 0)</f>
        <v>0</v>
      </c>
      <c r="H275">
        <f>IF(WEEKDAY(soki67[[#This Row],[data]], 2) &lt;= 5, $J$2, 5000)</f>
        <v>13179</v>
      </c>
    </row>
    <row r="276" spans="1:8" x14ac:dyDescent="0.45">
      <c r="A276">
        <v>275</v>
      </c>
      <c r="B276" s="1">
        <v>44334</v>
      </c>
      <c r="C276" s="2" t="s">
        <v>4</v>
      </c>
      <c r="D276">
        <v>1170</v>
      </c>
      <c r="E276">
        <f>IF(soki67[[#This Row],[data]] &lt;&gt; B275, F275+soki67[[#This Row],[Zmiana butelkowa]], F275)</f>
        <v>97073</v>
      </c>
      <c r="F276">
        <f>IF(soki67[[#This Row],[Stan butelek przed]]-soki67[[#This Row],[wielkosc_zamowienia]] &gt;=0, soki67[[#This Row],[Stan butelek przed]]-soki67[[#This Row],[wielkosc_zamowienia]], soki67[[#This Row],[Stan butelek przed]])</f>
        <v>95903</v>
      </c>
      <c r="G276">
        <f>IF(soki67[[#This Row],[Stan butelek przed]]-soki67[[#This Row],[wielkosc_zamowienia]] &lt; 0, soki67[[#This Row],[wielkosc_zamowienia]], 0)</f>
        <v>0</v>
      </c>
      <c r="H276">
        <f>IF(WEEKDAY(soki67[[#This Row],[data]], 2) &lt;= 5, $J$2, 5000)</f>
        <v>13179</v>
      </c>
    </row>
    <row r="277" spans="1:8" x14ac:dyDescent="0.45">
      <c r="A277">
        <v>276</v>
      </c>
      <c r="B277" s="1">
        <v>44334</v>
      </c>
      <c r="C277" s="2" t="s">
        <v>6</v>
      </c>
      <c r="D277">
        <v>4170</v>
      </c>
      <c r="E277">
        <f>IF(soki67[[#This Row],[data]] &lt;&gt; B276, F276+soki67[[#This Row],[Zmiana butelkowa]], F276)</f>
        <v>95903</v>
      </c>
      <c r="F277">
        <f>IF(soki67[[#This Row],[Stan butelek przed]]-soki67[[#This Row],[wielkosc_zamowienia]] &gt;=0, soki67[[#This Row],[Stan butelek przed]]-soki67[[#This Row],[wielkosc_zamowienia]], soki67[[#This Row],[Stan butelek przed]])</f>
        <v>91733</v>
      </c>
      <c r="G277">
        <f>IF(soki67[[#This Row],[Stan butelek przed]]-soki67[[#This Row],[wielkosc_zamowienia]] &lt; 0, soki67[[#This Row],[wielkosc_zamowienia]], 0)</f>
        <v>0</v>
      </c>
      <c r="H277">
        <f>IF(WEEKDAY(soki67[[#This Row],[data]], 2) &lt;= 5, $J$2, 5000)</f>
        <v>13179</v>
      </c>
    </row>
    <row r="278" spans="1:8" x14ac:dyDescent="0.45">
      <c r="A278">
        <v>277</v>
      </c>
      <c r="B278" s="1">
        <v>44334</v>
      </c>
      <c r="C278" s="2" t="s">
        <v>5</v>
      </c>
      <c r="D278">
        <v>7330</v>
      </c>
      <c r="E278">
        <f>IF(soki67[[#This Row],[data]] &lt;&gt; B277, F277+soki67[[#This Row],[Zmiana butelkowa]], F277)</f>
        <v>91733</v>
      </c>
      <c r="F278">
        <f>IF(soki67[[#This Row],[Stan butelek przed]]-soki67[[#This Row],[wielkosc_zamowienia]] &gt;=0, soki67[[#This Row],[Stan butelek przed]]-soki67[[#This Row],[wielkosc_zamowienia]], soki67[[#This Row],[Stan butelek przed]])</f>
        <v>84403</v>
      </c>
      <c r="G278">
        <f>IF(soki67[[#This Row],[Stan butelek przed]]-soki67[[#This Row],[wielkosc_zamowienia]] &lt; 0, soki67[[#This Row],[wielkosc_zamowienia]], 0)</f>
        <v>0</v>
      </c>
      <c r="H278">
        <f>IF(WEEKDAY(soki67[[#This Row],[data]], 2) &lt;= 5, $J$2, 5000)</f>
        <v>13179</v>
      </c>
    </row>
    <row r="279" spans="1:8" x14ac:dyDescent="0.45">
      <c r="A279">
        <v>278</v>
      </c>
      <c r="B279" s="1">
        <v>44335</v>
      </c>
      <c r="C279" s="2" t="s">
        <v>6</v>
      </c>
      <c r="D279">
        <v>6170</v>
      </c>
      <c r="E279">
        <f>IF(soki67[[#This Row],[data]] &lt;&gt; B278, F278+soki67[[#This Row],[Zmiana butelkowa]], F278)</f>
        <v>97582</v>
      </c>
      <c r="F279">
        <f>IF(soki67[[#This Row],[Stan butelek przed]]-soki67[[#This Row],[wielkosc_zamowienia]] &gt;=0, soki67[[#This Row],[Stan butelek przed]]-soki67[[#This Row],[wielkosc_zamowienia]], soki67[[#This Row],[Stan butelek przed]])</f>
        <v>91412</v>
      </c>
      <c r="G279">
        <f>IF(soki67[[#This Row],[Stan butelek przed]]-soki67[[#This Row],[wielkosc_zamowienia]] &lt; 0, soki67[[#This Row],[wielkosc_zamowienia]], 0)</f>
        <v>0</v>
      </c>
      <c r="H279">
        <f>IF(WEEKDAY(soki67[[#This Row],[data]], 2) &lt;= 5, $J$2, 5000)</f>
        <v>13179</v>
      </c>
    </row>
    <row r="280" spans="1:8" x14ac:dyDescent="0.45">
      <c r="A280">
        <v>279</v>
      </c>
      <c r="B280" s="1">
        <v>44335</v>
      </c>
      <c r="C280" s="2" t="s">
        <v>7</v>
      </c>
      <c r="D280">
        <v>5020</v>
      </c>
      <c r="E280">
        <f>IF(soki67[[#This Row],[data]] &lt;&gt; B279, F279+soki67[[#This Row],[Zmiana butelkowa]], F279)</f>
        <v>91412</v>
      </c>
      <c r="F280">
        <f>IF(soki67[[#This Row],[Stan butelek przed]]-soki67[[#This Row],[wielkosc_zamowienia]] &gt;=0, soki67[[#This Row],[Stan butelek przed]]-soki67[[#This Row],[wielkosc_zamowienia]], soki67[[#This Row],[Stan butelek przed]])</f>
        <v>86392</v>
      </c>
      <c r="G280">
        <f>IF(soki67[[#This Row],[Stan butelek przed]]-soki67[[#This Row],[wielkosc_zamowienia]] &lt; 0, soki67[[#This Row],[wielkosc_zamowienia]], 0)</f>
        <v>0</v>
      </c>
      <c r="H280">
        <f>IF(WEEKDAY(soki67[[#This Row],[data]], 2) &lt;= 5, $J$2, 5000)</f>
        <v>13179</v>
      </c>
    </row>
    <row r="281" spans="1:8" x14ac:dyDescent="0.45">
      <c r="A281">
        <v>280</v>
      </c>
      <c r="B281" s="1">
        <v>44335</v>
      </c>
      <c r="C281" s="2" t="s">
        <v>4</v>
      </c>
      <c r="D281">
        <v>4470</v>
      </c>
      <c r="E281">
        <f>IF(soki67[[#This Row],[data]] &lt;&gt; B280, F280+soki67[[#This Row],[Zmiana butelkowa]], F280)</f>
        <v>86392</v>
      </c>
      <c r="F281">
        <f>IF(soki67[[#This Row],[Stan butelek przed]]-soki67[[#This Row],[wielkosc_zamowienia]] &gt;=0, soki67[[#This Row],[Stan butelek przed]]-soki67[[#This Row],[wielkosc_zamowienia]], soki67[[#This Row],[Stan butelek przed]])</f>
        <v>81922</v>
      </c>
      <c r="G281">
        <f>IF(soki67[[#This Row],[Stan butelek przed]]-soki67[[#This Row],[wielkosc_zamowienia]] &lt; 0, soki67[[#This Row],[wielkosc_zamowienia]], 0)</f>
        <v>0</v>
      </c>
      <c r="H281">
        <f>IF(WEEKDAY(soki67[[#This Row],[data]], 2) &lt;= 5, $J$2, 5000)</f>
        <v>13179</v>
      </c>
    </row>
    <row r="282" spans="1:8" x14ac:dyDescent="0.45">
      <c r="A282">
        <v>281</v>
      </c>
      <c r="B282" s="1">
        <v>44335</v>
      </c>
      <c r="C282" s="2" t="s">
        <v>5</v>
      </c>
      <c r="D282">
        <v>8450</v>
      </c>
      <c r="E282">
        <f>IF(soki67[[#This Row],[data]] &lt;&gt; B281, F281+soki67[[#This Row],[Zmiana butelkowa]], F281)</f>
        <v>81922</v>
      </c>
      <c r="F282">
        <f>IF(soki67[[#This Row],[Stan butelek przed]]-soki67[[#This Row],[wielkosc_zamowienia]] &gt;=0, soki67[[#This Row],[Stan butelek przed]]-soki67[[#This Row],[wielkosc_zamowienia]], soki67[[#This Row],[Stan butelek przed]])</f>
        <v>73472</v>
      </c>
      <c r="G282">
        <f>IF(soki67[[#This Row],[Stan butelek przed]]-soki67[[#This Row],[wielkosc_zamowienia]] &lt; 0, soki67[[#This Row],[wielkosc_zamowienia]], 0)</f>
        <v>0</v>
      </c>
      <c r="H282">
        <f>IF(WEEKDAY(soki67[[#This Row],[data]], 2) &lt;= 5, $J$2, 5000)</f>
        <v>13179</v>
      </c>
    </row>
    <row r="283" spans="1:8" x14ac:dyDescent="0.45">
      <c r="A283">
        <v>282</v>
      </c>
      <c r="B283" s="1">
        <v>44336</v>
      </c>
      <c r="C283" s="2" t="s">
        <v>4</v>
      </c>
      <c r="D283">
        <v>2250</v>
      </c>
      <c r="E283">
        <f>IF(soki67[[#This Row],[data]] &lt;&gt; B282, F282+soki67[[#This Row],[Zmiana butelkowa]], F282)</f>
        <v>86651</v>
      </c>
      <c r="F283">
        <f>IF(soki67[[#This Row],[Stan butelek przed]]-soki67[[#This Row],[wielkosc_zamowienia]] &gt;=0, soki67[[#This Row],[Stan butelek przed]]-soki67[[#This Row],[wielkosc_zamowienia]], soki67[[#This Row],[Stan butelek przed]])</f>
        <v>84401</v>
      </c>
      <c r="G283">
        <f>IF(soki67[[#This Row],[Stan butelek przed]]-soki67[[#This Row],[wielkosc_zamowienia]] &lt; 0, soki67[[#This Row],[wielkosc_zamowienia]], 0)</f>
        <v>0</v>
      </c>
      <c r="H283">
        <f>IF(WEEKDAY(soki67[[#This Row],[data]], 2) &lt;= 5, $J$2, 5000)</f>
        <v>13179</v>
      </c>
    </row>
    <row r="284" spans="1:8" x14ac:dyDescent="0.45">
      <c r="A284">
        <v>283</v>
      </c>
      <c r="B284" s="1">
        <v>44336</v>
      </c>
      <c r="C284" s="2" t="s">
        <v>5</v>
      </c>
      <c r="D284">
        <v>6050</v>
      </c>
      <c r="E284">
        <f>IF(soki67[[#This Row],[data]] &lt;&gt; B283, F283+soki67[[#This Row],[Zmiana butelkowa]], F283)</f>
        <v>84401</v>
      </c>
      <c r="F284">
        <f>IF(soki67[[#This Row],[Stan butelek przed]]-soki67[[#This Row],[wielkosc_zamowienia]] &gt;=0, soki67[[#This Row],[Stan butelek przed]]-soki67[[#This Row],[wielkosc_zamowienia]], soki67[[#This Row],[Stan butelek przed]])</f>
        <v>78351</v>
      </c>
      <c r="G284">
        <f>IF(soki67[[#This Row],[Stan butelek przed]]-soki67[[#This Row],[wielkosc_zamowienia]] &lt; 0, soki67[[#This Row],[wielkosc_zamowienia]], 0)</f>
        <v>0</v>
      </c>
      <c r="H284">
        <f>IF(WEEKDAY(soki67[[#This Row],[data]], 2) &lt;= 5, $J$2, 5000)</f>
        <v>13179</v>
      </c>
    </row>
    <row r="285" spans="1:8" x14ac:dyDescent="0.45">
      <c r="A285">
        <v>284</v>
      </c>
      <c r="B285" s="1">
        <v>44337</v>
      </c>
      <c r="C285" s="2" t="s">
        <v>5</v>
      </c>
      <c r="D285">
        <v>5490</v>
      </c>
      <c r="E285">
        <f>IF(soki67[[#This Row],[data]] &lt;&gt; B284, F284+soki67[[#This Row],[Zmiana butelkowa]], F284)</f>
        <v>91530</v>
      </c>
      <c r="F285">
        <f>IF(soki67[[#This Row],[Stan butelek przed]]-soki67[[#This Row],[wielkosc_zamowienia]] &gt;=0, soki67[[#This Row],[Stan butelek przed]]-soki67[[#This Row],[wielkosc_zamowienia]], soki67[[#This Row],[Stan butelek przed]])</f>
        <v>86040</v>
      </c>
      <c r="G285">
        <f>IF(soki67[[#This Row],[Stan butelek przed]]-soki67[[#This Row],[wielkosc_zamowienia]] &lt; 0, soki67[[#This Row],[wielkosc_zamowienia]], 0)</f>
        <v>0</v>
      </c>
      <c r="H285">
        <f>IF(WEEKDAY(soki67[[#This Row],[data]], 2) &lt;= 5, $J$2, 5000)</f>
        <v>13179</v>
      </c>
    </row>
    <row r="286" spans="1:8" x14ac:dyDescent="0.45">
      <c r="A286">
        <v>285</v>
      </c>
      <c r="B286" s="1">
        <v>44338</v>
      </c>
      <c r="C286" s="2" t="s">
        <v>7</v>
      </c>
      <c r="D286">
        <v>3000</v>
      </c>
      <c r="E286">
        <f>IF(soki67[[#This Row],[data]] &lt;&gt; B285, F285+soki67[[#This Row],[Zmiana butelkowa]], F285)</f>
        <v>91040</v>
      </c>
      <c r="F286">
        <f>IF(soki67[[#This Row],[Stan butelek przed]]-soki67[[#This Row],[wielkosc_zamowienia]] &gt;=0, soki67[[#This Row],[Stan butelek przed]]-soki67[[#This Row],[wielkosc_zamowienia]], soki67[[#This Row],[Stan butelek przed]])</f>
        <v>88040</v>
      </c>
      <c r="G286">
        <f>IF(soki67[[#This Row],[Stan butelek przed]]-soki67[[#This Row],[wielkosc_zamowienia]] &lt; 0, soki67[[#This Row],[wielkosc_zamowienia]], 0)</f>
        <v>0</v>
      </c>
      <c r="H286">
        <f>IF(WEEKDAY(soki67[[#This Row],[data]], 2) &lt;= 5, $J$2, 5000)</f>
        <v>5000</v>
      </c>
    </row>
    <row r="287" spans="1:8" x14ac:dyDescent="0.45">
      <c r="A287">
        <v>286</v>
      </c>
      <c r="B287" s="1">
        <v>44338</v>
      </c>
      <c r="C287" s="2" t="s">
        <v>6</v>
      </c>
      <c r="D287">
        <v>9670</v>
      </c>
      <c r="E287">
        <f>IF(soki67[[#This Row],[data]] &lt;&gt; B286, F286+soki67[[#This Row],[Zmiana butelkowa]], F286)</f>
        <v>88040</v>
      </c>
      <c r="F287">
        <f>IF(soki67[[#This Row],[Stan butelek przed]]-soki67[[#This Row],[wielkosc_zamowienia]] &gt;=0, soki67[[#This Row],[Stan butelek przed]]-soki67[[#This Row],[wielkosc_zamowienia]], soki67[[#This Row],[Stan butelek przed]])</f>
        <v>78370</v>
      </c>
      <c r="G287">
        <f>IF(soki67[[#This Row],[Stan butelek przed]]-soki67[[#This Row],[wielkosc_zamowienia]] &lt; 0, soki67[[#This Row],[wielkosc_zamowienia]], 0)</f>
        <v>0</v>
      </c>
      <c r="H287">
        <f>IF(WEEKDAY(soki67[[#This Row],[data]], 2) &lt;= 5, $J$2, 5000)</f>
        <v>5000</v>
      </c>
    </row>
    <row r="288" spans="1:8" x14ac:dyDescent="0.45">
      <c r="A288">
        <v>287</v>
      </c>
      <c r="B288" s="1">
        <v>44339</v>
      </c>
      <c r="C288" s="2" t="s">
        <v>7</v>
      </c>
      <c r="D288">
        <v>3710</v>
      </c>
      <c r="E288">
        <f>IF(soki67[[#This Row],[data]] &lt;&gt; B287, F287+soki67[[#This Row],[Zmiana butelkowa]], F287)</f>
        <v>83370</v>
      </c>
      <c r="F288">
        <f>IF(soki67[[#This Row],[Stan butelek przed]]-soki67[[#This Row],[wielkosc_zamowienia]] &gt;=0, soki67[[#This Row],[Stan butelek przed]]-soki67[[#This Row],[wielkosc_zamowienia]], soki67[[#This Row],[Stan butelek przed]])</f>
        <v>79660</v>
      </c>
      <c r="G288">
        <f>IF(soki67[[#This Row],[Stan butelek przed]]-soki67[[#This Row],[wielkosc_zamowienia]] &lt; 0, soki67[[#This Row],[wielkosc_zamowienia]], 0)</f>
        <v>0</v>
      </c>
      <c r="H288">
        <f>IF(WEEKDAY(soki67[[#This Row],[data]], 2) &lt;= 5, $J$2, 5000)</f>
        <v>5000</v>
      </c>
    </row>
    <row r="289" spans="1:8" x14ac:dyDescent="0.45">
      <c r="A289">
        <v>288</v>
      </c>
      <c r="B289" s="1">
        <v>44339</v>
      </c>
      <c r="C289" s="2" t="s">
        <v>5</v>
      </c>
      <c r="D289">
        <v>2680</v>
      </c>
      <c r="E289">
        <f>IF(soki67[[#This Row],[data]] &lt;&gt; B288, F288+soki67[[#This Row],[Zmiana butelkowa]], F288)</f>
        <v>79660</v>
      </c>
      <c r="F289">
        <f>IF(soki67[[#This Row],[Stan butelek przed]]-soki67[[#This Row],[wielkosc_zamowienia]] &gt;=0, soki67[[#This Row],[Stan butelek przed]]-soki67[[#This Row],[wielkosc_zamowienia]], soki67[[#This Row],[Stan butelek przed]])</f>
        <v>76980</v>
      </c>
      <c r="G289">
        <f>IF(soki67[[#This Row],[Stan butelek przed]]-soki67[[#This Row],[wielkosc_zamowienia]] &lt; 0, soki67[[#This Row],[wielkosc_zamowienia]], 0)</f>
        <v>0</v>
      </c>
      <c r="H289">
        <f>IF(WEEKDAY(soki67[[#This Row],[data]], 2) &lt;= 5, $J$2, 5000)</f>
        <v>5000</v>
      </c>
    </row>
    <row r="290" spans="1:8" x14ac:dyDescent="0.45">
      <c r="A290">
        <v>289</v>
      </c>
      <c r="B290" s="1">
        <v>44339</v>
      </c>
      <c r="C290" s="2" t="s">
        <v>4</v>
      </c>
      <c r="D290">
        <v>4700</v>
      </c>
      <c r="E290">
        <f>IF(soki67[[#This Row],[data]] &lt;&gt; B289, F289+soki67[[#This Row],[Zmiana butelkowa]], F289)</f>
        <v>76980</v>
      </c>
      <c r="F290">
        <f>IF(soki67[[#This Row],[Stan butelek przed]]-soki67[[#This Row],[wielkosc_zamowienia]] &gt;=0, soki67[[#This Row],[Stan butelek przed]]-soki67[[#This Row],[wielkosc_zamowienia]], soki67[[#This Row],[Stan butelek przed]])</f>
        <v>72280</v>
      </c>
      <c r="G290">
        <f>IF(soki67[[#This Row],[Stan butelek przed]]-soki67[[#This Row],[wielkosc_zamowienia]] &lt; 0, soki67[[#This Row],[wielkosc_zamowienia]], 0)</f>
        <v>0</v>
      </c>
      <c r="H290">
        <f>IF(WEEKDAY(soki67[[#This Row],[data]], 2) &lt;= 5, $J$2, 5000)</f>
        <v>5000</v>
      </c>
    </row>
    <row r="291" spans="1:8" x14ac:dyDescent="0.45">
      <c r="A291">
        <v>290</v>
      </c>
      <c r="B291" s="1">
        <v>44340</v>
      </c>
      <c r="C291" s="2" t="s">
        <v>4</v>
      </c>
      <c r="D291">
        <v>1830</v>
      </c>
      <c r="E291">
        <f>IF(soki67[[#This Row],[data]] &lt;&gt; B290, F290+soki67[[#This Row],[Zmiana butelkowa]], F290)</f>
        <v>85459</v>
      </c>
      <c r="F291">
        <f>IF(soki67[[#This Row],[Stan butelek przed]]-soki67[[#This Row],[wielkosc_zamowienia]] &gt;=0, soki67[[#This Row],[Stan butelek przed]]-soki67[[#This Row],[wielkosc_zamowienia]], soki67[[#This Row],[Stan butelek przed]])</f>
        <v>83629</v>
      </c>
      <c r="G291">
        <f>IF(soki67[[#This Row],[Stan butelek przed]]-soki67[[#This Row],[wielkosc_zamowienia]] &lt; 0, soki67[[#This Row],[wielkosc_zamowienia]], 0)</f>
        <v>0</v>
      </c>
      <c r="H291">
        <f>IF(WEEKDAY(soki67[[#This Row],[data]], 2) &lt;= 5, $J$2, 5000)</f>
        <v>13179</v>
      </c>
    </row>
    <row r="292" spans="1:8" x14ac:dyDescent="0.45">
      <c r="A292">
        <v>291</v>
      </c>
      <c r="B292" s="1">
        <v>44340</v>
      </c>
      <c r="C292" s="2" t="s">
        <v>5</v>
      </c>
      <c r="D292">
        <v>4100</v>
      </c>
      <c r="E292">
        <f>IF(soki67[[#This Row],[data]] &lt;&gt; B291, F291+soki67[[#This Row],[Zmiana butelkowa]], F291)</f>
        <v>83629</v>
      </c>
      <c r="F292">
        <f>IF(soki67[[#This Row],[Stan butelek przed]]-soki67[[#This Row],[wielkosc_zamowienia]] &gt;=0, soki67[[#This Row],[Stan butelek przed]]-soki67[[#This Row],[wielkosc_zamowienia]], soki67[[#This Row],[Stan butelek przed]])</f>
        <v>79529</v>
      </c>
      <c r="G292">
        <f>IF(soki67[[#This Row],[Stan butelek przed]]-soki67[[#This Row],[wielkosc_zamowienia]] &lt; 0, soki67[[#This Row],[wielkosc_zamowienia]], 0)</f>
        <v>0</v>
      </c>
      <c r="H292">
        <f>IF(WEEKDAY(soki67[[#This Row],[data]], 2) &lt;= 5, $J$2, 5000)</f>
        <v>13179</v>
      </c>
    </row>
    <row r="293" spans="1:8" x14ac:dyDescent="0.45">
      <c r="A293">
        <v>292</v>
      </c>
      <c r="B293" s="1">
        <v>44341</v>
      </c>
      <c r="C293" s="2" t="s">
        <v>7</v>
      </c>
      <c r="D293">
        <v>7870</v>
      </c>
      <c r="E293">
        <f>IF(soki67[[#This Row],[data]] &lt;&gt; B292, F292+soki67[[#This Row],[Zmiana butelkowa]], F292)</f>
        <v>92708</v>
      </c>
      <c r="F293">
        <f>IF(soki67[[#This Row],[Stan butelek przed]]-soki67[[#This Row],[wielkosc_zamowienia]] &gt;=0, soki67[[#This Row],[Stan butelek przed]]-soki67[[#This Row],[wielkosc_zamowienia]], soki67[[#This Row],[Stan butelek przed]])</f>
        <v>84838</v>
      </c>
      <c r="G293">
        <f>IF(soki67[[#This Row],[Stan butelek przed]]-soki67[[#This Row],[wielkosc_zamowienia]] &lt; 0, soki67[[#This Row],[wielkosc_zamowienia]], 0)</f>
        <v>0</v>
      </c>
      <c r="H293">
        <f>IF(WEEKDAY(soki67[[#This Row],[data]], 2) &lt;= 5, $J$2, 5000)</f>
        <v>13179</v>
      </c>
    </row>
    <row r="294" spans="1:8" x14ac:dyDescent="0.45">
      <c r="A294">
        <v>293</v>
      </c>
      <c r="B294" s="1">
        <v>44341</v>
      </c>
      <c r="C294" s="2" t="s">
        <v>5</v>
      </c>
      <c r="D294">
        <v>7160</v>
      </c>
      <c r="E294">
        <f>IF(soki67[[#This Row],[data]] &lt;&gt; B293, F293+soki67[[#This Row],[Zmiana butelkowa]], F293)</f>
        <v>84838</v>
      </c>
      <c r="F294">
        <f>IF(soki67[[#This Row],[Stan butelek przed]]-soki67[[#This Row],[wielkosc_zamowienia]] &gt;=0, soki67[[#This Row],[Stan butelek przed]]-soki67[[#This Row],[wielkosc_zamowienia]], soki67[[#This Row],[Stan butelek przed]])</f>
        <v>77678</v>
      </c>
      <c r="G294">
        <f>IF(soki67[[#This Row],[Stan butelek przed]]-soki67[[#This Row],[wielkosc_zamowienia]] &lt; 0, soki67[[#This Row],[wielkosc_zamowienia]], 0)</f>
        <v>0</v>
      </c>
      <c r="H294">
        <f>IF(WEEKDAY(soki67[[#This Row],[data]], 2) &lt;= 5, $J$2, 5000)</f>
        <v>13179</v>
      </c>
    </row>
    <row r="295" spans="1:8" x14ac:dyDescent="0.45">
      <c r="A295">
        <v>294</v>
      </c>
      <c r="B295" s="1">
        <v>44341</v>
      </c>
      <c r="C295" s="2" t="s">
        <v>6</v>
      </c>
      <c r="D295">
        <v>9200</v>
      </c>
      <c r="E295">
        <f>IF(soki67[[#This Row],[data]] &lt;&gt; B294, F294+soki67[[#This Row],[Zmiana butelkowa]], F294)</f>
        <v>77678</v>
      </c>
      <c r="F295">
        <f>IF(soki67[[#This Row],[Stan butelek przed]]-soki67[[#This Row],[wielkosc_zamowienia]] &gt;=0, soki67[[#This Row],[Stan butelek przed]]-soki67[[#This Row],[wielkosc_zamowienia]], soki67[[#This Row],[Stan butelek przed]])</f>
        <v>68478</v>
      </c>
      <c r="G295">
        <f>IF(soki67[[#This Row],[Stan butelek przed]]-soki67[[#This Row],[wielkosc_zamowienia]] &lt; 0, soki67[[#This Row],[wielkosc_zamowienia]], 0)</f>
        <v>0</v>
      </c>
      <c r="H295">
        <f>IF(WEEKDAY(soki67[[#This Row],[data]], 2) &lt;= 5, $J$2, 5000)</f>
        <v>13179</v>
      </c>
    </row>
    <row r="296" spans="1:8" x14ac:dyDescent="0.45">
      <c r="A296">
        <v>295</v>
      </c>
      <c r="B296" s="1">
        <v>44342</v>
      </c>
      <c r="C296" s="2" t="s">
        <v>5</v>
      </c>
      <c r="D296">
        <v>7390</v>
      </c>
      <c r="E296">
        <f>IF(soki67[[#This Row],[data]] &lt;&gt; B295, F295+soki67[[#This Row],[Zmiana butelkowa]], F295)</f>
        <v>81657</v>
      </c>
      <c r="F296">
        <f>IF(soki67[[#This Row],[Stan butelek przed]]-soki67[[#This Row],[wielkosc_zamowienia]] &gt;=0, soki67[[#This Row],[Stan butelek przed]]-soki67[[#This Row],[wielkosc_zamowienia]], soki67[[#This Row],[Stan butelek przed]])</f>
        <v>74267</v>
      </c>
      <c r="G296">
        <f>IF(soki67[[#This Row],[Stan butelek przed]]-soki67[[#This Row],[wielkosc_zamowienia]] &lt; 0, soki67[[#This Row],[wielkosc_zamowienia]], 0)</f>
        <v>0</v>
      </c>
      <c r="H296">
        <f>IF(WEEKDAY(soki67[[#This Row],[data]], 2) &lt;= 5, $J$2, 5000)</f>
        <v>13179</v>
      </c>
    </row>
    <row r="297" spans="1:8" x14ac:dyDescent="0.45">
      <c r="A297">
        <v>296</v>
      </c>
      <c r="B297" s="1">
        <v>44342</v>
      </c>
      <c r="C297" s="2" t="s">
        <v>4</v>
      </c>
      <c r="D297">
        <v>4560</v>
      </c>
      <c r="E297">
        <f>IF(soki67[[#This Row],[data]] &lt;&gt; B296, F296+soki67[[#This Row],[Zmiana butelkowa]], F296)</f>
        <v>74267</v>
      </c>
      <c r="F297">
        <f>IF(soki67[[#This Row],[Stan butelek przed]]-soki67[[#This Row],[wielkosc_zamowienia]] &gt;=0, soki67[[#This Row],[Stan butelek przed]]-soki67[[#This Row],[wielkosc_zamowienia]], soki67[[#This Row],[Stan butelek przed]])</f>
        <v>69707</v>
      </c>
      <c r="G297">
        <f>IF(soki67[[#This Row],[Stan butelek przed]]-soki67[[#This Row],[wielkosc_zamowienia]] &lt; 0, soki67[[#This Row],[wielkosc_zamowienia]], 0)</f>
        <v>0</v>
      </c>
      <c r="H297">
        <f>IF(WEEKDAY(soki67[[#This Row],[data]], 2) &lt;= 5, $J$2, 5000)</f>
        <v>13179</v>
      </c>
    </row>
    <row r="298" spans="1:8" x14ac:dyDescent="0.45">
      <c r="A298">
        <v>297</v>
      </c>
      <c r="B298" s="1">
        <v>44343</v>
      </c>
      <c r="C298" s="2" t="s">
        <v>5</v>
      </c>
      <c r="D298">
        <v>8680</v>
      </c>
      <c r="E298">
        <f>IF(soki67[[#This Row],[data]] &lt;&gt; B297, F297+soki67[[#This Row],[Zmiana butelkowa]], F297)</f>
        <v>82886</v>
      </c>
      <c r="F298">
        <f>IF(soki67[[#This Row],[Stan butelek przed]]-soki67[[#This Row],[wielkosc_zamowienia]] &gt;=0, soki67[[#This Row],[Stan butelek przed]]-soki67[[#This Row],[wielkosc_zamowienia]], soki67[[#This Row],[Stan butelek przed]])</f>
        <v>74206</v>
      </c>
      <c r="G298">
        <f>IF(soki67[[#This Row],[Stan butelek przed]]-soki67[[#This Row],[wielkosc_zamowienia]] &lt; 0, soki67[[#This Row],[wielkosc_zamowienia]], 0)</f>
        <v>0</v>
      </c>
      <c r="H298">
        <f>IF(WEEKDAY(soki67[[#This Row],[data]], 2) &lt;= 5, $J$2, 5000)</f>
        <v>13179</v>
      </c>
    </row>
    <row r="299" spans="1:8" x14ac:dyDescent="0.45">
      <c r="A299">
        <v>298</v>
      </c>
      <c r="B299" s="1">
        <v>44343</v>
      </c>
      <c r="C299" s="2" t="s">
        <v>4</v>
      </c>
      <c r="D299">
        <v>3110</v>
      </c>
      <c r="E299">
        <f>IF(soki67[[#This Row],[data]] &lt;&gt; B298, F298+soki67[[#This Row],[Zmiana butelkowa]], F298)</f>
        <v>74206</v>
      </c>
      <c r="F299">
        <f>IF(soki67[[#This Row],[Stan butelek przed]]-soki67[[#This Row],[wielkosc_zamowienia]] &gt;=0, soki67[[#This Row],[Stan butelek przed]]-soki67[[#This Row],[wielkosc_zamowienia]], soki67[[#This Row],[Stan butelek przed]])</f>
        <v>71096</v>
      </c>
      <c r="G299">
        <f>IF(soki67[[#This Row],[Stan butelek przed]]-soki67[[#This Row],[wielkosc_zamowienia]] &lt; 0, soki67[[#This Row],[wielkosc_zamowienia]], 0)</f>
        <v>0</v>
      </c>
      <c r="H299">
        <f>IF(WEEKDAY(soki67[[#This Row],[data]], 2) &lt;= 5, $J$2, 5000)</f>
        <v>13179</v>
      </c>
    </row>
    <row r="300" spans="1:8" x14ac:dyDescent="0.45">
      <c r="A300">
        <v>299</v>
      </c>
      <c r="B300" s="1">
        <v>44343</v>
      </c>
      <c r="C300" s="2" t="s">
        <v>7</v>
      </c>
      <c r="D300">
        <v>8770</v>
      </c>
      <c r="E300">
        <f>IF(soki67[[#This Row],[data]] &lt;&gt; B299, F299+soki67[[#This Row],[Zmiana butelkowa]], F299)</f>
        <v>71096</v>
      </c>
      <c r="F300">
        <f>IF(soki67[[#This Row],[Stan butelek przed]]-soki67[[#This Row],[wielkosc_zamowienia]] &gt;=0, soki67[[#This Row],[Stan butelek przed]]-soki67[[#This Row],[wielkosc_zamowienia]], soki67[[#This Row],[Stan butelek przed]])</f>
        <v>62326</v>
      </c>
      <c r="G300">
        <f>IF(soki67[[#This Row],[Stan butelek przed]]-soki67[[#This Row],[wielkosc_zamowienia]] &lt; 0, soki67[[#This Row],[wielkosc_zamowienia]], 0)</f>
        <v>0</v>
      </c>
      <c r="H300">
        <f>IF(WEEKDAY(soki67[[#This Row],[data]], 2) &lt;= 5, $J$2, 5000)</f>
        <v>13179</v>
      </c>
    </row>
    <row r="301" spans="1:8" x14ac:dyDescent="0.45">
      <c r="A301">
        <v>300</v>
      </c>
      <c r="B301" s="1">
        <v>44344</v>
      </c>
      <c r="C301" s="2" t="s">
        <v>7</v>
      </c>
      <c r="D301">
        <v>6900</v>
      </c>
      <c r="E301">
        <f>IF(soki67[[#This Row],[data]] &lt;&gt; B300, F300+soki67[[#This Row],[Zmiana butelkowa]], F300)</f>
        <v>75505</v>
      </c>
      <c r="F301">
        <f>IF(soki67[[#This Row],[Stan butelek przed]]-soki67[[#This Row],[wielkosc_zamowienia]] &gt;=0, soki67[[#This Row],[Stan butelek przed]]-soki67[[#This Row],[wielkosc_zamowienia]], soki67[[#This Row],[Stan butelek przed]])</f>
        <v>68605</v>
      </c>
      <c r="G301">
        <f>IF(soki67[[#This Row],[Stan butelek przed]]-soki67[[#This Row],[wielkosc_zamowienia]] &lt; 0, soki67[[#This Row],[wielkosc_zamowienia]], 0)</f>
        <v>0</v>
      </c>
      <c r="H301">
        <f>IF(WEEKDAY(soki67[[#This Row],[data]], 2) &lt;= 5, $J$2, 5000)</f>
        <v>13179</v>
      </c>
    </row>
    <row r="302" spans="1:8" x14ac:dyDescent="0.45">
      <c r="A302">
        <v>301</v>
      </c>
      <c r="B302" s="1">
        <v>44344</v>
      </c>
      <c r="C302" s="2" t="s">
        <v>4</v>
      </c>
      <c r="D302">
        <v>9220</v>
      </c>
      <c r="E302">
        <f>IF(soki67[[#This Row],[data]] &lt;&gt; B301, F301+soki67[[#This Row],[Zmiana butelkowa]], F301)</f>
        <v>68605</v>
      </c>
      <c r="F302">
        <f>IF(soki67[[#This Row],[Stan butelek przed]]-soki67[[#This Row],[wielkosc_zamowienia]] &gt;=0, soki67[[#This Row],[Stan butelek przed]]-soki67[[#This Row],[wielkosc_zamowienia]], soki67[[#This Row],[Stan butelek przed]])</f>
        <v>59385</v>
      </c>
      <c r="G302">
        <f>IF(soki67[[#This Row],[Stan butelek przed]]-soki67[[#This Row],[wielkosc_zamowienia]] &lt; 0, soki67[[#This Row],[wielkosc_zamowienia]], 0)</f>
        <v>0</v>
      </c>
      <c r="H302">
        <f>IF(WEEKDAY(soki67[[#This Row],[data]], 2) &lt;= 5, $J$2, 5000)</f>
        <v>13179</v>
      </c>
    </row>
    <row r="303" spans="1:8" x14ac:dyDescent="0.45">
      <c r="A303">
        <v>302</v>
      </c>
      <c r="B303" s="1">
        <v>44345</v>
      </c>
      <c r="C303" s="2" t="s">
        <v>4</v>
      </c>
      <c r="D303">
        <v>9740</v>
      </c>
      <c r="E303">
        <f>IF(soki67[[#This Row],[data]] &lt;&gt; B302, F302+soki67[[#This Row],[Zmiana butelkowa]], F302)</f>
        <v>64385</v>
      </c>
      <c r="F303">
        <f>IF(soki67[[#This Row],[Stan butelek przed]]-soki67[[#This Row],[wielkosc_zamowienia]] &gt;=0, soki67[[#This Row],[Stan butelek przed]]-soki67[[#This Row],[wielkosc_zamowienia]], soki67[[#This Row],[Stan butelek przed]])</f>
        <v>54645</v>
      </c>
      <c r="G303">
        <f>IF(soki67[[#This Row],[Stan butelek przed]]-soki67[[#This Row],[wielkosc_zamowienia]] &lt; 0, soki67[[#This Row],[wielkosc_zamowienia]], 0)</f>
        <v>0</v>
      </c>
      <c r="H303">
        <f>IF(WEEKDAY(soki67[[#This Row],[data]], 2) &lt;= 5, $J$2, 5000)</f>
        <v>5000</v>
      </c>
    </row>
    <row r="304" spans="1:8" x14ac:dyDescent="0.45">
      <c r="A304">
        <v>303</v>
      </c>
      <c r="B304" s="1">
        <v>44346</v>
      </c>
      <c r="C304" s="2" t="s">
        <v>4</v>
      </c>
      <c r="D304">
        <v>4500</v>
      </c>
      <c r="E304">
        <f>IF(soki67[[#This Row],[data]] &lt;&gt; B303, F303+soki67[[#This Row],[Zmiana butelkowa]], F303)</f>
        <v>59645</v>
      </c>
      <c r="F304">
        <f>IF(soki67[[#This Row],[Stan butelek przed]]-soki67[[#This Row],[wielkosc_zamowienia]] &gt;=0, soki67[[#This Row],[Stan butelek przed]]-soki67[[#This Row],[wielkosc_zamowienia]], soki67[[#This Row],[Stan butelek przed]])</f>
        <v>55145</v>
      </c>
      <c r="G304">
        <f>IF(soki67[[#This Row],[Stan butelek przed]]-soki67[[#This Row],[wielkosc_zamowienia]] &lt; 0, soki67[[#This Row],[wielkosc_zamowienia]], 0)</f>
        <v>0</v>
      </c>
      <c r="H304">
        <f>IF(WEEKDAY(soki67[[#This Row],[data]], 2) &lt;= 5, $J$2, 5000)</f>
        <v>5000</v>
      </c>
    </row>
    <row r="305" spans="1:8" x14ac:dyDescent="0.45">
      <c r="A305">
        <v>304</v>
      </c>
      <c r="B305" s="1">
        <v>44346</v>
      </c>
      <c r="C305" s="2" t="s">
        <v>6</v>
      </c>
      <c r="D305">
        <v>9950</v>
      </c>
      <c r="E305">
        <f>IF(soki67[[#This Row],[data]] &lt;&gt; B304, F304+soki67[[#This Row],[Zmiana butelkowa]], F304)</f>
        <v>55145</v>
      </c>
      <c r="F305">
        <f>IF(soki67[[#This Row],[Stan butelek przed]]-soki67[[#This Row],[wielkosc_zamowienia]] &gt;=0, soki67[[#This Row],[Stan butelek przed]]-soki67[[#This Row],[wielkosc_zamowienia]], soki67[[#This Row],[Stan butelek przed]])</f>
        <v>45195</v>
      </c>
      <c r="G305">
        <f>IF(soki67[[#This Row],[Stan butelek przed]]-soki67[[#This Row],[wielkosc_zamowienia]] &lt; 0, soki67[[#This Row],[wielkosc_zamowienia]], 0)</f>
        <v>0</v>
      </c>
      <c r="H305">
        <f>IF(WEEKDAY(soki67[[#This Row],[data]], 2) &lt;= 5, $J$2, 5000)</f>
        <v>5000</v>
      </c>
    </row>
    <row r="306" spans="1:8" x14ac:dyDescent="0.45">
      <c r="A306">
        <v>305</v>
      </c>
      <c r="B306" s="1">
        <v>44347</v>
      </c>
      <c r="C306" s="2" t="s">
        <v>4</v>
      </c>
      <c r="D306">
        <v>9960</v>
      </c>
      <c r="E306">
        <f>IF(soki67[[#This Row],[data]] &lt;&gt; B305, F305+soki67[[#This Row],[Zmiana butelkowa]], F305)</f>
        <v>58374</v>
      </c>
      <c r="F306">
        <f>IF(soki67[[#This Row],[Stan butelek przed]]-soki67[[#This Row],[wielkosc_zamowienia]] &gt;=0, soki67[[#This Row],[Stan butelek przed]]-soki67[[#This Row],[wielkosc_zamowienia]], soki67[[#This Row],[Stan butelek przed]])</f>
        <v>48414</v>
      </c>
      <c r="G306">
        <f>IF(soki67[[#This Row],[Stan butelek przed]]-soki67[[#This Row],[wielkosc_zamowienia]] &lt; 0, soki67[[#This Row],[wielkosc_zamowienia]], 0)</f>
        <v>0</v>
      </c>
      <c r="H306">
        <f>IF(WEEKDAY(soki67[[#This Row],[data]], 2) &lt;= 5, $J$2, 5000)</f>
        <v>13179</v>
      </c>
    </row>
    <row r="307" spans="1:8" x14ac:dyDescent="0.45">
      <c r="A307">
        <v>306</v>
      </c>
      <c r="B307" s="1">
        <v>44347</v>
      </c>
      <c r="C307" s="2" t="s">
        <v>6</v>
      </c>
      <c r="D307">
        <v>8880</v>
      </c>
      <c r="E307">
        <f>IF(soki67[[#This Row],[data]] &lt;&gt; B306, F306+soki67[[#This Row],[Zmiana butelkowa]], F306)</f>
        <v>48414</v>
      </c>
      <c r="F307">
        <f>IF(soki67[[#This Row],[Stan butelek przed]]-soki67[[#This Row],[wielkosc_zamowienia]] &gt;=0, soki67[[#This Row],[Stan butelek przed]]-soki67[[#This Row],[wielkosc_zamowienia]], soki67[[#This Row],[Stan butelek przed]])</f>
        <v>39534</v>
      </c>
      <c r="G307">
        <f>IF(soki67[[#This Row],[Stan butelek przed]]-soki67[[#This Row],[wielkosc_zamowienia]] &lt; 0, soki67[[#This Row],[wielkosc_zamowienia]], 0)</f>
        <v>0</v>
      </c>
      <c r="H307">
        <f>IF(WEEKDAY(soki67[[#This Row],[data]], 2) &lt;= 5, $J$2, 5000)</f>
        <v>13179</v>
      </c>
    </row>
    <row r="308" spans="1:8" x14ac:dyDescent="0.45">
      <c r="A308">
        <v>307</v>
      </c>
      <c r="B308" s="1">
        <v>44347</v>
      </c>
      <c r="C308" s="2" t="s">
        <v>5</v>
      </c>
      <c r="D308">
        <v>4160</v>
      </c>
      <c r="E308">
        <f>IF(soki67[[#This Row],[data]] &lt;&gt; B307, F307+soki67[[#This Row],[Zmiana butelkowa]], F307)</f>
        <v>39534</v>
      </c>
      <c r="F308">
        <f>IF(soki67[[#This Row],[Stan butelek przed]]-soki67[[#This Row],[wielkosc_zamowienia]] &gt;=0, soki67[[#This Row],[Stan butelek przed]]-soki67[[#This Row],[wielkosc_zamowienia]], soki67[[#This Row],[Stan butelek przed]])</f>
        <v>35374</v>
      </c>
      <c r="G308">
        <f>IF(soki67[[#This Row],[Stan butelek przed]]-soki67[[#This Row],[wielkosc_zamowienia]] &lt; 0, soki67[[#This Row],[wielkosc_zamowienia]], 0)</f>
        <v>0</v>
      </c>
      <c r="H308">
        <f>IF(WEEKDAY(soki67[[#This Row],[data]], 2) &lt;= 5, $J$2, 5000)</f>
        <v>13179</v>
      </c>
    </row>
    <row r="309" spans="1:8" x14ac:dyDescent="0.45">
      <c r="A309">
        <v>308</v>
      </c>
      <c r="B309" s="1">
        <v>44348</v>
      </c>
      <c r="C309" s="2" t="s">
        <v>5</v>
      </c>
      <c r="D309">
        <v>6300</v>
      </c>
      <c r="E309">
        <f>IF(soki67[[#This Row],[data]] &lt;&gt; B308, F308+soki67[[#This Row],[Zmiana butelkowa]], F308)</f>
        <v>48553</v>
      </c>
      <c r="F309">
        <f>IF(soki67[[#This Row],[Stan butelek przed]]-soki67[[#This Row],[wielkosc_zamowienia]] &gt;=0, soki67[[#This Row],[Stan butelek przed]]-soki67[[#This Row],[wielkosc_zamowienia]], soki67[[#This Row],[Stan butelek przed]])</f>
        <v>42253</v>
      </c>
      <c r="G309">
        <f>IF(soki67[[#This Row],[Stan butelek przed]]-soki67[[#This Row],[wielkosc_zamowienia]] &lt; 0, soki67[[#This Row],[wielkosc_zamowienia]], 0)</f>
        <v>0</v>
      </c>
      <c r="H309">
        <f>IF(WEEKDAY(soki67[[#This Row],[data]], 2) &lt;= 5, $J$2, 5000)</f>
        <v>13179</v>
      </c>
    </row>
    <row r="310" spans="1:8" x14ac:dyDescent="0.45">
      <c r="A310">
        <v>309</v>
      </c>
      <c r="B310" s="1">
        <v>44348</v>
      </c>
      <c r="C310" s="2" t="s">
        <v>7</v>
      </c>
      <c r="D310">
        <v>9040</v>
      </c>
      <c r="E310">
        <f>IF(soki67[[#This Row],[data]] &lt;&gt; B309, F309+soki67[[#This Row],[Zmiana butelkowa]], F309)</f>
        <v>42253</v>
      </c>
      <c r="F310">
        <f>IF(soki67[[#This Row],[Stan butelek przed]]-soki67[[#This Row],[wielkosc_zamowienia]] &gt;=0, soki67[[#This Row],[Stan butelek przed]]-soki67[[#This Row],[wielkosc_zamowienia]], soki67[[#This Row],[Stan butelek przed]])</f>
        <v>33213</v>
      </c>
      <c r="G310">
        <f>IF(soki67[[#This Row],[Stan butelek przed]]-soki67[[#This Row],[wielkosc_zamowienia]] &lt; 0, soki67[[#This Row],[wielkosc_zamowienia]], 0)</f>
        <v>0</v>
      </c>
      <c r="H310">
        <f>IF(WEEKDAY(soki67[[#This Row],[data]], 2) &lt;= 5, $J$2, 5000)</f>
        <v>13179</v>
      </c>
    </row>
    <row r="311" spans="1:8" x14ac:dyDescent="0.45">
      <c r="A311">
        <v>310</v>
      </c>
      <c r="B311" s="1">
        <v>44349</v>
      </c>
      <c r="C311" s="2" t="s">
        <v>7</v>
      </c>
      <c r="D311">
        <v>8880</v>
      </c>
      <c r="E311">
        <f>IF(soki67[[#This Row],[data]] &lt;&gt; B310, F310+soki67[[#This Row],[Zmiana butelkowa]], F310)</f>
        <v>46392</v>
      </c>
      <c r="F311">
        <f>IF(soki67[[#This Row],[Stan butelek przed]]-soki67[[#This Row],[wielkosc_zamowienia]] &gt;=0, soki67[[#This Row],[Stan butelek przed]]-soki67[[#This Row],[wielkosc_zamowienia]], soki67[[#This Row],[Stan butelek przed]])</f>
        <v>37512</v>
      </c>
      <c r="G311">
        <f>IF(soki67[[#This Row],[Stan butelek przed]]-soki67[[#This Row],[wielkosc_zamowienia]] &lt; 0, soki67[[#This Row],[wielkosc_zamowienia]], 0)</f>
        <v>0</v>
      </c>
      <c r="H311">
        <f>IF(WEEKDAY(soki67[[#This Row],[data]], 2) &lt;= 5, $J$2, 5000)</f>
        <v>13179</v>
      </c>
    </row>
    <row r="312" spans="1:8" x14ac:dyDescent="0.45">
      <c r="A312">
        <v>311</v>
      </c>
      <c r="B312" s="1">
        <v>44350</v>
      </c>
      <c r="C312" s="2" t="s">
        <v>4</v>
      </c>
      <c r="D312">
        <v>5030</v>
      </c>
      <c r="E312">
        <f>IF(soki67[[#This Row],[data]] &lt;&gt; B311, F311+soki67[[#This Row],[Zmiana butelkowa]], F311)</f>
        <v>50691</v>
      </c>
      <c r="F312">
        <f>IF(soki67[[#This Row],[Stan butelek przed]]-soki67[[#This Row],[wielkosc_zamowienia]] &gt;=0, soki67[[#This Row],[Stan butelek przed]]-soki67[[#This Row],[wielkosc_zamowienia]], soki67[[#This Row],[Stan butelek przed]])</f>
        <v>45661</v>
      </c>
      <c r="G312">
        <f>IF(soki67[[#This Row],[Stan butelek przed]]-soki67[[#This Row],[wielkosc_zamowienia]] &lt; 0, soki67[[#This Row],[wielkosc_zamowienia]], 0)</f>
        <v>0</v>
      </c>
      <c r="H312">
        <f>IF(WEEKDAY(soki67[[#This Row],[data]], 2) &lt;= 5, $J$2, 5000)</f>
        <v>13179</v>
      </c>
    </row>
    <row r="313" spans="1:8" x14ac:dyDescent="0.45">
      <c r="A313">
        <v>312</v>
      </c>
      <c r="B313" s="1">
        <v>44350</v>
      </c>
      <c r="C313" s="2" t="s">
        <v>6</v>
      </c>
      <c r="D313">
        <v>6010</v>
      </c>
      <c r="E313">
        <f>IF(soki67[[#This Row],[data]] &lt;&gt; B312, F312+soki67[[#This Row],[Zmiana butelkowa]], F312)</f>
        <v>45661</v>
      </c>
      <c r="F313">
        <f>IF(soki67[[#This Row],[Stan butelek przed]]-soki67[[#This Row],[wielkosc_zamowienia]] &gt;=0, soki67[[#This Row],[Stan butelek przed]]-soki67[[#This Row],[wielkosc_zamowienia]], soki67[[#This Row],[Stan butelek przed]])</f>
        <v>39651</v>
      </c>
      <c r="G313">
        <f>IF(soki67[[#This Row],[Stan butelek przed]]-soki67[[#This Row],[wielkosc_zamowienia]] &lt; 0, soki67[[#This Row],[wielkosc_zamowienia]], 0)</f>
        <v>0</v>
      </c>
      <c r="H313">
        <f>IF(WEEKDAY(soki67[[#This Row],[data]], 2) &lt;= 5, $J$2, 5000)</f>
        <v>13179</v>
      </c>
    </row>
    <row r="314" spans="1:8" x14ac:dyDescent="0.45">
      <c r="A314">
        <v>313</v>
      </c>
      <c r="B314" s="1">
        <v>44351</v>
      </c>
      <c r="C314" s="2" t="s">
        <v>5</v>
      </c>
      <c r="D314">
        <v>8880</v>
      </c>
      <c r="E314">
        <f>IF(soki67[[#This Row],[data]] &lt;&gt; B313, F313+soki67[[#This Row],[Zmiana butelkowa]], F313)</f>
        <v>52830</v>
      </c>
      <c r="F314">
        <f>IF(soki67[[#This Row],[Stan butelek przed]]-soki67[[#This Row],[wielkosc_zamowienia]] &gt;=0, soki67[[#This Row],[Stan butelek przed]]-soki67[[#This Row],[wielkosc_zamowienia]], soki67[[#This Row],[Stan butelek przed]])</f>
        <v>43950</v>
      </c>
      <c r="G314">
        <f>IF(soki67[[#This Row],[Stan butelek przed]]-soki67[[#This Row],[wielkosc_zamowienia]] &lt; 0, soki67[[#This Row],[wielkosc_zamowienia]], 0)</f>
        <v>0</v>
      </c>
      <c r="H314">
        <f>IF(WEEKDAY(soki67[[#This Row],[data]], 2) &lt;= 5, $J$2, 5000)</f>
        <v>13179</v>
      </c>
    </row>
    <row r="315" spans="1:8" x14ac:dyDescent="0.45">
      <c r="A315">
        <v>314</v>
      </c>
      <c r="B315" s="1">
        <v>44352</v>
      </c>
      <c r="C315" s="2" t="s">
        <v>4</v>
      </c>
      <c r="D315">
        <v>5490</v>
      </c>
      <c r="E315">
        <f>IF(soki67[[#This Row],[data]] &lt;&gt; B314, F314+soki67[[#This Row],[Zmiana butelkowa]], F314)</f>
        <v>48950</v>
      </c>
      <c r="F315">
        <f>IF(soki67[[#This Row],[Stan butelek przed]]-soki67[[#This Row],[wielkosc_zamowienia]] &gt;=0, soki67[[#This Row],[Stan butelek przed]]-soki67[[#This Row],[wielkosc_zamowienia]], soki67[[#This Row],[Stan butelek przed]])</f>
        <v>43460</v>
      </c>
      <c r="G315">
        <f>IF(soki67[[#This Row],[Stan butelek przed]]-soki67[[#This Row],[wielkosc_zamowienia]] &lt; 0, soki67[[#This Row],[wielkosc_zamowienia]], 0)</f>
        <v>0</v>
      </c>
      <c r="H315">
        <f>IF(WEEKDAY(soki67[[#This Row],[data]], 2) &lt;= 5, $J$2, 5000)</f>
        <v>5000</v>
      </c>
    </row>
    <row r="316" spans="1:8" x14ac:dyDescent="0.45">
      <c r="A316">
        <v>315</v>
      </c>
      <c r="B316" s="1">
        <v>44353</v>
      </c>
      <c r="C316" s="2" t="s">
        <v>7</v>
      </c>
      <c r="D316">
        <v>9370</v>
      </c>
      <c r="E316">
        <f>IF(soki67[[#This Row],[data]] &lt;&gt; B315, F315+soki67[[#This Row],[Zmiana butelkowa]], F315)</f>
        <v>48460</v>
      </c>
      <c r="F316">
        <f>IF(soki67[[#This Row],[Stan butelek przed]]-soki67[[#This Row],[wielkosc_zamowienia]] &gt;=0, soki67[[#This Row],[Stan butelek przed]]-soki67[[#This Row],[wielkosc_zamowienia]], soki67[[#This Row],[Stan butelek przed]])</f>
        <v>39090</v>
      </c>
      <c r="G316">
        <f>IF(soki67[[#This Row],[Stan butelek przed]]-soki67[[#This Row],[wielkosc_zamowienia]] &lt; 0, soki67[[#This Row],[wielkosc_zamowienia]], 0)</f>
        <v>0</v>
      </c>
      <c r="H316">
        <f>IF(WEEKDAY(soki67[[#This Row],[data]], 2) &lt;= 5, $J$2, 5000)</f>
        <v>5000</v>
      </c>
    </row>
    <row r="317" spans="1:8" x14ac:dyDescent="0.45">
      <c r="A317">
        <v>316</v>
      </c>
      <c r="B317" s="1">
        <v>44353</v>
      </c>
      <c r="C317" s="2" t="s">
        <v>4</v>
      </c>
      <c r="D317">
        <v>6790</v>
      </c>
      <c r="E317">
        <f>IF(soki67[[#This Row],[data]] &lt;&gt; B316, F316+soki67[[#This Row],[Zmiana butelkowa]], F316)</f>
        <v>39090</v>
      </c>
      <c r="F317">
        <f>IF(soki67[[#This Row],[Stan butelek przed]]-soki67[[#This Row],[wielkosc_zamowienia]] &gt;=0, soki67[[#This Row],[Stan butelek przed]]-soki67[[#This Row],[wielkosc_zamowienia]], soki67[[#This Row],[Stan butelek przed]])</f>
        <v>32300</v>
      </c>
      <c r="G317">
        <f>IF(soki67[[#This Row],[Stan butelek przed]]-soki67[[#This Row],[wielkosc_zamowienia]] &lt; 0, soki67[[#This Row],[wielkosc_zamowienia]], 0)</f>
        <v>0</v>
      </c>
      <c r="H317">
        <f>IF(WEEKDAY(soki67[[#This Row],[data]], 2) &lt;= 5, $J$2, 5000)</f>
        <v>5000</v>
      </c>
    </row>
    <row r="318" spans="1:8" x14ac:dyDescent="0.45">
      <c r="A318">
        <v>317</v>
      </c>
      <c r="B318" s="1">
        <v>44354</v>
      </c>
      <c r="C318" s="2" t="s">
        <v>5</v>
      </c>
      <c r="D318">
        <v>2540</v>
      </c>
      <c r="E318">
        <f>IF(soki67[[#This Row],[data]] &lt;&gt; B317, F317+soki67[[#This Row],[Zmiana butelkowa]], F317)</f>
        <v>45479</v>
      </c>
      <c r="F318">
        <f>IF(soki67[[#This Row],[Stan butelek przed]]-soki67[[#This Row],[wielkosc_zamowienia]] &gt;=0, soki67[[#This Row],[Stan butelek przed]]-soki67[[#This Row],[wielkosc_zamowienia]], soki67[[#This Row],[Stan butelek przed]])</f>
        <v>42939</v>
      </c>
      <c r="G318">
        <f>IF(soki67[[#This Row],[Stan butelek przed]]-soki67[[#This Row],[wielkosc_zamowienia]] &lt; 0, soki67[[#This Row],[wielkosc_zamowienia]], 0)</f>
        <v>0</v>
      </c>
      <c r="H318">
        <f>IF(WEEKDAY(soki67[[#This Row],[data]], 2) &lt;= 5, $J$2, 5000)</f>
        <v>13179</v>
      </c>
    </row>
    <row r="319" spans="1:8" x14ac:dyDescent="0.45">
      <c r="A319">
        <v>318</v>
      </c>
      <c r="B319" s="1">
        <v>44354</v>
      </c>
      <c r="C319" s="2" t="s">
        <v>4</v>
      </c>
      <c r="D319">
        <v>5530</v>
      </c>
      <c r="E319">
        <f>IF(soki67[[#This Row],[data]] &lt;&gt; B318, F318+soki67[[#This Row],[Zmiana butelkowa]], F318)</f>
        <v>42939</v>
      </c>
      <c r="F319">
        <f>IF(soki67[[#This Row],[Stan butelek przed]]-soki67[[#This Row],[wielkosc_zamowienia]] &gt;=0, soki67[[#This Row],[Stan butelek przed]]-soki67[[#This Row],[wielkosc_zamowienia]], soki67[[#This Row],[Stan butelek przed]])</f>
        <v>37409</v>
      </c>
      <c r="G319">
        <f>IF(soki67[[#This Row],[Stan butelek przed]]-soki67[[#This Row],[wielkosc_zamowienia]] &lt; 0, soki67[[#This Row],[wielkosc_zamowienia]], 0)</f>
        <v>0</v>
      </c>
      <c r="H319">
        <f>IF(WEEKDAY(soki67[[#This Row],[data]], 2) &lt;= 5, $J$2, 5000)</f>
        <v>13179</v>
      </c>
    </row>
    <row r="320" spans="1:8" x14ac:dyDescent="0.45">
      <c r="A320">
        <v>319</v>
      </c>
      <c r="B320" s="1">
        <v>44354</v>
      </c>
      <c r="C320" s="2" t="s">
        <v>7</v>
      </c>
      <c r="D320">
        <v>7020</v>
      </c>
      <c r="E320">
        <f>IF(soki67[[#This Row],[data]] &lt;&gt; B319, F319+soki67[[#This Row],[Zmiana butelkowa]], F319)</f>
        <v>37409</v>
      </c>
      <c r="F320">
        <f>IF(soki67[[#This Row],[Stan butelek przed]]-soki67[[#This Row],[wielkosc_zamowienia]] &gt;=0, soki67[[#This Row],[Stan butelek przed]]-soki67[[#This Row],[wielkosc_zamowienia]], soki67[[#This Row],[Stan butelek przed]])</f>
        <v>30389</v>
      </c>
      <c r="G320">
        <f>IF(soki67[[#This Row],[Stan butelek przed]]-soki67[[#This Row],[wielkosc_zamowienia]] &lt; 0, soki67[[#This Row],[wielkosc_zamowienia]], 0)</f>
        <v>0</v>
      </c>
      <c r="H320">
        <f>IF(WEEKDAY(soki67[[#This Row],[data]], 2) &lt;= 5, $J$2, 5000)</f>
        <v>13179</v>
      </c>
    </row>
    <row r="321" spans="1:8" x14ac:dyDescent="0.45">
      <c r="A321">
        <v>320</v>
      </c>
      <c r="B321" s="1">
        <v>44355</v>
      </c>
      <c r="C321" s="2" t="s">
        <v>5</v>
      </c>
      <c r="D321">
        <v>2330</v>
      </c>
      <c r="E321">
        <f>IF(soki67[[#This Row],[data]] &lt;&gt; B320, F320+soki67[[#This Row],[Zmiana butelkowa]], F320)</f>
        <v>43568</v>
      </c>
      <c r="F321">
        <f>IF(soki67[[#This Row],[Stan butelek przed]]-soki67[[#This Row],[wielkosc_zamowienia]] &gt;=0, soki67[[#This Row],[Stan butelek przed]]-soki67[[#This Row],[wielkosc_zamowienia]], soki67[[#This Row],[Stan butelek przed]])</f>
        <v>41238</v>
      </c>
      <c r="G321">
        <f>IF(soki67[[#This Row],[Stan butelek przed]]-soki67[[#This Row],[wielkosc_zamowienia]] &lt; 0, soki67[[#This Row],[wielkosc_zamowienia]], 0)</f>
        <v>0</v>
      </c>
      <c r="H321">
        <f>IF(WEEKDAY(soki67[[#This Row],[data]], 2) &lt;= 5, $J$2, 5000)</f>
        <v>13179</v>
      </c>
    </row>
    <row r="322" spans="1:8" x14ac:dyDescent="0.45">
      <c r="A322">
        <v>321</v>
      </c>
      <c r="B322" s="1">
        <v>44356</v>
      </c>
      <c r="C322" s="2" t="s">
        <v>4</v>
      </c>
      <c r="D322">
        <v>5550</v>
      </c>
      <c r="E322">
        <f>IF(soki67[[#This Row],[data]] &lt;&gt; B321, F321+soki67[[#This Row],[Zmiana butelkowa]], F321)</f>
        <v>54417</v>
      </c>
      <c r="F322">
        <f>IF(soki67[[#This Row],[Stan butelek przed]]-soki67[[#This Row],[wielkosc_zamowienia]] &gt;=0, soki67[[#This Row],[Stan butelek przed]]-soki67[[#This Row],[wielkosc_zamowienia]], soki67[[#This Row],[Stan butelek przed]])</f>
        <v>48867</v>
      </c>
      <c r="G322">
        <f>IF(soki67[[#This Row],[Stan butelek przed]]-soki67[[#This Row],[wielkosc_zamowienia]] &lt; 0, soki67[[#This Row],[wielkosc_zamowienia]], 0)</f>
        <v>0</v>
      </c>
      <c r="H322">
        <f>IF(WEEKDAY(soki67[[#This Row],[data]], 2) &lt;= 5, $J$2, 5000)</f>
        <v>13179</v>
      </c>
    </row>
    <row r="323" spans="1:8" x14ac:dyDescent="0.45">
      <c r="A323">
        <v>322</v>
      </c>
      <c r="B323" s="1">
        <v>44356</v>
      </c>
      <c r="C323" s="2" t="s">
        <v>6</v>
      </c>
      <c r="D323">
        <v>6150</v>
      </c>
      <c r="E323">
        <f>IF(soki67[[#This Row],[data]] &lt;&gt; B322, F322+soki67[[#This Row],[Zmiana butelkowa]], F322)</f>
        <v>48867</v>
      </c>
      <c r="F323">
        <f>IF(soki67[[#This Row],[Stan butelek przed]]-soki67[[#This Row],[wielkosc_zamowienia]] &gt;=0, soki67[[#This Row],[Stan butelek przed]]-soki67[[#This Row],[wielkosc_zamowienia]], soki67[[#This Row],[Stan butelek przed]])</f>
        <v>42717</v>
      </c>
      <c r="G323">
        <f>IF(soki67[[#This Row],[Stan butelek przed]]-soki67[[#This Row],[wielkosc_zamowienia]] &lt; 0, soki67[[#This Row],[wielkosc_zamowienia]], 0)</f>
        <v>0</v>
      </c>
      <c r="H323">
        <f>IF(WEEKDAY(soki67[[#This Row],[data]], 2) &lt;= 5, $J$2, 5000)</f>
        <v>13179</v>
      </c>
    </row>
    <row r="324" spans="1:8" x14ac:dyDescent="0.45">
      <c r="A324">
        <v>323</v>
      </c>
      <c r="B324" s="1">
        <v>44357</v>
      </c>
      <c r="C324" s="2" t="s">
        <v>7</v>
      </c>
      <c r="D324">
        <v>3220</v>
      </c>
      <c r="E324">
        <f>IF(soki67[[#This Row],[data]] &lt;&gt; B323, F323+soki67[[#This Row],[Zmiana butelkowa]], F323)</f>
        <v>55896</v>
      </c>
      <c r="F324">
        <f>IF(soki67[[#This Row],[Stan butelek przed]]-soki67[[#This Row],[wielkosc_zamowienia]] &gt;=0, soki67[[#This Row],[Stan butelek przed]]-soki67[[#This Row],[wielkosc_zamowienia]], soki67[[#This Row],[Stan butelek przed]])</f>
        <v>52676</v>
      </c>
      <c r="G324">
        <f>IF(soki67[[#This Row],[Stan butelek przed]]-soki67[[#This Row],[wielkosc_zamowienia]] &lt; 0, soki67[[#This Row],[wielkosc_zamowienia]], 0)</f>
        <v>0</v>
      </c>
      <c r="H324">
        <f>IF(WEEKDAY(soki67[[#This Row],[data]], 2) &lt;= 5, $J$2, 5000)</f>
        <v>13179</v>
      </c>
    </row>
    <row r="325" spans="1:8" x14ac:dyDescent="0.45">
      <c r="A325">
        <v>324</v>
      </c>
      <c r="B325" s="1">
        <v>44357</v>
      </c>
      <c r="C325" s="2" t="s">
        <v>4</v>
      </c>
      <c r="D325">
        <v>4330</v>
      </c>
      <c r="E325">
        <f>IF(soki67[[#This Row],[data]] &lt;&gt; B324, F324+soki67[[#This Row],[Zmiana butelkowa]], F324)</f>
        <v>52676</v>
      </c>
      <c r="F325">
        <f>IF(soki67[[#This Row],[Stan butelek przed]]-soki67[[#This Row],[wielkosc_zamowienia]] &gt;=0, soki67[[#This Row],[Stan butelek przed]]-soki67[[#This Row],[wielkosc_zamowienia]], soki67[[#This Row],[Stan butelek przed]])</f>
        <v>48346</v>
      </c>
      <c r="G325">
        <f>IF(soki67[[#This Row],[Stan butelek przed]]-soki67[[#This Row],[wielkosc_zamowienia]] &lt; 0, soki67[[#This Row],[wielkosc_zamowienia]], 0)</f>
        <v>0</v>
      </c>
      <c r="H325">
        <f>IF(WEEKDAY(soki67[[#This Row],[data]], 2) &lt;= 5, $J$2, 5000)</f>
        <v>13179</v>
      </c>
    </row>
    <row r="326" spans="1:8" x14ac:dyDescent="0.45">
      <c r="A326">
        <v>325</v>
      </c>
      <c r="B326" s="1">
        <v>44357</v>
      </c>
      <c r="C326" s="2" t="s">
        <v>5</v>
      </c>
      <c r="D326">
        <v>4000</v>
      </c>
      <c r="E326">
        <f>IF(soki67[[#This Row],[data]] &lt;&gt; B325, F325+soki67[[#This Row],[Zmiana butelkowa]], F325)</f>
        <v>48346</v>
      </c>
      <c r="F326">
        <f>IF(soki67[[#This Row],[Stan butelek przed]]-soki67[[#This Row],[wielkosc_zamowienia]] &gt;=0, soki67[[#This Row],[Stan butelek przed]]-soki67[[#This Row],[wielkosc_zamowienia]], soki67[[#This Row],[Stan butelek przed]])</f>
        <v>44346</v>
      </c>
      <c r="G326">
        <f>IF(soki67[[#This Row],[Stan butelek przed]]-soki67[[#This Row],[wielkosc_zamowienia]] &lt; 0, soki67[[#This Row],[wielkosc_zamowienia]], 0)</f>
        <v>0</v>
      </c>
      <c r="H326">
        <f>IF(WEEKDAY(soki67[[#This Row],[data]], 2) &lt;= 5, $J$2, 5000)</f>
        <v>13179</v>
      </c>
    </row>
    <row r="327" spans="1:8" x14ac:dyDescent="0.45">
      <c r="A327">
        <v>326</v>
      </c>
      <c r="B327" s="1">
        <v>44358</v>
      </c>
      <c r="C327" s="2" t="s">
        <v>7</v>
      </c>
      <c r="D327">
        <v>4970</v>
      </c>
      <c r="E327">
        <f>IF(soki67[[#This Row],[data]] &lt;&gt; B326, F326+soki67[[#This Row],[Zmiana butelkowa]], F326)</f>
        <v>57525</v>
      </c>
      <c r="F327">
        <f>IF(soki67[[#This Row],[Stan butelek przed]]-soki67[[#This Row],[wielkosc_zamowienia]] &gt;=0, soki67[[#This Row],[Stan butelek przed]]-soki67[[#This Row],[wielkosc_zamowienia]], soki67[[#This Row],[Stan butelek przed]])</f>
        <v>52555</v>
      </c>
      <c r="G327">
        <f>IF(soki67[[#This Row],[Stan butelek przed]]-soki67[[#This Row],[wielkosc_zamowienia]] &lt; 0, soki67[[#This Row],[wielkosc_zamowienia]], 0)</f>
        <v>0</v>
      </c>
      <c r="H327">
        <f>IF(WEEKDAY(soki67[[#This Row],[data]], 2) &lt;= 5, $J$2, 5000)</f>
        <v>13179</v>
      </c>
    </row>
    <row r="328" spans="1:8" x14ac:dyDescent="0.45">
      <c r="A328">
        <v>327</v>
      </c>
      <c r="B328" s="1">
        <v>44358</v>
      </c>
      <c r="C328" s="2" t="s">
        <v>6</v>
      </c>
      <c r="D328">
        <v>8900</v>
      </c>
      <c r="E328">
        <f>IF(soki67[[#This Row],[data]] &lt;&gt; B327, F327+soki67[[#This Row],[Zmiana butelkowa]], F327)</f>
        <v>52555</v>
      </c>
      <c r="F328">
        <f>IF(soki67[[#This Row],[Stan butelek przed]]-soki67[[#This Row],[wielkosc_zamowienia]] &gt;=0, soki67[[#This Row],[Stan butelek przed]]-soki67[[#This Row],[wielkosc_zamowienia]], soki67[[#This Row],[Stan butelek przed]])</f>
        <v>43655</v>
      </c>
      <c r="G328">
        <f>IF(soki67[[#This Row],[Stan butelek przed]]-soki67[[#This Row],[wielkosc_zamowienia]] &lt; 0, soki67[[#This Row],[wielkosc_zamowienia]], 0)</f>
        <v>0</v>
      </c>
      <c r="H328">
        <f>IF(WEEKDAY(soki67[[#This Row],[data]], 2) &lt;= 5, $J$2, 5000)</f>
        <v>13179</v>
      </c>
    </row>
    <row r="329" spans="1:8" x14ac:dyDescent="0.45">
      <c r="A329">
        <v>328</v>
      </c>
      <c r="B329" s="1">
        <v>44359</v>
      </c>
      <c r="C329" s="2" t="s">
        <v>5</v>
      </c>
      <c r="D329">
        <v>5340</v>
      </c>
      <c r="E329">
        <f>IF(soki67[[#This Row],[data]] &lt;&gt; B328, F328+soki67[[#This Row],[Zmiana butelkowa]], F328)</f>
        <v>48655</v>
      </c>
      <c r="F329">
        <f>IF(soki67[[#This Row],[Stan butelek przed]]-soki67[[#This Row],[wielkosc_zamowienia]] &gt;=0, soki67[[#This Row],[Stan butelek przed]]-soki67[[#This Row],[wielkosc_zamowienia]], soki67[[#This Row],[Stan butelek przed]])</f>
        <v>43315</v>
      </c>
      <c r="G329">
        <f>IF(soki67[[#This Row],[Stan butelek przed]]-soki67[[#This Row],[wielkosc_zamowienia]] &lt; 0, soki67[[#This Row],[wielkosc_zamowienia]], 0)</f>
        <v>0</v>
      </c>
      <c r="H329">
        <f>IF(WEEKDAY(soki67[[#This Row],[data]], 2) &lt;= 5, $J$2, 5000)</f>
        <v>5000</v>
      </c>
    </row>
    <row r="330" spans="1:8" x14ac:dyDescent="0.45">
      <c r="A330">
        <v>329</v>
      </c>
      <c r="B330" s="1">
        <v>44359</v>
      </c>
      <c r="C330" s="2" t="s">
        <v>4</v>
      </c>
      <c r="D330">
        <v>2240</v>
      </c>
      <c r="E330">
        <f>IF(soki67[[#This Row],[data]] &lt;&gt; B329, F329+soki67[[#This Row],[Zmiana butelkowa]], F329)</f>
        <v>43315</v>
      </c>
      <c r="F330">
        <f>IF(soki67[[#This Row],[Stan butelek przed]]-soki67[[#This Row],[wielkosc_zamowienia]] &gt;=0, soki67[[#This Row],[Stan butelek przed]]-soki67[[#This Row],[wielkosc_zamowienia]], soki67[[#This Row],[Stan butelek przed]])</f>
        <v>41075</v>
      </c>
      <c r="G330">
        <f>IF(soki67[[#This Row],[Stan butelek przed]]-soki67[[#This Row],[wielkosc_zamowienia]] &lt; 0, soki67[[#This Row],[wielkosc_zamowienia]], 0)</f>
        <v>0</v>
      </c>
      <c r="H330">
        <f>IF(WEEKDAY(soki67[[#This Row],[data]], 2) &lt;= 5, $J$2, 5000)</f>
        <v>5000</v>
      </c>
    </row>
    <row r="331" spans="1:8" x14ac:dyDescent="0.45">
      <c r="A331">
        <v>330</v>
      </c>
      <c r="B331" s="1">
        <v>44360</v>
      </c>
      <c r="C331" s="2" t="s">
        <v>4</v>
      </c>
      <c r="D331">
        <v>1810</v>
      </c>
      <c r="E331">
        <f>IF(soki67[[#This Row],[data]] &lt;&gt; B330, F330+soki67[[#This Row],[Zmiana butelkowa]], F330)</f>
        <v>46075</v>
      </c>
      <c r="F331">
        <f>IF(soki67[[#This Row],[Stan butelek przed]]-soki67[[#This Row],[wielkosc_zamowienia]] &gt;=0, soki67[[#This Row],[Stan butelek przed]]-soki67[[#This Row],[wielkosc_zamowienia]], soki67[[#This Row],[Stan butelek przed]])</f>
        <v>44265</v>
      </c>
      <c r="G331">
        <f>IF(soki67[[#This Row],[Stan butelek przed]]-soki67[[#This Row],[wielkosc_zamowienia]] &lt; 0, soki67[[#This Row],[wielkosc_zamowienia]], 0)</f>
        <v>0</v>
      </c>
      <c r="H331">
        <f>IF(WEEKDAY(soki67[[#This Row],[data]], 2) &lt;= 5, $J$2, 5000)</f>
        <v>5000</v>
      </c>
    </row>
    <row r="332" spans="1:8" x14ac:dyDescent="0.45">
      <c r="A332">
        <v>331</v>
      </c>
      <c r="B332" s="1">
        <v>44360</v>
      </c>
      <c r="C332" s="2" t="s">
        <v>6</v>
      </c>
      <c r="D332">
        <v>7960</v>
      </c>
      <c r="E332">
        <f>IF(soki67[[#This Row],[data]] &lt;&gt; B331, F331+soki67[[#This Row],[Zmiana butelkowa]], F331)</f>
        <v>44265</v>
      </c>
      <c r="F332">
        <f>IF(soki67[[#This Row],[Stan butelek przed]]-soki67[[#This Row],[wielkosc_zamowienia]] &gt;=0, soki67[[#This Row],[Stan butelek przed]]-soki67[[#This Row],[wielkosc_zamowienia]], soki67[[#This Row],[Stan butelek przed]])</f>
        <v>36305</v>
      </c>
      <c r="G332">
        <f>IF(soki67[[#This Row],[Stan butelek przed]]-soki67[[#This Row],[wielkosc_zamowienia]] &lt; 0, soki67[[#This Row],[wielkosc_zamowienia]], 0)</f>
        <v>0</v>
      </c>
      <c r="H332">
        <f>IF(WEEKDAY(soki67[[#This Row],[data]], 2) &lt;= 5, $J$2, 5000)</f>
        <v>5000</v>
      </c>
    </row>
    <row r="333" spans="1:8" x14ac:dyDescent="0.45">
      <c r="A333">
        <v>332</v>
      </c>
      <c r="B333" s="1">
        <v>44360</v>
      </c>
      <c r="C333" s="2" t="s">
        <v>5</v>
      </c>
      <c r="D333">
        <v>9400</v>
      </c>
      <c r="E333">
        <f>IF(soki67[[#This Row],[data]] &lt;&gt; B332, F332+soki67[[#This Row],[Zmiana butelkowa]], F332)</f>
        <v>36305</v>
      </c>
      <c r="F333">
        <f>IF(soki67[[#This Row],[Stan butelek przed]]-soki67[[#This Row],[wielkosc_zamowienia]] &gt;=0, soki67[[#This Row],[Stan butelek przed]]-soki67[[#This Row],[wielkosc_zamowienia]], soki67[[#This Row],[Stan butelek przed]])</f>
        <v>26905</v>
      </c>
      <c r="G333">
        <f>IF(soki67[[#This Row],[Stan butelek przed]]-soki67[[#This Row],[wielkosc_zamowienia]] &lt; 0, soki67[[#This Row],[wielkosc_zamowienia]], 0)</f>
        <v>0</v>
      </c>
      <c r="H333">
        <f>IF(WEEKDAY(soki67[[#This Row],[data]], 2) &lt;= 5, $J$2, 5000)</f>
        <v>5000</v>
      </c>
    </row>
    <row r="334" spans="1:8" x14ac:dyDescent="0.45">
      <c r="A334">
        <v>333</v>
      </c>
      <c r="B334" s="1">
        <v>44361</v>
      </c>
      <c r="C334" s="2" t="s">
        <v>7</v>
      </c>
      <c r="D334">
        <v>5380</v>
      </c>
      <c r="E334">
        <f>IF(soki67[[#This Row],[data]] &lt;&gt; B333, F333+soki67[[#This Row],[Zmiana butelkowa]], F333)</f>
        <v>40084</v>
      </c>
      <c r="F334">
        <f>IF(soki67[[#This Row],[Stan butelek przed]]-soki67[[#This Row],[wielkosc_zamowienia]] &gt;=0, soki67[[#This Row],[Stan butelek przed]]-soki67[[#This Row],[wielkosc_zamowienia]], soki67[[#This Row],[Stan butelek przed]])</f>
        <v>34704</v>
      </c>
      <c r="G334">
        <f>IF(soki67[[#This Row],[Stan butelek przed]]-soki67[[#This Row],[wielkosc_zamowienia]] &lt; 0, soki67[[#This Row],[wielkosc_zamowienia]], 0)</f>
        <v>0</v>
      </c>
      <c r="H334">
        <f>IF(WEEKDAY(soki67[[#This Row],[data]], 2) &lt;= 5, $J$2, 5000)</f>
        <v>13179</v>
      </c>
    </row>
    <row r="335" spans="1:8" x14ac:dyDescent="0.45">
      <c r="A335">
        <v>334</v>
      </c>
      <c r="B335" s="1">
        <v>44361</v>
      </c>
      <c r="C335" s="2" t="s">
        <v>5</v>
      </c>
      <c r="D335">
        <v>4220</v>
      </c>
      <c r="E335">
        <f>IF(soki67[[#This Row],[data]] &lt;&gt; B334, F334+soki67[[#This Row],[Zmiana butelkowa]], F334)</f>
        <v>34704</v>
      </c>
      <c r="F335">
        <f>IF(soki67[[#This Row],[Stan butelek przed]]-soki67[[#This Row],[wielkosc_zamowienia]] &gt;=0, soki67[[#This Row],[Stan butelek przed]]-soki67[[#This Row],[wielkosc_zamowienia]], soki67[[#This Row],[Stan butelek przed]])</f>
        <v>30484</v>
      </c>
      <c r="G335">
        <f>IF(soki67[[#This Row],[Stan butelek przed]]-soki67[[#This Row],[wielkosc_zamowienia]] &lt; 0, soki67[[#This Row],[wielkosc_zamowienia]], 0)</f>
        <v>0</v>
      </c>
      <c r="H335">
        <f>IF(WEEKDAY(soki67[[#This Row],[data]], 2) &lt;= 5, $J$2, 5000)</f>
        <v>13179</v>
      </c>
    </row>
    <row r="336" spans="1:8" x14ac:dyDescent="0.45">
      <c r="A336">
        <v>335</v>
      </c>
      <c r="B336" s="1">
        <v>44361</v>
      </c>
      <c r="C336" s="2" t="s">
        <v>4</v>
      </c>
      <c r="D336">
        <v>1230</v>
      </c>
      <c r="E336">
        <f>IF(soki67[[#This Row],[data]] &lt;&gt; B335, F335+soki67[[#This Row],[Zmiana butelkowa]], F335)</f>
        <v>30484</v>
      </c>
      <c r="F336">
        <f>IF(soki67[[#This Row],[Stan butelek przed]]-soki67[[#This Row],[wielkosc_zamowienia]] &gt;=0, soki67[[#This Row],[Stan butelek przed]]-soki67[[#This Row],[wielkosc_zamowienia]], soki67[[#This Row],[Stan butelek przed]])</f>
        <v>29254</v>
      </c>
      <c r="G336">
        <f>IF(soki67[[#This Row],[Stan butelek przed]]-soki67[[#This Row],[wielkosc_zamowienia]] &lt; 0, soki67[[#This Row],[wielkosc_zamowienia]], 0)</f>
        <v>0</v>
      </c>
      <c r="H336">
        <f>IF(WEEKDAY(soki67[[#This Row],[data]], 2) &lt;= 5, $J$2, 5000)</f>
        <v>13179</v>
      </c>
    </row>
    <row r="337" spans="1:8" x14ac:dyDescent="0.45">
      <c r="A337">
        <v>336</v>
      </c>
      <c r="B337" s="1">
        <v>44362</v>
      </c>
      <c r="C337" s="2" t="s">
        <v>7</v>
      </c>
      <c r="D337">
        <v>1920</v>
      </c>
      <c r="E337">
        <f>IF(soki67[[#This Row],[data]] &lt;&gt; B336, F336+soki67[[#This Row],[Zmiana butelkowa]], F336)</f>
        <v>42433</v>
      </c>
      <c r="F337">
        <f>IF(soki67[[#This Row],[Stan butelek przed]]-soki67[[#This Row],[wielkosc_zamowienia]] &gt;=0, soki67[[#This Row],[Stan butelek przed]]-soki67[[#This Row],[wielkosc_zamowienia]], soki67[[#This Row],[Stan butelek przed]])</f>
        <v>40513</v>
      </c>
      <c r="G337">
        <f>IF(soki67[[#This Row],[Stan butelek przed]]-soki67[[#This Row],[wielkosc_zamowienia]] &lt; 0, soki67[[#This Row],[wielkosc_zamowienia]], 0)</f>
        <v>0</v>
      </c>
      <c r="H337">
        <f>IF(WEEKDAY(soki67[[#This Row],[data]], 2) &lt;= 5, $J$2, 5000)</f>
        <v>13179</v>
      </c>
    </row>
    <row r="338" spans="1:8" x14ac:dyDescent="0.45">
      <c r="A338">
        <v>337</v>
      </c>
      <c r="B338" s="1">
        <v>44362</v>
      </c>
      <c r="C338" s="2" t="s">
        <v>5</v>
      </c>
      <c r="D338">
        <v>6790</v>
      </c>
      <c r="E338">
        <f>IF(soki67[[#This Row],[data]] &lt;&gt; B337, F337+soki67[[#This Row],[Zmiana butelkowa]], F337)</f>
        <v>40513</v>
      </c>
      <c r="F338">
        <f>IF(soki67[[#This Row],[Stan butelek przed]]-soki67[[#This Row],[wielkosc_zamowienia]] &gt;=0, soki67[[#This Row],[Stan butelek przed]]-soki67[[#This Row],[wielkosc_zamowienia]], soki67[[#This Row],[Stan butelek przed]])</f>
        <v>33723</v>
      </c>
      <c r="G338">
        <f>IF(soki67[[#This Row],[Stan butelek przed]]-soki67[[#This Row],[wielkosc_zamowienia]] &lt; 0, soki67[[#This Row],[wielkosc_zamowienia]], 0)</f>
        <v>0</v>
      </c>
      <c r="H338">
        <f>IF(WEEKDAY(soki67[[#This Row],[data]], 2) &lt;= 5, $J$2, 5000)</f>
        <v>13179</v>
      </c>
    </row>
    <row r="339" spans="1:8" x14ac:dyDescent="0.45">
      <c r="A339">
        <v>338</v>
      </c>
      <c r="B339" s="1">
        <v>44362</v>
      </c>
      <c r="C339" s="2" t="s">
        <v>6</v>
      </c>
      <c r="D339">
        <v>7950</v>
      </c>
      <c r="E339">
        <f>IF(soki67[[#This Row],[data]] &lt;&gt; B338, F338+soki67[[#This Row],[Zmiana butelkowa]], F338)</f>
        <v>33723</v>
      </c>
      <c r="F339">
        <f>IF(soki67[[#This Row],[Stan butelek przed]]-soki67[[#This Row],[wielkosc_zamowienia]] &gt;=0, soki67[[#This Row],[Stan butelek przed]]-soki67[[#This Row],[wielkosc_zamowienia]], soki67[[#This Row],[Stan butelek przed]])</f>
        <v>25773</v>
      </c>
      <c r="G339">
        <f>IF(soki67[[#This Row],[Stan butelek przed]]-soki67[[#This Row],[wielkosc_zamowienia]] &lt; 0, soki67[[#This Row],[wielkosc_zamowienia]], 0)</f>
        <v>0</v>
      </c>
      <c r="H339">
        <f>IF(WEEKDAY(soki67[[#This Row],[data]], 2) &lt;= 5, $J$2, 5000)</f>
        <v>13179</v>
      </c>
    </row>
    <row r="340" spans="1:8" x14ac:dyDescent="0.45">
      <c r="A340">
        <v>339</v>
      </c>
      <c r="B340" s="1">
        <v>44363</v>
      </c>
      <c r="C340" s="2" t="s">
        <v>4</v>
      </c>
      <c r="D340">
        <v>3020</v>
      </c>
      <c r="E340">
        <f>IF(soki67[[#This Row],[data]] &lt;&gt; B339, F339+soki67[[#This Row],[Zmiana butelkowa]], F339)</f>
        <v>38952</v>
      </c>
      <c r="F340">
        <f>IF(soki67[[#This Row],[Stan butelek przed]]-soki67[[#This Row],[wielkosc_zamowienia]] &gt;=0, soki67[[#This Row],[Stan butelek przed]]-soki67[[#This Row],[wielkosc_zamowienia]], soki67[[#This Row],[Stan butelek przed]])</f>
        <v>35932</v>
      </c>
      <c r="G340">
        <f>IF(soki67[[#This Row],[Stan butelek przed]]-soki67[[#This Row],[wielkosc_zamowienia]] &lt; 0, soki67[[#This Row],[wielkosc_zamowienia]], 0)</f>
        <v>0</v>
      </c>
      <c r="H340">
        <f>IF(WEEKDAY(soki67[[#This Row],[data]], 2) &lt;= 5, $J$2, 5000)</f>
        <v>13179</v>
      </c>
    </row>
    <row r="341" spans="1:8" x14ac:dyDescent="0.45">
      <c r="A341">
        <v>340</v>
      </c>
      <c r="B341" s="1">
        <v>44364</v>
      </c>
      <c r="C341" s="2" t="s">
        <v>5</v>
      </c>
      <c r="D341">
        <v>7990</v>
      </c>
      <c r="E341">
        <f>IF(soki67[[#This Row],[data]] &lt;&gt; B340, F340+soki67[[#This Row],[Zmiana butelkowa]], F340)</f>
        <v>49111</v>
      </c>
      <c r="F341">
        <f>IF(soki67[[#This Row],[Stan butelek przed]]-soki67[[#This Row],[wielkosc_zamowienia]] &gt;=0, soki67[[#This Row],[Stan butelek przed]]-soki67[[#This Row],[wielkosc_zamowienia]], soki67[[#This Row],[Stan butelek przed]])</f>
        <v>41121</v>
      </c>
      <c r="G341">
        <f>IF(soki67[[#This Row],[Stan butelek przed]]-soki67[[#This Row],[wielkosc_zamowienia]] &lt; 0, soki67[[#This Row],[wielkosc_zamowienia]], 0)</f>
        <v>0</v>
      </c>
      <c r="H341">
        <f>IF(WEEKDAY(soki67[[#This Row],[data]], 2) &lt;= 5, $J$2, 5000)</f>
        <v>13179</v>
      </c>
    </row>
    <row r="342" spans="1:8" x14ac:dyDescent="0.45">
      <c r="A342">
        <v>341</v>
      </c>
      <c r="B342" s="1">
        <v>44364</v>
      </c>
      <c r="C342" s="2" t="s">
        <v>6</v>
      </c>
      <c r="D342">
        <v>6390</v>
      </c>
      <c r="E342">
        <f>IF(soki67[[#This Row],[data]] &lt;&gt; B341, F341+soki67[[#This Row],[Zmiana butelkowa]], F341)</f>
        <v>41121</v>
      </c>
      <c r="F342">
        <f>IF(soki67[[#This Row],[Stan butelek przed]]-soki67[[#This Row],[wielkosc_zamowienia]] &gt;=0, soki67[[#This Row],[Stan butelek przed]]-soki67[[#This Row],[wielkosc_zamowienia]], soki67[[#This Row],[Stan butelek przed]])</f>
        <v>34731</v>
      </c>
      <c r="G342">
        <f>IF(soki67[[#This Row],[Stan butelek przed]]-soki67[[#This Row],[wielkosc_zamowienia]] &lt; 0, soki67[[#This Row],[wielkosc_zamowienia]], 0)</f>
        <v>0</v>
      </c>
      <c r="H342">
        <f>IF(WEEKDAY(soki67[[#This Row],[data]], 2) &lt;= 5, $J$2, 5000)</f>
        <v>13179</v>
      </c>
    </row>
    <row r="343" spans="1:8" x14ac:dyDescent="0.45">
      <c r="A343">
        <v>342</v>
      </c>
      <c r="B343" s="1">
        <v>44364</v>
      </c>
      <c r="C343" s="2" t="s">
        <v>4</v>
      </c>
      <c r="D343">
        <v>4180</v>
      </c>
      <c r="E343">
        <f>IF(soki67[[#This Row],[data]] &lt;&gt; B342, F342+soki67[[#This Row],[Zmiana butelkowa]], F342)</f>
        <v>34731</v>
      </c>
      <c r="F343">
        <f>IF(soki67[[#This Row],[Stan butelek przed]]-soki67[[#This Row],[wielkosc_zamowienia]] &gt;=0, soki67[[#This Row],[Stan butelek przed]]-soki67[[#This Row],[wielkosc_zamowienia]], soki67[[#This Row],[Stan butelek przed]])</f>
        <v>30551</v>
      </c>
      <c r="G343">
        <f>IF(soki67[[#This Row],[Stan butelek przed]]-soki67[[#This Row],[wielkosc_zamowienia]] &lt; 0, soki67[[#This Row],[wielkosc_zamowienia]], 0)</f>
        <v>0</v>
      </c>
      <c r="H343">
        <f>IF(WEEKDAY(soki67[[#This Row],[data]], 2) &lt;= 5, $J$2, 5000)</f>
        <v>13179</v>
      </c>
    </row>
    <row r="344" spans="1:8" x14ac:dyDescent="0.45">
      <c r="A344">
        <v>343</v>
      </c>
      <c r="B344" s="1">
        <v>44365</v>
      </c>
      <c r="C344" s="2" t="s">
        <v>7</v>
      </c>
      <c r="D344">
        <v>7940</v>
      </c>
      <c r="E344">
        <f>IF(soki67[[#This Row],[data]] &lt;&gt; B343, F343+soki67[[#This Row],[Zmiana butelkowa]], F343)</f>
        <v>43730</v>
      </c>
      <c r="F344">
        <f>IF(soki67[[#This Row],[Stan butelek przed]]-soki67[[#This Row],[wielkosc_zamowienia]] &gt;=0, soki67[[#This Row],[Stan butelek przed]]-soki67[[#This Row],[wielkosc_zamowienia]], soki67[[#This Row],[Stan butelek przed]])</f>
        <v>35790</v>
      </c>
      <c r="G344">
        <f>IF(soki67[[#This Row],[Stan butelek przed]]-soki67[[#This Row],[wielkosc_zamowienia]] &lt; 0, soki67[[#This Row],[wielkosc_zamowienia]], 0)</f>
        <v>0</v>
      </c>
      <c r="H344">
        <f>IF(WEEKDAY(soki67[[#This Row],[data]], 2) &lt;= 5, $J$2, 5000)</f>
        <v>13179</v>
      </c>
    </row>
    <row r="345" spans="1:8" x14ac:dyDescent="0.45">
      <c r="A345">
        <v>344</v>
      </c>
      <c r="B345" s="1">
        <v>44365</v>
      </c>
      <c r="C345" s="2" t="s">
        <v>6</v>
      </c>
      <c r="D345">
        <v>8070</v>
      </c>
      <c r="E345">
        <f>IF(soki67[[#This Row],[data]] &lt;&gt; B344, F344+soki67[[#This Row],[Zmiana butelkowa]], F344)</f>
        <v>35790</v>
      </c>
      <c r="F345">
        <f>IF(soki67[[#This Row],[Stan butelek przed]]-soki67[[#This Row],[wielkosc_zamowienia]] &gt;=0, soki67[[#This Row],[Stan butelek przed]]-soki67[[#This Row],[wielkosc_zamowienia]], soki67[[#This Row],[Stan butelek przed]])</f>
        <v>27720</v>
      </c>
      <c r="G345">
        <f>IF(soki67[[#This Row],[Stan butelek przed]]-soki67[[#This Row],[wielkosc_zamowienia]] &lt; 0, soki67[[#This Row],[wielkosc_zamowienia]], 0)</f>
        <v>0</v>
      </c>
      <c r="H345">
        <f>IF(WEEKDAY(soki67[[#This Row],[data]], 2) &lt;= 5, $J$2, 5000)</f>
        <v>13179</v>
      </c>
    </row>
    <row r="346" spans="1:8" x14ac:dyDescent="0.45">
      <c r="A346">
        <v>345</v>
      </c>
      <c r="B346" s="1">
        <v>44365</v>
      </c>
      <c r="C346" s="2" t="s">
        <v>5</v>
      </c>
      <c r="D346">
        <v>6060</v>
      </c>
      <c r="E346">
        <f>IF(soki67[[#This Row],[data]] &lt;&gt; B345, F345+soki67[[#This Row],[Zmiana butelkowa]], F345)</f>
        <v>27720</v>
      </c>
      <c r="F346">
        <f>IF(soki67[[#This Row],[Stan butelek przed]]-soki67[[#This Row],[wielkosc_zamowienia]] &gt;=0, soki67[[#This Row],[Stan butelek przed]]-soki67[[#This Row],[wielkosc_zamowienia]], soki67[[#This Row],[Stan butelek przed]])</f>
        <v>21660</v>
      </c>
      <c r="G346">
        <f>IF(soki67[[#This Row],[Stan butelek przed]]-soki67[[#This Row],[wielkosc_zamowienia]] &lt; 0, soki67[[#This Row],[wielkosc_zamowienia]], 0)</f>
        <v>0</v>
      </c>
      <c r="H346">
        <f>IF(WEEKDAY(soki67[[#This Row],[data]], 2) &lt;= 5, $J$2, 5000)</f>
        <v>13179</v>
      </c>
    </row>
    <row r="347" spans="1:8" x14ac:dyDescent="0.45">
      <c r="A347">
        <v>346</v>
      </c>
      <c r="B347" s="1">
        <v>44365</v>
      </c>
      <c r="C347" s="2" t="s">
        <v>4</v>
      </c>
      <c r="D347">
        <v>9420</v>
      </c>
      <c r="E347">
        <f>IF(soki67[[#This Row],[data]] &lt;&gt; B346, F346+soki67[[#This Row],[Zmiana butelkowa]], F346)</f>
        <v>21660</v>
      </c>
      <c r="F347">
        <f>IF(soki67[[#This Row],[Stan butelek przed]]-soki67[[#This Row],[wielkosc_zamowienia]] &gt;=0, soki67[[#This Row],[Stan butelek przed]]-soki67[[#This Row],[wielkosc_zamowienia]], soki67[[#This Row],[Stan butelek przed]])</f>
        <v>12240</v>
      </c>
      <c r="G347">
        <f>IF(soki67[[#This Row],[Stan butelek przed]]-soki67[[#This Row],[wielkosc_zamowienia]] &lt; 0, soki67[[#This Row],[wielkosc_zamowienia]], 0)</f>
        <v>0</v>
      </c>
      <c r="H347">
        <f>IF(WEEKDAY(soki67[[#This Row],[data]], 2) &lt;= 5, $J$2, 5000)</f>
        <v>13179</v>
      </c>
    </row>
    <row r="348" spans="1:8" x14ac:dyDescent="0.45">
      <c r="A348">
        <v>347</v>
      </c>
      <c r="B348" s="1">
        <v>44366</v>
      </c>
      <c r="C348" s="2" t="s">
        <v>7</v>
      </c>
      <c r="D348">
        <v>4440</v>
      </c>
      <c r="E348">
        <f>IF(soki67[[#This Row],[data]] &lt;&gt; B347, F347+soki67[[#This Row],[Zmiana butelkowa]], F347)</f>
        <v>17240</v>
      </c>
      <c r="F348">
        <f>IF(soki67[[#This Row],[Stan butelek przed]]-soki67[[#This Row],[wielkosc_zamowienia]] &gt;=0, soki67[[#This Row],[Stan butelek przed]]-soki67[[#This Row],[wielkosc_zamowienia]], soki67[[#This Row],[Stan butelek przed]])</f>
        <v>12800</v>
      </c>
      <c r="G348">
        <f>IF(soki67[[#This Row],[Stan butelek przed]]-soki67[[#This Row],[wielkosc_zamowienia]] &lt; 0, soki67[[#This Row],[wielkosc_zamowienia]], 0)</f>
        <v>0</v>
      </c>
      <c r="H348">
        <f>IF(WEEKDAY(soki67[[#This Row],[data]], 2) &lt;= 5, $J$2, 5000)</f>
        <v>5000</v>
      </c>
    </row>
    <row r="349" spans="1:8" x14ac:dyDescent="0.45">
      <c r="A349">
        <v>348</v>
      </c>
      <c r="B349" s="1">
        <v>44367</v>
      </c>
      <c r="C349" s="2" t="s">
        <v>7</v>
      </c>
      <c r="D349">
        <v>3010</v>
      </c>
      <c r="E349">
        <f>IF(soki67[[#This Row],[data]] &lt;&gt; B348, F348+soki67[[#This Row],[Zmiana butelkowa]], F348)</f>
        <v>17800</v>
      </c>
      <c r="F349">
        <f>IF(soki67[[#This Row],[Stan butelek przed]]-soki67[[#This Row],[wielkosc_zamowienia]] &gt;=0, soki67[[#This Row],[Stan butelek przed]]-soki67[[#This Row],[wielkosc_zamowienia]], soki67[[#This Row],[Stan butelek przed]])</f>
        <v>14790</v>
      </c>
      <c r="G349">
        <f>IF(soki67[[#This Row],[Stan butelek przed]]-soki67[[#This Row],[wielkosc_zamowienia]] &lt; 0, soki67[[#This Row],[wielkosc_zamowienia]], 0)</f>
        <v>0</v>
      </c>
      <c r="H349">
        <f>IF(WEEKDAY(soki67[[#This Row],[data]], 2) &lt;= 5, $J$2, 5000)</f>
        <v>5000</v>
      </c>
    </row>
    <row r="350" spans="1:8" x14ac:dyDescent="0.45">
      <c r="A350">
        <v>349</v>
      </c>
      <c r="B350" s="1">
        <v>44367</v>
      </c>
      <c r="C350" s="2" t="s">
        <v>4</v>
      </c>
      <c r="D350">
        <v>1060</v>
      </c>
      <c r="E350">
        <f>IF(soki67[[#This Row],[data]] &lt;&gt; B349, F349+soki67[[#This Row],[Zmiana butelkowa]], F349)</f>
        <v>14790</v>
      </c>
      <c r="F350">
        <f>IF(soki67[[#This Row],[Stan butelek przed]]-soki67[[#This Row],[wielkosc_zamowienia]] &gt;=0, soki67[[#This Row],[Stan butelek przed]]-soki67[[#This Row],[wielkosc_zamowienia]], soki67[[#This Row],[Stan butelek przed]])</f>
        <v>13730</v>
      </c>
      <c r="G350">
        <f>IF(soki67[[#This Row],[Stan butelek przed]]-soki67[[#This Row],[wielkosc_zamowienia]] &lt; 0, soki67[[#This Row],[wielkosc_zamowienia]], 0)</f>
        <v>0</v>
      </c>
      <c r="H350">
        <f>IF(WEEKDAY(soki67[[#This Row],[data]], 2) &lt;= 5, $J$2, 5000)</f>
        <v>5000</v>
      </c>
    </row>
    <row r="351" spans="1:8" x14ac:dyDescent="0.45">
      <c r="A351">
        <v>350</v>
      </c>
      <c r="B351" s="1">
        <v>44368</v>
      </c>
      <c r="C351" s="2" t="s">
        <v>7</v>
      </c>
      <c r="D351">
        <v>5970</v>
      </c>
      <c r="E351">
        <f>IF(soki67[[#This Row],[data]] &lt;&gt; B350, F350+soki67[[#This Row],[Zmiana butelkowa]], F350)</f>
        <v>26909</v>
      </c>
      <c r="F351">
        <f>IF(soki67[[#This Row],[Stan butelek przed]]-soki67[[#This Row],[wielkosc_zamowienia]] &gt;=0, soki67[[#This Row],[Stan butelek przed]]-soki67[[#This Row],[wielkosc_zamowienia]], soki67[[#This Row],[Stan butelek przed]])</f>
        <v>20939</v>
      </c>
      <c r="G351">
        <f>IF(soki67[[#This Row],[Stan butelek przed]]-soki67[[#This Row],[wielkosc_zamowienia]] &lt; 0, soki67[[#This Row],[wielkosc_zamowienia]], 0)</f>
        <v>0</v>
      </c>
      <c r="H351">
        <f>IF(WEEKDAY(soki67[[#This Row],[data]], 2) &lt;= 5, $J$2, 5000)</f>
        <v>13179</v>
      </c>
    </row>
    <row r="352" spans="1:8" x14ac:dyDescent="0.45">
      <c r="A352">
        <v>351</v>
      </c>
      <c r="B352" s="1">
        <v>44368</v>
      </c>
      <c r="C352" s="2" t="s">
        <v>5</v>
      </c>
      <c r="D352">
        <v>1180</v>
      </c>
      <c r="E352">
        <f>IF(soki67[[#This Row],[data]] &lt;&gt; B351, F351+soki67[[#This Row],[Zmiana butelkowa]], F351)</f>
        <v>20939</v>
      </c>
      <c r="F352">
        <f>IF(soki67[[#This Row],[Stan butelek przed]]-soki67[[#This Row],[wielkosc_zamowienia]] &gt;=0, soki67[[#This Row],[Stan butelek przed]]-soki67[[#This Row],[wielkosc_zamowienia]], soki67[[#This Row],[Stan butelek przed]])</f>
        <v>19759</v>
      </c>
      <c r="G352">
        <f>IF(soki67[[#This Row],[Stan butelek przed]]-soki67[[#This Row],[wielkosc_zamowienia]] &lt; 0, soki67[[#This Row],[wielkosc_zamowienia]], 0)</f>
        <v>0</v>
      </c>
      <c r="H352">
        <f>IF(WEEKDAY(soki67[[#This Row],[data]], 2) &lt;= 5, $J$2, 5000)</f>
        <v>13179</v>
      </c>
    </row>
    <row r="353" spans="1:8" x14ac:dyDescent="0.45">
      <c r="A353">
        <v>352</v>
      </c>
      <c r="B353" s="1">
        <v>44369</v>
      </c>
      <c r="C353" s="2" t="s">
        <v>5</v>
      </c>
      <c r="D353">
        <v>1510</v>
      </c>
      <c r="E353">
        <f>IF(soki67[[#This Row],[data]] &lt;&gt; B352, F352+soki67[[#This Row],[Zmiana butelkowa]], F352)</f>
        <v>32938</v>
      </c>
      <c r="F353">
        <f>IF(soki67[[#This Row],[Stan butelek przed]]-soki67[[#This Row],[wielkosc_zamowienia]] &gt;=0, soki67[[#This Row],[Stan butelek przed]]-soki67[[#This Row],[wielkosc_zamowienia]], soki67[[#This Row],[Stan butelek przed]])</f>
        <v>31428</v>
      </c>
      <c r="G353">
        <f>IF(soki67[[#This Row],[Stan butelek przed]]-soki67[[#This Row],[wielkosc_zamowienia]] &lt; 0, soki67[[#This Row],[wielkosc_zamowienia]], 0)</f>
        <v>0</v>
      </c>
      <c r="H353">
        <f>IF(WEEKDAY(soki67[[#This Row],[data]], 2) &lt;= 5, $J$2, 5000)</f>
        <v>13179</v>
      </c>
    </row>
    <row r="354" spans="1:8" x14ac:dyDescent="0.45">
      <c r="A354">
        <v>353</v>
      </c>
      <c r="B354" s="1">
        <v>44370</v>
      </c>
      <c r="C354" s="2" t="s">
        <v>6</v>
      </c>
      <c r="D354">
        <v>5610</v>
      </c>
      <c r="E354">
        <f>IF(soki67[[#This Row],[data]] &lt;&gt; B353, F353+soki67[[#This Row],[Zmiana butelkowa]], F353)</f>
        <v>44607</v>
      </c>
      <c r="F354">
        <f>IF(soki67[[#This Row],[Stan butelek przed]]-soki67[[#This Row],[wielkosc_zamowienia]] &gt;=0, soki67[[#This Row],[Stan butelek przed]]-soki67[[#This Row],[wielkosc_zamowienia]], soki67[[#This Row],[Stan butelek przed]])</f>
        <v>38997</v>
      </c>
      <c r="G354">
        <f>IF(soki67[[#This Row],[Stan butelek przed]]-soki67[[#This Row],[wielkosc_zamowienia]] &lt; 0, soki67[[#This Row],[wielkosc_zamowienia]], 0)</f>
        <v>0</v>
      </c>
      <c r="H354">
        <f>IF(WEEKDAY(soki67[[#This Row],[data]], 2) &lt;= 5, $J$2, 5000)</f>
        <v>13179</v>
      </c>
    </row>
    <row r="355" spans="1:8" x14ac:dyDescent="0.45">
      <c r="A355">
        <v>354</v>
      </c>
      <c r="B355" s="1">
        <v>44370</v>
      </c>
      <c r="C355" s="2" t="s">
        <v>7</v>
      </c>
      <c r="D355">
        <v>4850</v>
      </c>
      <c r="E355">
        <f>IF(soki67[[#This Row],[data]] &lt;&gt; B354, F354+soki67[[#This Row],[Zmiana butelkowa]], F354)</f>
        <v>38997</v>
      </c>
      <c r="F355">
        <f>IF(soki67[[#This Row],[Stan butelek przed]]-soki67[[#This Row],[wielkosc_zamowienia]] &gt;=0, soki67[[#This Row],[Stan butelek przed]]-soki67[[#This Row],[wielkosc_zamowienia]], soki67[[#This Row],[Stan butelek przed]])</f>
        <v>34147</v>
      </c>
      <c r="G355">
        <f>IF(soki67[[#This Row],[Stan butelek przed]]-soki67[[#This Row],[wielkosc_zamowienia]] &lt; 0, soki67[[#This Row],[wielkosc_zamowienia]], 0)</f>
        <v>0</v>
      </c>
      <c r="H355">
        <f>IF(WEEKDAY(soki67[[#This Row],[data]], 2) &lt;= 5, $J$2, 5000)</f>
        <v>13179</v>
      </c>
    </row>
    <row r="356" spans="1:8" x14ac:dyDescent="0.45">
      <c r="A356">
        <v>355</v>
      </c>
      <c r="B356" s="1">
        <v>44371</v>
      </c>
      <c r="C356" s="2" t="s">
        <v>6</v>
      </c>
      <c r="D356">
        <v>3640</v>
      </c>
      <c r="E356">
        <f>IF(soki67[[#This Row],[data]] &lt;&gt; B355, F355+soki67[[#This Row],[Zmiana butelkowa]], F355)</f>
        <v>47326</v>
      </c>
      <c r="F356">
        <f>IF(soki67[[#This Row],[Stan butelek przed]]-soki67[[#This Row],[wielkosc_zamowienia]] &gt;=0, soki67[[#This Row],[Stan butelek przed]]-soki67[[#This Row],[wielkosc_zamowienia]], soki67[[#This Row],[Stan butelek przed]])</f>
        <v>43686</v>
      </c>
      <c r="G356">
        <f>IF(soki67[[#This Row],[Stan butelek przed]]-soki67[[#This Row],[wielkosc_zamowienia]] &lt; 0, soki67[[#This Row],[wielkosc_zamowienia]], 0)</f>
        <v>0</v>
      </c>
      <c r="H356">
        <f>IF(WEEKDAY(soki67[[#This Row],[data]], 2) &lt;= 5, $J$2, 5000)</f>
        <v>13179</v>
      </c>
    </row>
    <row r="357" spans="1:8" x14ac:dyDescent="0.45">
      <c r="A357">
        <v>356</v>
      </c>
      <c r="B357" s="1">
        <v>44372</v>
      </c>
      <c r="C357" s="2" t="s">
        <v>6</v>
      </c>
      <c r="D357">
        <v>6950</v>
      </c>
      <c r="E357">
        <f>IF(soki67[[#This Row],[data]] &lt;&gt; B356, F356+soki67[[#This Row],[Zmiana butelkowa]], F356)</f>
        <v>56865</v>
      </c>
      <c r="F357">
        <f>IF(soki67[[#This Row],[Stan butelek przed]]-soki67[[#This Row],[wielkosc_zamowienia]] &gt;=0, soki67[[#This Row],[Stan butelek przed]]-soki67[[#This Row],[wielkosc_zamowienia]], soki67[[#This Row],[Stan butelek przed]])</f>
        <v>49915</v>
      </c>
      <c r="G357">
        <f>IF(soki67[[#This Row],[Stan butelek przed]]-soki67[[#This Row],[wielkosc_zamowienia]] &lt; 0, soki67[[#This Row],[wielkosc_zamowienia]], 0)</f>
        <v>0</v>
      </c>
      <c r="H357">
        <f>IF(WEEKDAY(soki67[[#This Row],[data]], 2) &lt;= 5, $J$2, 5000)</f>
        <v>13179</v>
      </c>
    </row>
    <row r="358" spans="1:8" x14ac:dyDescent="0.45">
      <c r="A358">
        <v>357</v>
      </c>
      <c r="B358" s="1">
        <v>44372</v>
      </c>
      <c r="C358" s="2" t="s">
        <v>7</v>
      </c>
      <c r="D358">
        <v>3790</v>
      </c>
      <c r="E358">
        <f>IF(soki67[[#This Row],[data]] &lt;&gt; B357, F357+soki67[[#This Row],[Zmiana butelkowa]], F357)</f>
        <v>49915</v>
      </c>
      <c r="F358">
        <f>IF(soki67[[#This Row],[Stan butelek przed]]-soki67[[#This Row],[wielkosc_zamowienia]] &gt;=0, soki67[[#This Row],[Stan butelek przed]]-soki67[[#This Row],[wielkosc_zamowienia]], soki67[[#This Row],[Stan butelek przed]])</f>
        <v>46125</v>
      </c>
      <c r="G358">
        <f>IF(soki67[[#This Row],[Stan butelek przed]]-soki67[[#This Row],[wielkosc_zamowienia]] &lt; 0, soki67[[#This Row],[wielkosc_zamowienia]], 0)</f>
        <v>0</v>
      </c>
      <c r="H358">
        <f>IF(WEEKDAY(soki67[[#This Row],[data]], 2) &lt;= 5, $J$2, 5000)</f>
        <v>13179</v>
      </c>
    </row>
    <row r="359" spans="1:8" x14ac:dyDescent="0.45">
      <c r="A359">
        <v>358</v>
      </c>
      <c r="B359" s="1">
        <v>44373</v>
      </c>
      <c r="C359" s="2" t="s">
        <v>5</v>
      </c>
      <c r="D359">
        <v>6570</v>
      </c>
      <c r="E359">
        <f>IF(soki67[[#This Row],[data]] &lt;&gt; B358, F358+soki67[[#This Row],[Zmiana butelkowa]], F358)</f>
        <v>51125</v>
      </c>
      <c r="F359">
        <f>IF(soki67[[#This Row],[Stan butelek przed]]-soki67[[#This Row],[wielkosc_zamowienia]] &gt;=0, soki67[[#This Row],[Stan butelek przed]]-soki67[[#This Row],[wielkosc_zamowienia]], soki67[[#This Row],[Stan butelek przed]])</f>
        <v>44555</v>
      </c>
      <c r="G359">
        <f>IF(soki67[[#This Row],[Stan butelek przed]]-soki67[[#This Row],[wielkosc_zamowienia]] &lt; 0, soki67[[#This Row],[wielkosc_zamowienia]], 0)</f>
        <v>0</v>
      </c>
      <c r="H359">
        <f>IF(WEEKDAY(soki67[[#This Row],[data]], 2) &lt;= 5, $J$2, 5000)</f>
        <v>5000</v>
      </c>
    </row>
    <row r="360" spans="1:8" x14ac:dyDescent="0.45">
      <c r="A360">
        <v>359</v>
      </c>
      <c r="B360" s="1">
        <v>44374</v>
      </c>
      <c r="C360" s="2" t="s">
        <v>6</v>
      </c>
      <c r="D360">
        <v>6200</v>
      </c>
      <c r="E360">
        <f>IF(soki67[[#This Row],[data]] &lt;&gt; B359, F359+soki67[[#This Row],[Zmiana butelkowa]], F359)</f>
        <v>49555</v>
      </c>
      <c r="F360">
        <f>IF(soki67[[#This Row],[Stan butelek przed]]-soki67[[#This Row],[wielkosc_zamowienia]] &gt;=0, soki67[[#This Row],[Stan butelek przed]]-soki67[[#This Row],[wielkosc_zamowienia]], soki67[[#This Row],[Stan butelek przed]])</f>
        <v>43355</v>
      </c>
      <c r="G360">
        <f>IF(soki67[[#This Row],[Stan butelek przed]]-soki67[[#This Row],[wielkosc_zamowienia]] &lt; 0, soki67[[#This Row],[wielkosc_zamowienia]], 0)</f>
        <v>0</v>
      </c>
      <c r="H360">
        <f>IF(WEEKDAY(soki67[[#This Row],[data]], 2) &lt;= 5, $J$2, 5000)</f>
        <v>5000</v>
      </c>
    </row>
    <row r="361" spans="1:8" x14ac:dyDescent="0.45">
      <c r="A361">
        <v>360</v>
      </c>
      <c r="B361" s="1">
        <v>44374</v>
      </c>
      <c r="C361" s="2" t="s">
        <v>4</v>
      </c>
      <c r="D361">
        <v>9010</v>
      </c>
      <c r="E361">
        <f>IF(soki67[[#This Row],[data]] &lt;&gt; B360, F360+soki67[[#This Row],[Zmiana butelkowa]], F360)</f>
        <v>43355</v>
      </c>
      <c r="F361">
        <f>IF(soki67[[#This Row],[Stan butelek przed]]-soki67[[#This Row],[wielkosc_zamowienia]] &gt;=0, soki67[[#This Row],[Stan butelek przed]]-soki67[[#This Row],[wielkosc_zamowienia]], soki67[[#This Row],[Stan butelek przed]])</f>
        <v>34345</v>
      </c>
      <c r="G361">
        <f>IF(soki67[[#This Row],[Stan butelek przed]]-soki67[[#This Row],[wielkosc_zamowienia]] &lt; 0, soki67[[#This Row],[wielkosc_zamowienia]], 0)</f>
        <v>0</v>
      </c>
      <c r="H361">
        <f>IF(WEEKDAY(soki67[[#This Row],[data]], 2) &lt;= 5, $J$2, 5000)</f>
        <v>5000</v>
      </c>
    </row>
    <row r="362" spans="1:8" x14ac:dyDescent="0.45">
      <c r="A362">
        <v>361</v>
      </c>
      <c r="B362" s="1">
        <v>44375</v>
      </c>
      <c r="C362" s="2" t="s">
        <v>7</v>
      </c>
      <c r="D362">
        <v>1510</v>
      </c>
      <c r="E362">
        <f>IF(soki67[[#This Row],[data]] &lt;&gt; B361, F361+soki67[[#This Row],[Zmiana butelkowa]], F361)</f>
        <v>47524</v>
      </c>
      <c r="F362">
        <f>IF(soki67[[#This Row],[Stan butelek przed]]-soki67[[#This Row],[wielkosc_zamowienia]] &gt;=0, soki67[[#This Row],[Stan butelek przed]]-soki67[[#This Row],[wielkosc_zamowienia]], soki67[[#This Row],[Stan butelek przed]])</f>
        <v>46014</v>
      </c>
      <c r="G362">
        <f>IF(soki67[[#This Row],[Stan butelek przed]]-soki67[[#This Row],[wielkosc_zamowienia]] &lt; 0, soki67[[#This Row],[wielkosc_zamowienia]], 0)</f>
        <v>0</v>
      </c>
      <c r="H362">
        <f>IF(WEEKDAY(soki67[[#This Row],[data]], 2) &lt;= 5, $J$2, 5000)</f>
        <v>13179</v>
      </c>
    </row>
    <row r="363" spans="1:8" x14ac:dyDescent="0.45">
      <c r="A363">
        <v>362</v>
      </c>
      <c r="B363" s="1">
        <v>44376</v>
      </c>
      <c r="C363" s="2" t="s">
        <v>4</v>
      </c>
      <c r="D363">
        <v>2910</v>
      </c>
      <c r="E363">
        <f>IF(soki67[[#This Row],[data]] &lt;&gt; B362, F362+soki67[[#This Row],[Zmiana butelkowa]], F362)</f>
        <v>59193</v>
      </c>
      <c r="F363">
        <f>IF(soki67[[#This Row],[Stan butelek przed]]-soki67[[#This Row],[wielkosc_zamowienia]] &gt;=0, soki67[[#This Row],[Stan butelek przed]]-soki67[[#This Row],[wielkosc_zamowienia]], soki67[[#This Row],[Stan butelek przed]])</f>
        <v>56283</v>
      </c>
      <c r="G363">
        <f>IF(soki67[[#This Row],[Stan butelek przed]]-soki67[[#This Row],[wielkosc_zamowienia]] &lt; 0, soki67[[#This Row],[wielkosc_zamowienia]], 0)</f>
        <v>0</v>
      </c>
      <c r="H363">
        <f>IF(WEEKDAY(soki67[[#This Row],[data]], 2) &lt;= 5, $J$2, 5000)</f>
        <v>13179</v>
      </c>
    </row>
    <row r="364" spans="1:8" x14ac:dyDescent="0.45">
      <c r="A364">
        <v>363</v>
      </c>
      <c r="B364" s="1">
        <v>44376</v>
      </c>
      <c r="C364" s="2" t="s">
        <v>6</v>
      </c>
      <c r="D364">
        <v>6310</v>
      </c>
      <c r="E364">
        <f>IF(soki67[[#This Row],[data]] &lt;&gt; B363, F363+soki67[[#This Row],[Zmiana butelkowa]], F363)</f>
        <v>56283</v>
      </c>
      <c r="F364">
        <f>IF(soki67[[#This Row],[Stan butelek przed]]-soki67[[#This Row],[wielkosc_zamowienia]] &gt;=0, soki67[[#This Row],[Stan butelek przed]]-soki67[[#This Row],[wielkosc_zamowienia]], soki67[[#This Row],[Stan butelek przed]])</f>
        <v>49973</v>
      </c>
      <c r="G364">
        <f>IF(soki67[[#This Row],[Stan butelek przed]]-soki67[[#This Row],[wielkosc_zamowienia]] &lt; 0, soki67[[#This Row],[wielkosc_zamowienia]], 0)</f>
        <v>0</v>
      </c>
      <c r="H364">
        <f>IF(WEEKDAY(soki67[[#This Row],[data]], 2) &lt;= 5, $J$2, 5000)</f>
        <v>13179</v>
      </c>
    </row>
    <row r="365" spans="1:8" x14ac:dyDescent="0.45">
      <c r="A365">
        <v>364</v>
      </c>
      <c r="B365" s="1">
        <v>44377</v>
      </c>
      <c r="C365" s="2" t="s">
        <v>6</v>
      </c>
      <c r="D365">
        <v>7110</v>
      </c>
      <c r="E365">
        <f>IF(soki67[[#This Row],[data]] &lt;&gt; B364, F364+soki67[[#This Row],[Zmiana butelkowa]], F364)</f>
        <v>63152</v>
      </c>
      <c r="F365">
        <f>IF(soki67[[#This Row],[Stan butelek przed]]-soki67[[#This Row],[wielkosc_zamowienia]] &gt;=0, soki67[[#This Row],[Stan butelek przed]]-soki67[[#This Row],[wielkosc_zamowienia]], soki67[[#This Row],[Stan butelek przed]])</f>
        <v>56042</v>
      </c>
      <c r="G365">
        <f>IF(soki67[[#This Row],[Stan butelek przed]]-soki67[[#This Row],[wielkosc_zamowienia]] &lt; 0, soki67[[#This Row],[wielkosc_zamowienia]], 0)</f>
        <v>0</v>
      </c>
      <c r="H365">
        <f>IF(WEEKDAY(soki67[[#This Row],[data]], 2) &lt;= 5, $J$2, 5000)</f>
        <v>13179</v>
      </c>
    </row>
    <row r="366" spans="1:8" x14ac:dyDescent="0.45">
      <c r="A366">
        <v>365</v>
      </c>
      <c r="B366" s="1">
        <v>44377</v>
      </c>
      <c r="C366" s="2" t="s">
        <v>5</v>
      </c>
      <c r="D366">
        <v>2540</v>
      </c>
      <c r="E366">
        <f>IF(soki67[[#This Row],[data]] &lt;&gt; B365, F365+soki67[[#This Row],[Zmiana butelkowa]], F365)</f>
        <v>56042</v>
      </c>
      <c r="F366">
        <f>IF(soki67[[#This Row],[Stan butelek przed]]-soki67[[#This Row],[wielkosc_zamowienia]] &gt;=0, soki67[[#This Row],[Stan butelek przed]]-soki67[[#This Row],[wielkosc_zamowienia]], soki67[[#This Row],[Stan butelek przed]])</f>
        <v>53502</v>
      </c>
      <c r="G366">
        <f>IF(soki67[[#This Row],[Stan butelek przed]]-soki67[[#This Row],[wielkosc_zamowienia]] &lt; 0, soki67[[#This Row],[wielkosc_zamowienia]], 0)</f>
        <v>0</v>
      </c>
      <c r="H366">
        <f>IF(WEEKDAY(soki67[[#This Row],[data]], 2) &lt;= 5, $J$2, 5000)</f>
        <v>13179</v>
      </c>
    </row>
    <row r="367" spans="1:8" x14ac:dyDescent="0.45">
      <c r="A367">
        <v>366</v>
      </c>
      <c r="B367" s="1">
        <v>44377</v>
      </c>
      <c r="C367" s="2" t="s">
        <v>7</v>
      </c>
      <c r="D367">
        <v>8140</v>
      </c>
      <c r="E367">
        <f>IF(soki67[[#This Row],[data]] &lt;&gt; B366, F366+soki67[[#This Row],[Zmiana butelkowa]], F366)</f>
        <v>53502</v>
      </c>
      <c r="F367">
        <f>IF(soki67[[#This Row],[Stan butelek przed]]-soki67[[#This Row],[wielkosc_zamowienia]] &gt;=0, soki67[[#This Row],[Stan butelek przed]]-soki67[[#This Row],[wielkosc_zamowienia]], soki67[[#This Row],[Stan butelek przed]])</f>
        <v>45362</v>
      </c>
      <c r="G367">
        <f>IF(soki67[[#This Row],[Stan butelek przed]]-soki67[[#This Row],[wielkosc_zamowienia]] &lt; 0, soki67[[#This Row],[wielkosc_zamowienia]], 0)</f>
        <v>0</v>
      </c>
      <c r="H367">
        <f>IF(WEEKDAY(soki67[[#This Row],[data]], 2) &lt;= 5, $J$2, 5000)</f>
        <v>13179</v>
      </c>
    </row>
    <row r="368" spans="1:8" x14ac:dyDescent="0.45">
      <c r="A368">
        <v>367</v>
      </c>
      <c r="B368" s="1">
        <v>44378</v>
      </c>
      <c r="C368" s="2" t="s">
        <v>4</v>
      </c>
      <c r="D368">
        <v>1740</v>
      </c>
      <c r="E368">
        <f>IF(soki67[[#This Row],[data]] &lt;&gt; B367, F367+soki67[[#This Row],[Zmiana butelkowa]], F367)</f>
        <v>58541</v>
      </c>
      <c r="F368">
        <f>IF(soki67[[#This Row],[Stan butelek przed]]-soki67[[#This Row],[wielkosc_zamowienia]] &gt;=0, soki67[[#This Row],[Stan butelek przed]]-soki67[[#This Row],[wielkosc_zamowienia]], soki67[[#This Row],[Stan butelek przed]])</f>
        <v>56801</v>
      </c>
      <c r="G368">
        <f>IF(soki67[[#This Row],[Stan butelek przed]]-soki67[[#This Row],[wielkosc_zamowienia]] &lt; 0, soki67[[#This Row],[wielkosc_zamowienia]], 0)</f>
        <v>0</v>
      </c>
      <c r="H368">
        <f>IF(WEEKDAY(soki67[[#This Row],[data]], 2) &lt;= 5, $J$2, 5000)</f>
        <v>13179</v>
      </c>
    </row>
    <row r="369" spans="1:8" x14ac:dyDescent="0.45">
      <c r="A369">
        <v>368</v>
      </c>
      <c r="B369" s="1">
        <v>44378</v>
      </c>
      <c r="C369" s="2" t="s">
        <v>7</v>
      </c>
      <c r="D369">
        <v>5840</v>
      </c>
      <c r="E369">
        <f>IF(soki67[[#This Row],[data]] &lt;&gt; B368, F368+soki67[[#This Row],[Zmiana butelkowa]], F368)</f>
        <v>56801</v>
      </c>
      <c r="F369">
        <f>IF(soki67[[#This Row],[Stan butelek przed]]-soki67[[#This Row],[wielkosc_zamowienia]] &gt;=0, soki67[[#This Row],[Stan butelek przed]]-soki67[[#This Row],[wielkosc_zamowienia]], soki67[[#This Row],[Stan butelek przed]])</f>
        <v>50961</v>
      </c>
      <c r="G369">
        <f>IF(soki67[[#This Row],[Stan butelek przed]]-soki67[[#This Row],[wielkosc_zamowienia]] &lt; 0, soki67[[#This Row],[wielkosc_zamowienia]], 0)</f>
        <v>0</v>
      </c>
      <c r="H369">
        <f>IF(WEEKDAY(soki67[[#This Row],[data]], 2) &lt;= 5, $J$2, 5000)</f>
        <v>13179</v>
      </c>
    </row>
    <row r="370" spans="1:8" x14ac:dyDescent="0.45">
      <c r="A370">
        <v>369</v>
      </c>
      <c r="B370" s="1">
        <v>44379</v>
      </c>
      <c r="C370" s="2" t="s">
        <v>5</v>
      </c>
      <c r="D370">
        <v>3170</v>
      </c>
      <c r="E370">
        <f>IF(soki67[[#This Row],[data]] &lt;&gt; B369, F369+soki67[[#This Row],[Zmiana butelkowa]], F369)</f>
        <v>64140</v>
      </c>
      <c r="F370">
        <f>IF(soki67[[#This Row],[Stan butelek przed]]-soki67[[#This Row],[wielkosc_zamowienia]] &gt;=0, soki67[[#This Row],[Stan butelek przed]]-soki67[[#This Row],[wielkosc_zamowienia]], soki67[[#This Row],[Stan butelek przed]])</f>
        <v>60970</v>
      </c>
      <c r="G370">
        <f>IF(soki67[[#This Row],[Stan butelek przed]]-soki67[[#This Row],[wielkosc_zamowienia]] &lt; 0, soki67[[#This Row],[wielkosc_zamowienia]], 0)</f>
        <v>0</v>
      </c>
      <c r="H370">
        <f>IF(WEEKDAY(soki67[[#This Row],[data]], 2) &lt;= 5, $J$2, 5000)</f>
        <v>13179</v>
      </c>
    </row>
    <row r="371" spans="1:8" x14ac:dyDescent="0.45">
      <c r="A371">
        <v>370</v>
      </c>
      <c r="B371" s="1">
        <v>44379</v>
      </c>
      <c r="C371" s="2" t="s">
        <v>7</v>
      </c>
      <c r="D371">
        <v>4000</v>
      </c>
      <c r="E371">
        <f>IF(soki67[[#This Row],[data]] &lt;&gt; B370, F370+soki67[[#This Row],[Zmiana butelkowa]], F370)</f>
        <v>60970</v>
      </c>
      <c r="F371">
        <f>IF(soki67[[#This Row],[Stan butelek przed]]-soki67[[#This Row],[wielkosc_zamowienia]] &gt;=0, soki67[[#This Row],[Stan butelek przed]]-soki67[[#This Row],[wielkosc_zamowienia]], soki67[[#This Row],[Stan butelek przed]])</f>
        <v>56970</v>
      </c>
      <c r="G371">
        <f>IF(soki67[[#This Row],[Stan butelek przed]]-soki67[[#This Row],[wielkosc_zamowienia]] &lt; 0, soki67[[#This Row],[wielkosc_zamowienia]], 0)</f>
        <v>0</v>
      </c>
      <c r="H371">
        <f>IF(WEEKDAY(soki67[[#This Row],[data]], 2) &lt;= 5, $J$2, 5000)</f>
        <v>13179</v>
      </c>
    </row>
    <row r="372" spans="1:8" x14ac:dyDescent="0.45">
      <c r="A372">
        <v>371</v>
      </c>
      <c r="B372" s="1">
        <v>44380</v>
      </c>
      <c r="C372" s="2" t="s">
        <v>4</v>
      </c>
      <c r="D372">
        <v>4600</v>
      </c>
      <c r="E372">
        <f>IF(soki67[[#This Row],[data]] &lt;&gt; B371, F371+soki67[[#This Row],[Zmiana butelkowa]], F371)</f>
        <v>61970</v>
      </c>
      <c r="F372">
        <f>IF(soki67[[#This Row],[Stan butelek przed]]-soki67[[#This Row],[wielkosc_zamowienia]] &gt;=0, soki67[[#This Row],[Stan butelek przed]]-soki67[[#This Row],[wielkosc_zamowienia]], soki67[[#This Row],[Stan butelek przed]])</f>
        <v>57370</v>
      </c>
      <c r="G372">
        <f>IF(soki67[[#This Row],[Stan butelek przed]]-soki67[[#This Row],[wielkosc_zamowienia]] &lt; 0, soki67[[#This Row],[wielkosc_zamowienia]], 0)</f>
        <v>0</v>
      </c>
      <c r="H372">
        <f>IF(WEEKDAY(soki67[[#This Row],[data]], 2) &lt;= 5, $J$2, 5000)</f>
        <v>5000</v>
      </c>
    </row>
    <row r="373" spans="1:8" x14ac:dyDescent="0.45">
      <c r="A373">
        <v>372</v>
      </c>
      <c r="B373" s="1">
        <v>44380</v>
      </c>
      <c r="C373" s="2" t="s">
        <v>5</v>
      </c>
      <c r="D373">
        <v>9870</v>
      </c>
      <c r="E373">
        <f>IF(soki67[[#This Row],[data]] &lt;&gt; B372, F372+soki67[[#This Row],[Zmiana butelkowa]], F372)</f>
        <v>57370</v>
      </c>
      <c r="F373">
        <f>IF(soki67[[#This Row],[Stan butelek przed]]-soki67[[#This Row],[wielkosc_zamowienia]] &gt;=0, soki67[[#This Row],[Stan butelek przed]]-soki67[[#This Row],[wielkosc_zamowienia]], soki67[[#This Row],[Stan butelek przed]])</f>
        <v>47500</v>
      </c>
      <c r="G373">
        <f>IF(soki67[[#This Row],[Stan butelek przed]]-soki67[[#This Row],[wielkosc_zamowienia]] &lt; 0, soki67[[#This Row],[wielkosc_zamowienia]], 0)</f>
        <v>0</v>
      </c>
      <c r="H373">
        <f>IF(WEEKDAY(soki67[[#This Row],[data]], 2) &lt;= 5, $J$2, 5000)</f>
        <v>5000</v>
      </c>
    </row>
    <row r="374" spans="1:8" x14ac:dyDescent="0.45">
      <c r="A374">
        <v>373</v>
      </c>
      <c r="B374" s="1">
        <v>44381</v>
      </c>
      <c r="C374" s="2" t="s">
        <v>5</v>
      </c>
      <c r="D374">
        <v>9390</v>
      </c>
      <c r="E374">
        <f>IF(soki67[[#This Row],[data]] &lt;&gt; B373, F373+soki67[[#This Row],[Zmiana butelkowa]], F373)</f>
        <v>52500</v>
      </c>
      <c r="F374">
        <f>IF(soki67[[#This Row],[Stan butelek przed]]-soki67[[#This Row],[wielkosc_zamowienia]] &gt;=0, soki67[[#This Row],[Stan butelek przed]]-soki67[[#This Row],[wielkosc_zamowienia]], soki67[[#This Row],[Stan butelek przed]])</f>
        <v>43110</v>
      </c>
      <c r="G374">
        <f>IF(soki67[[#This Row],[Stan butelek przed]]-soki67[[#This Row],[wielkosc_zamowienia]] &lt; 0, soki67[[#This Row],[wielkosc_zamowienia]], 0)</f>
        <v>0</v>
      </c>
      <c r="H374">
        <f>IF(WEEKDAY(soki67[[#This Row],[data]], 2) &lt;= 5, $J$2, 5000)</f>
        <v>5000</v>
      </c>
    </row>
    <row r="375" spans="1:8" x14ac:dyDescent="0.45">
      <c r="A375">
        <v>374</v>
      </c>
      <c r="B375" s="1">
        <v>44382</v>
      </c>
      <c r="C375" s="2" t="s">
        <v>7</v>
      </c>
      <c r="D375">
        <v>1300</v>
      </c>
      <c r="E375">
        <f>IF(soki67[[#This Row],[data]] &lt;&gt; B374, F374+soki67[[#This Row],[Zmiana butelkowa]], F374)</f>
        <v>56289</v>
      </c>
      <c r="F375">
        <f>IF(soki67[[#This Row],[Stan butelek przed]]-soki67[[#This Row],[wielkosc_zamowienia]] &gt;=0, soki67[[#This Row],[Stan butelek przed]]-soki67[[#This Row],[wielkosc_zamowienia]], soki67[[#This Row],[Stan butelek przed]])</f>
        <v>54989</v>
      </c>
      <c r="G375">
        <f>IF(soki67[[#This Row],[Stan butelek przed]]-soki67[[#This Row],[wielkosc_zamowienia]] &lt; 0, soki67[[#This Row],[wielkosc_zamowienia]], 0)</f>
        <v>0</v>
      </c>
      <c r="H375">
        <f>IF(WEEKDAY(soki67[[#This Row],[data]], 2) &lt;= 5, $J$2, 5000)</f>
        <v>13179</v>
      </c>
    </row>
    <row r="376" spans="1:8" x14ac:dyDescent="0.45">
      <c r="A376">
        <v>375</v>
      </c>
      <c r="B376" s="1">
        <v>44382</v>
      </c>
      <c r="C376" s="2" t="s">
        <v>4</v>
      </c>
      <c r="D376">
        <v>2650</v>
      </c>
      <c r="E376">
        <f>IF(soki67[[#This Row],[data]] &lt;&gt; B375, F375+soki67[[#This Row],[Zmiana butelkowa]], F375)</f>
        <v>54989</v>
      </c>
      <c r="F376">
        <f>IF(soki67[[#This Row],[Stan butelek przed]]-soki67[[#This Row],[wielkosc_zamowienia]] &gt;=0, soki67[[#This Row],[Stan butelek przed]]-soki67[[#This Row],[wielkosc_zamowienia]], soki67[[#This Row],[Stan butelek przed]])</f>
        <v>52339</v>
      </c>
      <c r="G376">
        <f>IF(soki67[[#This Row],[Stan butelek przed]]-soki67[[#This Row],[wielkosc_zamowienia]] &lt; 0, soki67[[#This Row],[wielkosc_zamowienia]], 0)</f>
        <v>0</v>
      </c>
      <c r="H376">
        <f>IF(WEEKDAY(soki67[[#This Row],[data]], 2) &lt;= 5, $J$2, 5000)</f>
        <v>13179</v>
      </c>
    </row>
    <row r="377" spans="1:8" x14ac:dyDescent="0.45">
      <c r="A377">
        <v>376</v>
      </c>
      <c r="B377" s="1">
        <v>44383</v>
      </c>
      <c r="C377" s="2" t="s">
        <v>5</v>
      </c>
      <c r="D377">
        <v>4060</v>
      </c>
      <c r="E377">
        <f>IF(soki67[[#This Row],[data]] &lt;&gt; B376, F376+soki67[[#This Row],[Zmiana butelkowa]], F376)</f>
        <v>65518</v>
      </c>
      <c r="F377">
        <f>IF(soki67[[#This Row],[Stan butelek przed]]-soki67[[#This Row],[wielkosc_zamowienia]] &gt;=0, soki67[[#This Row],[Stan butelek przed]]-soki67[[#This Row],[wielkosc_zamowienia]], soki67[[#This Row],[Stan butelek przed]])</f>
        <v>61458</v>
      </c>
      <c r="G377">
        <f>IF(soki67[[#This Row],[Stan butelek przed]]-soki67[[#This Row],[wielkosc_zamowienia]] &lt; 0, soki67[[#This Row],[wielkosc_zamowienia]], 0)</f>
        <v>0</v>
      </c>
      <c r="H377">
        <f>IF(WEEKDAY(soki67[[#This Row],[data]], 2) &lt;= 5, $J$2, 5000)</f>
        <v>13179</v>
      </c>
    </row>
    <row r="378" spans="1:8" x14ac:dyDescent="0.45">
      <c r="A378">
        <v>377</v>
      </c>
      <c r="B378" s="1">
        <v>44383</v>
      </c>
      <c r="C378" s="2" t="s">
        <v>4</v>
      </c>
      <c r="D378">
        <v>4460</v>
      </c>
      <c r="E378">
        <f>IF(soki67[[#This Row],[data]] &lt;&gt; B377, F377+soki67[[#This Row],[Zmiana butelkowa]], F377)</f>
        <v>61458</v>
      </c>
      <c r="F378">
        <f>IF(soki67[[#This Row],[Stan butelek przed]]-soki67[[#This Row],[wielkosc_zamowienia]] &gt;=0, soki67[[#This Row],[Stan butelek przed]]-soki67[[#This Row],[wielkosc_zamowienia]], soki67[[#This Row],[Stan butelek przed]])</f>
        <v>56998</v>
      </c>
      <c r="G378">
        <f>IF(soki67[[#This Row],[Stan butelek przed]]-soki67[[#This Row],[wielkosc_zamowienia]] &lt; 0, soki67[[#This Row],[wielkosc_zamowienia]], 0)</f>
        <v>0</v>
      </c>
      <c r="H378">
        <f>IF(WEEKDAY(soki67[[#This Row],[data]], 2) &lt;= 5, $J$2, 5000)</f>
        <v>13179</v>
      </c>
    </row>
    <row r="379" spans="1:8" x14ac:dyDescent="0.45">
      <c r="A379">
        <v>378</v>
      </c>
      <c r="B379" s="1">
        <v>44384</v>
      </c>
      <c r="C379" s="2" t="s">
        <v>6</v>
      </c>
      <c r="D379">
        <v>9390</v>
      </c>
      <c r="E379">
        <f>IF(soki67[[#This Row],[data]] &lt;&gt; B378, F378+soki67[[#This Row],[Zmiana butelkowa]], F378)</f>
        <v>70177</v>
      </c>
      <c r="F379">
        <f>IF(soki67[[#This Row],[Stan butelek przed]]-soki67[[#This Row],[wielkosc_zamowienia]] &gt;=0, soki67[[#This Row],[Stan butelek przed]]-soki67[[#This Row],[wielkosc_zamowienia]], soki67[[#This Row],[Stan butelek przed]])</f>
        <v>60787</v>
      </c>
      <c r="G379">
        <f>IF(soki67[[#This Row],[Stan butelek przed]]-soki67[[#This Row],[wielkosc_zamowienia]] &lt; 0, soki67[[#This Row],[wielkosc_zamowienia]], 0)</f>
        <v>0</v>
      </c>
      <c r="H379">
        <f>IF(WEEKDAY(soki67[[#This Row],[data]], 2) &lt;= 5, $J$2, 5000)</f>
        <v>13179</v>
      </c>
    </row>
    <row r="380" spans="1:8" x14ac:dyDescent="0.45">
      <c r="A380">
        <v>379</v>
      </c>
      <c r="B380" s="1">
        <v>44384</v>
      </c>
      <c r="C380" s="2" t="s">
        <v>4</v>
      </c>
      <c r="D380">
        <v>9670</v>
      </c>
      <c r="E380">
        <f>IF(soki67[[#This Row],[data]] &lt;&gt; B379, F379+soki67[[#This Row],[Zmiana butelkowa]], F379)</f>
        <v>60787</v>
      </c>
      <c r="F380">
        <f>IF(soki67[[#This Row],[Stan butelek przed]]-soki67[[#This Row],[wielkosc_zamowienia]] &gt;=0, soki67[[#This Row],[Stan butelek przed]]-soki67[[#This Row],[wielkosc_zamowienia]], soki67[[#This Row],[Stan butelek przed]])</f>
        <v>51117</v>
      </c>
      <c r="G380">
        <f>IF(soki67[[#This Row],[Stan butelek przed]]-soki67[[#This Row],[wielkosc_zamowienia]] &lt; 0, soki67[[#This Row],[wielkosc_zamowienia]], 0)</f>
        <v>0</v>
      </c>
      <c r="H380">
        <f>IF(WEEKDAY(soki67[[#This Row],[data]], 2) &lt;= 5, $J$2, 5000)</f>
        <v>13179</v>
      </c>
    </row>
    <row r="381" spans="1:8" x14ac:dyDescent="0.45">
      <c r="A381">
        <v>380</v>
      </c>
      <c r="B381" s="1">
        <v>44384</v>
      </c>
      <c r="C381" s="2" t="s">
        <v>5</v>
      </c>
      <c r="D381">
        <v>3460</v>
      </c>
      <c r="E381">
        <f>IF(soki67[[#This Row],[data]] &lt;&gt; B380, F380+soki67[[#This Row],[Zmiana butelkowa]], F380)</f>
        <v>51117</v>
      </c>
      <c r="F381">
        <f>IF(soki67[[#This Row],[Stan butelek przed]]-soki67[[#This Row],[wielkosc_zamowienia]] &gt;=0, soki67[[#This Row],[Stan butelek przed]]-soki67[[#This Row],[wielkosc_zamowienia]], soki67[[#This Row],[Stan butelek przed]])</f>
        <v>47657</v>
      </c>
      <c r="G381">
        <f>IF(soki67[[#This Row],[Stan butelek przed]]-soki67[[#This Row],[wielkosc_zamowienia]] &lt; 0, soki67[[#This Row],[wielkosc_zamowienia]], 0)</f>
        <v>0</v>
      </c>
      <c r="H381">
        <f>IF(WEEKDAY(soki67[[#This Row],[data]], 2) &lt;= 5, $J$2, 5000)</f>
        <v>13179</v>
      </c>
    </row>
    <row r="382" spans="1:8" x14ac:dyDescent="0.45">
      <c r="A382">
        <v>381</v>
      </c>
      <c r="B382" s="1">
        <v>44385</v>
      </c>
      <c r="C382" s="2" t="s">
        <v>4</v>
      </c>
      <c r="D382">
        <v>2030</v>
      </c>
      <c r="E382">
        <f>IF(soki67[[#This Row],[data]] &lt;&gt; B381, F381+soki67[[#This Row],[Zmiana butelkowa]], F381)</f>
        <v>60836</v>
      </c>
      <c r="F382">
        <f>IF(soki67[[#This Row],[Stan butelek przed]]-soki67[[#This Row],[wielkosc_zamowienia]] &gt;=0, soki67[[#This Row],[Stan butelek przed]]-soki67[[#This Row],[wielkosc_zamowienia]], soki67[[#This Row],[Stan butelek przed]])</f>
        <v>58806</v>
      </c>
      <c r="G382">
        <f>IF(soki67[[#This Row],[Stan butelek przed]]-soki67[[#This Row],[wielkosc_zamowienia]] &lt; 0, soki67[[#This Row],[wielkosc_zamowienia]], 0)</f>
        <v>0</v>
      </c>
      <c r="H382">
        <f>IF(WEEKDAY(soki67[[#This Row],[data]], 2) &lt;= 5, $J$2, 5000)</f>
        <v>13179</v>
      </c>
    </row>
    <row r="383" spans="1:8" x14ac:dyDescent="0.45">
      <c r="A383">
        <v>382</v>
      </c>
      <c r="B383" s="1">
        <v>44385</v>
      </c>
      <c r="C383" s="2" t="s">
        <v>6</v>
      </c>
      <c r="D383">
        <v>3860</v>
      </c>
      <c r="E383">
        <f>IF(soki67[[#This Row],[data]] &lt;&gt; B382, F382+soki67[[#This Row],[Zmiana butelkowa]], F382)</f>
        <v>58806</v>
      </c>
      <c r="F383">
        <f>IF(soki67[[#This Row],[Stan butelek przed]]-soki67[[#This Row],[wielkosc_zamowienia]] &gt;=0, soki67[[#This Row],[Stan butelek przed]]-soki67[[#This Row],[wielkosc_zamowienia]], soki67[[#This Row],[Stan butelek przed]])</f>
        <v>54946</v>
      </c>
      <c r="G383">
        <f>IF(soki67[[#This Row],[Stan butelek przed]]-soki67[[#This Row],[wielkosc_zamowienia]] &lt; 0, soki67[[#This Row],[wielkosc_zamowienia]], 0)</f>
        <v>0</v>
      </c>
      <c r="H383">
        <f>IF(WEEKDAY(soki67[[#This Row],[data]], 2) &lt;= 5, $J$2, 5000)</f>
        <v>13179</v>
      </c>
    </row>
    <row r="384" spans="1:8" x14ac:dyDescent="0.45">
      <c r="A384">
        <v>383</v>
      </c>
      <c r="B384" s="1">
        <v>44385</v>
      </c>
      <c r="C384" s="2" t="s">
        <v>5</v>
      </c>
      <c r="D384">
        <v>3770</v>
      </c>
      <c r="E384">
        <f>IF(soki67[[#This Row],[data]] &lt;&gt; B383, F383+soki67[[#This Row],[Zmiana butelkowa]], F383)</f>
        <v>54946</v>
      </c>
      <c r="F384">
        <f>IF(soki67[[#This Row],[Stan butelek przed]]-soki67[[#This Row],[wielkosc_zamowienia]] &gt;=0, soki67[[#This Row],[Stan butelek przed]]-soki67[[#This Row],[wielkosc_zamowienia]], soki67[[#This Row],[Stan butelek przed]])</f>
        <v>51176</v>
      </c>
      <c r="G384">
        <f>IF(soki67[[#This Row],[Stan butelek przed]]-soki67[[#This Row],[wielkosc_zamowienia]] &lt; 0, soki67[[#This Row],[wielkosc_zamowienia]], 0)</f>
        <v>0</v>
      </c>
      <c r="H384">
        <f>IF(WEEKDAY(soki67[[#This Row],[data]], 2) &lt;= 5, $J$2, 5000)</f>
        <v>13179</v>
      </c>
    </row>
    <row r="385" spans="1:8" x14ac:dyDescent="0.45">
      <c r="A385">
        <v>384</v>
      </c>
      <c r="B385" s="1">
        <v>44386</v>
      </c>
      <c r="C385" s="2" t="s">
        <v>6</v>
      </c>
      <c r="D385">
        <v>3970</v>
      </c>
      <c r="E385">
        <f>IF(soki67[[#This Row],[data]] &lt;&gt; B384, F384+soki67[[#This Row],[Zmiana butelkowa]], F384)</f>
        <v>64355</v>
      </c>
      <c r="F385">
        <f>IF(soki67[[#This Row],[Stan butelek przed]]-soki67[[#This Row],[wielkosc_zamowienia]] &gt;=0, soki67[[#This Row],[Stan butelek przed]]-soki67[[#This Row],[wielkosc_zamowienia]], soki67[[#This Row],[Stan butelek przed]])</f>
        <v>60385</v>
      </c>
      <c r="G385">
        <f>IF(soki67[[#This Row],[Stan butelek przed]]-soki67[[#This Row],[wielkosc_zamowienia]] &lt; 0, soki67[[#This Row],[wielkosc_zamowienia]], 0)</f>
        <v>0</v>
      </c>
      <c r="H385">
        <f>IF(WEEKDAY(soki67[[#This Row],[data]], 2) &lt;= 5, $J$2, 5000)</f>
        <v>13179</v>
      </c>
    </row>
    <row r="386" spans="1:8" x14ac:dyDescent="0.45">
      <c r="A386">
        <v>385</v>
      </c>
      <c r="B386" s="1">
        <v>44386</v>
      </c>
      <c r="C386" s="2" t="s">
        <v>4</v>
      </c>
      <c r="D386">
        <v>9280</v>
      </c>
      <c r="E386">
        <f>IF(soki67[[#This Row],[data]] &lt;&gt; B385, F385+soki67[[#This Row],[Zmiana butelkowa]], F385)</f>
        <v>60385</v>
      </c>
      <c r="F386">
        <f>IF(soki67[[#This Row],[Stan butelek przed]]-soki67[[#This Row],[wielkosc_zamowienia]] &gt;=0, soki67[[#This Row],[Stan butelek przed]]-soki67[[#This Row],[wielkosc_zamowienia]], soki67[[#This Row],[Stan butelek przed]])</f>
        <v>51105</v>
      </c>
      <c r="G386">
        <f>IF(soki67[[#This Row],[Stan butelek przed]]-soki67[[#This Row],[wielkosc_zamowienia]] &lt; 0, soki67[[#This Row],[wielkosc_zamowienia]], 0)</f>
        <v>0</v>
      </c>
      <c r="H386">
        <f>IF(WEEKDAY(soki67[[#This Row],[data]], 2) &lt;= 5, $J$2, 5000)</f>
        <v>13179</v>
      </c>
    </row>
    <row r="387" spans="1:8" x14ac:dyDescent="0.45">
      <c r="A387">
        <v>386</v>
      </c>
      <c r="B387" s="1">
        <v>44387</v>
      </c>
      <c r="C387" s="2" t="s">
        <v>7</v>
      </c>
      <c r="D387">
        <v>6930</v>
      </c>
      <c r="E387">
        <f>IF(soki67[[#This Row],[data]] &lt;&gt; B386, F386+soki67[[#This Row],[Zmiana butelkowa]], F386)</f>
        <v>56105</v>
      </c>
      <c r="F387">
        <f>IF(soki67[[#This Row],[Stan butelek przed]]-soki67[[#This Row],[wielkosc_zamowienia]] &gt;=0, soki67[[#This Row],[Stan butelek przed]]-soki67[[#This Row],[wielkosc_zamowienia]], soki67[[#This Row],[Stan butelek przed]])</f>
        <v>49175</v>
      </c>
      <c r="G387">
        <f>IF(soki67[[#This Row],[Stan butelek przed]]-soki67[[#This Row],[wielkosc_zamowienia]] &lt; 0, soki67[[#This Row],[wielkosc_zamowienia]], 0)</f>
        <v>0</v>
      </c>
      <c r="H387">
        <f>IF(WEEKDAY(soki67[[#This Row],[data]], 2) &lt;= 5, $J$2, 5000)</f>
        <v>5000</v>
      </c>
    </row>
    <row r="388" spans="1:8" x14ac:dyDescent="0.45">
      <c r="A388">
        <v>387</v>
      </c>
      <c r="B388" s="1">
        <v>44388</v>
      </c>
      <c r="C388" s="2" t="s">
        <v>7</v>
      </c>
      <c r="D388">
        <v>2850</v>
      </c>
      <c r="E388">
        <f>IF(soki67[[#This Row],[data]] &lt;&gt; B387, F387+soki67[[#This Row],[Zmiana butelkowa]], F387)</f>
        <v>54175</v>
      </c>
      <c r="F388">
        <f>IF(soki67[[#This Row],[Stan butelek przed]]-soki67[[#This Row],[wielkosc_zamowienia]] &gt;=0, soki67[[#This Row],[Stan butelek przed]]-soki67[[#This Row],[wielkosc_zamowienia]], soki67[[#This Row],[Stan butelek przed]])</f>
        <v>51325</v>
      </c>
      <c r="G388">
        <f>IF(soki67[[#This Row],[Stan butelek przed]]-soki67[[#This Row],[wielkosc_zamowienia]] &lt; 0, soki67[[#This Row],[wielkosc_zamowienia]], 0)</f>
        <v>0</v>
      </c>
      <c r="H388">
        <f>IF(WEEKDAY(soki67[[#This Row],[data]], 2) &lt;= 5, $J$2, 5000)</f>
        <v>5000</v>
      </c>
    </row>
    <row r="389" spans="1:8" x14ac:dyDescent="0.45">
      <c r="A389">
        <v>388</v>
      </c>
      <c r="B389" s="1">
        <v>44388</v>
      </c>
      <c r="C389" s="2" t="s">
        <v>5</v>
      </c>
      <c r="D389">
        <v>7480</v>
      </c>
      <c r="E389">
        <f>IF(soki67[[#This Row],[data]] &lt;&gt; B388, F388+soki67[[#This Row],[Zmiana butelkowa]], F388)</f>
        <v>51325</v>
      </c>
      <c r="F389">
        <f>IF(soki67[[#This Row],[Stan butelek przed]]-soki67[[#This Row],[wielkosc_zamowienia]] &gt;=0, soki67[[#This Row],[Stan butelek przed]]-soki67[[#This Row],[wielkosc_zamowienia]], soki67[[#This Row],[Stan butelek przed]])</f>
        <v>43845</v>
      </c>
      <c r="G389">
        <f>IF(soki67[[#This Row],[Stan butelek przed]]-soki67[[#This Row],[wielkosc_zamowienia]] &lt; 0, soki67[[#This Row],[wielkosc_zamowienia]], 0)</f>
        <v>0</v>
      </c>
      <c r="H389">
        <f>IF(WEEKDAY(soki67[[#This Row],[data]], 2) &lt;= 5, $J$2, 5000)</f>
        <v>5000</v>
      </c>
    </row>
    <row r="390" spans="1:8" x14ac:dyDescent="0.45">
      <c r="A390">
        <v>389</v>
      </c>
      <c r="B390" s="1">
        <v>44388</v>
      </c>
      <c r="C390" s="2" t="s">
        <v>4</v>
      </c>
      <c r="D390">
        <v>4170</v>
      </c>
      <c r="E390">
        <f>IF(soki67[[#This Row],[data]] &lt;&gt; B389, F389+soki67[[#This Row],[Zmiana butelkowa]], F389)</f>
        <v>43845</v>
      </c>
      <c r="F390">
        <f>IF(soki67[[#This Row],[Stan butelek przed]]-soki67[[#This Row],[wielkosc_zamowienia]] &gt;=0, soki67[[#This Row],[Stan butelek przed]]-soki67[[#This Row],[wielkosc_zamowienia]], soki67[[#This Row],[Stan butelek przed]])</f>
        <v>39675</v>
      </c>
      <c r="G390">
        <f>IF(soki67[[#This Row],[Stan butelek przed]]-soki67[[#This Row],[wielkosc_zamowienia]] &lt; 0, soki67[[#This Row],[wielkosc_zamowienia]], 0)</f>
        <v>0</v>
      </c>
      <c r="H390">
        <f>IF(WEEKDAY(soki67[[#This Row],[data]], 2) &lt;= 5, $J$2, 5000)</f>
        <v>5000</v>
      </c>
    </row>
    <row r="391" spans="1:8" x14ac:dyDescent="0.45">
      <c r="A391">
        <v>390</v>
      </c>
      <c r="B391" s="1">
        <v>44389</v>
      </c>
      <c r="C391" s="2" t="s">
        <v>4</v>
      </c>
      <c r="D391">
        <v>6110</v>
      </c>
      <c r="E391">
        <f>IF(soki67[[#This Row],[data]] &lt;&gt; B390, F390+soki67[[#This Row],[Zmiana butelkowa]], F390)</f>
        <v>52854</v>
      </c>
      <c r="F391">
        <f>IF(soki67[[#This Row],[Stan butelek przed]]-soki67[[#This Row],[wielkosc_zamowienia]] &gt;=0, soki67[[#This Row],[Stan butelek przed]]-soki67[[#This Row],[wielkosc_zamowienia]], soki67[[#This Row],[Stan butelek przed]])</f>
        <v>46744</v>
      </c>
      <c r="G391">
        <f>IF(soki67[[#This Row],[Stan butelek przed]]-soki67[[#This Row],[wielkosc_zamowienia]] &lt; 0, soki67[[#This Row],[wielkosc_zamowienia]], 0)</f>
        <v>0</v>
      </c>
      <c r="H391">
        <f>IF(WEEKDAY(soki67[[#This Row],[data]], 2) &lt;= 5, $J$2, 5000)</f>
        <v>13179</v>
      </c>
    </row>
    <row r="392" spans="1:8" x14ac:dyDescent="0.45">
      <c r="A392">
        <v>391</v>
      </c>
      <c r="B392" s="1">
        <v>44389</v>
      </c>
      <c r="C392" s="2" t="s">
        <v>7</v>
      </c>
      <c r="D392">
        <v>3250</v>
      </c>
      <c r="E392">
        <f>IF(soki67[[#This Row],[data]] &lt;&gt; B391, F391+soki67[[#This Row],[Zmiana butelkowa]], F391)</f>
        <v>46744</v>
      </c>
      <c r="F392">
        <f>IF(soki67[[#This Row],[Stan butelek przed]]-soki67[[#This Row],[wielkosc_zamowienia]] &gt;=0, soki67[[#This Row],[Stan butelek przed]]-soki67[[#This Row],[wielkosc_zamowienia]], soki67[[#This Row],[Stan butelek przed]])</f>
        <v>43494</v>
      </c>
      <c r="G392">
        <f>IF(soki67[[#This Row],[Stan butelek przed]]-soki67[[#This Row],[wielkosc_zamowienia]] &lt; 0, soki67[[#This Row],[wielkosc_zamowienia]], 0)</f>
        <v>0</v>
      </c>
      <c r="H392">
        <f>IF(WEEKDAY(soki67[[#This Row],[data]], 2) &lt;= 5, $J$2, 5000)</f>
        <v>13179</v>
      </c>
    </row>
    <row r="393" spans="1:8" x14ac:dyDescent="0.45">
      <c r="A393">
        <v>392</v>
      </c>
      <c r="B393" s="1">
        <v>44390</v>
      </c>
      <c r="C393" s="2" t="s">
        <v>4</v>
      </c>
      <c r="D393">
        <v>6930</v>
      </c>
      <c r="E393">
        <f>IF(soki67[[#This Row],[data]] &lt;&gt; B392, F392+soki67[[#This Row],[Zmiana butelkowa]], F392)</f>
        <v>56673</v>
      </c>
      <c r="F393">
        <f>IF(soki67[[#This Row],[Stan butelek przed]]-soki67[[#This Row],[wielkosc_zamowienia]] &gt;=0, soki67[[#This Row],[Stan butelek przed]]-soki67[[#This Row],[wielkosc_zamowienia]], soki67[[#This Row],[Stan butelek przed]])</f>
        <v>49743</v>
      </c>
      <c r="G393">
        <f>IF(soki67[[#This Row],[Stan butelek przed]]-soki67[[#This Row],[wielkosc_zamowienia]] &lt; 0, soki67[[#This Row],[wielkosc_zamowienia]], 0)</f>
        <v>0</v>
      </c>
      <c r="H393">
        <f>IF(WEEKDAY(soki67[[#This Row],[data]], 2) &lt;= 5, $J$2, 5000)</f>
        <v>13179</v>
      </c>
    </row>
    <row r="394" spans="1:8" x14ac:dyDescent="0.45">
      <c r="A394">
        <v>393</v>
      </c>
      <c r="B394" s="1">
        <v>44390</v>
      </c>
      <c r="C394" s="2" t="s">
        <v>5</v>
      </c>
      <c r="D394">
        <v>4790</v>
      </c>
      <c r="E394">
        <f>IF(soki67[[#This Row],[data]] &lt;&gt; B393, F393+soki67[[#This Row],[Zmiana butelkowa]], F393)</f>
        <v>49743</v>
      </c>
      <c r="F394">
        <f>IF(soki67[[#This Row],[Stan butelek przed]]-soki67[[#This Row],[wielkosc_zamowienia]] &gt;=0, soki67[[#This Row],[Stan butelek przed]]-soki67[[#This Row],[wielkosc_zamowienia]], soki67[[#This Row],[Stan butelek przed]])</f>
        <v>44953</v>
      </c>
      <c r="G394">
        <f>IF(soki67[[#This Row],[Stan butelek przed]]-soki67[[#This Row],[wielkosc_zamowienia]] &lt; 0, soki67[[#This Row],[wielkosc_zamowienia]], 0)</f>
        <v>0</v>
      </c>
      <c r="H394">
        <f>IF(WEEKDAY(soki67[[#This Row],[data]], 2) &lt;= 5, $J$2, 5000)</f>
        <v>13179</v>
      </c>
    </row>
    <row r="395" spans="1:8" x14ac:dyDescent="0.45">
      <c r="A395">
        <v>394</v>
      </c>
      <c r="B395" s="1">
        <v>44390</v>
      </c>
      <c r="C395" s="2" t="s">
        <v>7</v>
      </c>
      <c r="D395">
        <v>3110</v>
      </c>
      <c r="E395">
        <f>IF(soki67[[#This Row],[data]] &lt;&gt; B394, F394+soki67[[#This Row],[Zmiana butelkowa]], F394)</f>
        <v>44953</v>
      </c>
      <c r="F395">
        <f>IF(soki67[[#This Row],[Stan butelek przed]]-soki67[[#This Row],[wielkosc_zamowienia]] &gt;=0, soki67[[#This Row],[Stan butelek przed]]-soki67[[#This Row],[wielkosc_zamowienia]], soki67[[#This Row],[Stan butelek przed]])</f>
        <v>41843</v>
      </c>
      <c r="G395">
        <f>IF(soki67[[#This Row],[Stan butelek przed]]-soki67[[#This Row],[wielkosc_zamowienia]] &lt; 0, soki67[[#This Row],[wielkosc_zamowienia]], 0)</f>
        <v>0</v>
      </c>
      <c r="H395">
        <f>IF(WEEKDAY(soki67[[#This Row],[data]], 2) &lt;= 5, $J$2, 5000)</f>
        <v>13179</v>
      </c>
    </row>
    <row r="396" spans="1:8" x14ac:dyDescent="0.45">
      <c r="A396">
        <v>395</v>
      </c>
      <c r="B396" s="1">
        <v>44391</v>
      </c>
      <c r="C396" s="2" t="s">
        <v>7</v>
      </c>
      <c r="D396">
        <v>6930</v>
      </c>
      <c r="E396">
        <f>IF(soki67[[#This Row],[data]] &lt;&gt; B395, F395+soki67[[#This Row],[Zmiana butelkowa]], F395)</f>
        <v>55022</v>
      </c>
      <c r="F396">
        <f>IF(soki67[[#This Row],[Stan butelek przed]]-soki67[[#This Row],[wielkosc_zamowienia]] &gt;=0, soki67[[#This Row],[Stan butelek przed]]-soki67[[#This Row],[wielkosc_zamowienia]], soki67[[#This Row],[Stan butelek przed]])</f>
        <v>48092</v>
      </c>
      <c r="G396">
        <f>IF(soki67[[#This Row],[Stan butelek przed]]-soki67[[#This Row],[wielkosc_zamowienia]] &lt; 0, soki67[[#This Row],[wielkosc_zamowienia]], 0)</f>
        <v>0</v>
      </c>
      <c r="H396">
        <f>IF(WEEKDAY(soki67[[#This Row],[data]], 2) &lt;= 5, $J$2, 5000)</f>
        <v>13179</v>
      </c>
    </row>
    <row r="397" spans="1:8" x14ac:dyDescent="0.45">
      <c r="A397">
        <v>396</v>
      </c>
      <c r="B397" s="1">
        <v>44392</v>
      </c>
      <c r="C397" s="2" t="s">
        <v>5</v>
      </c>
      <c r="D397">
        <v>8100</v>
      </c>
      <c r="E397">
        <f>IF(soki67[[#This Row],[data]] &lt;&gt; B396, F396+soki67[[#This Row],[Zmiana butelkowa]], F396)</f>
        <v>61271</v>
      </c>
      <c r="F397">
        <f>IF(soki67[[#This Row],[Stan butelek przed]]-soki67[[#This Row],[wielkosc_zamowienia]] &gt;=0, soki67[[#This Row],[Stan butelek przed]]-soki67[[#This Row],[wielkosc_zamowienia]], soki67[[#This Row],[Stan butelek przed]])</f>
        <v>53171</v>
      </c>
      <c r="G397">
        <f>IF(soki67[[#This Row],[Stan butelek przed]]-soki67[[#This Row],[wielkosc_zamowienia]] &lt; 0, soki67[[#This Row],[wielkosc_zamowienia]], 0)</f>
        <v>0</v>
      </c>
      <c r="H397">
        <f>IF(WEEKDAY(soki67[[#This Row],[data]], 2) &lt;= 5, $J$2, 5000)</f>
        <v>13179</v>
      </c>
    </row>
    <row r="398" spans="1:8" x14ac:dyDescent="0.45">
      <c r="A398">
        <v>397</v>
      </c>
      <c r="B398" s="1">
        <v>44392</v>
      </c>
      <c r="C398" s="2" t="s">
        <v>7</v>
      </c>
      <c r="D398">
        <v>6600</v>
      </c>
      <c r="E398">
        <f>IF(soki67[[#This Row],[data]] &lt;&gt; B397, F397+soki67[[#This Row],[Zmiana butelkowa]], F397)</f>
        <v>53171</v>
      </c>
      <c r="F398">
        <f>IF(soki67[[#This Row],[Stan butelek przed]]-soki67[[#This Row],[wielkosc_zamowienia]] &gt;=0, soki67[[#This Row],[Stan butelek przed]]-soki67[[#This Row],[wielkosc_zamowienia]], soki67[[#This Row],[Stan butelek przed]])</f>
        <v>46571</v>
      </c>
      <c r="G398">
        <f>IF(soki67[[#This Row],[Stan butelek przed]]-soki67[[#This Row],[wielkosc_zamowienia]] &lt; 0, soki67[[#This Row],[wielkosc_zamowienia]], 0)</f>
        <v>0</v>
      </c>
      <c r="H398">
        <f>IF(WEEKDAY(soki67[[#This Row],[data]], 2) &lt;= 5, $J$2, 5000)</f>
        <v>13179</v>
      </c>
    </row>
    <row r="399" spans="1:8" x14ac:dyDescent="0.45">
      <c r="A399">
        <v>398</v>
      </c>
      <c r="B399" s="1">
        <v>44392</v>
      </c>
      <c r="C399" s="2" t="s">
        <v>4</v>
      </c>
      <c r="D399">
        <v>9850</v>
      </c>
      <c r="E399">
        <f>IF(soki67[[#This Row],[data]] &lt;&gt; B398, F398+soki67[[#This Row],[Zmiana butelkowa]], F398)</f>
        <v>46571</v>
      </c>
      <c r="F399">
        <f>IF(soki67[[#This Row],[Stan butelek przed]]-soki67[[#This Row],[wielkosc_zamowienia]] &gt;=0, soki67[[#This Row],[Stan butelek przed]]-soki67[[#This Row],[wielkosc_zamowienia]], soki67[[#This Row],[Stan butelek przed]])</f>
        <v>36721</v>
      </c>
      <c r="G399">
        <f>IF(soki67[[#This Row],[Stan butelek przed]]-soki67[[#This Row],[wielkosc_zamowienia]] &lt; 0, soki67[[#This Row],[wielkosc_zamowienia]], 0)</f>
        <v>0</v>
      </c>
      <c r="H399">
        <f>IF(WEEKDAY(soki67[[#This Row],[data]], 2) &lt;= 5, $J$2, 5000)</f>
        <v>13179</v>
      </c>
    </row>
    <row r="400" spans="1:8" x14ac:dyDescent="0.45">
      <c r="A400">
        <v>399</v>
      </c>
      <c r="B400" s="1">
        <v>44393</v>
      </c>
      <c r="C400" s="2" t="s">
        <v>4</v>
      </c>
      <c r="D400">
        <v>8950</v>
      </c>
      <c r="E400">
        <f>IF(soki67[[#This Row],[data]] &lt;&gt; B399, F399+soki67[[#This Row],[Zmiana butelkowa]], F399)</f>
        <v>49900</v>
      </c>
      <c r="F400">
        <f>IF(soki67[[#This Row],[Stan butelek przed]]-soki67[[#This Row],[wielkosc_zamowienia]] &gt;=0, soki67[[#This Row],[Stan butelek przed]]-soki67[[#This Row],[wielkosc_zamowienia]], soki67[[#This Row],[Stan butelek przed]])</f>
        <v>40950</v>
      </c>
      <c r="G400">
        <f>IF(soki67[[#This Row],[Stan butelek przed]]-soki67[[#This Row],[wielkosc_zamowienia]] &lt; 0, soki67[[#This Row],[wielkosc_zamowienia]], 0)</f>
        <v>0</v>
      </c>
      <c r="H400">
        <f>IF(WEEKDAY(soki67[[#This Row],[data]], 2) &lt;= 5, $J$2, 5000)</f>
        <v>13179</v>
      </c>
    </row>
    <row r="401" spans="1:8" x14ac:dyDescent="0.45">
      <c r="A401">
        <v>400</v>
      </c>
      <c r="B401" s="1">
        <v>44394</v>
      </c>
      <c r="C401" s="2" t="s">
        <v>7</v>
      </c>
      <c r="D401">
        <v>3280</v>
      </c>
      <c r="E401">
        <f>IF(soki67[[#This Row],[data]] &lt;&gt; B400, F400+soki67[[#This Row],[Zmiana butelkowa]], F400)</f>
        <v>45950</v>
      </c>
      <c r="F401">
        <f>IF(soki67[[#This Row],[Stan butelek przed]]-soki67[[#This Row],[wielkosc_zamowienia]] &gt;=0, soki67[[#This Row],[Stan butelek przed]]-soki67[[#This Row],[wielkosc_zamowienia]], soki67[[#This Row],[Stan butelek przed]])</f>
        <v>42670</v>
      </c>
      <c r="G401">
        <f>IF(soki67[[#This Row],[Stan butelek przed]]-soki67[[#This Row],[wielkosc_zamowienia]] &lt; 0, soki67[[#This Row],[wielkosc_zamowienia]], 0)</f>
        <v>0</v>
      </c>
      <c r="H401">
        <f>IF(WEEKDAY(soki67[[#This Row],[data]], 2) &lt;= 5, $J$2, 5000)</f>
        <v>5000</v>
      </c>
    </row>
    <row r="402" spans="1:8" x14ac:dyDescent="0.45">
      <c r="A402">
        <v>401</v>
      </c>
      <c r="B402" s="1">
        <v>44394</v>
      </c>
      <c r="C402" s="2" t="s">
        <v>4</v>
      </c>
      <c r="D402">
        <v>4680</v>
      </c>
      <c r="E402">
        <f>IF(soki67[[#This Row],[data]] &lt;&gt; B401, F401+soki67[[#This Row],[Zmiana butelkowa]], F401)</f>
        <v>42670</v>
      </c>
      <c r="F402">
        <f>IF(soki67[[#This Row],[Stan butelek przed]]-soki67[[#This Row],[wielkosc_zamowienia]] &gt;=0, soki67[[#This Row],[Stan butelek przed]]-soki67[[#This Row],[wielkosc_zamowienia]], soki67[[#This Row],[Stan butelek przed]])</f>
        <v>37990</v>
      </c>
      <c r="G402">
        <f>IF(soki67[[#This Row],[Stan butelek przed]]-soki67[[#This Row],[wielkosc_zamowienia]] &lt; 0, soki67[[#This Row],[wielkosc_zamowienia]], 0)</f>
        <v>0</v>
      </c>
      <c r="H402">
        <f>IF(WEEKDAY(soki67[[#This Row],[data]], 2) &lt;= 5, $J$2, 5000)</f>
        <v>5000</v>
      </c>
    </row>
    <row r="403" spans="1:8" x14ac:dyDescent="0.45">
      <c r="A403">
        <v>402</v>
      </c>
      <c r="B403" s="1">
        <v>44395</v>
      </c>
      <c r="C403" s="2" t="s">
        <v>6</v>
      </c>
      <c r="D403">
        <v>5750</v>
      </c>
      <c r="E403">
        <f>IF(soki67[[#This Row],[data]] &lt;&gt; B402, F402+soki67[[#This Row],[Zmiana butelkowa]], F402)</f>
        <v>42990</v>
      </c>
      <c r="F403">
        <f>IF(soki67[[#This Row],[Stan butelek przed]]-soki67[[#This Row],[wielkosc_zamowienia]] &gt;=0, soki67[[#This Row],[Stan butelek przed]]-soki67[[#This Row],[wielkosc_zamowienia]], soki67[[#This Row],[Stan butelek przed]])</f>
        <v>37240</v>
      </c>
      <c r="G403">
        <f>IF(soki67[[#This Row],[Stan butelek przed]]-soki67[[#This Row],[wielkosc_zamowienia]] &lt; 0, soki67[[#This Row],[wielkosc_zamowienia]], 0)</f>
        <v>0</v>
      </c>
      <c r="H403">
        <f>IF(WEEKDAY(soki67[[#This Row],[data]], 2) &lt;= 5, $J$2, 5000)</f>
        <v>5000</v>
      </c>
    </row>
    <row r="404" spans="1:8" x14ac:dyDescent="0.45">
      <c r="A404">
        <v>403</v>
      </c>
      <c r="B404" s="1">
        <v>44395</v>
      </c>
      <c r="C404" s="2" t="s">
        <v>5</v>
      </c>
      <c r="D404">
        <v>7000</v>
      </c>
      <c r="E404">
        <f>IF(soki67[[#This Row],[data]] &lt;&gt; B403, F403+soki67[[#This Row],[Zmiana butelkowa]], F403)</f>
        <v>37240</v>
      </c>
      <c r="F404">
        <f>IF(soki67[[#This Row],[Stan butelek przed]]-soki67[[#This Row],[wielkosc_zamowienia]] &gt;=0, soki67[[#This Row],[Stan butelek przed]]-soki67[[#This Row],[wielkosc_zamowienia]], soki67[[#This Row],[Stan butelek przed]])</f>
        <v>30240</v>
      </c>
      <c r="G404">
        <f>IF(soki67[[#This Row],[Stan butelek przed]]-soki67[[#This Row],[wielkosc_zamowienia]] &lt; 0, soki67[[#This Row],[wielkosc_zamowienia]], 0)</f>
        <v>0</v>
      </c>
      <c r="H404">
        <f>IF(WEEKDAY(soki67[[#This Row],[data]], 2) &lt;= 5, $J$2, 5000)</f>
        <v>5000</v>
      </c>
    </row>
    <row r="405" spans="1:8" x14ac:dyDescent="0.45">
      <c r="A405">
        <v>404</v>
      </c>
      <c r="B405" s="1">
        <v>44396</v>
      </c>
      <c r="C405" s="2" t="s">
        <v>4</v>
      </c>
      <c r="D405">
        <v>5870</v>
      </c>
      <c r="E405">
        <f>IF(soki67[[#This Row],[data]] &lt;&gt; B404, F404+soki67[[#This Row],[Zmiana butelkowa]], F404)</f>
        <v>43419</v>
      </c>
      <c r="F405">
        <f>IF(soki67[[#This Row],[Stan butelek przed]]-soki67[[#This Row],[wielkosc_zamowienia]] &gt;=0, soki67[[#This Row],[Stan butelek przed]]-soki67[[#This Row],[wielkosc_zamowienia]], soki67[[#This Row],[Stan butelek przed]])</f>
        <v>37549</v>
      </c>
      <c r="G405">
        <f>IF(soki67[[#This Row],[Stan butelek przed]]-soki67[[#This Row],[wielkosc_zamowienia]] &lt; 0, soki67[[#This Row],[wielkosc_zamowienia]], 0)</f>
        <v>0</v>
      </c>
      <c r="H405">
        <f>IF(WEEKDAY(soki67[[#This Row],[data]], 2) &lt;= 5, $J$2, 5000)</f>
        <v>13179</v>
      </c>
    </row>
    <row r="406" spans="1:8" x14ac:dyDescent="0.45">
      <c r="A406">
        <v>405</v>
      </c>
      <c r="B406" s="1">
        <v>44396</v>
      </c>
      <c r="C406" s="2" t="s">
        <v>7</v>
      </c>
      <c r="D406">
        <v>6070</v>
      </c>
      <c r="E406">
        <f>IF(soki67[[#This Row],[data]] &lt;&gt; B405, F405+soki67[[#This Row],[Zmiana butelkowa]], F405)</f>
        <v>37549</v>
      </c>
      <c r="F406">
        <f>IF(soki67[[#This Row],[Stan butelek przed]]-soki67[[#This Row],[wielkosc_zamowienia]] &gt;=0, soki67[[#This Row],[Stan butelek przed]]-soki67[[#This Row],[wielkosc_zamowienia]], soki67[[#This Row],[Stan butelek przed]])</f>
        <v>31479</v>
      </c>
      <c r="G406">
        <f>IF(soki67[[#This Row],[Stan butelek przed]]-soki67[[#This Row],[wielkosc_zamowienia]] &lt; 0, soki67[[#This Row],[wielkosc_zamowienia]], 0)</f>
        <v>0</v>
      </c>
      <c r="H406">
        <f>IF(WEEKDAY(soki67[[#This Row],[data]], 2) &lt;= 5, $J$2, 5000)</f>
        <v>13179</v>
      </c>
    </row>
    <row r="407" spans="1:8" x14ac:dyDescent="0.45">
      <c r="A407">
        <v>406</v>
      </c>
      <c r="B407" s="1">
        <v>44397</v>
      </c>
      <c r="C407" s="2" t="s">
        <v>4</v>
      </c>
      <c r="D407">
        <v>1500</v>
      </c>
      <c r="E407">
        <f>IF(soki67[[#This Row],[data]] &lt;&gt; B406, F406+soki67[[#This Row],[Zmiana butelkowa]], F406)</f>
        <v>44658</v>
      </c>
      <c r="F407">
        <f>IF(soki67[[#This Row],[Stan butelek przed]]-soki67[[#This Row],[wielkosc_zamowienia]] &gt;=0, soki67[[#This Row],[Stan butelek przed]]-soki67[[#This Row],[wielkosc_zamowienia]], soki67[[#This Row],[Stan butelek przed]])</f>
        <v>43158</v>
      </c>
      <c r="G407">
        <f>IF(soki67[[#This Row],[Stan butelek przed]]-soki67[[#This Row],[wielkosc_zamowienia]] &lt; 0, soki67[[#This Row],[wielkosc_zamowienia]], 0)</f>
        <v>0</v>
      </c>
      <c r="H407">
        <f>IF(WEEKDAY(soki67[[#This Row],[data]], 2) &lt;= 5, $J$2, 5000)</f>
        <v>13179</v>
      </c>
    </row>
    <row r="408" spans="1:8" x14ac:dyDescent="0.45">
      <c r="A408">
        <v>407</v>
      </c>
      <c r="B408" s="1">
        <v>44397</v>
      </c>
      <c r="C408" s="2" t="s">
        <v>5</v>
      </c>
      <c r="D408">
        <v>6820</v>
      </c>
      <c r="E408">
        <f>IF(soki67[[#This Row],[data]] &lt;&gt; B407, F407+soki67[[#This Row],[Zmiana butelkowa]], F407)</f>
        <v>43158</v>
      </c>
      <c r="F408">
        <f>IF(soki67[[#This Row],[Stan butelek przed]]-soki67[[#This Row],[wielkosc_zamowienia]] &gt;=0, soki67[[#This Row],[Stan butelek przed]]-soki67[[#This Row],[wielkosc_zamowienia]], soki67[[#This Row],[Stan butelek przed]])</f>
        <v>36338</v>
      </c>
      <c r="G408">
        <f>IF(soki67[[#This Row],[Stan butelek przed]]-soki67[[#This Row],[wielkosc_zamowienia]] &lt; 0, soki67[[#This Row],[wielkosc_zamowienia]], 0)</f>
        <v>0</v>
      </c>
      <c r="H408">
        <f>IF(WEEKDAY(soki67[[#This Row],[data]], 2) &lt;= 5, $J$2, 5000)</f>
        <v>13179</v>
      </c>
    </row>
    <row r="409" spans="1:8" x14ac:dyDescent="0.45">
      <c r="A409">
        <v>408</v>
      </c>
      <c r="B409" s="1">
        <v>44398</v>
      </c>
      <c r="C409" s="2" t="s">
        <v>4</v>
      </c>
      <c r="D409">
        <v>2150</v>
      </c>
      <c r="E409">
        <f>IF(soki67[[#This Row],[data]] &lt;&gt; B408, F408+soki67[[#This Row],[Zmiana butelkowa]], F408)</f>
        <v>49517</v>
      </c>
      <c r="F409">
        <f>IF(soki67[[#This Row],[Stan butelek przed]]-soki67[[#This Row],[wielkosc_zamowienia]] &gt;=0, soki67[[#This Row],[Stan butelek przed]]-soki67[[#This Row],[wielkosc_zamowienia]], soki67[[#This Row],[Stan butelek przed]])</f>
        <v>47367</v>
      </c>
      <c r="G409">
        <f>IF(soki67[[#This Row],[Stan butelek przed]]-soki67[[#This Row],[wielkosc_zamowienia]] &lt; 0, soki67[[#This Row],[wielkosc_zamowienia]], 0)</f>
        <v>0</v>
      </c>
      <c r="H409">
        <f>IF(WEEKDAY(soki67[[#This Row],[data]], 2) &lt;= 5, $J$2, 5000)</f>
        <v>13179</v>
      </c>
    </row>
    <row r="410" spans="1:8" x14ac:dyDescent="0.45">
      <c r="A410">
        <v>409</v>
      </c>
      <c r="B410" s="1">
        <v>44399</v>
      </c>
      <c r="C410" s="2" t="s">
        <v>7</v>
      </c>
      <c r="D410">
        <v>6600</v>
      </c>
      <c r="E410">
        <f>IF(soki67[[#This Row],[data]] &lt;&gt; B409, F409+soki67[[#This Row],[Zmiana butelkowa]], F409)</f>
        <v>60546</v>
      </c>
      <c r="F410">
        <f>IF(soki67[[#This Row],[Stan butelek przed]]-soki67[[#This Row],[wielkosc_zamowienia]] &gt;=0, soki67[[#This Row],[Stan butelek przed]]-soki67[[#This Row],[wielkosc_zamowienia]], soki67[[#This Row],[Stan butelek przed]])</f>
        <v>53946</v>
      </c>
      <c r="G410">
        <f>IF(soki67[[#This Row],[Stan butelek przed]]-soki67[[#This Row],[wielkosc_zamowienia]] &lt; 0, soki67[[#This Row],[wielkosc_zamowienia]], 0)</f>
        <v>0</v>
      </c>
      <c r="H410">
        <f>IF(WEEKDAY(soki67[[#This Row],[data]], 2) &lt;= 5, $J$2, 5000)</f>
        <v>13179</v>
      </c>
    </row>
    <row r="411" spans="1:8" x14ac:dyDescent="0.45">
      <c r="A411">
        <v>410</v>
      </c>
      <c r="B411" s="1">
        <v>44399</v>
      </c>
      <c r="C411" s="2" t="s">
        <v>5</v>
      </c>
      <c r="D411">
        <v>7270</v>
      </c>
      <c r="E411">
        <f>IF(soki67[[#This Row],[data]] &lt;&gt; B410, F410+soki67[[#This Row],[Zmiana butelkowa]], F410)</f>
        <v>53946</v>
      </c>
      <c r="F411">
        <f>IF(soki67[[#This Row],[Stan butelek przed]]-soki67[[#This Row],[wielkosc_zamowienia]] &gt;=0, soki67[[#This Row],[Stan butelek przed]]-soki67[[#This Row],[wielkosc_zamowienia]], soki67[[#This Row],[Stan butelek przed]])</f>
        <v>46676</v>
      </c>
      <c r="G411">
        <f>IF(soki67[[#This Row],[Stan butelek przed]]-soki67[[#This Row],[wielkosc_zamowienia]] &lt; 0, soki67[[#This Row],[wielkosc_zamowienia]], 0)</f>
        <v>0</v>
      </c>
      <c r="H411">
        <f>IF(WEEKDAY(soki67[[#This Row],[data]], 2) &lt;= 5, $J$2, 5000)</f>
        <v>13179</v>
      </c>
    </row>
    <row r="412" spans="1:8" x14ac:dyDescent="0.45">
      <c r="A412">
        <v>411</v>
      </c>
      <c r="B412" s="1">
        <v>44399</v>
      </c>
      <c r="C412" s="2" t="s">
        <v>4</v>
      </c>
      <c r="D412">
        <v>1560</v>
      </c>
      <c r="E412">
        <f>IF(soki67[[#This Row],[data]] &lt;&gt; B411, F411+soki67[[#This Row],[Zmiana butelkowa]], F411)</f>
        <v>46676</v>
      </c>
      <c r="F412">
        <f>IF(soki67[[#This Row],[Stan butelek przed]]-soki67[[#This Row],[wielkosc_zamowienia]] &gt;=0, soki67[[#This Row],[Stan butelek przed]]-soki67[[#This Row],[wielkosc_zamowienia]], soki67[[#This Row],[Stan butelek przed]])</f>
        <v>45116</v>
      </c>
      <c r="G412">
        <f>IF(soki67[[#This Row],[Stan butelek przed]]-soki67[[#This Row],[wielkosc_zamowienia]] &lt; 0, soki67[[#This Row],[wielkosc_zamowienia]], 0)</f>
        <v>0</v>
      </c>
      <c r="H412">
        <f>IF(WEEKDAY(soki67[[#This Row],[data]], 2) &lt;= 5, $J$2, 5000)</f>
        <v>13179</v>
      </c>
    </row>
    <row r="413" spans="1:8" x14ac:dyDescent="0.45">
      <c r="A413">
        <v>412</v>
      </c>
      <c r="B413" s="1">
        <v>44399</v>
      </c>
      <c r="C413" s="2" t="s">
        <v>6</v>
      </c>
      <c r="D413">
        <v>7040</v>
      </c>
      <c r="E413">
        <f>IF(soki67[[#This Row],[data]] &lt;&gt; B412, F412+soki67[[#This Row],[Zmiana butelkowa]], F412)</f>
        <v>45116</v>
      </c>
      <c r="F413">
        <f>IF(soki67[[#This Row],[Stan butelek przed]]-soki67[[#This Row],[wielkosc_zamowienia]] &gt;=0, soki67[[#This Row],[Stan butelek przed]]-soki67[[#This Row],[wielkosc_zamowienia]], soki67[[#This Row],[Stan butelek przed]])</f>
        <v>38076</v>
      </c>
      <c r="G413">
        <f>IF(soki67[[#This Row],[Stan butelek przed]]-soki67[[#This Row],[wielkosc_zamowienia]] &lt; 0, soki67[[#This Row],[wielkosc_zamowienia]], 0)</f>
        <v>0</v>
      </c>
      <c r="H413">
        <f>IF(WEEKDAY(soki67[[#This Row],[data]], 2) &lt;= 5, $J$2, 5000)</f>
        <v>13179</v>
      </c>
    </row>
    <row r="414" spans="1:8" x14ac:dyDescent="0.45">
      <c r="A414">
        <v>413</v>
      </c>
      <c r="B414" s="1">
        <v>44400</v>
      </c>
      <c r="C414" s="2" t="s">
        <v>7</v>
      </c>
      <c r="D414">
        <v>2470</v>
      </c>
      <c r="E414">
        <f>IF(soki67[[#This Row],[data]] &lt;&gt; B413, F413+soki67[[#This Row],[Zmiana butelkowa]], F413)</f>
        <v>51255</v>
      </c>
      <c r="F414">
        <f>IF(soki67[[#This Row],[Stan butelek przed]]-soki67[[#This Row],[wielkosc_zamowienia]] &gt;=0, soki67[[#This Row],[Stan butelek przed]]-soki67[[#This Row],[wielkosc_zamowienia]], soki67[[#This Row],[Stan butelek przed]])</f>
        <v>48785</v>
      </c>
      <c r="G414">
        <f>IF(soki67[[#This Row],[Stan butelek przed]]-soki67[[#This Row],[wielkosc_zamowienia]] &lt; 0, soki67[[#This Row],[wielkosc_zamowienia]], 0)</f>
        <v>0</v>
      </c>
      <c r="H414">
        <f>IF(WEEKDAY(soki67[[#This Row],[data]], 2) &lt;= 5, $J$2, 5000)</f>
        <v>13179</v>
      </c>
    </row>
    <row r="415" spans="1:8" x14ac:dyDescent="0.45">
      <c r="A415">
        <v>414</v>
      </c>
      <c r="B415" s="1">
        <v>44400</v>
      </c>
      <c r="C415" s="2" t="s">
        <v>4</v>
      </c>
      <c r="D415">
        <v>8550</v>
      </c>
      <c r="E415">
        <f>IF(soki67[[#This Row],[data]] &lt;&gt; B414, F414+soki67[[#This Row],[Zmiana butelkowa]], F414)</f>
        <v>48785</v>
      </c>
      <c r="F415">
        <f>IF(soki67[[#This Row],[Stan butelek przed]]-soki67[[#This Row],[wielkosc_zamowienia]] &gt;=0, soki67[[#This Row],[Stan butelek przed]]-soki67[[#This Row],[wielkosc_zamowienia]], soki67[[#This Row],[Stan butelek przed]])</f>
        <v>40235</v>
      </c>
      <c r="G415">
        <f>IF(soki67[[#This Row],[Stan butelek przed]]-soki67[[#This Row],[wielkosc_zamowienia]] &lt; 0, soki67[[#This Row],[wielkosc_zamowienia]], 0)</f>
        <v>0</v>
      </c>
      <c r="H415">
        <f>IF(WEEKDAY(soki67[[#This Row],[data]], 2) &lt;= 5, $J$2, 5000)</f>
        <v>13179</v>
      </c>
    </row>
    <row r="416" spans="1:8" x14ac:dyDescent="0.45">
      <c r="A416">
        <v>415</v>
      </c>
      <c r="B416" s="1">
        <v>44400</v>
      </c>
      <c r="C416" s="2" t="s">
        <v>5</v>
      </c>
      <c r="D416">
        <v>6160</v>
      </c>
      <c r="E416">
        <f>IF(soki67[[#This Row],[data]] &lt;&gt; B415, F415+soki67[[#This Row],[Zmiana butelkowa]], F415)</f>
        <v>40235</v>
      </c>
      <c r="F416">
        <f>IF(soki67[[#This Row],[Stan butelek przed]]-soki67[[#This Row],[wielkosc_zamowienia]] &gt;=0, soki67[[#This Row],[Stan butelek przed]]-soki67[[#This Row],[wielkosc_zamowienia]], soki67[[#This Row],[Stan butelek przed]])</f>
        <v>34075</v>
      </c>
      <c r="G416">
        <f>IF(soki67[[#This Row],[Stan butelek przed]]-soki67[[#This Row],[wielkosc_zamowienia]] &lt; 0, soki67[[#This Row],[wielkosc_zamowienia]], 0)</f>
        <v>0</v>
      </c>
      <c r="H416">
        <f>IF(WEEKDAY(soki67[[#This Row],[data]], 2) &lt;= 5, $J$2, 5000)</f>
        <v>13179</v>
      </c>
    </row>
    <row r="417" spans="1:8" x14ac:dyDescent="0.45">
      <c r="A417">
        <v>416</v>
      </c>
      <c r="B417" s="1">
        <v>44401</v>
      </c>
      <c r="C417" s="2" t="s">
        <v>7</v>
      </c>
      <c r="D417">
        <v>9010</v>
      </c>
      <c r="E417">
        <f>IF(soki67[[#This Row],[data]] &lt;&gt; B416, F416+soki67[[#This Row],[Zmiana butelkowa]], F416)</f>
        <v>39075</v>
      </c>
      <c r="F417">
        <f>IF(soki67[[#This Row],[Stan butelek przed]]-soki67[[#This Row],[wielkosc_zamowienia]] &gt;=0, soki67[[#This Row],[Stan butelek przed]]-soki67[[#This Row],[wielkosc_zamowienia]], soki67[[#This Row],[Stan butelek przed]])</f>
        <v>30065</v>
      </c>
      <c r="G417">
        <f>IF(soki67[[#This Row],[Stan butelek przed]]-soki67[[#This Row],[wielkosc_zamowienia]] &lt; 0, soki67[[#This Row],[wielkosc_zamowienia]], 0)</f>
        <v>0</v>
      </c>
      <c r="H417">
        <f>IF(WEEKDAY(soki67[[#This Row],[data]], 2) &lt;= 5, $J$2, 5000)</f>
        <v>5000</v>
      </c>
    </row>
    <row r="418" spans="1:8" x14ac:dyDescent="0.45">
      <c r="A418">
        <v>417</v>
      </c>
      <c r="B418" s="1">
        <v>44401</v>
      </c>
      <c r="C418" s="2" t="s">
        <v>6</v>
      </c>
      <c r="D418">
        <v>1400</v>
      </c>
      <c r="E418">
        <f>IF(soki67[[#This Row],[data]] &lt;&gt; B417, F417+soki67[[#This Row],[Zmiana butelkowa]], F417)</f>
        <v>30065</v>
      </c>
      <c r="F418">
        <f>IF(soki67[[#This Row],[Stan butelek przed]]-soki67[[#This Row],[wielkosc_zamowienia]] &gt;=0, soki67[[#This Row],[Stan butelek przed]]-soki67[[#This Row],[wielkosc_zamowienia]], soki67[[#This Row],[Stan butelek przed]])</f>
        <v>28665</v>
      </c>
      <c r="G418">
        <f>IF(soki67[[#This Row],[Stan butelek przed]]-soki67[[#This Row],[wielkosc_zamowienia]] &lt; 0, soki67[[#This Row],[wielkosc_zamowienia]], 0)</f>
        <v>0</v>
      </c>
      <c r="H418">
        <f>IF(WEEKDAY(soki67[[#This Row],[data]], 2) &lt;= 5, $J$2, 5000)</f>
        <v>5000</v>
      </c>
    </row>
    <row r="419" spans="1:8" x14ac:dyDescent="0.45">
      <c r="A419">
        <v>418</v>
      </c>
      <c r="B419" s="1">
        <v>44401</v>
      </c>
      <c r="C419" s="2" t="s">
        <v>5</v>
      </c>
      <c r="D419">
        <v>7730</v>
      </c>
      <c r="E419">
        <f>IF(soki67[[#This Row],[data]] &lt;&gt; B418, F418+soki67[[#This Row],[Zmiana butelkowa]], F418)</f>
        <v>28665</v>
      </c>
      <c r="F419">
        <f>IF(soki67[[#This Row],[Stan butelek przed]]-soki67[[#This Row],[wielkosc_zamowienia]] &gt;=0, soki67[[#This Row],[Stan butelek przed]]-soki67[[#This Row],[wielkosc_zamowienia]], soki67[[#This Row],[Stan butelek przed]])</f>
        <v>20935</v>
      </c>
      <c r="G419">
        <f>IF(soki67[[#This Row],[Stan butelek przed]]-soki67[[#This Row],[wielkosc_zamowienia]] &lt; 0, soki67[[#This Row],[wielkosc_zamowienia]], 0)</f>
        <v>0</v>
      </c>
      <c r="H419">
        <f>IF(WEEKDAY(soki67[[#This Row],[data]], 2) &lt;= 5, $J$2, 5000)</f>
        <v>5000</v>
      </c>
    </row>
    <row r="420" spans="1:8" x14ac:dyDescent="0.45">
      <c r="A420">
        <v>419</v>
      </c>
      <c r="B420" s="1">
        <v>44401</v>
      </c>
      <c r="C420" s="2" t="s">
        <v>4</v>
      </c>
      <c r="D420">
        <v>8020</v>
      </c>
      <c r="E420">
        <f>IF(soki67[[#This Row],[data]] &lt;&gt; B419, F419+soki67[[#This Row],[Zmiana butelkowa]], F419)</f>
        <v>20935</v>
      </c>
      <c r="F420">
        <f>IF(soki67[[#This Row],[Stan butelek przed]]-soki67[[#This Row],[wielkosc_zamowienia]] &gt;=0, soki67[[#This Row],[Stan butelek przed]]-soki67[[#This Row],[wielkosc_zamowienia]], soki67[[#This Row],[Stan butelek przed]])</f>
        <v>12915</v>
      </c>
      <c r="G420">
        <f>IF(soki67[[#This Row],[Stan butelek przed]]-soki67[[#This Row],[wielkosc_zamowienia]] &lt; 0, soki67[[#This Row],[wielkosc_zamowienia]], 0)</f>
        <v>0</v>
      </c>
      <c r="H420">
        <f>IF(WEEKDAY(soki67[[#This Row],[data]], 2) &lt;= 5, $J$2, 5000)</f>
        <v>5000</v>
      </c>
    </row>
    <row r="421" spans="1:8" x14ac:dyDescent="0.45">
      <c r="A421">
        <v>420</v>
      </c>
      <c r="B421" s="1">
        <v>44402</v>
      </c>
      <c r="C421" s="2" t="s">
        <v>4</v>
      </c>
      <c r="D421">
        <v>2730</v>
      </c>
      <c r="E421">
        <f>IF(soki67[[#This Row],[data]] &lt;&gt; B420, F420+soki67[[#This Row],[Zmiana butelkowa]], F420)</f>
        <v>17915</v>
      </c>
      <c r="F421">
        <f>IF(soki67[[#This Row],[Stan butelek przed]]-soki67[[#This Row],[wielkosc_zamowienia]] &gt;=0, soki67[[#This Row],[Stan butelek przed]]-soki67[[#This Row],[wielkosc_zamowienia]], soki67[[#This Row],[Stan butelek przed]])</f>
        <v>15185</v>
      </c>
      <c r="G421">
        <f>IF(soki67[[#This Row],[Stan butelek przed]]-soki67[[#This Row],[wielkosc_zamowienia]] &lt; 0, soki67[[#This Row],[wielkosc_zamowienia]], 0)</f>
        <v>0</v>
      </c>
      <c r="H421">
        <f>IF(WEEKDAY(soki67[[#This Row],[data]], 2) &lt;= 5, $J$2, 5000)</f>
        <v>5000</v>
      </c>
    </row>
    <row r="422" spans="1:8" x14ac:dyDescent="0.45">
      <c r="A422">
        <v>421</v>
      </c>
      <c r="B422" s="1">
        <v>44403</v>
      </c>
      <c r="C422" s="2" t="s">
        <v>6</v>
      </c>
      <c r="D422">
        <v>8340</v>
      </c>
      <c r="E422">
        <f>IF(soki67[[#This Row],[data]] &lt;&gt; B421, F421+soki67[[#This Row],[Zmiana butelkowa]], F421)</f>
        <v>28364</v>
      </c>
      <c r="F422">
        <f>IF(soki67[[#This Row],[Stan butelek przed]]-soki67[[#This Row],[wielkosc_zamowienia]] &gt;=0, soki67[[#This Row],[Stan butelek przed]]-soki67[[#This Row],[wielkosc_zamowienia]], soki67[[#This Row],[Stan butelek przed]])</f>
        <v>20024</v>
      </c>
      <c r="G422">
        <f>IF(soki67[[#This Row],[Stan butelek przed]]-soki67[[#This Row],[wielkosc_zamowienia]] &lt; 0, soki67[[#This Row],[wielkosc_zamowienia]], 0)</f>
        <v>0</v>
      </c>
      <c r="H422">
        <f>IF(WEEKDAY(soki67[[#This Row],[data]], 2) &lt;= 5, $J$2, 5000)</f>
        <v>13179</v>
      </c>
    </row>
    <row r="423" spans="1:8" x14ac:dyDescent="0.45">
      <c r="A423">
        <v>422</v>
      </c>
      <c r="B423" s="1">
        <v>44404</v>
      </c>
      <c r="C423" s="2" t="s">
        <v>5</v>
      </c>
      <c r="D423">
        <v>850</v>
      </c>
      <c r="E423">
        <f>IF(soki67[[#This Row],[data]] &lt;&gt; B422, F422+soki67[[#This Row],[Zmiana butelkowa]], F422)</f>
        <v>33203</v>
      </c>
      <c r="F423">
        <f>IF(soki67[[#This Row],[Stan butelek przed]]-soki67[[#This Row],[wielkosc_zamowienia]] &gt;=0, soki67[[#This Row],[Stan butelek przed]]-soki67[[#This Row],[wielkosc_zamowienia]], soki67[[#This Row],[Stan butelek przed]])</f>
        <v>32353</v>
      </c>
      <c r="G423">
        <f>IF(soki67[[#This Row],[Stan butelek przed]]-soki67[[#This Row],[wielkosc_zamowienia]] &lt; 0, soki67[[#This Row],[wielkosc_zamowienia]], 0)</f>
        <v>0</v>
      </c>
      <c r="H423">
        <f>IF(WEEKDAY(soki67[[#This Row],[data]], 2) &lt;= 5, $J$2, 5000)</f>
        <v>13179</v>
      </c>
    </row>
    <row r="424" spans="1:8" x14ac:dyDescent="0.45">
      <c r="A424">
        <v>423</v>
      </c>
      <c r="B424" s="1">
        <v>44404</v>
      </c>
      <c r="C424" s="2" t="s">
        <v>7</v>
      </c>
      <c r="D424">
        <v>8740</v>
      </c>
      <c r="E424">
        <f>IF(soki67[[#This Row],[data]] &lt;&gt; B423, F423+soki67[[#This Row],[Zmiana butelkowa]], F423)</f>
        <v>32353</v>
      </c>
      <c r="F424">
        <f>IF(soki67[[#This Row],[Stan butelek przed]]-soki67[[#This Row],[wielkosc_zamowienia]] &gt;=0, soki67[[#This Row],[Stan butelek przed]]-soki67[[#This Row],[wielkosc_zamowienia]], soki67[[#This Row],[Stan butelek przed]])</f>
        <v>23613</v>
      </c>
      <c r="G424">
        <f>IF(soki67[[#This Row],[Stan butelek przed]]-soki67[[#This Row],[wielkosc_zamowienia]] &lt; 0, soki67[[#This Row],[wielkosc_zamowienia]], 0)</f>
        <v>0</v>
      </c>
      <c r="H424">
        <f>IF(WEEKDAY(soki67[[#This Row],[data]], 2) &lt;= 5, $J$2, 5000)</f>
        <v>13179</v>
      </c>
    </row>
    <row r="425" spans="1:8" x14ac:dyDescent="0.45">
      <c r="A425">
        <v>424</v>
      </c>
      <c r="B425" s="1">
        <v>44405</v>
      </c>
      <c r="C425" s="2" t="s">
        <v>5</v>
      </c>
      <c r="D425">
        <v>6720</v>
      </c>
      <c r="E425">
        <f>IF(soki67[[#This Row],[data]] &lt;&gt; B424, F424+soki67[[#This Row],[Zmiana butelkowa]], F424)</f>
        <v>36792</v>
      </c>
      <c r="F425">
        <f>IF(soki67[[#This Row],[Stan butelek przed]]-soki67[[#This Row],[wielkosc_zamowienia]] &gt;=0, soki67[[#This Row],[Stan butelek przed]]-soki67[[#This Row],[wielkosc_zamowienia]], soki67[[#This Row],[Stan butelek przed]])</f>
        <v>30072</v>
      </c>
      <c r="G425">
        <f>IF(soki67[[#This Row],[Stan butelek przed]]-soki67[[#This Row],[wielkosc_zamowienia]] &lt; 0, soki67[[#This Row],[wielkosc_zamowienia]], 0)</f>
        <v>0</v>
      </c>
      <c r="H425">
        <f>IF(WEEKDAY(soki67[[#This Row],[data]], 2) &lt;= 5, $J$2, 5000)</f>
        <v>13179</v>
      </c>
    </row>
    <row r="426" spans="1:8" x14ac:dyDescent="0.45">
      <c r="A426">
        <v>425</v>
      </c>
      <c r="B426" s="1">
        <v>44405</v>
      </c>
      <c r="C426" s="2" t="s">
        <v>4</v>
      </c>
      <c r="D426">
        <v>780</v>
      </c>
      <c r="E426">
        <f>IF(soki67[[#This Row],[data]] &lt;&gt; B425, F425+soki67[[#This Row],[Zmiana butelkowa]], F425)</f>
        <v>30072</v>
      </c>
      <c r="F426">
        <f>IF(soki67[[#This Row],[Stan butelek przed]]-soki67[[#This Row],[wielkosc_zamowienia]] &gt;=0, soki67[[#This Row],[Stan butelek przed]]-soki67[[#This Row],[wielkosc_zamowienia]], soki67[[#This Row],[Stan butelek przed]])</f>
        <v>29292</v>
      </c>
      <c r="G426">
        <f>IF(soki67[[#This Row],[Stan butelek przed]]-soki67[[#This Row],[wielkosc_zamowienia]] &lt; 0, soki67[[#This Row],[wielkosc_zamowienia]], 0)</f>
        <v>0</v>
      </c>
      <c r="H426">
        <f>IF(WEEKDAY(soki67[[#This Row],[data]], 2) &lt;= 5, $J$2, 5000)</f>
        <v>13179</v>
      </c>
    </row>
    <row r="427" spans="1:8" x14ac:dyDescent="0.45">
      <c r="A427">
        <v>426</v>
      </c>
      <c r="B427" s="1">
        <v>44405</v>
      </c>
      <c r="C427" s="2" t="s">
        <v>7</v>
      </c>
      <c r="D427">
        <v>1020</v>
      </c>
      <c r="E427">
        <f>IF(soki67[[#This Row],[data]] &lt;&gt; B426, F426+soki67[[#This Row],[Zmiana butelkowa]], F426)</f>
        <v>29292</v>
      </c>
      <c r="F427">
        <f>IF(soki67[[#This Row],[Stan butelek przed]]-soki67[[#This Row],[wielkosc_zamowienia]] &gt;=0, soki67[[#This Row],[Stan butelek przed]]-soki67[[#This Row],[wielkosc_zamowienia]], soki67[[#This Row],[Stan butelek przed]])</f>
        <v>28272</v>
      </c>
      <c r="G427">
        <f>IF(soki67[[#This Row],[Stan butelek przed]]-soki67[[#This Row],[wielkosc_zamowienia]] &lt; 0, soki67[[#This Row],[wielkosc_zamowienia]], 0)</f>
        <v>0</v>
      </c>
      <c r="H427">
        <f>IF(WEEKDAY(soki67[[#This Row],[data]], 2) &lt;= 5, $J$2, 5000)</f>
        <v>13179</v>
      </c>
    </row>
    <row r="428" spans="1:8" x14ac:dyDescent="0.45">
      <c r="A428">
        <v>427</v>
      </c>
      <c r="B428" s="1">
        <v>44406</v>
      </c>
      <c r="C428" s="2" t="s">
        <v>5</v>
      </c>
      <c r="D428">
        <v>4870</v>
      </c>
      <c r="E428">
        <f>IF(soki67[[#This Row],[data]] &lt;&gt; B427, F427+soki67[[#This Row],[Zmiana butelkowa]], F427)</f>
        <v>41451</v>
      </c>
      <c r="F428">
        <f>IF(soki67[[#This Row],[Stan butelek przed]]-soki67[[#This Row],[wielkosc_zamowienia]] &gt;=0, soki67[[#This Row],[Stan butelek przed]]-soki67[[#This Row],[wielkosc_zamowienia]], soki67[[#This Row],[Stan butelek przed]])</f>
        <v>36581</v>
      </c>
      <c r="G428">
        <f>IF(soki67[[#This Row],[Stan butelek przed]]-soki67[[#This Row],[wielkosc_zamowienia]] &lt; 0, soki67[[#This Row],[wielkosc_zamowienia]], 0)</f>
        <v>0</v>
      </c>
      <c r="H428">
        <f>IF(WEEKDAY(soki67[[#This Row],[data]], 2) &lt;= 5, $J$2, 5000)</f>
        <v>13179</v>
      </c>
    </row>
    <row r="429" spans="1:8" x14ac:dyDescent="0.45">
      <c r="A429">
        <v>428</v>
      </c>
      <c r="B429" s="1">
        <v>44406</v>
      </c>
      <c r="C429" s="2" t="s">
        <v>6</v>
      </c>
      <c r="D429">
        <v>7250</v>
      </c>
      <c r="E429">
        <f>IF(soki67[[#This Row],[data]] &lt;&gt; B428, F428+soki67[[#This Row],[Zmiana butelkowa]], F428)</f>
        <v>36581</v>
      </c>
      <c r="F429">
        <f>IF(soki67[[#This Row],[Stan butelek przed]]-soki67[[#This Row],[wielkosc_zamowienia]] &gt;=0, soki67[[#This Row],[Stan butelek przed]]-soki67[[#This Row],[wielkosc_zamowienia]], soki67[[#This Row],[Stan butelek przed]])</f>
        <v>29331</v>
      </c>
      <c r="G429">
        <f>IF(soki67[[#This Row],[Stan butelek przed]]-soki67[[#This Row],[wielkosc_zamowienia]] &lt; 0, soki67[[#This Row],[wielkosc_zamowienia]], 0)</f>
        <v>0</v>
      </c>
      <c r="H429">
        <f>IF(WEEKDAY(soki67[[#This Row],[data]], 2) &lt;= 5, $J$2, 5000)</f>
        <v>13179</v>
      </c>
    </row>
    <row r="430" spans="1:8" x14ac:dyDescent="0.45">
      <c r="A430">
        <v>429</v>
      </c>
      <c r="B430" s="1">
        <v>44406</v>
      </c>
      <c r="C430" s="2" t="s">
        <v>4</v>
      </c>
      <c r="D430">
        <v>330</v>
      </c>
      <c r="E430">
        <f>IF(soki67[[#This Row],[data]] &lt;&gt; B429, F429+soki67[[#This Row],[Zmiana butelkowa]], F429)</f>
        <v>29331</v>
      </c>
      <c r="F430">
        <f>IF(soki67[[#This Row],[Stan butelek przed]]-soki67[[#This Row],[wielkosc_zamowienia]] &gt;=0, soki67[[#This Row],[Stan butelek przed]]-soki67[[#This Row],[wielkosc_zamowienia]], soki67[[#This Row],[Stan butelek przed]])</f>
        <v>29001</v>
      </c>
      <c r="G430">
        <f>IF(soki67[[#This Row],[Stan butelek przed]]-soki67[[#This Row],[wielkosc_zamowienia]] &lt; 0, soki67[[#This Row],[wielkosc_zamowienia]], 0)</f>
        <v>0</v>
      </c>
      <c r="H430">
        <f>IF(WEEKDAY(soki67[[#This Row],[data]], 2) &lt;= 5, $J$2, 5000)</f>
        <v>13179</v>
      </c>
    </row>
    <row r="431" spans="1:8" x14ac:dyDescent="0.45">
      <c r="A431">
        <v>430</v>
      </c>
      <c r="B431" s="1">
        <v>44407</v>
      </c>
      <c r="C431" s="2" t="s">
        <v>5</v>
      </c>
      <c r="D431">
        <v>3290</v>
      </c>
      <c r="E431">
        <f>IF(soki67[[#This Row],[data]] &lt;&gt; B430, F430+soki67[[#This Row],[Zmiana butelkowa]], F430)</f>
        <v>42180</v>
      </c>
      <c r="F431">
        <f>IF(soki67[[#This Row],[Stan butelek przed]]-soki67[[#This Row],[wielkosc_zamowienia]] &gt;=0, soki67[[#This Row],[Stan butelek przed]]-soki67[[#This Row],[wielkosc_zamowienia]], soki67[[#This Row],[Stan butelek przed]])</f>
        <v>38890</v>
      </c>
      <c r="G431">
        <f>IF(soki67[[#This Row],[Stan butelek przed]]-soki67[[#This Row],[wielkosc_zamowienia]] &lt; 0, soki67[[#This Row],[wielkosc_zamowienia]], 0)</f>
        <v>0</v>
      </c>
      <c r="H431">
        <f>IF(WEEKDAY(soki67[[#This Row],[data]], 2) &lt;= 5, $J$2, 5000)</f>
        <v>13179</v>
      </c>
    </row>
    <row r="432" spans="1:8" x14ac:dyDescent="0.45">
      <c r="A432">
        <v>431</v>
      </c>
      <c r="B432" s="1">
        <v>44407</v>
      </c>
      <c r="C432" s="2" t="s">
        <v>6</v>
      </c>
      <c r="D432">
        <v>3820</v>
      </c>
      <c r="E432">
        <f>IF(soki67[[#This Row],[data]] &lt;&gt; B431, F431+soki67[[#This Row],[Zmiana butelkowa]], F431)</f>
        <v>38890</v>
      </c>
      <c r="F432">
        <f>IF(soki67[[#This Row],[Stan butelek przed]]-soki67[[#This Row],[wielkosc_zamowienia]] &gt;=0, soki67[[#This Row],[Stan butelek przed]]-soki67[[#This Row],[wielkosc_zamowienia]], soki67[[#This Row],[Stan butelek przed]])</f>
        <v>35070</v>
      </c>
      <c r="G432">
        <f>IF(soki67[[#This Row],[Stan butelek przed]]-soki67[[#This Row],[wielkosc_zamowienia]] &lt; 0, soki67[[#This Row],[wielkosc_zamowienia]], 0)</f>
        <v>0</v>
      </c>
      <c r="H432">
        <f>IF(WEEKDAY(soki67[[#This Row],[data]], 2) &lt;= 5, $J$2, 5000)</f>
        <v>13179</v>
      </c>
    </row>
    <row r="433" spans="1:8" x14ac:dyDescent="0.45">
      <c r="A433">
        <v>432</v>
      </c>
      <c r="B433" s="1">
        <v>44407</v>
      </c>
      <c r="C433" s="2" t="s">
        <v>4</v>
      </c>
      <c r="D433">
        <v>5660</v>
      </c>
      <c r="E433">
        <f>IF(soki67[[#This Row],[data]] &lt;&gt; B432, F432+soki67[[#This Row],[Zmiana butelkowa]], F432)</f>
        <v>35070</v>
      </c>
      <c r="F433">
        <f>IF(soki67[[#This Row],[Stan butelek przed]]-soki67[[#This Row],[wielkosc_zamowienia]] &gt;=0, soki67[[#This Row],[Stan butelek przed]]-soki67[[#This Row],[wielkosc_zamowienia]], soki67[[#This Row],[Stan butelek przed]])</f>
        <v>29410</v>
      </c>
      <c r="G433">
        <f>IF(soki67[[#This Row],[Stan butelek przed]]-soki67[[#This Row],[wielkosc_zamowienia]] &lt; 0, soki67[[#This Row],[wielkosc_zamowienia]], 0)</f>
        <v>0</v>
      </c>
      <c r="H433">
        <f>IF(WEEKDAY(soki67[[#This Row],[data]], 2) &lt;= 5, $J$2, 5000)</f>
        <v>13179</v>
      </c>
    </row>
    <row r="434" spans="1:8" x14ac:dyDescent="0.45">
      <c r="A434">
        <v>433</v>
      </c>
      <c r="B434" s="1">
        <v>44408</v>
      </c>
      <c r="C434" s="2" t="s">
        <v>4</v>
      </c>
      <c r="D434">
        <v>4200</v>
      </c>
      <c r="E434">
        <f>IF(soki67[[#This Row],[data]] &lt;&gt; B433, F433+soki67[[#This Row],[Zmiana butelkowa]], F433)</f>
        <v>34410</v>
      </c>
      <c r="F434">
        <f>IF(soki67[[#This Row],[Stan butelek przed]]-soki67[[#This Row],[wielkosc_zamowienia]] &gt;=0, soki67[[#This Row],[Stan butelek przed]]-soki67[[#This Row],[wielkosc_zamowienia]], soki67[[#This Row],[Stan butelek przed]])</f>
        <v>30210</v>
      </c>
      <c r="G434">
        <f>IF(soki67[[#This Row],[Stan butelek przed]]-soki67[[#This Row],[wielkosc_zamowienia]] &lt; 0, soki67[[#This Row],[wielkosc_zamowienia]], 0)</f>
        <v>0</v>
      </c>
      <c r="H434">
        <f>IF(WEEKDAY(soki67[[#This Row],[data]], 2) &lt;= 5, $J$2, 5000)</f>
        <v>5000</v>
      </c>
    </row>
    <row r="435" spans="1:8" x14ac:dyDescent="0.45">
      <c r="A435">
        <v>434</v>
      </c>
      <c r="B435" s="1">
        <v>44408</v>
      </c>
      <c r="C435" s="2" t="s">
        <v>7</v>
      </c>
      <c r="D435">
        <v>5870</v>
      </c>
      <c r="E435">
        <f>IF(soki67[[#This Row],[data]] &lt;&gt; B434, F434+soki67[[#This Row],[Zmiana butelkowa]], F434)</f>
        <v>30210</v>
      </c>
      <c r="F435">
        <f>IF(soki67[[#This Row],[Stan butelek przed]]-soki67[[#This Row],[wielkosc_zamowienia]] &gt;=0, soki67[[#This Row],[Stan butelek przed]]-soki67[[#This Row],[wielkosc_zamowienia]], soki67[[#This Row],[Stan butelek przed]])</f>
        <v>24340</v>
      </c>
      <c r="G435">
        <f>IF(soki67[[#This Row],[Stan butelek przed]]-soki67[[#This Row],[wielkosc_zamowienia]] &lt; 0, soki67[[#This Row],[wielkosc_zamowienia]], 0)</f>
        <v>0</v>
      </c>
      <c r="H435">
        <f>IF(WEEKDAY(soki67[[#This Row],[data]], 2) &lt;= 5, $J$2, 5000)</f>
        <v>5000</v>
      </c>
    </row>
    <row r="436" spans="1:8" x14ac:dyDescent="0.45">
      <c r="A436">
        <v>435</v>
      </c>
      <c r="B436" s="1">
        <v>44408</v>
      </c>
      <c r="C436" s="2" t="s">
        <v>6</v>
      </c>
      <c r="D436">
        <v>1670</v>
      </c>
      <c r="E436">
        <f>IF(soki67[[#This Row],[data]] &lt;&gt; B435, F435+soki67[[#This Row],[Zmiana butelkowa]], F435)</f>
        <v>24340</v>
      </c>
      <c r="F436">
        <f>IF(soki67[[#This Row],[Stan butelek przed]]-soki67[[#This Row],[wielkosc_zamowienia]] &gt;=0, soki67[[#This Row],[Stan butelek przed]]-soki67[[#This Row],[wielkosc_zamowienia]], soki67[[#This Row],[Stan butelek przed]])</f>
        <v>22670</v>
      </c>
      <c r="G436">
        <f>IF(soki67[[#This Row],[Stan butelek przed]]-soki67[[#This Row],[wielkosc_zamowienia]] &lt; 0, soki67[[#This Row],[wielkosc_zamowienia]], 0)</f>
        <v>0</v>
      </c>
      <c r="H436">
        <f>IF(WEEKDAY(soki67[[#This Row],[data]], 2) &lt;= 5, $J$2, 5000)</f>
        <v>5000</v>
      </c>
    </row>
    <row r="437" spans="1:8" x14ac:dyDescent="0.45">
      <c r="A437">
        <v>436</v>
      </c>
      <c r="B437" s="1">
        <v>44408</v>
      </c>
      <c r="C437" s="2" t="s">
        <v>5</v>
      </c>
      <c r="D437">
        <v>3960</v>
      </c>
      <c r="E437">
        <f>IF(soki67[[#This Row],[data]] &lt;&gt; B436, F436+soki67[[#This Row],[Zmiana butelkowa]], F436)</f>
        <v>22670</v>
      </c>
      <c r="F437">
        <f>IF(soki67[[#This Row],[Stan butelek przed]]-soki67[[#This Row],[wielkosc_zamowienia]] &gt;=0, soki67[[#This Row],[Stan butelek przed]]-soki67[[#This Row],[wielkosc_zamowienia]], soki67[[#This Row],[Stan butelek przed]])</f>
        <v>18710</v>
      </c>
      <c r="G437">
        <f>IF(soki67[[#This Row],[Stan butelek przed]]-soki67[[#This Row],[wielkosc_zamowienia]] &lt; 0, soki67[[#This Row],[wielkosc_zamowienia]], 0)</f>
        <v>0</v>
      </c>
      <c r="H437">
        <f>IF(WEEKDAY(soki67[[#This Row],[data]], 2) &lt;= 5, $J$2, 5000)</f>
        <v>5000</v>
      </c>
    </row>
    <row r="438" spans="1:8" x14ac:dyDescent="0.45">
      <c r="A438">
        <v>437</v>
      </c>
      <c r="B438" s="1">
        <v>44409</v>
      </c>
      <c r="C438" s="2" t="s">
        <v>4</v>
      </c>
      <c r="D438">
        <v>4200</v>
      </c>
      <c r="E438">
        <f>IF(soki67[[#This Row],[data]] &lt;&gt; B437, F437+soki67[[#This Row],[Zmiana butelkowa]], F437)</f>
        <v>23710</v>
      </c>
      <c r="F438">
        <f>IF(soki67[[#This Row],[Stan butelek przed]]-soki67[[#This Row],[wielkosc_zamowienia]] &gt;=0, soki67[[#This Row],[Stan butelek przed]]-soki67[[#This Row],[wielkosc_zamowienia]], soki67[[#This Row],[Stan butelek przed]])</f>
        <v>19510</v>
      </c>
      <c r="G438">
        <f>IF(soki67[[#This Row],[Stan butelek przed]]-soki67[[#This Row],[wielkosc_zamowienia]] &lt; 0, soki67[[#This Row],[wielkosc_zamowienia]], 0)</f>
        <v>0</v>
      </c>
      <c r="H438">
        <f>IF(WEEKDAY(soki67[[#This Row],[data]], 2) &lt;= 5, $J$2, 5000)</f>
        <v>5000</v>
      </c>
    </row>
    <row r="439" spans="1:8" x14ac:dyDescent="0.45">
      <c r="A439">
        <v>438</v>
      </c>
      <c r="B439" s="1">
        <v>44410</v>
      </c>
      <c r="C439" s="2" t="s">
        <v>7</v>
      </c>
      <c r="D439">
        <v>7980</v>
      </c>
      <c r="E439">
        <f>IF(soki67[[#This Row],[data]] &lt;&gt; B438, F438+soki67[[#This Row],[Zmiana butelkowa]], F438)</f>
        <v>32689</v>
      </c>
      <c r="F439">
        <f>IF(soki67[[#This Row],[Stan butelek przed]]-soki67[[#This Row],[wielkosc_zamowienia]] &gt;=0, soki67[[#This Row],[Stan butelek przed]]-soki67[[#This Row],[wielkosc_zamowienia]], soki67[[#This Row],[Stan butelek przed]])</f>
        <v>24709</v>
      </c>
      <c r="G439">
        <f>IF(soki67[[#This Row],[Stan butelek przed]]-soki67[[#This Row],[wielkosc_zamowienia]] &lt; 0, soki67[[#This Row],[wielkosc_zamowienia]], 0)</f>
        <v>0</v>
      </c>
      <c r="H439">
        <f>IF(WEEKDAY(soki67[[#This Row],[data]], 2) &lt;= 5, $J$2, 5000)</f>
        <v>13179</v>
      </c>
    </row>
    <row r="440" spans="1:8" x14ac:dyDescent="0.45">
      <c r="A440">
        <v>439</v>
      </c>
      <c r="B440" s="1">
        <v>44410</v>
      </c>
      <c r="C440" s="2" t="s">
        <v>4</v>
      </c>
      <c r="D440">
        <v>6110</v>
      </c>
      <c r="E440">
        <f>IF(soki67[[#This Row],[data]] &lt;&gt; B439, F439+soki67[[#This Row],[Zmiana butelkowa]], F439)</f>
        <v>24709</v>
      </c>
      <c r="F440">
        <f>IF(soki67[[#This Row],[Stan butelek przed]]-soki67[[#This Row],[wielkosc_zamowienia]] &gt;=0, soki67[[#This Row],[Stan butelek przed]]-soki67[[#This Row],[wielkosc_zamowienia]], soki67[[#This Row],[Stan butelek przed]])</f>
        <v>18599</v>
      </c>
      <c r="G440">
        <f>IF(soki67[[#This Row],[Stan butelek przed]]-soki67[[#This Row],[wielkosc_zamowienia]] &lt; 0, soki67[[#This Row],[wielkosc_zamowienia]], 0)</f>
        <v>0</v>
      </c>
      <c r="H440">
        <f>IF(WEEKDAY(soki67[[#This Row],[data]], 2) &lt;= 5, $J$2, 5000)</f>
        <v>13179</v>
      </c>
    </row>
    <row r="441" spans="1:8" x14ac:dyDescent="0.45">
      <c r="A441">
        <v>440</v>
      </c>
      <c r="B441" s="1">
        <v>44411</v>
      </c>
      <c r="C441" s="2" t="s">
        <v>7</v>
      </c>
      <c r="D441">
        <v>7750</v>
      </c>
      <c r="E441">
        <f>IF(soki67[[#This Row],[data]] &lt;&gt; B440, F440+soki67[[#This Row],[Zmiana butelkowa]], F440)</f>
        <v>31778</v>
      </c>
      <c r="F441">
        <f>IF(soki67[[#This Row],[Stan butelek przed]]-soki67[[#This Row],[wielkosc_zamowienia]] &gt;=0, soki67[[#This Row],[Stan butelek przed]]-soki67[[#This Row],[wielkosc_zamowienia]], soki67[[#This Row],[Stan butelek przed]])</f>
        <v>24028</v>
      </c>
      <c r="G441">
        <f>IF(soki67[[#This Row],[Stan butelek przed]]-soki67[[#This Row],[wielkosc_zamowienia]] &lt; 0, soki67[[#This Row],[wielkosc_zamowienia]], 0)</f>
        <v>0</v>
      </c>
      <c r="H441">
        <f>IF(WEEKDAY(soki67[[#This Row],[data]], 2) &lt;= 5, $J$2, 5000)</f>
        <v>13179</v>
      </c>
    </row>
    <row r="442" spans="1:8" x14ac:dyDescent="0.45">
      <c r="A442">
        <v>441</v>
      </c>
      <c r="B442" s="1">
        <v>44411</v>
      </c>
      <c r="C442" s="2" t="s">
        <v>5</v>
      </c>
      <c r="D442">
        <v>7450</v>
      </c>
      <c r="E442">
        <f>IF(soki67[[#This Row],[data]] &lt;&gt; B441, F441+soki67[[#This Row],[Zmiana butelkowa]], F441)</f>
        <v>24028</v>
      </c>
      <c r="F442">
        <f>IF(soki67[[#This Row],[Stan butelek przed]]-soki67[[#This Row],[wielkosc_zamowienia]] &gt;=0, soki67[[#This Row],[Stan butelek przed]]-soki67[[#This Row],[wielkosc_zamowienia]], soki67[[#This Row],[Stan butelek przed]])</f>
        <v>16578</v>
      </c>
      <c r="G442">
        <f>IF(soki67[[#This Row],[Stan butelek przed]]-soki67[[#This Row],[wielkosc_zamowienia]] &lt; 0, soki67[[#This Row],[wielkosc_zamowienia]], 0)</f>
        <v>0</v>
      </c>
      <c r="H442">
        <f>IF(WEEKDAY(soki67[[#This Row],[data]], 2) &lt;= 5, $J$2, 5000)</f>
        <v>13179</v>
      </c>
    </row>
    <row r="443" spans="1:8" x14ac:dyDescent="0.45">
      <c r="A443">
        <v>442</v>
      </c>
      <c r="B443" s="1">
        <v>44412</v>
      </c>
      <c r="C443" s="2" t="s">
        <v>6</v>
      </c>
      <c r="D443">
        <v>3400</v>
      </c>
      <c r="E443">
        <f>IF(soki67[[#This Row],[data]] &lt;&gt; B442, F442+soki67[[#This Row],[Zmiana butelkowa]], F442)</f>
        <v>29757</v>
      </c>
      <c r="F443">
        <f>IF(soki67[[#This Row],[Stan butelek przed]]-soki67[[#This Row],[wielkosc_zamowienia]] &gt;=0, soki67[[#This Row],[Stan butelek przed]]-soki67[[#This Row],[wielkosc_zamowienia]], soki67[[#This Row],[Stan butelek przed]])</f>
        <v>26357</v>
      </c>
      <c r="G443">
        <f>IF(soki67[[#This Row],[Stan butelek przed]]-soki67[[#This Row],[wielkosc_zamowienia]] &lt; 0, soki67[[#This Row],[wielkosc_zamowienia]], 0)</f>
        <v>0</v>
      </c>
      <c r="H443">
        <f>IF(WEEKDAY(soki67[[#This Row],[data]], 2) &lt;= 5, $J$2, 5000)</f>
        <v>13179</v>
      </c>
    </row>
    <row r="444" spans="1:8" x14ac:dyDescent="0.45">
      <c r="A444">
        <v>443</v>
      </c>
      <c r="B444" s="1">
        <v>44412</v>
      </c>
      <c r="C444" s="2" t="s">
        <v>7</v>
      </c>
      <c r="D444">
        <v>8560</v>
      </c>
      <c r="E444">
        <f>IF(soki67[[#This Row],[data]] &lt;&gt; B443, F443+soki67[[#This Row],[Zmiana butelkowa]], F443)</f>
        <v>26357</v>
      </c>
      <c r="F444">
        <f>IF(soki67[[#This Row],[Stan butelek przed]]-soki67[[#This Row],[wielkosc_zamowienia]] &gt;=0, soki67[[#This Row],[Stan butelek przed]]-soki67[[#This Row],[wielkosc_zamowienia]], soki67[[#This Row],[Stan butelek przed]])</f>
        <v>17797</v>
      </c>
      <c r="G444">
        <f>IF(soki67[[#This Row],[Stan butelek przed]]-soki67[[#This Row],[wielkosc_zamowienia]] &lt; 0, soki67[[#This Row],[wielkosc_zamowienia]], 0)</f>
        <v>0</v>
      </c>
      <c r="H444">
        <f>IF(WEEKDAY(soki67[[#This Row],[data]], 2) &lt;= 5, $J$2, 5000)</f>
        <v>13179</v>
      </c>
    </row>
    <row r="445" spans="1:8" x14ac:dyDescent="0.45">
      <c r="A445">
        <v>444</v>
      </c>
      <c r="B445" s="1">
        <v>44413</v>
      </c>
      <c r="C445" s="2" t="s">
        <v>6</v>
      </c>
      <c r="D445">
        <v>7190</v>
      </c>
      <c r="E445">
        <f>IF(soki67[[#This Row],[data]] &lt;&gt; B444, F444+soki67[[#This Row],[Zmiana butelkowa]], F444)</f>
        <v>30976</v>
      </c>
      <c r="F445">
        <f>IF(soki67[[#This Row],[Stan butelek przed]]-soki67[[#This Row],[wielkosc_zamowienia]] &gt;=0, soki67[[#This Row],[Stan butelek przed]]-soki67[[#This Row],[wielkosc_zamowienia]], soki67[[#This Row],[Stan butelek przed]])</f>
        <v>23786</v>
      </c>
      <c r="G445">
        <f>IF(soki67[[#This Row],[Stan butelek przed]]-soki67[[#This Row],[wielkosc_zamowienia]] &lt; 0, soki67[[#This Row],[wielkosc_zamowienia]], 0)</f>
        <v>0</v>
      </c>
      <c r="H445">
        <f>IF(WEEKDAY(soki67[[#This Row],[data]], 2) &lt;= 5, $J$2, 5000)</f>
        <v>13179</v>
      </c>
    </row>
    <row r="446" spans="1:8" x14ac:dyDescent="0.45">
      <c r="A446">
        <v>445</v>
      </c>
      <c r="B446" s="1">
        <v>44414</v>
      </c>
      <c r="C446" s="2" t="s">
        <v>6</v>
      </c>
      <c r="D446">
        <v>4590</v>
      </c>
      <c r="E446">
        <f>IF(soki67[[#This Row],[data]] &lt;&gt; B445, F445+soki67[[#This Row],[Zmiana butelkowa]], F445)</f>
        <v>36965</v>
      </c>
      <c r="F446">
        <f>IF(soki67[[#This Row],[Stan butelek przed]]-soki67[[#This Row],[wielkosc_zamowienia]] &gt;=0, soki67[[#This Row],[Stan butelek przed]]-soki67[[#This Row],[wielkosc_zamowienia]], soki67[[#This Row],[Stan butelek przed]])</f>
        <v>32375</v>
      </c>
      <c r="G446">
        <f>IF(soki67[[#This Row],[Stan butelek przed]]-soki67[[#This Row],[wielkosc_zamowienia]] &lt; 0, soki67[[#This Row],[wielkosc_zamowienia]], 0)</f>
        <v>0</v>
      </c>
      <c r="H446">
        <f>IF(WEEKDAY(soki67[[#This Row],[data]], 2) &lt;= 5, $J$2, 5000)</f>
        <v>13179</v>
      </c>
    </row>
    <row r="447" spans="1:8" x14ac:dyDescent="0.45">
      <c r="A447">
        <v>446</v>
      </c>
      <c r="B447" s="1">
        <v>44415</v>
      </c>
      <c r="C447" s="2" t="s">
        <v>7</v>
      </c>
      <c r="D447">
        <v>4050</v>
      </c>
      <c r="E447">
        <f>IF(soki67[[#This Row],[data]] &lt;&gt; B446, F446+soki67[[#This Row],[Zmiana butelkowa]], F446)</f>
        <v>37375</v>
      </c>
      <c r="F447">
        <f>IF(soki67[[#This Row],[Stan butelek przed]]-soki67[[#This Row],[wielkosc_zamowienia]] &gt;=0, soki67[[#This Row],[Stan butelek przed]]-soki67[[#This Row],[wielkosc_zamowienia]], soki67[[#This Row],[Stan butelek przed]])</f>
        <v>33325</v>
      </c>
      <c r="G447">
        <f>IF(soki67[[#This Row],[Stan butelek przed]]-soki67[[#This Row],[wielkosc_zamowienia]] &lt; 0, soki67[[#This Row],[wielkosc_zamowienia]], 0)</f>
        <v>0</v>
      </c>
      <c r="H447">
        <f>IF(WEEKDAY(soki67[[#This Row],[data]], 2) &lt;= 5, $J$2, 5000)</f>
        <v>5000</v>
      </c>
    </row>
    <row r="448" spans="1:8" x14ac:dyDescent="0.45">
      <c r="A448">
        <v>447</v>
      </c>
      <c r="B448" s="1">
        <v>44415</v>
      </c>
      <c r="C448" s="2" t="s">
        <v>5</v>
      </c>
      <c r="D448">
        <v>4310</v>
      </c>
      <c r="E448">
        <f>IF(soki67[[#This Row],[data]] &lt;&gt; B447, F447+soki67[[#This Row],[Zmiana butelkowa]], F447)</f>
        <v>33325</v>
      </c>
      <c r="F448">
        <f>IF(soki67[[#This Row],[Stan butelek przed]]-soki67[[#This Row],[wielkosc_zamowienia]] &gt;=0, soki67[[#This Row],[Stan butelek przed]]-soki67[[#This Row],[wielkosc_zamowienia]], soki67[[#This Row],[Stan butelek przed]])</f>
        <v>29015</v>
      </c>
      <c r="G448">
        <f>IF(soki67[[#This Row],[Stan butelek przed]]-soki67[[#This Row],[wielkosc_zamowienia]] &lt; 0, soki67[[#This Row],[wielkosc_zamowienia]], 0)</f>
        <v>0</v>
      </c>
      <c r="H448">
        <f>IF(WEEKDAY(soki67[[#This Row],[data]], 2) &lt;= 5, $J$2, 5000)</f>
        <v>5000</v>
      </c>
    </row>
    <row r="449" spans="1:8" x14ac:dyDescent="0.45">
      <c r="A449">
        <v>448</v>
      </c>
      <c r="B449" s="1">
        <v>44416</v>
      </c>
      <c r="C449" s="2" t="s">
        <v>6</v>
      </c>
      <c r="D449">
        <v>7100</v>
      </c>
      <c r="E449">
        <f>IF(soki67[[#This Row],[data]] &lt;&gt; B448, F448+soki67[[#This Row],[Zmiana butelkowa]], F448)</f>
        <v>34015</v>
      </c>
      <c r="F449">
        <f>IF(soki67[[#This Row],[Stan butelek przed]]-soki67[[#This Row],[wielkosc_zamowienia]] &gt;=0, soki67[[#This Row],[Stan butelek przed]]-soki67[[#This Row],[wielkosc_zamowienia]], soki67[[#This Row],[Stan butelek przed]])</f>
        <v>26915</v>
      </c>
      <c r="G449">
        <f>IF(soki67[[#This Row],[Stan butelek przed]]-soki67[[#This Row],[wielkosc_zamowienia]] &lt; 0, soki67[[#This Row],[wielkosc_zamowienia]], 0)</f>
        <v>0</v>
      </c>
      <c r="H449">
        <f>IF(WEEKDAY(soki67[[#This Row],[data]], 2) &lt;= 5, $J$2, 5000)</f>
        <v>5000</v>
      </c>
    </row>
    <row r="450" spans="1:8" x14ac:dyDescent="0.45">
      <c r="A450">
        <v>449</v>
      </c>
      <c r="B450" s="1">
        <v>44416</v>
      </c>
      <c r="C450" s="2" t="s">
        <v>4</v>
      </c>
      <c r="D450">
        <v>5280</v>
      </c>
      <c r="E450">
        <f>IF(soki67[[#This Row],[data]] &lt;&gt; B449, F449+soki67[[#This Row],[Zmiana butelkowa]], F449)</f>
        <v>26915</v>
      </c>
      <c r="F450">
        <f>IF(soki67[[#This Row],[Stan butelek przed]]-soki67[[#This Row],[wielkosc_zamowienia]] &gt;=0, soki67[[#This Row],[Stan butelek przed]]-soki67[[#This Row],[wielkosc_zamowienia]], soki67[[#This Row],[Stan butelek przed]])</f>
        <v>21635</v>
      </c>
      <c r="G450">
        <f>IF(soki67[[#This Row],[Stan butelek przed]]-soki67[[#This Row],[wielkosc_zamowienia]] &lt; 0, soki67[[#This Row],[wielkosc_zamowienia]], 0)</f>
        <v>0</v>
      </c>
      <c r="H450">
        <f>IF(WEEKDAY(soki67[[#This Row],[data]], 2) &lt;= 5, $J$2, 5000)</f>
        <v>5000</v>
      </c>
    </row>
    <row r="451" spans="1:8" x14ac:dyDescent="0.45">
      <c r="A451">
        <v>450</v>
      </c>
      <c r="B451" s="1">
        <v>44416</v>
      </c>
      <c r="C451" s="2" t="s">
        <v>7</v>
      </c>
      <c r="D451">
        <v>3350</v>
      </c>
      <c r="E451">
        <f>IF(soki67[[#This Row],[data]] &lt;&gt; B450, F450+soki67[[#This Row],[Zmiana butelkowa]], F450)</f>
        <v>21635</v>
      </c>
      <c r="F451">
        <f>IF(soki67[[#This Row],[Stan butelek przed]]-soki67[[#This Row],[wielkosc_zamowienia]] &gt;=0, soki67[[#This Row],[Stan butelek przed]]-soki67[[#This Row],[wielkosc_zamowienia]], soki67[[#This Row],[Stan butelek przed]])</f>
        <v>18285</v>
      </c>
      <c r="G451">
        <f>IF(soki67[[#This Row],[Stan butelek przed]]-soki67[[#This Row],[wielkosc_zamowienia]] &lt; 0, soki67[[#This Row],[wielkosc_zamowienia]], 0)</f>
        <v>0</v>
      </c>
      <c r="H451">
        <f>IF(WEEKDAY(soki67[[#This Row],[data]], 2) &lt;= 5, $J$2, 5000)</f>
        <v>5000</v>
      </c>
    </row>
    <row r="452" spans="1:8" x14ac:dyDescent="0.45">
      <c r="A452">
        <v>451</v>
      </c>
      <c r="B452" s="1">
        <v>44417</v>
      </c>
      <c r="C452" s="2" t="s">
        <v>6</v>
      </c>
      <c r="D452">
        <v>7820</v>
      </c>
      <c r="E452">
        <f>IF(soki67[[#This Row],[data]] &lt;&gt; B451, F451+soki67[[#This Row],[Zmiana butelkowa]], F451)</f>
        <v>31464</v>
      </c>
      <c r="F452">
        <f>IF(soki67[[#This Row],[Stan butelek przed]]-soki67[[#This Row],[wielkosc_zamowienia]] &gt;=0, soki67[[#This Row],[Stan butelek przed]]-soki67[[#This Row],[wielkosc_zamowienia]], soki67[[#This Row],[Stan butelek przed]])</f>
        <v>23644</v>
      </c>
      <c r="G452">
        <f>IF(soki67[[#This Row],[Stan butelek przed]]-soki67[[#This Row],[wielkosc_zamowienia]] &lt; 0, soki67[[#This Row],[wielkosc_zamowienia]], 0)</f>
        <v>0</v>
      </c>
      <c r="H452">
        <f>IF(WEEKDAY(soki67[[#This Row],[data]], 2) &lt;= 5, $J$2, 5000)</f>
        <v>13179</v>
      </c>
    </row>
    <row r="453" spans="1:8" x14ac:dyDescent="0.45">
      <c r="A453">
        <v>452</v>
      </c>
      <c r="B453" s="1">
        <v>44418</v>
      </c>
      <c r="C453" s="2" t="s">
        <v>6</v>
      </c>
      <c r="D453">
        <v>7910</v>
      </c>
      <c r="E453">
        <f>IF(soki67[[#This Row],[data]] &lt;&gt; B452, F452+soki67[[#This Row],[Zmiana butelkowa]], F452)</f>
        <v>36823</v>
      </c>
      <c r="F453">
        <f>IF(soki67[[#This Row],[Stan butelek przed]]-soki67[[#This Row],[wielkosc_zamowienia]] &gt;=0, soki67[[#This Row],[Stan butelek przed]]-soki67[[#This Row],[wielkosc_zamowienia]], soki67[[#This Row],[Stan butelek przed]])</f>
        <v>28913</v>
      </c>
      <c r="G453">
        <f>IF(soki67[[#This Row],[Stan butelek przed]]-soki67[[#This Row],[wielkosc_zamowienia]] &lt; 0, soki67[[#This Row],[wielkosc_zamowienia]], 0)</f>
        <v>0</v>
      </c>
      <c r="H453">
        <f>IF(WEEKDAY(soki67[[#This Row],[data]], 2) &lt;= 5, $J$2, 5000)</f>
        <v>13179</v>
      </c>
    </row>
    <row r="454" spans="1:8" x14ac:dyDescent="0.45">
      <c r="A454">
        <v>453</v>
      </c>
      <c r="B454" s="1">
        <v>44418</v>
      </c>
      <c r="C454" s="2" t="s">
        <v>5</v>
      </c>
      <c r="D454">
        <v>9000</v>
      </c>
      <c r="E454">
        <f>IF(soki67[[#This Row],[data]] &lt;&gt; B453, F453+soki67[[#This Row],[Zmiana butelkowa]], F453)</f>
        <v>28913</v>
      </c>
      <c r="F454">
        <f>IF(soki67[[#This Row],[Stan butelek przed]]-soki67[[#This Row],[wielkosc_zamowienia]] &gt;=0, soki67[[#This Row],[Stan butelek przed]]-soki67[[#This Row],[wielkosc_zamowienia]], soki67[[#This Row],[Stan butelek przed]])</f>
        <v>19913</v>
      </c>
      <c r="G454">
        <f>IF(soki67[[#This Row],[Stan butelek przed]]-soki67[[#This Row],[wielkosc_zamowienia]] &lt; 0, soki67[[#This Row],[wielkosc_zamowienia]], 0)</f>
        <v>0</v>
      </c>
      <c r="H454">
        <f>IF(WEEKDAY(soki67[[#This Row],[data]], 2) &lt;= 5, $J$2, 5000)</f>
        <v>13179</v>
      </c>
    </row>
    <row r="455" spans="1:8" x14ac:dyDescent="0.45">
      <c r="A455">
        <v>454</v>
      </c>
      <c r="B455" s="1">
        <v>44419</v>
      </c>
      <c r="C455" s="2" t="s">
        <v>5</v>
      </c>
      <c r="D455">
        <v>3240</v>
      </c>
      <c r="E455">
        <f>IF(soki67[[#This Row],[data]] &lt;&gt; B454, F454+soki67[[#This Row],[Zmiana butelkowa]], F454)</f>
        <v>33092</v>
      </c>
      <c r="F455">
        <f>IF(soki67[[#This Row],[Stan butelek przed]]-soki67[[#This Row],[wielkosc_zamowienia]] &gt;=0, soki67[[#This Row],[Stan butelek przed]]-soki67[[#This Row],[wielkosc_zamowienia]], soki67[[#This Row],[Stan butelek przed]])</f>
        <v>29852</v>
      </c>
      <c r="G455">
        <f>IF(soki67[[#This Row],[Stan butelek przed]]-soki67[[#This Row],[wielkosc_zamowienia]] &lt; 0, soki67[[#This Row],[wielkosc_zamowienia]], 0)</f>
        <v>0</v>
      </c>
      <c r="H455">
        <f>IF(WEEKDAY(soki67[[#This Row],[data]], 2) &lt;= 5, $J$2, 5000)</f>
        <v>13179</v>
      </c>
    </row>
    <row r="456" spans="1:8" x14ac:dyDescent="0.45">
      <c r="A456">
        <v>455</v>
      </c>
      <c r="B456" s="1">
        <v>44419</v>
      </c>
      <c r="C456" s="2" t="s">
        <v>7</v>
      </c>
      <c r="D456">
        <v>8700</v>
      </c>
      <c r="E456">
        <f>IF(soki67[[#This Row],[data]] &lt;&gt; B455, F455+soki67[[#This Row],[Zmiana butelkowa]], F455)</f>
        <v>29852</v>
      </c>
      <c r="F456">
        <f>IF(soki67[[#This Row],[Stan butelek przed]]-soki67[[#This Row],[wielkosc_zamowienia]] &gt;=0, soki67[[#This Row],[Stan butelek przed]]-soki67[[#This Row],[wielkosc_zamowienia]], soki67[[#This Row],[Stan butelek przed]])</f>
        <v>21152</v>
      </c>
      <c r="G456">
        <f>IF(soki67[[#This Row],[Stan butelek przed]]-soki67[[#This Row],[wielkosc_zamowienia]] &lt; 0, soki67[[#This Row],[wielkosc_zamowienia]], 0)</f>
        <v>0</v>
      </c>
      <c r="H456">
        <f>IF(WEEKDAY(soki67[[#This Row],[data]], 2) &lt;= 5, $J$2, 5000)</f>
        <v>13179</v>
      </c>
    </row>
    <row r="457" spans="1:8" x14ac:dyDescent="0.45">
      <c r="A457">
        <v>456</v>
      </c>
      <c r="B457" s="1">
        <v>44419</v>
      </c>
      <c r="C457" s="2" t="s">
        <v>4</v>
      </c>
      <c r="D457">
        <v>8110</v>
      </c>
      <c r="E457">
        <f>IF(soki67[[#This Row],[data]] &lt;&gt; B456, F456+soki67[[#This Row],[Zmiana butelkowa]], F456)</f>
        <v>21152</v>
      </c>
      <c r="F457">
        <f>IF(soki67[[#This Row],[Stan butelek przed]]-soki67[[#This Row],[wielkosc_zamowienia]] &gt;=0, soki67[[#This Row],[Stan butelek przed]]-soki67[[#This Row],[wielkosc_zamowienia]], soki67[[#This Row],[Stan butelek przed]])</f>
        <v>13042</v>
      </c>
      <c r="G457">
        <f>IF(soki67[[#This Row],[Stan butelek przed]]-soki67[[#This Row],[wielkosc_zamowienia]] &lt; 0, soki67[[#This Row],[wielkosc_zamowienia]], 0)</f>
        <v>0</v>
      </c>
      <c r="H457">
        <f>IF(WEEKDAY(soki67[[#This Row],[data]], 2) &lt;= 5, $J$2, 5000)</f>
        <v>13179</v>
      </c>
    </row>
    <row r="458" spans="1:8" x14ac:dyDescent="0.45">
      <c r="A458">
        <v>457</v>
      </c>
      <c r="B458" s="1">
        <v>44420</v>
      </c>
      <c r="C458" s="2" t="s">
        <v>7</v>
      </c>
      <c r="D458">
        <v>6510</v>
      </c>
      <c r="E458">
        <f>IF(soki67[[#This Row],[data]] &lt;&gt; B457, F457+soki67[[#This Row],[Zmiana butelkowa]], F457)</f>
        <v>26221</v>
      </c>
      <c r="F458">
        <f>IF(soki67[[#This Row],[Stan butelek przed]]-soki67[[#This Row],[wielkosc_zamowienia]] &gt;=0, soki67[[#This Row],[Stan butelek przed]]-soki67[[#This Row],[wielkosc_zamowienia]], soki67[[#This Row],[Stan butelek przed]])</f>
        <v>19711</v>
      </c>
      <c r="G458">
        <f>IF(soki67[[#This Row],[Stan butelek przed]]-soki67[[#This Row],[wielkosc_zamowienia]] &lt; 0, soki67[[#This Row],[wielkosc_zamowienia]], 0)</f>
        <v>0</v>
      </c>
      <c r="H458">
        <f>IF(WEEKDAY(soki67[[#This Row],[data]], 2) &lt;= 5, $J$2, 5000)</f>
        <v>13179</v>
      </c>
    </row>
    <row r="459" spans="1:8" x14ac:dyDescent="0.45">
      <c r="A459">
        <v>458</v>
      </c>
      <c r="B459" s="1">
        <v>44421</v>
      </c>
      <c r="C459" s="2" t="s">
        <v>5</v>
      </c>
      <c r="D459">
        <v>1150</v>
      </c>
      <c r="E459">
        <f>IF(soki67[[#This Row],[data]] &lt;&gt; B458, F458+soki67[[#This Row],[Zmiana butelkowa]], F458)</f>
        <v>32890</v>
      </c>
      <c r="F459">
        <f>IF(soki67[[#This Row],[Stan butelek przed]]-soki67[[#This Row],[wielkosc_zamowienia]] &gt;=0, soki67[[#This Row],[Stan butelek przed]]-soki67[[#This Row],[wielkosc_zamowienia]], soki67[[#This Row],[Stan butelek przed]])</f>
        <v>31740</v>
      </c>
      <c r="G459">
        <f>IF(soki67[[#This Row],[Stan butelek przed]]-soki67[[#This Row],[wielkosc_zamowienia]] &lt; 0, soki67[[#This Row],[wielkosc_zamowienia]], 0)</f>
        <v>0</v>
      </c>
      <c r="H459">
        <f>IF(WEEKDAY(soki67[[#This Row],[data]], 2) &lt;= 5, $J$2, 5000)</f>
        <v>13179</v>
      </c>
    </row>
    <row r="460" spans="1:8" x14ac:dyDescent="0.45">
      <c r="A460">
        <v>459</v>
      </c>
      <c r="B460" s="1">
        <v>44422</v>
      </c>
      <c r="C460" s="2" t="s">
        <v>7</v>
      </c>
      <c r="D460">
        <v>9430</v>
      </c>
      <c r="E460">
        <f>IF(soki67[[#This Row],[data]] &lt;&gt; B459, F459+soki67[[#This Row],[Zmiana butelkowa]], F459)</f>
        <v>36740</v>
      </c>
      <c r="F460">
        <f>IF(soki67[[#This Row],[Stan butelek przed]]-soki67[[#This Row],[wielkosc_zamowienia]] &gt;=0, soki67[[#This Row],[Stan butelek przed]]-soki67[[#This Row],[wielkosc_zamowienia]], soki67[[#This Row],[Stan butelek przed]])</f>
        <v>27310</v>
      </c>
      <c r="G460">
        <f>IF(soki67[[#This Row],[Stan butelek przed]]-soki67[[#This Row],[wielkosc_zamowienia]] &lt; 0, soki67[[#This Row],[wielkosc_zamowienia]], 0)</f>
        <v>0</v>
      </c>
      <c r="H460">
        <f>IF(WEEKDAY(soki67[[#This Row],[data]], 2) &lt;= 5, $J$2, 5000)</f>
        <v>5000</v>
      </c>
    </row>
    <row r="461" spans="1:8" x14ac:dyDescent="0.45">
      <c r="A461">
        <v>460</v>
      </c>
      <c r="B461" s="1">
        <v>44422</v>
      </c>
      <c r="C461" s="2" t="s">
        <v>4</v>
      </c>
      <c r="D461">
        <v>6500</v>
      </c>
      <c r="E461">
        <f>IF(soki67[[#This Row],[data]] &lt;&gt; B460, F460+soki67[[#This Row],[Zmiana butelkowa]], F460)</f>
        <v>27310</v>
      </c>
      <c r="F461">
        <f>IF(soki67[[#This Row],[Stan butelek przed]]-soki67[[#This Row],[wielkosc_zamowienia]] &gt;=0, soki67[[#This Row],[Stan butelek przed]]-soki67[[#This Row],[wielkosc_zamowienia]], soki67[[#This Row],[Stan butelek przed]])</f>
        <v>20810</v>
      </c>
      <c r="G461">
        <f>IF(soki67[[#This Row],[Stan butelek przed]]-soki67[[#This Row],[wielkosc_zamowienia]] &lt; 0, soki67[[#This Row],[wielkosc_zamowienia]], 0)</f>
        <v>0</v>
      </c>
      <c r="H461">
        <f>IF(WEEKDAY(soki67[[#This Row],[data]], 2) &lt;= 5, $J$2, 5000)</f>
        <v>5000</v>
      </c>
    </row>
    <row r="462" spans="1:8" x14ac:dyDescent="0.45">
      <c r="A462">
        <v>461</v>
      </c>
      <c r="B462" s="1">
        <v>44422</v>
      </c>
      <c r="C462" s="2" t="s">
        <v>5</v>
      </c>
      <c r="D462">
        <v>6410</v>
      </c>
      <c r="E462">
        <f>IF(soki67[[#This Row],[data]] &lt;&gt; B461, F461+soki67[[#This Row],[Zmiana butelkowa]], F461)</f>
        <v>20810</v>
      </c>
      <c r="F462">
        <f>IF(soki67[[#This Row],[Stan butelek przed]]-soki67[[#This Row],[wielkosc_zamowienia]] &gt;=0, soki67[[#This Row],[Stan butelek przed]]-soki67[[#This Row],[wielkosc_zamowienia]], soki67[[#This Row],[Stan butelek przed]])</f>
        <v>14400</v>
      </c>
      <c r="G462">
        <f>IF(soki67[[#This Row],[Stan butelek przed]]-soki67[[#This Row],[wielkosc_zamowienia]] &lt; 0, soki67[[#This Row],[wielkosc_zamowienia]], 0)</f>
        <v>0</v>
      </c>
      <c r="H462">
        <f>IF(WEEKDAY(soki67[[#This Row],[data]], 2) &lt;= 5, $J$2, 5000)</f>
        <v>5000</v>
      </c>
    </row>
    <row r="463" spans="1:8" x14ac:dyDescent="0.45">
      <c r="A463">
        <v>462</v>
      </c>
      <c r="B463" s="1">
        <v>44423</v>
      </c>
      <c r="C463" s="2" t="s">
        <v>7</v>
      </c>
      <c r="D463">
        <v>5300</v>
      </c>
      <c r="E463">
        <f>IF(soki67[[#This Row],[data]] &lt;&gt; B462, F462+soki67[[#This Row],[Zmiana butelkowa]], F462)</f>
        <v>19400</v>
      </c>
      <c r="F463">
        <f>IF(soki67[[#This Row],[Stan butelek przed]]-soki67[[#This Row],[wielkosc_zamowienia]] &gt;=0, soki67[[#This Row],[Stan butelek przed]]-soki67[[#This Row],[wielkosc_zamowienia]], soki67[[#This Row],[Stan butelek przed]])</f>
        <v>14100</v>
      </c>
      <c r="G463">
        <f>IF(soki67[[#This Row],[Stan butelek przed]]-soki67[[#This Row],[wielkosc_zamowienia]] &lt; 0, soki67[[#This Row],[wielkosc_zamowienia]], 0)</f>
        <v>0</v>
      </c>
      <c r="H463">
        <f>IF(WEEKDAY(soki67[[#This Row],[data]], 2) &lt;= 5, $J$2, 5000)</f>
        <v>5000</v>
      </c>
    </row>
    <row r="464" spans="1:8" x14ac:dyDescent="0.45">
      <c r="A464">
        <v>463</v>
      </c>
      <c r="B464" s="1">
        <v>44423</v>
      </c>
      <c r="C464" s="2" t="s">
        <v>4</v>
      </c>
      <c r="D464">
        <v>5430</v>
      </c>
      <c r="E464">
        <f>IF(soki67[[#This Row],[data]] &lt;&gt; B463, F463+soki67[[#This Row],[Zmiana butelkowa]], F463)</f>
        <v>14100</v>
      </c>
      <c r="F464">
        <f>IF(soki67[[#This Row],[Stan butelek przed]]-soki67[[#This Row],[wielkosc_zamowienia]] &gt;=0, soki67[[#This Row],[Stan butelek przed]]-soki67[[#This Row],[wielkosc_zamowienia]], soki67[[#This Row],[Stan butelek przed]])</f>
        <v>8670</v>
      </c>
      <c r="G464">
        <f>IF(soki67[[#This Row],[Stan butelek przed]]-soki67[[#This Row],[wielkosc_zamowienia]] &lt; 0, soki67[[#This Row],[wielkosc_zamowienia]], 0)</f>
        <v>0</v>
      </c>
      <c r="H464">
        <f>IF(WEEKDAY(soki67[[#This Row],[data]], 2) &lt;= 5, $J$2, 5000)</f>
        <v>5000</v>
      </c>
    </row>
    <row r="465" spans="1:8" x14ac:dyDescent="0.45">
      <c r="A465">
        <v>464</v>
      </c>
      <c r="B465" s="1">
        <v>44423</v>
      </c>
      <c r="C465" s="2" t="s">
        <v>5</v>
      </c>
      <c r="D465">
        <v>3660</v>
      </c>
      <c r="E465">
        <f>IF(soki67[[#This Row],[data]] &lt;&gt; B464, F464+soki67[[#This Row],[Zmiana butelkowa]], F464)</f>
        <v>8670</v>
      </c>
      <c r="F465">
        <f>IF(soki67[[#This Row],[Stan butelek przed]]-soki67[[#This Row],[wielkosc_zamowienia]] &gt;=0, soki67[[#This Row],[Stan butelek przed]]-soki67[[#This Row],[wielkosc_zamowienia]], soki67[[#This Row],[Stan butelek przed]])</f>
        <v>5010</v>
      </c>
      <c r="G465">
        <f>IF(soki67[[#This Row],[Stan butelek przed]]-soki67[[#This Row],[wielkosc_zamowienia]] &lt; 0, soki67[[#This Row],[wielkosc_zamowienia]], 0)</f>
        <v>0</v>
      </c>
      <c r="H465">
        <f>IF(WEEKDAY(soki67[[#This Row],[data]], 2) &lt;= 5, $J$2, 5000)</f>
        <v>5000</v>
      </c>
    </row>
    <row r="466" spans="1:8" x14ac:dyDescent="0.45">
      <c r="A466">
        <v>465</v>
      </c>
      <c r="B466" s="1">
        <v>44424</v>
      </c>
      <c r="C466" s="2" t="s">
        <v>4</v>
      </c>
      <c r="D466">
        <v>3000</v>
      </c>
      <c r="E466">
        <f>IF(soki67[[#This Row],[data]] &lt;&gt; B465, F465+soki67[[#This Row],[Zmiana butelkowa]], F465)</f>
        <v>18189</v>
      </c>
      <c r="F466">
        <f>IF(soki67[[#This Row],[Stan butelek przed]]-soki67[[#This Row],[wielkosc_zamowienia]] &gt;=0, soki67[[#This Row],[Stan butelek przed]]-soki67[[#This Row],[wielkosc_zamowienia]], soki67[[#This Row],[Stan butelek przed]])</f>
        <v>15189</v>
      </c>
      <c r="G466">
        <f>IF(soki67[[#This Row],[Stan butelek przed]]-soki67[[#This Row],[wielkosc_zamowienia]] &lt; 0, soki67[[#This Row],[wielkosc_zamowienia]], 0)</f>
        <v>0</v>
      </c>
      <c r="H466">
        <f>IF(WEEKDAY(soki67[[#This Row],[data]], 2) &lt;= 5, $J$2, 5000)</f>
        <v>13179</v>
      </c>
    </row>
    <row r="467" spans="1:8" x14ac:dyDescent="0.45">
      <c r="A467">
        <v>466</v>
      </c>
      <c r="B467" s="1">
        <v>44424</v>
      </c>
      <c r="C467" s="2" t="s">
        <v>5</v>
      </c>
      <c r="D467">
        <v>6120</v>
      </c>
      <c r="E467">
        <f>IF(soki67[[#This Row],[data]] &lt;&gt; B466, F466+soki67[[#This Row],[Zmiana butelkowa]], F466)</f>
        <v>15189</v>
      </c>
      <c r="F467">
        <f>IF(soki67[[#This Row],[Stan butelek przed]]-soki67[[#This Row],[wielkosc_zamowienia]] &gt;=0, soki67[[#This Row],[Stan butelek przed]]-soki67[[#This Row],[wielkosc_zamowienia]], soki67[[#This Row],[Stan butelek przed]])</f>
        <v>9069</v>
      </c>
      <c r="G467">
        <f>IF(soki67[[#This Row],[Stan butelek przed]]-soki67[[#This Row],[wielkosc_zamowienia]] &lt; 0, soki67[[#This Row],[wielkosc_zamowienia]], 0)</f>
        <v>0</v>
      </c>
      <c r="H467">
        <f>IF(WEEKDAY(soki67[[#This Row],[data]], 2) &lt;= 5, $J$2, 5000)</f>
        <v>13179</v>
      </c>
    </row>
    <row r="468" spans="1:8" x14ac:dyDescent="0.45">
      <c r="A468">
        <v>467</v>
      </c>
      <c r="B468" s="1">
        <v>44424</v>
      </c>
      <c r="C468" s="2" t="s">
        <v>6</v>
      </c>
      <c r="D468">
        <v>5850</v>
      </c>
      <c r="E468">
        <f>IF(soki67[[#This Row],[data]] &lt;&gt; B467, F467+soki67[[#This Row],[Zmiana butelkowa]], F467)</f>
        <v>9069</v>
      </c>
      <c r="F468">
        <f>IF(soki67[[#This Row],[Stan butelek przed]]-soki67[[#This Row],[wielkosc_zamowienia]] &gt;=0, soki67[[#This Row],[Stan butelek przed]]-soki67[[#This Row],[wielkosc_zamowienia]], soki67[[#This Row],[Stan butelek przed]])</f>
        <v>3219</v>
      </c>
      <c r="G468">
        <f>IF(soki67[[#This Row],[Stan butelek przed]]-soki67[[#This Row],[wielkosc_zamowienia]] &lt; 0, soki67[[#This Row],[wielkosc_zamowienia]], 0)</f>
        <v>0</v>
      </c>
      <c r="H468">
        <f>IF(WEEKDAY(soki67[[#This Row],[data]], 2) &lt;= 5, $J$2, 5000)</f>
        <v>13179</v>
      </c>
    </row>
    <row r="469" spans="1:8" x14ac:dyDescent="0.45">
      <c r="A469">
        <v>468</v>
      </c>
      <c r="B469" s="1">
        <v>44425</v>
      </c>
      <c r="C469" s="2" t="s">
        <v>5</v>
      </c>
      <c r="D469">
        <v>6690</v>
      </c>
      <c r="E469">
        <f>IF(soki67[[#This Row],[data]] &lt;&gt; B468, F468+soki67[[#This Row],[Zmiana butelkowa]], F468)</f>
        <v>16398</v>
      </c>
      <c r="F469">
        <f>IF(soki67[[#This Row],[Stan butelek przed]]-soki67[[#This Row],[wielkosc_zamowienia]] &gt;=0, soki67[[#This Row],[Stan butelek przed]]-soki67[[#This Row],[wielkosc_zamowienia]], soki67[[#This Row],[Stan butelek przed]])</f>
        <v>9708</v>
      </c>
      <c r="G469">
        <f>IF(soki67[[#This Row],[Stan butelek przed]]-soki67[[#This Row],[wielkosc_zamowienia]] &lt; 0, soki67[[#This Row],[wielkosc_zamowienia]], 0)</f>
        <v>0</v>
      </c>
      <c r="H469">
        <f>IF(WEEKDAY(soki67[[#This Row],[data]], 2) &lt;= 5, $J$2, 5000)</f>
        <v>13179</v>
      </c>
    </row>
    <row r="470" spans="1:8" x14ac:dyDescent="0.45">
      <c r="A470">
        <v>469</v>
      </c>
      <c r="B470" s="1">
        <v>44425</v>
      </c>
      <c r="C470" s="2" t="s">
        <v>4</v>
      </c>
      <c r="D470">
        <v>2510</v>
      </c>
      <c r="E470">
        <f>IF(soki67[[#This Row],[data]] &lt;&gt; B469, F469+soki67[[#This Row],[Zmiana butelkowa]], F469)</f>
        <v>9708</v>
      </c>
      <c r="F470">
        <f>IF(soki67[[#This Row],[Stan butelek przed]]-soki67[[#This Row],[wielkosc_zamowienia]] &gt;=0, soki67[[#This Row],[Stan butelek przed]]-soki67[[#This Row],[wielkosc_zamowienia]], soki67[[#This Row],[Stan butelek przed]])</f>
        <v>7198</v>
      </c>
      <c r="G470">
        <f>IF(soki67[[#This Row],[Stan butelek przed]]-soki67[[#This Row],[wielkosc_zamowienia]] &lt; 0, soki67[[#This Row],[wielkosc_zamowienia]], 0)</f>
        <v>0</v>
      </c>
      <c r="H470">
        <f>IF(WEEKDAY(soki67[[#This Row],[data]], 2) &lt;= 5, $J$2, 5000)</f>
        <v>13179</v>
      </c>
    </row>
    <row r="471" spans="1:8" x14ac:dyDescent="0.45">
      <c r="A471">
        <v>470</v>
      </c>
      <c r="B471" s="1">
        <v>44426</v>
      </c>
      <c r="C471" s="2" t="s">
        <v>6</v>
      </c>
      <c r="D471">
        <v>4090</v>
      </c>
      <c r="E471">
        <f>IF(soki67[[#This Row],[data]] &lt;&gt; B470, F470+soki67[[#This Row],[Zmiana butelkowa]], F470)</f>
        <v>20377</v>
      </c>
      <c r="F471">
        <f>IF(soki67[[#This Row],[Stan butelek przed]]-soki67[[#This Row],[wielkosc_zamowienia]] &gt;=0, soki67[[#This Row],[Stan butelek przed]]-soki67[[#This Row],[wielkosc_zamowienia]], soki67[[#This Row],[Stan butelek przed]])</f>
        <v>16287</v>
      </c>
      <c r="G471">
        <f>IF(soki67[[#This Row],[Stan butelek przed]]-soki67[[#This Row],[wielkosc_zamowienia]] &lt; 0, soki67[[#This Row],[wielkosc_zamowienia]], 0)</f>
        <v>0</v>
      </c>
      <c r="H471">
        <f>IF(WEEKDAY(soki67[[#This Row],[data]], 2) &lt;= 5, $J$2, 5000)</f>
        <v>13179</v>
      </c>
    </row>
    <row r="472" spans="1:8" x14ac:dyDescent="0.45">
      <c r="A472">
        <v>471</v>
      </c>
      <c r="B472" s="1">
        <v>44427</v>
      </c>
      <c r="C472" s="2" t="s">
        <v>5</v>
      </c>
      <c r="D472">
        <v>4580</v>
      </c>
      <c r="E472">
        <f>IF(soki67[[#This Row],[data]] &lt;&gt; B471, F471+soki67[[#This Row],[Zmiana butelkowa]], F471)</f>
        <v>29466</v>
      </c>
      <c r="F472">
        <f>IF(soki67[[#This Row],[Stan butelek przed]]-soki67[[#This Row],[wielkosc_zamowienia]] &gt;=0, soki67[[#This Row],[Stan butelek przed]]-soki67[[#This Row],[wielkosc_zamowienia]], soki67[[#This Row],[Stan butelek przed]])</f>
        <v>24886</v>
      </c>
      <c r="G472">
        <f>IF(soki67[[#This Row],[Stan butelek przed]]-soki67[[#This Row],[wielkosc_zamowienia]] &lt; 0, soki67[[#This Row],[wielkosc_zamowienia]], 0)</f>
        <v>0</v>
      </c>
      <c r="H472">
        <f>IF(WEEKDAY(soki67[[#This Row],[data]], 2) &lt;= 5, $J$2, 5000)</f>
        <v>13179</v>
      </c>
    </row>
    <row r="473" spans="1:8" x14ac:dyDescent="0.45">
      <c r="A473">
        <v>472</v>
      </c>
      <c r="B473" s="1">
        <v>44428</v>
      </c>
      <c r="C473" s="2" t="s">
        <v>6</v>
      </c>
      <c r="D473">
        <v>6590</v>
      </c>
      <c r="E473">
        <f>IF(soki67[[#This Row],[data]] &lt;&gt; B472, F472+soki67[[#This Row],[Zmiana butelkowa]], F472)</f>
        <v>38065</v>
      </c>
      <c r="F473">
        <f>IF(soki67[[#This Row],[Stan butelek przed]]-soki67[[#This Row],[wielkosc_zamowienia]] &gt;=0, soki67[[#This Row],[Stan butelek przed]]-soki67[[#This Row],[wielkosc_zamowienia]], soki67[[#This Row],[Stan butelek przed]])</f>
        <v>31475</v>
      </c>
      <c r="G473">
        <f>IF(soki67[[#This Row],[Stan butelek przed]]-soki67[[#This Row],[wielkosc_zamowienia]] &lt; 0, soki67[[#This Row],[wielkosc_zamowienia]], 0)</f>
        <v>0</v>
      </c>
      <c r="H473">
        <f>IF(WEEKDAY(soki67[[#This Row],[data]], 2) &lt;= 5, $J$2, 5000)</f>
        <v>13179</v>
      </c>
    </row>
    <row r="474" spans="1:8" x14ac:dyDescent="0.45">
      <c r="A474">
        <v>473</v>
      </c>
      <c r="B474" s="1">
        <v>44428</v>
      </c>
      <c r="C474" s="2" t="s">
        <v>4</v>
      </c>
      <c r="D474">
        <v>3060</v>
      </c>
      <c r="E474">
        <f>IF(soki67[[#This Row],[data]] &lt;&gt; B473, F473+soki67[[#This Row],[Zmiana butelkowa]], F473)</f>
        <v>31475</v>
      </c>
      <c r="F474">
        <f>IF(soki67[[#This Row],[Stan butelek przed]]-soki67[[#This Row],[wielkosc_zamowienia]] &gt;=0, soki67[[#This Row],[Stan butelek przed]]-soki67[[#This Row],[wielkosc_zamowienia]], soki67[[#This Row],[Stan butelek przed]])</f>
        <v>28415</v>
      </c>
      <c r="G474">
        <f>IF(soki67[[#This Row],[Stan butelek przed]]-soki67[[#This Row],[wielkosc_zamowienia]] &lt; 0, soki67[[#This Row],[wielkosc_zamowienia]], 0)</f>
        <v>0</v>
      </c>
      <c r="H474">
        <f>IF(WEEKDAY(soki67[[#This Row],[data]], 2) &lt;= 5, $J$2, 5000)</f>
        <v>13179</v>
      </c>
    </row>
    <row r="475" spans="1:8" x14ac:dyDescent="0.45">
      <c r="A475">
        <v>474</v>
      </c>
      <c r="B475" s="1">
        <v>44428</v>
      </c>
      <c r="C475" s="2" t="s">
        <v>7</v>
      </c>
      <c r="D475">
        <v>1220</v>
      </c>
      <c r="E475">
        <f>IF(soki67[[#This Row],[data]] &lt;&gt; B474, F474+soki67[[#This Row],[Zmiana butelkowa]], F474)</f>
        <v>28415</v>
      </c>
      <c r="F475">
        <f>IF(soki67[[#This Row],[Stan butelek przed]]-soki67[[#This Row],[wielkosc_zamowienia]] &gt;=0, soki67[[#This Row],[Stan butelek przed]]-soki67[[#This Row],[wielkosc_zamowienia]], soki67[[#This Row],[Stan butelek przed]])</f>
        <v>27195</v>
      </c>
      <c r="G475">
        <f>IF(soki67[[#This Row],[Stan butelek przed]]-soki67[[#This Row],[wielkosc_zamowienia]] &lt; 0, soki67[[#This Row],[wielkosc_zamowienia]], 0)</f>
        <v>0</v>
      </c>
      <c r="H475">
        <f>IF(WEEKDAY(soki67[[#This Row],[data]], 2) &lt;= 5, $J$2, 5000)</f>
        <v>13179</v>
      </c>
    </row>
    <row r="476" spans="1:8" x14ac:dyDescent="0.45">
      <c r="A476">
        <v>475</v>
      </c>
      <c r="B476" s="1">
        <v>44429</v>
      </c>
      <c r="C476" s="2" t="s">
        <v>7</v>
      </c>
      <c r="D476">
        <v>6590</v>
      </c>
      <c r="E476">
        <f>IF(soki67[[#This Row],[data]] &lt;&gt; B475, F475+soki67[[#This Row],[Zmiana butelkowa]], F475)</f>
        <v>32195</v>
      </c>
      <c r="F476">
        <f>IF(soki67[[#This Row],[Stan butelek przed]]-soki67[[#This Row],[wielkosc_zamowienia]] &gt;=0, soki67[[#This Row],[Stan butelek przed]]-soki67[[#This Row],[wielkosc_zamowienia]], soki67[[#This Row],[Stan butelek przed]])</f>
        <v>25605</v>
      </c>
      <c r="G476">
        <f>IF(soki67[[#This Row],[Stan butelek przed]]-soki67[[#This Row],[wielkosc_zamowienia]] &lt; 0, soki67[[#This Row],[wielkosc_zamowienia]], 0)</f>
        <v>0</v>
      </c>
      <c r="H476">
        <f>IF(WEEKDAY(soki67[[#This Row],[data]], 2) &lt;= 5, $J$2, 5000)</f>
        <v>5000</v>
      </c>
    </row>
    <row r="477" spans="1:8" x14ac:dyDescent="0.45">
      <c r="A477">
        <v>476</v>
      </c>
      <c r="B477" s="1">
        <v>44430</v>
      </c>
      <c r="C477" s="2" t="s">
        <v>5</v>
      </c>
      <c r="D477">
        <v>7000</v>
      </c>
      <c r="E477">
        <f>IF(soki67[[#This Row],[data]] &lt;&gt; B476, F476+soki67[[#This Row],[Zmiana butelkowa]], F476)</f>
        <v>30605</v>
      </c>
      <c r="F477">
        <f>IF(soki67[[#This Row],[Stan butelek przed]]-soki67[[#This Row],[wielkosc_zamowienia]] &gt;=0, soki67[[#This Row],[Stan butelek przed]]-soki67[[#This Row],[wielkosc_zamowienia]], soki67[[#This Row],[Stan butelek przed]])</f>
        <v>23605</v>
      </c>
      <c r="G477">
        <f>IF(soki67[[#This Row],[Stan butelek przed]]-soki67[[#This Row],[wielkosc_zamowienia]] &lt; 0, soki67[[#This Row],[wielkosc_zamowienia]], 0)</f>
        <v>0</v>
      </c>
      <c r="H477">
        <f>IF(WEEKDAY(soki67[[#This Row],[data]], 2) &lt;= 5, $J$2, 5000)</f>
        <v>5000</v>
      </c>
    </row>
    <row r="478" spans="1:8" x14ac:dyDescent="0.45">
      <c r="A478">
        <v>477</v>
      </c>
      <c r="B478" s="1">
        <v>44430</v>
      </c>
      <c r="C478" s="2" t="s">
        <v>4</v>
      </c>
      <c r="D478">
        <v>4530</v>
      </c>
      <c r="E478">
        <f>IF(soki67[[#This Row],[data]] &lt;&gt; B477, F477+soki67[[#This Row],[Zmiana butelkowa]], F477)</f>
        <v>23605</v>
      </c>
      <c r="F478">
        <f>IF(soki67[[#This Row],[Stan butelek przed]]-soki67[[#This Row],[wielkosc_zamowienia]] &gt;=0, soki67[[#This Row],[Stan butelek przed]]-soki67[[#This Row],[wielkosc_zamowienia]], soki67[[#This Row],[Stan butelek przed]])</f>
        <v>19075</v>
      </c>
      <c r="G478">
        <f>IF(soki67[[#This Row],[Stan butelek przed]]-soki67[[#This Row],[wielkosc_zamowienia]] &lt; 0, soki67[[#This Row],[wielkosc_zamowienia]], 0)</f>
        <v>0</v>
      </c>
      <c r="H478">
        <f>IF(WEEKDAY(soki67[[#This Row],[data]], 2) &lt;= 5, $J$2, 5000)</f>
        <v>5000</v>
      </c>
    </row>
    <row r="479" spans="1:8" x14ac:dyDescent="0.45">
      <c r="A479">
        <v>478</v>
      </c>
      <c r="B479" s="1">
        <v>44430</v>
      </c>
      <c r="C479" s="2" t="s">
        <v>7</v>
      </c>
      <c r="D479">
        <v>5480</v>
      </c>
      <c r="E479">
        <f>IF(soki67[[#This Row],[data]] &lt;&gt; B478, F478+soki67[[#This Row],[Zmiana butelkowa]], F478)</f>
        <v>19075</v>
      </c>
      <c r="F479">
        <f>IF(soki67[[#This Row],[Stan butelek przed]]-soki67[[#This Row],[wielkosc_zamowienia]] &gt;=0, soki67[[#This Row],[Stan butelek przed]]-soki67[[#This Row],[wielkosc_zamowienia]], soki67[[#This Row],[Stan butelek przed]])</f>
        <v>13595</v>
      </c>
      <c r="G479">
        <f>IF(soki67[[#This Row],[Stan butelek przed]]-soki67[[#This Row],[wielkosc_zamowienia]] &lt; 0, soki67[[#This Row],[wielkosc_zamowienia]], 0)</f>
        <v>0</v>
      </c>
      <c r="H479">
        <f>IF(WEEKDAY(soki67[[#This Row],[data]], 2) &lt;= 5, $J$2, 5000)</f>
        <v>5000</v>
      </c>
    </row>
    <row r="480" spans="1:8" x14ac:dyDescent="0.45">
      <c r="A480">
        <v>479</v>
      </c>
      <c r="B480" s="1">
        <v>44431</v>
      </c>
      <c r="C480" s="2" t="s">
        <v>4</v>
      </c>
      <c r="D480">
        <v>6400</v>
      </c>
      <c r="E480">
        <f>IF(soki67[[#This Row],[data]] &lt;&gt; B479, F479+soki67[[#This Row],[Zmiana butelkowa]], F479)</f>
        <v>26774</v>
      </c>
      <c r="F480">
        <f>IF(soki67[[#This Row],[Stan butelek przed]]-soki67[[#This Row],[wielkosc_zamowienia]] &gt;=0, soki67[[#This Row],[Stan butelek przed]]-soki67[[#This Row],[wielkosc_zamowienia]], soki67[[#This Row],[Stan butelek przed]])</f>
        <v>20374</v>
      </c>
      <c r="G480">
        <f>IF(soki67[[#This Row],[Stan butelek przed]]-soki67[[#This Row],[wielkosc_zamowienia]] &lt; 0, soki67[[#This Row],[wielkosc_zamowienia]], 0)</f>
        <v>0</v>
      </c>
      <c r="H480">
        <f>IF(WEEKDAY(soki67[[#This Row],[data]], 2) &lt;= 5, $J$2, 5000)</f>
        <v>13179</v>
      </c>
    </row>
    <row r="481" spans="1:8" x14ac:dyDescent="0.45">
      <c r="A481">
        <v>480</v>
      </c>
      <c r="B481" s="1">
        <v>44431</v>
      </c>
      <c r="C481" s="2" t="s">
        <v>5</v>
      </c>
      <c r="D481">
        <v>7870</v>
      </c>
      <c r="E481">
        <f>IF(soki67[[#This Row],[data]] &lt;&gt; B480, F480+soki67[[#This Row],[Zmiana butelkowa]], F480)</f>
        <v>20374</v>
      </c>
      <c r="F481">
        <f>IF(soki67[[#This Row],[Stan butelek przed]]-soki67[[#This Row],[wielkosc_zamowienia]] &gt;=0, soki67[[#This Row],[Stan butelek przed]]-soki67[[#This Row],[wielkosc_zamowienia]], soki67[[#This Row],[Stan butelek przed]])</f>
        <v>12504</v>
      </c>
      <c r="G481">
        <f>IF(soki67[[#This Row],[Stan butelek przed]]-soki67[[#This Row],[wielkosc_zamowienia]] &lt; 0, soki67[[#This Row],[wielkosc_zamowienia]], 0)</f>
        <v>0</v>
      </c>
      <c r="H481">
        <f>IF(WEEKDAY(soki67[[#This Row],[data]], 2) &lt;= 5, $J$2, 5000)</f>
        <v>13179</v>
      </c>
    </row>
    <row r="482" spans="1:8" x14ac:dyDescent="0.45">
      <c r="A482">
        <v>481</v>
      </c>
      <c r="B482" s="1">
        <v>44431</v>
      </c>
      <c r="C482" s="2" t="s">
        <v>7</v>
      </c>
      <c r="D482">
        <v>7490</v>
      </c>
      <c r="E482">
        <f>IF(soki67[[#This Row],[data]] &lt;&gt; B481, F481+soki67[[#This Row],[Zmiana butelkowa]], F481)</f>
        <v>12504</v>
      </c>
      <c r="F482">
        <f>IF(soki67[[#This Row],[Stan butelek przed]]-soki67[[#This Row],[wielkosc_zamowienia]] &gt;=0, soki67[[#This Row],[Stan butelek przed]]-soki67[[#This Row],[wielkosc_zamowienia]], soki67[[#This Row],[Stan butelek przed]])</f>
        <v>5014</v>
      </c>
      <c r="G482">
        <f>IF(soki67[[#This Row],[Stan butelek przed]]-soki67[[#This Row],[wielkosc_zamowienia]] &lt; 0, soki67[[#This Row],[wielkosc_zamowienia]], 0)</f>
        <v>0</v>
      </c>
      <c r="H482">
        <f>IF(WEEKDAY(soki67[[#This Row],[data]], 2) &lt;= 5, $J$2, 5000)</f>
        <v>13179</v>
      </c>
    </row>
    <row r="483" spans="1:8" x14ac:dyDescent="0.45">
      <c r="A483">
        <v>482</v>
      </c>
      <c r="B483" s="1">
        <v>44432</v>
      </c>
      <c r="C483" s="2" t="s">
        <v>5</v>
      </c>
      <c r="D483">
        <v>6900</v>
      </c>
      <c r="E483">
        <f>IF(soki67[[#This Row],[data]] &lt;&gt; B482, F482+soki67[[#This Row],[Zmiana butelkowa]], F482)</f>
        <v>18193</v>
      </c>
      <c r="F483">
        <f>IF(soki67[[#This Row],[Stan butelek przed]]-soki67[[#This Row],[wielkosc_zamowienia]] &gt;=0, soki67[[#This Row],[Stan butelek przed]]-soki67[[#This Row],[wielkosc_zamowienia]], soki67[[#This Row],[Stan butelek przed]])</f>
        <v>11293</v>
      </c>
      <c r="G483">
        <f>IF(soki67[[#This Row],[Stan butelek przed]]-soki67[[#This Row],[wielkosc_zamowienia]] &lt; 0, soki67[[#This Row],[wielkosc_zamowienia]], 0)</f>
        <v>0</v>
      </c>
      <c r="H483">
        <f>IF(WEEKDAY(soki67[[#This Row],[data]], 2) &lt;= 5, $J$2, 5000)</f>
        <v>13179</v>
      </c>
    </row>
    <row r="484" spans="1:8" x14ac:dyDescent="0.45">
      <c r="A484">
        <v>483</v>
      </c>
      <c r="B484" s="1">
        <v>44432</v>
      </c>
      <c r="C484" s="2" t="s">
        <v>6</v>
      </c>
      <c r="D484">
        <v>5180</v>
      </c>
      <c r="E484">
        <f>IF(soki67[[#This Row],[data]] &lt;&gt; B483, F483+soki67[[#This Row],[Zmiana butelkowa]], F483)</f>
        <v>11293</v>
      </c>
      <c r="F484">
        <f>IF(soki67[[#This Row],[Stan butelek przed]]-soki67[[#This Row],[wielkosc_zamowienia]] &gt;=0, soki67[[#This Row],[Stan butelek przed]]-soki67[[#This Row],[wielkosc_zamowienia]], soki67[[#This Row],[Stan butelek przed]])</f>
        <v>6113</v>
      </c>
      <c r="G484">
        <f>IF(soki67[[#This Row],[Stan butelek przed]]-soki67[[#This Row],[wielkosc_zamowienia]] &lt; 0, soki67[[#This Row],[wielkosc_zamowienia]], 0)</f>
        <v>0</v>
      </c>
      <c r="H484">
        <f>IF(WEEKDAY(soki67[[#This Row],[data]], 2) &lt;= 5, $J$2, 5000)</f>
        <v>13179</v>
      </c>
    </row>
    <row r="485" spans="1:8" x14ac:dyDescent="0.45">
      <c r="A485">
        <v>484</v>
      </c>
      <c r="B485" s="1">
        <v>44432</v>
      </c>
      <c r="C485" s="2" t="s">
        <v>4</v>
      </c>
      <c r="D485">
        <v>1870</v>
      </c>
      <c r="E485">
        <f>IF(soki67[[#This Row],[data]] &lt;&gt; B484, F484+soki67[[#This Row],[Zmiana butelkowa]], F484)</f>
        <v>6113</v>
      </c>
      <c r="F485">
        <f>IF(soki67[[#This Row],[Stan butelek przed]]-soki67[[#This Row],[wielkosc_zamowienia]] &gt;=0, soki67[[#This Row],[Stan butelek przed]]-soki67[[#This Row],[wielkosc_zamowienia]], soki67[[#This Row],[Stan butelek przed]])</f>
        <v>4243</v>
      </c>
      <c r="G485">
        <f>IF(soki67[[#This Row],[Stan butelek przed]]-soki67[[#This Row],[wielkosc_zamowienia]] &lt; 0, soki67[[#This Row],[wielkosc_zamowienia]], 0)</f>
        <v>0</v>
      </c>
      <c r="H485">
        <f>IF(WEEKDAY(soki67[[#This Row],[data]], 2) &lt;= 5, $J$2, 5000)</f>
        <v>13179</v>
      </c>
    </row>
    <row r="486" spans="1:8" x14ac:dyDescent="0.45">
      <c r="A486">
        <v>485</v>
      </c>
      <c r="B486" s="1">
        <v>44433</v>
      </c>
      <c r="C486" s="2" t="s">
        <v>7</v>
      </c>
      <c r="D486">
        <v>2520</v>
      </c>
      <c r="E486">
        <f>IF(soki67[[#This Row],[data]] &lt;&gt; B485, F485+soki67[[#This Row],[Zmiana butelkowa]], F485)</f>
        <v>17422</v>
      </c>
      <c r="F486">
        <f>IF(soki67[[#This Row],[Stan butelek przed]]-soki67[[#This Row],[wielkosc_zamowienia]] &gt;=0, soki67[[#This Row],[Stan butelek przed]]-soki67[[#This Row],[wielkosc_zamowienia]], soki67[[#This Row],[Stan butelek przed]])</f>
        <v>14902</v>
      </c>
      <c r="G486">
        <f>IF(soki67[[#This Row],[Stan butelek przed]]-soki67[[#This Row],[wielkosc_zamowienia]] &lt; 0, soki67[[#This Row],[wielkosc_zamowienia]], 0)</f>
        <v>0</v>
      </c>
      <c r="H486">
        <f>IF(WEEKDAY(soki67[[#This Row],[data]], 2) &lt;= 5, $J$2, 5000)</f>
        <v>13179</v>
      </c>
    </row>
    <row r="487" spans="1:8" x14ac:dyDescent="0.45">
      <c r="A487">
        <v>486</v>
      </c>
      <c r="B487" s="1">
        <v>44433</v>
      </c>
      <c r="C487" s="2" t="s">
        <v>5</v>
      </c>
      <c r="D487">
        <v>6360</v>
      </c>
      <c r="E487">
        <f>IF(soki67[[#This Row],[data]] &lt;&gt; B486, F486+soki67[[#This Row],[Zmiana butelkowa]], F486)</f>
        <v>14902</v>
      </c>
      <c r="F487">
        <f>IF(soki67[[#This Row],[Stan butelek przed]]-soki67[[#This Row],[wielkosc_zamowienia]] &gt;=0, soki67[[#This Row],[Stan butelek przed]]-soki67[[#This Row],[wielkosc_zamowienia]], soki67[[#This Row],[Stan butelek przed]])</f>
        <v>8542</v>
      </c>
      <c r="G487">
        <f>IF(soki67[[#This Row],[Stan butelek przed]]-soki67[[#This Row],[wielkosc_zamowienia]] &lt; 0, soki67[[#This Row],[wielkosc_zamowienia]], 0)</f>
        <v>0</v>
      </c>
      <c r="H487">
        <f>IF(WEEKDAY(soki67[[#This Row],[data]], 2) &lt;= 5, $J$2, 5000)</f>
        <v>13179</v>
      </c>
    </row>
    <row r="488" spans="1:8" x14ac:dyDescent="0.45">
      <c r="A488">
        <v>487</v>
      </c>
      <c r="B488" s="1">
        <v>44434</v>
      </c>
      <c r="C488" s="2" t="s">
        <v>4</v>
      </c>
      <c r="D488">
        <v>8890</v>
      </c>
      <c r="E488">
        <f>IF(soki67[[#This Row],[data]] &lt;&gt; B487, F487+soki67[[#This Row],[Zmiana butelkowa]], F487)</f>
        <v>21721</v>
      </c>
      <c r="F488">
        <f>IF(soki67[[#This Row],[Stan butelek przed]]-soki67[[#This Row],[wielkosc_zamowienia]] &gt;=0, soki67[[#This Row],[Stan butelek przed]]-soki67[[#This Row],[wielkosc_zamowienia]], soki67[[#This Row],[Stan butelek przed]])</f>
        <v>12831</v>
      </c>
      <c r="G488">
        <f>IF(soki67[[#This Row],[Stan butelek przed]]-soki67[[#This Row],[wielkosc_zamowienia]] &lt; 0, soki67[[#This Row],[wielkosc_zamowienia]], 0)</f>
        <v>0</v>
      </c>
      <c r="H488">
        <f>IF(WEEKDAY(soki67[[#This Row],[data]], 2) &lt;= 5, $J$2, 5000)</f>
        <v>13179</v>
      </c>
    </row>
    <row r="489" spans="1:8" x14ac:dyDescent="0.45">
      <c r="A489">
        <v>488</v>
      </c>
      <c r="B489" s="1">
        <v>44435</v>
      </c>
      <c r="C489" s="2" t="s">
        <v>7</v>
      </c>
      <c r="D489">
        <v>1470</v>
      </c>
      <c r="E489">
        <f>IF(soki67[[#This Row],[data]] &lt;&gt; B488, F488+soki67[[#This Row],[Zmiana butelkowa]], F488)</f>
        <v>26010</v>
      </c>
      <c r="F489">
        <f>IF(soki67[[#This Row],[Stan butelek przed]]-soki67[[#This Row],[wielkosc_zamowienia]] &gt;=0, soki67[[#This Row],[Stan butelek przed]]-soki67[[#This Row],[wielkosc_zamowienia]], soki67[[#This Row],[Stan butelek przed]])</f>
        <v>24540</v>
      </c>
      <c r="G489">
        <f>IF(soki67[[#This Row],[Stan butelek przed]]-soki67[[#This Row],[wielkosc_zamowienia]] &lt; 0, soki67[[#This Row],[wielkosc_zamowienia]], 0)</f>
        <v>0</v>
      </c>
      <c r="H489">
        <f>IF(WEEKDAY(soki67[[#This Row],[data]], 2) &lt;= 5, $J$2, 5000)</f>
        <v>13179</v>
      </c>
    </row>
    <row r="490" spans="1:8" x14ac:dyDescent="0.45">
      <c r="A490">
        <v>489</v>
      </c>
      <c r="B490" s="1">
        <v>44436</v>
      </c>
      <c r="C490" s="2" t="s">
        <v>7</v>
      </c>
      <c r="D490">
        <v>2950</v>
      </c>
      <c r="E490">
        <f>IF(soki67[[#This Row],[data]] &lt;&gt; B489, F489+soki67[[#This Row],[Zmiana butelkowa]], F489)</f>
        <v>29540</v>
      </c>
      <c r="F490">
        <f>IF(soki67[[#This Row],[Stan butelek przed]]-soki67[[#This Row],[wielkosc_zamowienia]] &gt;=0, soki67[[#This Row],[Stan butelek przed]]-soki67[[#This Row],[wielkosc_zamowienia]], soki67[[#This Row],[Stan butelek przed]])</f>
        <v>26590</v>
      </c>
      <c r="G490">
        <f>IF(soki67[[#This Row],[Stan butelek przed]]-soki67[[#This Row],[wielkosc_zamowienia]] &lt; 0, soki67[[#This Row],[wielkosc_zamowienia]], 0)</f>
        <v>0</v>
      </c>
      <c r="H490">
        <f>IF(WEEKDAY(soki67[[#This Row],[data]], 2) &lt;= 5, $J$2, 5000)</f>
        <v>5000</v>
      </c>
    </row>
    <row r="491" spans="1:8" x14ac:dyDescent="0.45">
      <c r="A491">
        <v>490</v>
      </c>
      <c r="B491" s="1">
        <v>44436</v>
      </c>
      <c r="C491" s="2" t="s">
        <v>4</v>
      </c>
      <c r="D491">
        <v>6730</v>
      </c>
      <c r="E491">
        <f>IF(soki67[[#This Row],[data]] &lt;&gt; B490, F490+soki67[[#This Row],[Zmiana butelkowa]], F490)</f>
        <v>26590</v>
      </c>
      <c r="F491">
        <f>IF(soki67[[#This Row],[Stan butelek przed]]-soki67[[#This Row],[wielkosc_zamowienia]] &gt;=0, soki67[[#This Row],[Stan butelek przed]]-soki67[[#This Row],[wielkosc_zamowienia]], soki67[[#This Row],[Stan butelek przed]])</f>
        <v>19860</v>
      </c>
      <c r="G491">
        <f>IF(soki67[[#This Row],[Stan butelek przed]]-soki67[[#This Row],[wielkosc_zamowienia]] &lt; 0, soki67[[#This Row],[wielkosc_zamowienia]], 0)</f>
        <v>0</v>
      </c>
      <c r="H491">
        <f>IF(WEEKDAY(soki67[[#This Row],[data]], 2) &lt;= 5, $J$2, 5000)</f>
        <v>5000</v>
      </c>
    </row>
    <row r="492" spans="1:8" x14ac:dyDescent="0.45">
      <c r="A492">
        <v>491</v>
      </c>
      <c r="B492" s="1">
        <v>44437</v>
      </c>
      <c r="C492" s="2" t="s">
        <v>5</v>
      </c>
      <c r="D492">
        <v>5530</v>
      </c>
      <c r="E492">
        <f>IF(soki67[[#This Row],[data]] &lt;&gt; B491, F491+soki67[[#This Row],[Zmiana butelkowa]], F491)</f>
        <v>24860</v>
      </c>
      <c r="F492">
        <f>IF(soki67[[#This Row],[Stan butelek przed]]-soki67[[#This Row],[wielkosc_zamowienia]] &gt;=0, soki67[[#This Row],[Stan butelek przed]]-soki67[[#This Row],[wielkosc_zamowienia]], soki67[[#This Row],[Stan butelek przed]])</f>
        <v>19330</v>
      </c>
      <c r="G492">
        <f>IF(soki67[[#This Row],[Stan butelek przed]]-soki67[[#This Row],[wielkosc_zamowienia]] &lt; 0, soki67[[#This Row],[wielkosc_zamowienia]], 0)</f>
        <v>0</v>
      </c>
      <c r="H492">
        <f>IF(WEEKDAY(soki67[[#This Row],[data]], 2) &lt;= 5, $J$2, 5000)</f>
        <v>5000</v>
      </c>
    </row>
    <row r="493" spans="1:8" x14ac:dyDescent="0.45">
      <c r="A493">
        <v>492</v>
      </c>
      <c r="B493" s="1">
        <v>44437</v>
      </c>
      <c r="C493" s="2" t="s">
        <v>7</v>
      </c>
      <c r="D493">
        <v>6600</v>
      </c>
      <c r="E493">
        <f>IF(soki67[[#This Row],[data]] &lt;&gt; B492, F492+soki67[[#This Row],[Zmiana butelkowa]], F492)</f>
        <v>19330</v>
      </c>
      <c r="F493">
        <f>IF(soki67[[#This Row],[Stan butelek przed]]-soki67[[#This Row],[wielkosc_zamowienia]] &gt;=0, soki67[[#This Row],[Stan butelek przed]]-soki67[[#This Row],[wielkosc_zamowienia]], soki67[[#This Row],[Stan butelek przed]])</f>
        <v>12730</v>
      </c>
      <c r="G493">
        <f>IF(soki67[[#This Row],[Stan butelek przed]]-soki67[[#This Row],[wielkosc_zamowienia]] &lt; 0, soki67[[#This Row],[wielkosc_zamowienia]], 0)</f>
        <v>0</v>
      </c>
      <c r="H493">
        <f>IF(WEEKDAY(soki67[[#This Row],[data]], 2) &lt;= 5, $J$2, 5000)</f>
        <v>5000</v>
      </c>
    </row>
    <row r="494" spans="1:8" x14ac:dyDescent="0.45">
      <c r="A494">
        <v>493</v>
      </c>
      <c r="B494" s="1">
        <v>44438</v>
      </c>
      <c r="C494" s="2" t="s">
        <v>5</v>
      </c>
      <c r="D494">
        <v>7740</v>
      </c>
      <c r="E494">
        <f>IF(soki67[[#This Row],[data]] &lt;&gt; B493, F493+soki67[[#This Row],[Zmiana butelkowa]], F493)</f>
        <v>25909</v>
      </c>
      <c r="F494">
        <f>IF(soki67[[#This Row],[Stan butelek przed]]-soki67[[#This Row],[wielkosc_zamowienia]] &gt;=0, soki67[[#This Row],[Stan butelek przed]]-soki67[[#This Row],[wielkosc_zamowienia]], soki67[[#This Row],[Stan butelek przed]])</f>
        <v>18169</v>
      </c>
      <c r="G494">
        <f>IF(soki67[[#This Row],[Stan butelek przed]]-soki67[[#This Row],[wielkosc_zamowienia]] &lt; 0, soki67[[#This Row],[wielkosc_zamowienia]], 0)</f>
        <v>0</v>
      </c>
      <c r="H494">
        <f>IF(WEEKDAY(soki67[[#This Row],[data]], 2) &lt;= 5, $J$2, 5000)</f>
        <v>13179</v>
      </c>
    </row>
    <row r="495" spans="1:8" x14ac:dyDescent="0.45">
      <c r="A495">
        <v>494</v>
      </c>
      <c r="B495" s="1">
        <v>44438</v>
      </c>
      <c r="C495" s="2" t="s">
        <v>7</v>
      </c>
      <c r="D495">
        <v>3800</v>
      </c>
      <c r="E495">
        <f>IF(soki67[[#This Row],[data]] &lt;&gt; B494, F494+soki67[[#This Row],[Zmiana butelkowa]], F494)</f>
        <v>18169</v>
      </c>
      <c r="F495">
        <f>IF(soki67[[#This Row],[Stan butelek przed]]-soki67[[#This Row],[wielkosc_zamowienia]] &gt;=0, soki67[[#This Row],[Stan butelek przed]]-soki67[[#This Row],[wielkosc_zamowienia]], soki67[[#This Row],[Stan butelek przed]])</f>
        <v>14369</v>
      </c>
      <c r="G495">
        <f>IF(soki67[[#This Row],[Stan butelek przed]]-soki67[[#This Row],[wielkosc_zamowienia]] &lt; 0, soki67[[#This Row],[wielkosc_zamowienia]], 0)</f>
        <v>0</v>
      </c>
      <c r="H495">
        <f>IF(WEEKDAY(soki67[[#This Row],[data]], 2) &lt;= 5, $J$2, 5000)</f>
        <v>13179</v>
      </c>
    </row>
    <row r="496" spans="1:8" x14ac:dyDescent="0.45">
      <c r="A496">
        <v>495</v>
      </c>
      <c r="B496" s="1">
        <v>44438</v>
      </c>
      <c r="C496" s="2" t="s">
        <v>4</v>
      </c>
      <c r="D496">
        <v>7060</v>
      </c>
      <c r="E496">
        <f>IF(soki67[[#This Row],[data]] &lt;&gt; B495, F495+soki67[[#This Row],[Zmiana butelkowa]], F495)</f>
        <v>14369</v>
      </c>
      <c r="F496">
        <f>IF(soki67[[#This Row],[Stan butelek przed]]-soki67[[#This Row],[wielkosc_zamowienia]] &gt;=0, soki67[[#This Row],[Stan butelek przed]]-soki67[[#This Row],[wielkosc_zamowienia]], soki67[[#This Row],[Stan butelek przed]])</f>
        <v>7309</v>
      </c>
      <c r="G496">
        <f>IF(soki67[[#This Row],[Stan butelek przed]]-soki67[[#This Row],[wielkosc_zamowienia]] &lt; 0, soki67[[#This Row],[wielkosc_zamowienia]], 0)</f>
        <v>0</v>
      </c>
      <c r="H496">
        <f>IF(WEEKDAY(soki67[[#This Row],[data]], 2) &lt;= 5, $J$2, 5000)</f>
        <v>13179</v>
      </c>
    </row>
    <row r="497" spans="1:8" x14ac:dyDescent="0.45">
      <c r="A497">
        <v>496</v>
      </c>
      <c r="B497" s="1">
        <v>44439</v>
      </c>
      <c r="C497" s="2" t="s">
        <v>4</v>
      </c>
      <c r="D497">
        <v>4560</v>
      </c>
      <c r="E497">
        <f>IF(soki67[[#This Row],[data]] &lt;&gt; B496, F496+soki67[[#This Row],[Zmiana butelkowa]], F496)</f>
        <v>20488</v>
      </c>
      <c r="F497">
        <f>IF(soki67[[#This Row],[Stan butelek przed]]-soki67[[#This Row],[wielkosc_zamowienia]] &gt;=0, soki67[[#This Row],[Stan butelek przed]]-soki67[[#This Row],[wielkosc_zamowienia]], soki67[[#This Row],[Stan butelek przed]])</f>
        <v>15928</v>
      </c>
      <c r="G497">
        <f>IF(soki67[[#This Row],[Stan butelek przed]]-soki67[[#This Row],[wielkosc_zamowienia]] &lt; 0, soki67[[#This Row],[wielkosc_zamowienia]], 0)</f>
        <v>0</v>
      </c>
      <c r="H497">
        <f>IF(WEEKDAY(soki67[[#This Row],[data]], 2) &lt;= 5, $J$2, 5000)</f>
        <v>13179</v>
      </c>
    </row>
    <row r="498" spans="1:8" x14ac:dyDescent="0.45">
      <c r="A498">
        <v>497</v>
      </c>
      <c r="B498" s="1">
        <v>44440</v>
      </c>
      <c r="C498" s="2" t="s">
        <v>4</v>
      </c>
      <c r="D498">
        <v>4620</v>
      </c>
      <c r="E498">
        <f>IF(soki67[[#This Row],[data]] &lt;&gt; B497, F497+soki67[[#This Row],[Zmiana butelkowa]], F497)</f>
        <v>29107</v>
      </c>
      <c r="F498">
        <f>IF(soki67[[#This Row],[Stan butelek przed]]-soki67[[#This Row],[wielkosc_zamowienia]] &gt;=0, soki67[[#This Row],[Stan butelek przed]]-soki67[[#This Row],[wielkosc_zamowienia]], soki67[[#This Row],[Stan butelek przed]])</f>
        <v>24487</v>
      </c>
      <c r="G498">
        <f>IF(soki67[[#This Row],[Stan butelek przed]]-soki67[[#This Row],[wielkosc_zamowienia]] &lt; 0, soki67[[#This Row],[wielkosc_zamowienia]], 0)</f>
        <v>0</v>
      </c>
      <c r="H498">
        <f>IF(WEEKDAY(soki67[[#This Row],[data]], 2) &lt;= 5, $J$2, 5000)</f>
        <v>13179</v>
      </c>
    </row>
    <row r="499" spans="1:8" x14ac:dyDescent="0.45">
      <c r="A499">
        <v>498</v>
      </c>
      <c r="B499" s="1">
        <v>44440</v>
      </c>
      <c r="C499" s="2" t="s">
        <v>7</v>
      </c>
      <c r="D499">
        <v>1530</v>
      </c>
      <c r="E499">
        <f>IF(soki67[[#This Row],[data]] &lt;&gt; B498, F498+soki67[[#This Row],[Zmiana butelkowa]], F498)</f>
        <v>24487</v>
      </c>
      <c r="F499">
        <f>IF(soki67[[#This Row],[Stan butelek przed]]-soki67[[#This Row],[wielkosc_zamowienia]] &gt;=0, soki67[[#This Row],[Stan butelek przed]]-soki67[[#This Row],[wielkosc_zamowienia]], soki67[[#This Row],[Stan butelek przed]])</f>
        <v>22957</v>
      </c>
      <c r="G499">
        <f>IF(soki67[[#This Row],[Stan butelek przed]]-soki67[[#This Row],[wielkosc_zamowienia]] &lt; 0, soki67[[#This Row],[wielkosc_zamowienia]], 0)</f>
        <v>0</v>
      </c>
      <c r="H499">
        <f>IF(WEEKDAY(soki67[[#This Row],[data]], 2) &lt;= 5, $J$2, 5000)</f>
        <v>13179</v>
      </c>
    </row>
    <row r="500" spans="1:8" x14ac:dyDescent="0.45">
      <c r="A500">
        <v>499</v>
      </c>
      <c r="B500" s="1">
        <v>44441</v>
      </c>
      <c r="C500" s="2" t="s">
        <v>4</v>
      </c>
      <c r="D500">
        <v>6920</v>
      </c>
      <c r="E500">
        <f>IF(soki67[[#This Row],[data]] &lt;&gt; B499, F499+soki67[[#This Row],[Zmiana butelkowa]], F499)</f>
        <v>36136</v>
      </c>
      <c r="F500">
        <f>IF(soki67[[#This Row],[Stan butelek przed]]-soki67[[#This Row],[wielkosc_zamowienia]] &gt;=0, soki67[[#This Row],[Stan butelek przed]]-soki67[[#This Row],[wielkosc_zamowienia]], soki67[[#This Row],[Stan butelek przed]])</f>
        <v>29216</v>
      </c>
      <c r="G500">
        <f>IF(soki67[[#This Row],[Stan butelek przed]]-soki67[[#This Row],[wielkosc_zamowienia]] &lt; 0, soki67[[#This Row],[wielkosc_zamowienia]], 0)</f>
        <v>0</v>
      </c>
      <c r="H500">
        <f>IF(WEEKDAY(soki67[[#This Row],[data]], 2) &lt;= 5, $J$2, 5000)</f>
        <v>13179</v>
      </c>
    </row>
    <row r="501" spans="1:8" x14ac:dyDescent="0.45">
      <c r="A501">
        <v>500</v>
      </c>
      <c r="B501" s="1">
        <v>44441</v>
      </c>
      <c r="C501" s="2" t="s">
        <v>6</v>
      </c>
      <c r="D501">
        <v>4100</v>
      </c>
      <c r="E501">
        <f>IF(soki67[[#This Row],[data]] &lt;&gt; B500, F500+soki67[[#This Row],[Zmiana butelkowa]], F500)</f>
        <v>29216</v>
      </c>
      <c r="F501">
        <f>IF(soki67[[#This Row],[Stan butelek przed]]-soki67[[#This Row],[wielkosc_zamowienia]] &gt;=0, soki67[[#This Row],[Stan butelek przed]]-soki67[[#This Row],[wielkosc_zamowienia]], soki67[[#This Row],[Stan butelek przed]])</f>
        <v>25116</v>
      </c>
      <c r="G501">
        <f>IF(soki67[[#This Row],[Stan butelek przed]]-soki67[[#This Row],[wielkosc_zamowienia]] &lt; 0, soki67[[#This Row],[wielkosc_zamowienia]], 0)</f>
        <v>0</v>
      </c>
      <c r="H501">
        <f>IF(WEEKDAY(soki67[[#This Row],[data]], 2) &lt;= 5, $J$2, 5000)</f>
        <v>13179</v>
      </c>
    </row>
    <row r="502" spans="1:8" x14ac:dyDescent="0.45">
      <c r="A502">
        <v>501</v>
      </c>
      <c r="B502" s="1">
        <v>44442</v>
      </c>
      <c r="C502" s="2" t="s">
        <v>5</v>
      </c>
      <c r="D502">
        <v>2870</v>
      </c>
      <c r="E502">
        <f>IF(soki67[[#This Row],[data]] &lt;&gt; B501, F501+soki67[[#This Row],[Zmiana butelkowa]], F501)</f>
        <v>38295</v>
      </c>
      <c r="F502">
        <f>IF(soki67[[#This Row],[Stan butelek przed]]-soki67[[#This Row],[wielkosc_zamowienia]] &gt;=0, soki67[[#This Row],[Stan butelek przed]]-soki67[[#This Row],[wielkosc_zamowienia]], soki67[[#This Row],[Stan butelek przed]])</f>
        <v>35425</v>
      </c>
      <c r="G502">
        <f>IF(soki67[[#This Row],[Stan butelek przed]]-soki67[[#This Row],[wielkosc_zamowienia]] &lt; 0, soki67[[#This Row],[wielkosc_zamowienia]], 0)</f>
        <v>0</v>
      </c>
      <c r="H502">
        <f>IF(WEEKDAY(soki67[[#This Row],[data]], 2) &lt;= 5, $J$2, 5000)</f>
        <v>13179</v>
      </c>
    </row>
    <row r="503" spans="1:8" x14ac:dyDescent="0.45">
      <c r="A503">
        <v>502</v>
      </c>
      <c r="B503" s="1">
        <v>44442</v>
      </c>
      <c r="C503" s="2" t="s">
        <v>4</v>
      </c>
      <c r="D503">
        <v>1160</v>
      </c>
      <c r="E503">
        <f>IF(soki67[[#This Row],[data]] &lt;&gt; B502, F502+soki67[[#This Row],[Zmiana butelkowa]], F502)</f>
        <v>35425</v>
      </c>
      <c r="F503">
        <f>IF(soki67[[#This Row],[Stan butelek przed]]-soki67[[#This Row],[wielkosc_zamowienia]] &gt;=0, soki67[[#This Row],[Stan butelek przed]]-soki67[[#This Row],[wielkosc_zamowienia]], soki67[[#This Row],[Stan butelek przed]])</f>
        <v>34265</v>
      </c>
      <c r="G503">
        <f>IF(soki67[[#This Row],[Stan butelek przed]]-soki67[[#This Row],[wielkosc_zamowienia]] &lt; 0, soki67[[#This Row],[wielkosc_zamowienia]], 0)</f>
        <v>0</v>
      </c>
      <c r="H503">
        <f>IF(WEEKDAY(soki67[[#This Row],[data]], 2) &lt;= 5, $J$2, 5000)</f>
        <v>13179</v>
      </c>
    </row>
    <row r="504" spans="1:8" x14ac:dyDescent="0.45">
      <c r="A504">
        <v>503</v>
      </c>
      <c r="B504" s="1">
        <v>44442</v>
      </c>
      <c r="C504" s="2" t="s">
        <v>6</v>
      </c>
      <c r="D504">
        <v>8460</v>
      </c>
      <c r="E504">
        <f>IF(soki67[[#This Row],[data]] &lt;&gt; B503, F503+soki67[[#This Row],[Zmiana butelkowa]], F503)</f>
        <v>34265</v>
      </c>
      <c r="F504">
        <f>IF(soki67[[#This Row],[Stan butelek przed]]-soki67[[#This Row],[wielkosc_zamowienia]] &gt;=0, soki67[[#This Row],[Stan butelek przed]]-soki67[[#This Row],[wielkosc_zamowienia]], soki67[[#This Row],[Stan butelek przed]])</f>
        <v>25805</v>
      </c>
      <c r="G504">
        <f>IF(soki67[[#This Row],[Stan butelek przed]]-soki67[[#This Row],[wielkosc_zamowienia]] &lt; 0, soki67[[#This Row],[wielkosc_zamowienia]], 0)</f>
        <v>0</v>
      </c>
      <c r="H504">
        <f>IF(WEEKDAY(soki67[[#This Row],[data]], 2) &lt;= 5, $J$2, 5000)</f>
        <v>13179</v>
      </c>
    </row>
    <row r="505" spans="1:8" x14ac:dyDescent="0.45">
      <c r="A505">
        <v>504</v>
      </c>
      <c r="B505" s="1">
        <v>44443</v>
      </c>
      <c r="C505" s="2" t="s">
        <v>5</v>
      </c>
      <c r="D505">
        <v>6880</v>
      </c>
      <c r="E505">
        <f>IF(soki67[[#This Row],[data]] &lt;&gt; B504, F504+soki67[[#This Row],[Zmiana butelkowa]], F504)</f>
        <v>30805</v>
      </c>
      <c r="F505">
        <f>IF(soki67[[#This Row],[Stan butelek przed]]-soki67[[#This Row],[wielkosc_zamowienia]] &gt;=0, soki67[[#This Row],[Stan butelek przed]]-soki67[[#This Row],[wielkosc_zamowienia]], soki67[[#This Row],[Stan butelek przed]])</f>
        <v>23925</v>
      </c>
      <c r="G505">
        <f>IF(soki67[[#This Row],[Stan butelek przed]]-soki67[[#This Row],[wielkosc_zamowienia]] &lt; 0, soki67[[#This Row],[wielkosc_zamowienia]], 0)</f>
        <v>0</v>
      </c>
      <c r="H505">
        <f>IF(WEEKDAY(soki67[[#This Row],[data]], 2) &lt;= 5, $J$2, 5000)</f>
        <v>5000</v>
      </c>
    </row>
    <row r="506" spans="1:8" x14ac:dyDescent="0.45">
      <c r="A506">
        <v>505</v>
      </c>
      <c r="B506" s="1">
        <v>44444</v>
      </c>
      <c r="C506" s="2" t="s">
        <v>7</v>
      </c>
      <c r="D506">
        <v>3610</v>
      </c>
      <c r="E506">
        <f>IF(soki67[[#This Row],[data]] &lt;&gt; B505, F505+soki67[[#This Row],[Zmiana butelkowa]], F505)</f>
        <v>28925</v>
      </c>
      <c r="F506">
        <f>IF(soki67[[#This Row],[Stan butelek przed]]-soki67[[#This Row],[wielkosc_zamowienia]] &gt;=0, soki67[[#This Row],[Stan butelek przed]]-soki67[[#This Row],[wielkosc_zamowienia]], soki67[[#This Row],[Stan butelek przed]])</f>
        <v>25315</v>
      </c>
      <c r="G506">
        <f>IF(soki67[[#This Row],[Stan butelek przed]]-soki67[[#This Row],[wielkosc_zamowienia]] &lt; 0, soki67[[#This Row],[wielkosc_zamowienia]], 0)</f>
        <v>0</v>
      </c>
      <c r="H506">
        <f>IF(WEEKDAY(soki67[[#This Row],[data]], 2) &lt;= 5, $J$2, 5000)</f>
        <v>5000</v>
      </c>
    </row>
    <row r="507" spans="1:8" x14ac:dyDescent="0.45">
      <c r="A507">
        <v>506</v>
      </c>
      <c r="B507" s="1">
        <v>44445</v>
      </c>
      <c r="C507" s="2" t="s">
        <v>6</v>
      </c>
      <c r="D507">
        <v>2400</v>
      </c>
      <c r="E507">
        <f>IF(soki67[[#This Row],[data]] &lt;&gt; B506, F506+soki67[[#This Row],[Zmiana butelkowa]], F506)</f>
        <v>38494</v>
      </c>
      <c r="F507">
        <f>IF(soki67[[#This Row],[Stan butelek przed]]-soki67[[#This Row],[wielkosc_zamowienia]] &gt;=0, soki67[[#This Row],[Stan butelek przed]]-soki67[[#This Row],[wielkosc_zamowienia]], soki67[[#This Row],[Stan butelek przed]])</f>
        <v>36094</v>
      </c>
      <c r="G507">
        <f>IF(soki67[[#This Row],[Stan butelek przed]]-soki67[[#This Row],[wielkosc_zamowienia]] &lt; 0, soki67[[#This Row],[wielkosc_zamowienia]], 0)</f>
        <v>0</v>
      </c>
      <c r="H507">
        <f>IF(WEEKDAY(soki67[[#This Row],[data]], 2) &lt;= 5, $J$2, 5000)</f>
        <v>13179</v>
      </c>
    </row>
    <row r="508" spans="1:8" x14ac:dyDescent="0.45">
      <c r="A508">
        <v>507</v>
      </c>
      <c r="B508" s="1">
        <v>44446</v>
      </c>
      <c r="C508" s="2" t="s">
        <v>5</v>
      </c>
      <c r="D508">
        <v>2660</v>
      </c>
      <c r="E508">
        <f>IF(soki67[[#This Row],[data]] &lt;&gt; B507, F507+soki67[[#This Row],[Zmiana butelkowa]], F507)</f>
        <v>49273</v>
      </c>
      <c r="F508">
        <f>IF(soki67[[#This Row],[Stan butelek przed]]-soki67[[#This Row],[wielkosc_zamowienia]] &gt;=0, soki67[[#This Row],[Stan butelek przed]]-soki67[[#This Row],[wielkosc_zamowienia]], soki67[[#This Row],[Stan butelek przed]])</f>
        <v>46613</v>
      </c>
      <c r="G508">
        <f>IF(soki67[[#This Row],[Stan butelek przed]]-soki67[[#This Row],[wielkosc_zamowienia]] &lt; 0, soki67[[#This Row],[wielkosc_zamowienia]], 0)</f>
        <v>0</v>
      </c>
      <c r="H508">
        <f>IF(WEEKDAY(soki67[[#This Row],[data]], 2) &lt;= 5, $J$2, 5000)</f>
        <v>13179</v>
      </c>
    </row>
    <row r="509" spans="1:8" x14ac:dyDescent="0.45">
      <c r="A509">
        <v>508</v>
      </c>
      <c r="B509" s="1">
        <v>44447</v>
      </c>
      <c r="C509" s="2" t="s">
        <v>7</v>
      </c>
      <c r="D509">
        <v>9310</v>
      </c>
      <c r="E509">
        <f>IF(soki67[[#This Row],[data]] &lt;&gt; B508, F508+soki67[[#This Row],[Zmiana butelkowa]], F508)</f>
        <v>59792</v>
      </c>
      <c r="F509">
        <f>IF(soki67[[#This Row],[Stan butelek przed]]-soki67[[#This Row],[wielkosc_zamowienia]] &gt;=0, soki67[[#This Row],[Stan butelek przed]]-soki67[[#This Row],[wielkosc_zamowienia]], soki67[[#This Row],[Stan butelek przed]])</f>
        <v>50482</v>
      </c>
      <c r="G509">
        <f>IF(soki67[[#This Row],[Stan butelek przed]]-soki67[[#This Row],[wielkosc_zamowienia]] &lt; 0, soki67[[#This Row],[wielkosc_zamowienia]], 0)</f>
        <v>0</v>
      </c>
      <c r="H509">
        <f>IF(WEEKDAY(soki67[[#This Row],[data]], 2) &lt;= 5, $J$2, 5000)</f>
        <v>13179</v>
      </c>
    </row>
    <row r="510" spans="1:8" x14ac:dyDescent="0.45">
      <c r="A510">
        <v>509</v>
      </c>
      <c r="B510" s="1">
        <v>44447</v>
      </c>
      <c r="C510" s="2" t="s">
        <v>5</v>
      </c>
      <c r="D510">
        <v>3980</v>
      </c>
      <c r="E510">
        <f>IF(soki67[[#This Row],[data]] &lt;&gt; B509, F509+soki67[[#This Row],[Zmiana butelkowa]], F509)</f>
        <v>50482</v>
      </c>
      <c r="F510">
        <f>IF(soki67[[#This Row],[Stan butelek przed]]-soki67[[#This Row],[wielkosc_zamowienia]] &gt;=0, soki67[[#This Row],[Stan butelek przed]]-soki67[[#This Row],[wielkosc_zamowienia]], soki67[[#This Row],[Stan butelek przed]])</f>
        <v>46502</v>
      </c>
      <c r="G510">
        <f>IF(soki67[[#This Row],[Stan butelek przed]]-soki67[[#This Row],[wielkosc_zamowienia]] &lt; 0, soki67[[#This Row],[wielkosc_zamowienia]], 0)</f>
        <v>0</v>
      </c>
      <c r="H510">
        <f>IF(WEEKDAY(soki67[[#This Row],[data]], 2) &lt;= 5, $J$2, 5000)</f>
        <v>13179</v>
      </c>
    </row>
    <row r="511" spans="1:8" x14ac:dyDescent="0.45">
      <c r="A511">
        <v>510</v>
      </c>
      <c r="B511" s="1">
        <v>44448</v>
      </c>
      <c r="C511" s="2" t="s">
        <v>6</v>
      </c>
      <c r="D511">
        <v>7000</v>
      </c>
      <c r="E511">
        <f>IF(soki67[[#This Row],[data]] &lt;&gt; B510, F510+soki67[[#This Row],[Zmiana butelkowa]], F510)</f>
        <v>59681</v>
      </c>
      <c r="F511">
        <f>IF(soki67[[#This Row],[Stan butelek przed]]-soki67[[#This Row],[wielkosc_zamowienia]] &gt;=0, soki67[[#This Row],[Stan butelek przed]]-soki67[[#This Row],[wielkosc_zamowienia]], soki67[[#This Row],[Stan butelek przed]])</f>
        <v>52681</v>
      </c>
      <c r="G511">
        <f>IF(soki67[[#This Row],[Stan butelek przed]]-soki67[[#This Row],[wielkosc_zamowienia]] &lt; 0, soki67[[#This Row],[wielkosc_zamowienia]], 0)</f>
        <v>0</v>
      </c>
      <c r="H511">
        <f>IF(WEEKDAY(soki67[[#This Row],[data]], 2) &lt;= 5, $J$2, 5000)</f>
        <v>13179</v>
      </c>
    </row>
    <row r="512" spans="1:8" x14ac:dyDescent="0.45">
      <c r="A512">
        <v>511</v>
      </c>
      <c r="B512" s="1">
        <v>44448</v>
      </c>
      <c r="C512" s="2" t="s">
        <v>5</v>
      </c>
      <c r="D512">
        <v>4660</v>
      </c>
      <c r="E512">
        <f>IF(soki67[[#This Row],[data]] &lt;&gt; B511, F511+soki67[[#This Row],[Zmiana butelkowa]], F511)</f>
        <v>52681</v>
      </c>
      <c r="F512">
        <f>IF(soki67[[#This Row],[Stan butelek przed]]-soki67[[#This Row],[wielkosc_zamowienia]] &gt;=0, soki67[[#This Row],[Stan butelek przed]]-soki67[[#This Row],[wielkosc_zamowienia]], soki67[[#This Row],[Stan butelek przed]])</f>
        <v>48021</v>
      </c>
      <c r="G512">
        <f>IF(soki67[[#This Row],[Stan butelek przed]]-soki67[[#This Row],[wielkosc_zamowienia]] &lt; 0, soki67[[#This Row],[wielkosc_zamowienia]], 0)</f>
        <v>0</v>
      </c>
      <c r="H512">
        <f>IF(WEEKDAY(soki67[[#This Row],[data]], 2) &lt;= 5, $J$2, 5000)</f>
        <v>13179</v>
      </c>
    </row>
    <row r="513" spans="1:8" x14ac:dyDescent="0.45">
      <c r="A513">
        <v>512</v>
      </c>
      <c r="B513" s="1">
        <v>44448</v>
      </c>
      <c r="C513" s="2" t="s">
        <v>4</v>
      </c>
      <c r="D513">
        <v>6620</v>
      </c>
      <c r="E513">
        <f>IF(soki67[[#This Row],[data]] &lt;&gt; B512, F512+soki67[[#This Row],[Zmiana butelkowa]], F512)</f>
        <v>48021</v>
      </c>
      <c r="F513">
        <f>IF(soki67[[#This Row],[Stan butelek przed]]-soki67[[#This Row],[wielkosc_zamowienia]] &gt;=0, soki67[[#This Row],[Stan butelek przed]]-soki67[[#This Row],[wielkosc_zamowienia]], soki67[[#This Row],[Stan butelek przed]])</f>
        <v>41401</v>
      </c>
      <c r="G513">
        <f>IF(soki67[[#This Row],[Stan butelek przed]]-soki67[[#This Row],[wielkosc_zamowienia]] &lt; 0, soki67[[#This Row],[wielkosc_zamowienia]], 0)</f>
        <v>0</v>
      </c>
      <c r="H513">
        <f>IF(WEEKDAY(soki67[[#This Row],[data]], 2) &lt;= 5, $J$2, 5000)</f>
        <v>13179</v>
      </c>
    </row>
    <row r="514" spans="1:8" x14ac:dyDescent="0.45">
      <c r="A514">
        <v>513</v>
      </c>
      <c r="B514" s="1">
        <v>44449</v>
      </c>
      <c r="C514" s="2" t="s">
        <v>6</v>
      </c>
      <c r="D514">
        <v>1690</v>
      </c>
      <c r="E514">
        <f>IF(soki67[[#This Row],[data]] &lt;&gt; B513, F513+soki67[[#This Row],[Zmiana butelkowa]], F513)</f>
        <v>54580</v>
      </c>
      <c r="F514">
        <f>IF(soki67[[#This Row],[Stan butelek przed]]-soki67[[#This Row],[wielkosc_zamowienia]] &gt;=0, soki67[[#This Row],[Stan butelek przed]]-soki67[[#This Row],[wielkosc_zamowienia]], soki67[[#This Row],[Stan butelek przed]])</f>
        <v>52890</v>
      </c>
      <c r="G514">
        <f>IF(soki67[[#This Row],[Stan butelek przed]]-soki67[[#This Row],[wielkosc_zamowienia]] &lt; 0, soki67[[#This Row],[wielkosc_zamowienia]], 0)</f>
        <v>0</v>
      </c>
      <c r="H514">
        <f>IF(WEEKDAY(soki67[[#This Row],[data]], 2) &lt;= 5, $J$2, 5000)</f>
        <v>13179</v>
      </c>
    </row>
    <row r="515" spans="1:8" x14ac:dyDescent="0.45">
      <c r="A515">
        <v>514</v>
      </c>
      <c r="B515" s="1">
        <v>44449</v>
      </c>
      <c r="C515" s="2" t="s">
        <v>7</v>
      </c>
      <c r="D515">
        <v>6080</v>
      </c>
      <c r="E515">
        <f>IF(soki67[[#This Row],[data]] &lt;&gt; B514, F514+soki67[[#This Row],[Zmiana butelkowa]], F514)</f>
        <v>52890</v>
      </c>
      <c r="F515">
        <f>IF(soki67[[#This Row],[Stan butelek przed]]-soki67[[#This Row],[wielkosc_zamowienia]] &gt;=0, soki67[[#This Row],[Stan butelek przed]]-soki67[[#This Row],[wielkosc_zamowienia]], soki67[[#This Row],[Stan butelek przed]])</f>
        <v>46810</v>
      </c>
      <c r="G515">
        <f>IF(soki67[[#This Row],[Stan butelek przed]]-soki67[[#This Row],[wielkosc_zamowienia]] &lt; 0, soki67[[#This Row],[wielkosc_zamowienia]], 0)</f>
        <v>0</v>
      </c>
      <c r="H515">
        <f>IF(WEEKDAY(soki67[[#This Row],[data]], 2) &lt;= 5, $J$2, 5000)</f>
        <v>13179</v>
      </c>
    </row>
    <row r="516" spans="1:8" x14ac:dyDescent="0.45">
      <c r="A516">
        <v>515</v>
      </c>
      <c r="B516" s="1">
        <v>44450</v>
      </c>
      <c r="C516" s="2" t="s">
        <v>4</v>
      </c>
      <c r="D516">
        <v>1970</v>
      </c>
      <c r="E516">
        <f>IF(soki67[[#This Row],[data]] &lt;&gt; B515, F515+soki67[[#This Row],[Zmiana butelkowa]], F515)</f>
        <v>51810</v>
      </c>
      <c r="F516">
        <f>IF(soki67[[#This Row],[Stan butelek przed]]-soki67[[#This Row],[wielkosc_zamowienia]] &gt;=0, soki67[[#This Row],[Stan butelek przed]]-soki67[[#This Row],[wielkosc_zamowienia]], soki67[[#This Row],[Stan butelek przed]])</f>
        <v>49840</v>
      </c>
      <c r="G516">
        <f>IF(soki67[[#This Row],[Stan butelek przed]]-soki67[[#This Row],[wielkosc_zamowienia]] &lt; 0, soki67[[#This Row],[wielkosc_zamowienia]], 0)</f>
        <v>0</v>
      </c>
      <c r="H516">
        <f>IF(WEEKDAY(soki67[[#This Row],[data]], 2) &lt;= 5, $J$2, 5000)</f>
        <v>5000</v>
      </c>
    </row>
    <row r="517" spans="1:8" x14ac:dyDescent="0.45">
      <c r="A517">
        <v>516</v>
      </c>
      <c r="B517" s="1">
        <v>44450</v>
      </c>
      <c r="C517" s="2" t="s">
        <v>6</v>
      </c>
      <c r="D517">
        <v>4320</v>
      </c>
      <c r="E517">
        <f>IF(soki67[[#This Row],[data]] &lt;&gt; B516, F516+soki67[[#This Row],[Zmiana butelkowa]], F516)</f>
        <v>49840</v>
      </c>
      <c r="F517">
        <f>IF(soki67[[#This Row],[Stan butelek przed]]-soki67[[#This Row],[wielkosc_zamowienia]] &gt;=0, soki67[[#This Row],[Stan butelek przed]]-soki67[[#This Row],[wielkosc_zamowienia]], soki67[[#This Row],[Stan butelek przed]])</f>
        <v>45520</v>
      </c>
      <c r="G517">
        <f>IF(soki67[[#This Row],[Stan butelek przed]]-soki67[[#This Row],[wielkosc_zamowienia]] &lt; 0, soki67[[#This Row],[wielkosc_zamowienia]], 0)</f>
        <v>0</v>
      </c>
      <c r="H517">
        <f>IF(WEEKDAY(soki67[[#This Row],[data]], 2) &lt;= 5, $J$2, 5000)</f>
        <v>5000</v>
      </c>
    </row>
    <row r="518" spans="1:8" x14ac:dyDescent="0.45">
      <c r="A518">
        <v>517</v>
      </c>
      <c r="B518" s="1">
        <v>44450</v>
      </c>
      <c r="C518" s="2" t="s">
        <v>5</v>
      </c>
      <c r="D518">
        <v>3310</v>
      </c>
      <c r="E518">
        <f>IF(soki67[[#This Row],[data]] &lt;&gt; B517, F517+soki67[[#This Row],[Zmiana butelkowa]], F517)</f>
        <v>45520</v>
      </c>
      <c r="F518">
        <f>IF(soki67[[#This Row],[Stan butelek przed]]-soki67[[#This Row],[wielkosc_zamowienia]] &gt;=0, soki67[[#This Row],[Stan butelek przed]]-soki67[[#This Row],[wielkosc_zamowienia]], soki67[[#This Row],[Stan butelek przed]])</f>
        <v>42210</v>
      </c>
      <c r="G518">
        <f>IF(soki67[[#This Row],[Stan butelek przed]]-soki67[[#This Row],[wielkosc_zamowienia]] &lt; 0, soki67[[#This Row],[wielkosc_zamowienia]], 0)</f>
        <v>0</v>
      </c>
      <c r="H518">
        <f>IF(WEEKDAY(soki67[[#This Row],[data]], 2) &lt;= 5, $J$2, 5000)</f>
        <v>5000</v>
      </c>
    </row>
    <row r="519" spans="1:8" x14ac:dyDescent="0.45">
      <c r="A519">
        <v>518</v>
      </c>
      <c r="B519" s="1">
        <v>44451</v>
      </c>
      <c r="C519" s="2" t="s">
        <v>7</v>
      </c>
      <c r="D519">
        <v>3550</v>
      </c>
      <c r="E519">
        <f>IF(soki67[[#This Row],[data]] &lt;&gt; B518, F518+soki67[[#This Row],[Zmiana butelkowa]], F518)</f>
        <v>47210</v>
      </c>
      <c r="F519">
        <f>IF(soki67[[#This Row],[Stan butelek przed]]-soki67[[#This Row],[wielkosc_zamowienia]] &gt;=0, soki67[[#This Row],[Stan butelek przed]]-soki67[[#This Row],[wielkosc_zamowienia]], soki67[[#This Row],[Stan butelek przed]])</f>
        <v>43660</v>
      </c>
      <c r="G519">
        <f>IF(soki67[[#This Row],[Stan butelek przed]]-soki67[[#This Row],[wielkosc_zamowienia]] &lt; 0, soki67[[#This Row],[wielkosc_zamowienia]], 0)</f>
        <v>0</v>
      </c>
      <c r="H519">
        <f>IF(WEEKDAY(soki67[[#This Row],[data]], 2) &lt;= 5, $J$2, 5000)</f>
        <v>5000</v>
      </c>
    </row>
    <row r="520" spans="1:8" x14ac:dyDescent="0.45">
      <c r="A520">
        <v>519</v>
      </c>
      <c r="B520" s="1">
        <v>44451</v>
      </c>
      <c r="C520" s="2" t="s">
        <v>4</v>
      </c>
      <c r="D520">
        <v>5210</v>
      </c>
      <c r="E520">
        <f>IF(soki67[[#This Row],[data]] &lt;&gt; B519, F519+soki67[[#This Row],[Zmiana butelkowa]], F519)</f>
        <v>43660</v>
      </c>
      <c r="F520">
        <f>IF(soki67[[#This Row],[Stan butelek przed]]-soki67[[#This Row],[wielkosc_zamowienia]] &gt;=0, soki67[[#This Row],[Stan butelek przed]]-soki67[[#This Row],[wielkosc_zamowienia]], soki67[[#This Row],[Stan butelek przed]])</f>
        <v>38450</v>
      </c>
      <c r="G520">
        <f>IF(soki67[[#This Row],[Stan butelek przed]]-soki67[[#This Row],[wielkosc_zamowienia]] &lt; 0, soki67[[#This Row],[wielkosc_zamowienia]], 0)</f>
        <v>0</v>
      </c>
      <c r="H520">
        <f>IF(WEEKDAY(soki67[[#This Row],[data]], 2) &lt;= 5, $J$2, 5000)</f>
        <v>5000</v>
      </c>
    </row>
    <row r="521" spans="1:8" x14ac:dyDescent="0.45">
      <c r="A521">
        <v>520</v>
      </c>
      <c r="B521" s="1">
        <v>44451</v>
      </c>
      <c r="C521" s="2" t="s">
        <v>5</v>
      </c>
      <c r="D521">
        <v>2990</v>
      </c>
      <c r="E521">
        <f>IF(soki67[[#This Row],[data]] &lt;&gt; B520, F520+soki67[[#This Row],[Zmiana butelkowa]], F520)</f>
        <v>38450</v>
      </c>
      <c r="F521">
        <f>IF(soki67[[#This Row],[Stan butelek przed]]-soki67[[#This Row],[wielkosc_zamowienia]] &gt;=0, soki67[[#This Row],[Stan butelek przed]]-soki67[[#This Row],[wielkosc_zamowienia]], soki67[[#This Row],[Stan butelek przed]])</f>
        <v>35460</v>
      </c>
      <c r="G521">
        <f>IF(soki67[[#This Row],[Stan butelek przed]]-soki67[[#This Row],[wielkosc_zamowienia]] &lt; 0, soki67[[#This Row],[wielkosc_zamowienia]], 0)</f>
        <v>0</v>
      </c>
      <c r="H521">
        <f>IF(WEEKDAY(soki67[[#This Row],[data]], 2) &lt;= 5, $J$2, 5000)</f>
        <v>5000</v>
      </c>
    </row>
    <row r="522" spans="1:8" x14ac:dyDescent="0.45">
      <c r="A522">
        <v>521</v>
      </c>
      <c r="B522" s="1">
        <v>44452</v>
      </c>
      <c r="C522" s="2" t="s">
        <v>6</v>
      </c>
      <c r="D522">
        <v>7890</v>
      </c>
      <c r="E522">
        <f>IF(soki67[[#This Row],[data]] &lt;&gt; B521, F521+soki67[[#This Row],[Zmiana butelkowa]], F521)</f>
        <v>48639</v>
      </c>
      <c r="F522">
        <f>IF(soki67[[#This Row],[Stan butelek przed]]-soki67[[#This Row],[wielkosc_zamowienia]] &gt;=0, soki67[[#This Row],[Stan butelek przed]]-soki67[[#This Row],[wielkosc_zamowienia]], soki67[[#This Row],[Stan butelek przed]])</f>
        <v>40749</v>
      </c>
      <c r="G522">
        <f>IF(soki67[[#This Row],[Stan butelek przed]]-soki67[[#This Row],[wielkosc_zamowienia]] &lt; 0, soki67[[#This Row],[wielkosc_zamowienia]], 0)</f>
        <v>0</v>
      </c>
      <c r="H522">
        <f>IF(WEEKDAY(soki67[[#This Row],[data]], 2) &lt;= 5, $J$2, 5000)</f>
        <v>13179</v>
      </c>
    </row>
    <row r="523" spans="1:8" x14ac:dyDescent="0.45">
      <c r="A523">
        <v>522</v>
      </c>
      <c r="B523" s="1">
        <v>44452</v>
      </c>
      <c r="C523" s="2" t="s">
        <v>5</v>
      </c>
      <c r="D523">
        <v>3440</v>
      </c>
      <c r="E523">
        <f>IF(soki67[[#This Row],[data]] &lt;&gt; B522, F522+soki67[[#This Row],[Zmiana butelkowa]], F522)</f>
        <v>40749</v>
      </c>
      <c r="F523">
        <f>IF(soki67[[#This Row],[Stan butelek przed]]-soki67[[#This Row],[wielkosc_zamowienia]] &gt;=0, soki67[[#This Row],[Stan butelek przed]]-soki67[[#This Row],[wielkosc_zamowienia]], soki67[[#This Row],[Stan butelek przed]])</f>
        <v>37309</v>
      </c>
      <c r="G523">
        <f>IF(soki67[[#This Row],[Stan butelek przed]]-soki67[[#This Row],[wielkosc_zamowienia]] &lt; 0, soki67[[#This Row],[wielkosc_zamowienia]], 0)</f>
        <v>0</v>
      </c>
      <c r="H523">
        <f>IF(WEEKDAY(soki67[[#This Row],[data]], 2) &lt;= 5, $J$2, 5000)</f>
        <v>13179</v>
      </c>
    </row>
    <row r="524" spans="1:8" x14ac:dyDescent="0.45">
      <c r="A524">
        <v>523</v>
      </c>
      <c r="B524" s="1">
        <v>44452</v>
      </c>
      <c r="C524" s="2" t="s">
        <v>7</v>
      </c>
      <c r="D524">
        <v>6170</v>
      </c>
      <c r="E524">
        <f>IF(soki67[[#This Row],[data]] &lt;&gt; B523, F523+soki67[[#This Row],[Zmiana butelkowa]], F523)</f>
        <v>37309</v>
      </c>
      <c r="F524">
        <f>IF(soki67[[#This Row],[Stan butelek przed]]-soki67[[#This Row],[wielkosc_zamowienia]] &gt;=0, soki67[[#This Row],[Stan butelek przed]]-soki67[[#This Row],[wielkosc_zamowienia]], soki67[[#This Row],[Stan butelek przed]])</f>
        <v>31139</v>
      </c>
      <c r="G524">
        <f>IF(soki67[[#This Row],[Stan butelek przed]]-soki67[[#This Row],[wielkosc_zamowienia]] &lt; 0, soki67[[#This Row],[wielkosc_zamowienia]], 0)</f>
        <v>0</v>
      </c>
      <c r="H524">
        <f>IF(WEEKDAY(soki67[[#This Row],[data]], 2) &lt;= 5, $J$2, 5000)</f>
        <v>13179</v>
      </c>
    </row>
    <row r="525" spans="1:8" x14ac:dyDescent="0.45">
      <c r="A525">
        <v>524</v>
      </c>
      <c r="B525" s="1">
        <v>44453</v>
      </c>
      <c r="C525" s="2" t="s">
        <v>4</v>
      </c>
      <c r="D525">
        <v>8230</v>
      </c>
      <c r="E525">
        <f>IF(soki67[[#This Row],[data]] &lt;&gt; B524, F524+soki67[[#This Row],[Zmiana butelkowa]], F524)</f>
        <v>44318</v>
      </c>
      <c r="F525">
        <f>IF(soki67[[#This Row],[Stan butelek przed]]-soki67[[#This Row],[wielkosc_zamowienia]] &gt;=0, soki67[[#This Row],[Stan butelek przed]]-soki67[[#This Row],[wielkosc_zamowienia]], soki67[[#This Row],[Stan butelek przed]])</f>
        <v>36088</v>
      </c>
      <c r="G525">
        <f>IF(soki67[[#This Row],[Stan butelek przed]]-soki67[[#This Row],[wielkosc_zamowienia]] &lt; 0, soki67[[#This Row],[wielkosc_zamowienia]], 0)</f>
        <v>0</v>
      </c>
      <c r="H525">
        <f>IF(WEEKDAY(soki67[[#This Row],[data]], 2) &lt;= 5, $J$2, 5000)</f>
        <v>13179</v>
      </c>
    </row>
    <row r="526" spans="1:8" x14ac:dyDescent="0.45">
      <c r="A526">
        <v>525</v>
      </c>
      <c r="B526" s="1">
        <v>44454</v>
      </c>
      <c r="C526" s="2" t="s">
        <v>5</v>
      </c>
      <c r="D526">
        <v>4710</v>
      </c>
      <c r="E526">
        <f>IF(soki67[[#This Row],[data]] &lt;&gt; B525, F525+soki67[[#This Row],[Zmiana butelkowa]], F525)</f>
        <v>49267</v>
      </c>
      <c r="F526">
        <f>IF(soki67[[#This Row],[Stan butelek przed]]-soki67[[#This Row],[wielkosc_zamowienia]] &gt;=0, soki67[[#This Row],[Stan butelek przed]]-soki67[[#This Row],[wielkosc_zamowienia]], soki67[[#This Row],[Stan butelek przed]])</f>
        <v>44557</v>
      </c>
      <c r="G526">
        <f>IF(soki67[[#This Row],[Stan butelek przed]]-soki67[[#This Row],[wielkosc_zamowienia]] &lt; 0, soki67[[#This Row],[wielkosc_zamowienia]], 0)</f>
        <v>0</v>
      </c>
      <c r="H526">
        <f>IF(WEEKDAY(soki67[[#This Row],[data]], 2) &lt;= 5, $J$2, 5000)</f>
        <v>13179</v>
      </c>
    </row>
    <row r="527" spans="1:8" x14ac:dyDescent="0.45">
      <c r="A527">
        <v>526</v>
      </c>
      <c r="B527" s="1">
        <v>44454</v>
      </c>
      <c r="C527" s="2" t="s">
        <v>6</v>
      </c>
      <c r="D527">
        <v>5870</v>
      </c>
      <c r="E527">
        <f>IF(soki67[[#This Row],[data]] &lt;&gt; B526, F526+soki67[[#This Row],[Zmiana butelkowa]], F526)</f>
        <v>44557</v>
      </c>
      <c r="F527">
        <f>IF(soki67[[#This Row],[Stan butelek przed]]-soki67[[#This Row],[wielkosc_zamowienia]] &gt;=0, soki67[[#This Row],[Stan butelek przed]]-soki67[[#This Row],[wielkosc_zamowienia]], soki67[[#This Row],[Stan butelek przed]])</f>
        <v>38687</v>
      </c>
      <c r="G527">
        <f>IF(soki67[[#This Row],[Stan butelek przed]]-soki67[[#This Row],[wielkosc_zamowienia]] &lt; 0, soki67[[#This Row],[wielkosc_zamowienia]], 0)</f>
        <v>0</v>
      </c>
      <c r="H527">
        <f>IF(WEEKDAY(soki67[[#This Row],[data]], 2) &lt;= 5, $J$2, 5000)</f>
        <v>13179</v>
      </c>
    </row>
    <row r="528" spans="1:8" x14ac:dyDescent="0.45">
      <c r="A528">
        <v>527</v>
      </c>
      <c r="B528" s="1">
        <v>44454</v>
      </c>
      <c r="C528" s="2" t="s">
        <v>7</v>
      </c>
      <c r="D528">
        <v>4400</v>
      </c>
      <c r="E528">
        <f>IF(soki67[[#This Row],[data]] &lt;&gt; B527, F527+soki67[[#This Row],[Zmiana butelkowa]], F527)</f>
        <v>38687</v>
      </c>
      <c r="F528">
        <f>IF(soki67[[#This Row],[Stan butelek przed]]-soki67[[#This Row],[wielkosc_zamowienia]] &gt;=0, soki67[[#This Row],[Stan butelek przed]]-soki67[[#This Row],[wielkosc_zamowienia]], soki67[[#This Row],[Stan butelek przed]])</f>
        <v>34287</v>
      </c>
      <c r="G528">
        <f>IF(soki67[[#This Row],[Stan butelek przed]]-soki67[[#This Row],[wielkosc_zamowienia]] &lt; 0, soki67[[#This Row],[wielkosc_zamowienia]], 0)</f>
        <v>0</v>
      </c>
      <c r="H528">
        <f>IF(WEEKDAY(soki67[[#This Row],[data]], 2) &lt;= 5, $J$2, 5000)</f>
        <v>13179</v>
      </c>
    </row>
    <row r="529" spans="1:8" x14ac:dyDescent="0.45">
      <c r="A529">
        <v>528</v>
      </c>
      <c r="B529" s="1">
        <v>44455</v>
      </c>
      <c r="C529" s="2" t="s">
        <v>4</v>
      </c>
      <c r="D529">
        <v>9580</v>
      </c>
      <c r="E529">
        <f>IF(soki67[[#This Row],[data]] &lt;&gt; B528, F528+soki67[[#This Row],[Zmiana butelkowa]], F528)</f>
        <v>47466</v>
      </c>
      <c r="F529">
        <f>IF(soki67[[#This Row],[Stan butelek przed]]-soki67[[#This Row],[wielkosc_zamowienia]] &gt;=0, soki67[[#This Row],[Stan butelek przed]]-soki67[[#This Row],[wielkosc_zamowienia]], soki67[[#This Row],[Stan butelek przed]])</f>
        <v>37886</v>
      </c>
      <c r="G529">
        <f>IF(soki67[[#This Row],[Stan butelek przed]]-soki67[[#This Row],[wielkosc_zamowienia]] &lt; 0, soki67[[#This Row],[wielkosc_zamowienia]], 0)</f>
        <v>0</v>
      </c>
      <c r="H529">
        <f>IF(WEEKDAY(soki67[[#This Row],[data]], 2) &lt;= 5, $J$2, 5000)</f>
        <v>13179</v>
      </c>
    </row>
    <row r="530" spans="1:8" x14ac:dyDescent="0.45">
      <c r="A530">
        <v>529</v>
      </c>
      <c r="B530" s="1">
        <v>44456</v>
      </c>
      <c r="C530" s="2" t="s">
        <v>5</v>
      </c>
      <c r="D530">
        <v>6730</v>
      </c>
      <c r="E530">
        <f>IF(soki67[[#This Row],[data]] &lt;&gt; B529, F529+soki67[[#This Row],[Zmiana butelkowa]], F529)</f>
        <v>51065</v>
      </c>
      <c r="F530">
        <f>IF(soki67[[#This Row],[Stan butelek przed]]-soki67[[#This Row],[wielkosc_zamowienia]] &gt;=0, soki67[[#This Row],[Stan butelek przed]]-soki67[[#This Row],[wielkosc_zamowienia]], soki67[[#This Row],[Stan butelek przed]])</f>
        <v>44335</v>
      </c>
      <c r="G530">
        <f>IF(soki67[[#This Row],[Stan butelek przed]]-soki67[[#This Row],[wielkosc_zamowienia]] &lt; 0, soki67[[#This Row],[wielkosc_zamowienia]], 0)</f>
        <v>0</v>
      </c>
      <c r="H530">
        <f>IF(WEEKDAY(soki67[[#This Row],[data]], 2) &lt;= 5, $J$2, 5000)</f>
        <v>13179</v>
      </c>
    </row>
    <row r="531" spans="1:8" x14ac:dyDescent="0.45">
      <c r="A531">
        <v>530</v>
      </c>
      <c r="B531" s="1">
        <v>44456</v>
      </c>
      <c r="C531" s="2" t="s">
        <v>7</v>
      </c>
      <c r="D531">
        <v>3320</v>
      </c>
      <c r="E531">
        <f>IF(soki67[[#This Row],[data]] &lt;&gt; B530, F530+soki67[[#This Row],[Zmiana butelkowa]], F530)</f>
        <v>44335</v>
      </c>
      <c r="F531">
        <f>IF(soki67[[#This Row],[Stan butelek przed]]-soki67[[#This Row],[wielkosc_zamowienia]] &gt;=0, soki67[[#This Row],[Stan butelek przed]]-soki67[[#This Row],[wielkosc_zamowienia]], soki67[[#This Row],[Stan butelek przed]])</f>
        <v>41015</v>
      </c>
      <c r="G531">
        <f>IF(soki67[[#This Row],[Stan butelek przed]]-soki67[[#This Row],[wielkosc_zamowienia]] &lt; 0, soki67[[#This Row],[wielkosc_zamowienia]], 0)</f>
        <v>0</v>
      </c>
      <c r="H531">
        <f>IF(WEEKDAY(soki67[[#This Row],[data]], 2) &lt;= 5, $J$2, 5000)</f>
        <v>13179</v>
      </c>
    </row>
    <row r="532" spans="1:8" x14ac:dyDescent="0.45">
      <c r="A532">
        <v>531</v>
      </c>
      <c r="B532" s="1">
        <v>44456</v>
      </c>
      <c r="C532" s="2" t="s">
        <v>4</v>
      </c>
      <c r="D532">
        <v>7580</v>
      </c>
      <c r="E532">
        <f>IF(soki67[[#This Row],[data]] &lt;&gt; B531, F531+soki67[[#This Row],[Zmiana butelkowa]], F531)</f>
        <v>41015</v>
      </c>
      <c r="F532">
        <f>IF(soki67[[#This Row],[Stan butelek przed]]-soki67[[#This Row],[wielkosc_zamowienia]] &gt;=0, soki67[[#This Row],[Stan butelek przed]]-soki67[[#This Row],[wielkosc_zamowienia]], soki67[[#This Row],[Stan butelek przed]])</f>
        <v>33435</v>
      </c>
      <c r="G532">
        <f>IF(soki67[[#This Row],[Stan butelek przed]]-soki67[[#This Row],[wielkosc_zamowienia]] &lt; 0, soki67[[#This Row],[wielkosc_zamowienia]], 0)</f>
        <v>0</v>
      </c>
      <c r="H532">
        <f>IF(WEEKDAY(soki67[[#This Row],[data]], 2) &lt;= 5, $J$2, 5000)</f>
        <v>13179</v>
      </c>
    </row>
    <row r="533" spans="1:8" x14ac:dyDescent="0.45">
      <c r="A533">
        <v>532</v>
      </c>
      <c r="B533" s="1">
        <v>44457</v>
      </c>
      <c r="C533" s="2" t="s">
        <v>6</v>
      </c>
      <c r="D533">
        <v>7650</v>
      </c>
      <c r="E533">
        <f>IF(soki67[[#This Row],[data]] &lt;&gt; B532, F532+soki67[[#This Row],[Zmiana butelkowa]], F532)</f>
        <v>38435</v>
      </c>
      <c r="F533">
        <f>IF(soki67[[#This Row],[Stan butelek przed]]-soki67[[#This Row],[wielkosc_zamowienia]] &gt;=0, soki67[[#This Row],[Stan butelek przed]]-soki67[[#This Row],[wielkosc_zamowienia]], soki67[[#This Row],[Stan butelek przed]])</f>
        <v>30785</v>
      </c>
      <c r="G533">
        <f>IF(soki67[[#This Row],[Stan butelek przed]]-soki67[[#This Row],[wielkosc_zamowienia]] &lt; 0, soki67[[#This Row],[wielkosc_zamowienia]], 0)</f>
        <v>0</v>
      </c>
      <c r="H533">
        <f>IF(WEEKDAY(soki67[[#This Row],[data]], 2) &lt;= 5, $J$2, 5000)</f>
        <v>5000</v>
      </c>
    </row>
    <row r="534" spans="1:8" x14ac:dyDescent="0.45">
      <c r="A534">
        <v>533</v>
      </c>
      <c r="B534" s="1">
        <v>44457</v>
      </c>
      <c r="C534" s="2" t="s">
        <v>5</v>
      </c>
      <c r="D534">
        <v>2640</v>
      </c>
      <c r="E534">
        <f>IF(soki67[[#This Row],[data]] &lt;&gt; B533, F533+soki67[[#This Row],[Zmiana butelkowa]], F533)</f>
        <v>30785</v>
      </c>
      <c r="F534">
        <f>IF(soki67[[#This Row],[Stan butelek przed]]-soki67[[#This Row],[wielkosc_zamowienia]] &gt;=0, soki67[[#This Row],[Stan butelek przed]]-soki67[[#This Row],[wielkosc_zamowienia]], soki67[[#This Row],[Stan butelek przed]])</f>
        <v>28145</v>
      </c>
      <c r="G534">
        <f>IF(soki67[[#This Row],[Stan butelek przed]]-soki67[[#This Row],[wielkosc_zamowienia]] &lt; 0, soki67[[#This Row],[wielkosc_zamowienia]], 0)</f>
        <v>0</v>
      </c>
      <c r="H534">
        <f>IF(WEEKDAY(soki67[[#This Row],[data]], 2) &lt;= 5, $J$2, 5000)</f>
        <v>5000</v>
      </c>
    </row>
    <row r="535" spans="1:8" x14ac:dyDescent="0.45">
      <c r="A535">
        <v>534</v>
      </c>
      <c r="B535" s="1">
        <v>44458</v>
      </c>
      <c r="C535" s="2" t="s">
        <v>7</v>
      </c>
      <c r="D535">
        <v>9750</v>
      </c>
      <c r="E535">
        <f>IF(soki67[[#This Row],[data]] &lt;&gt; B534, F534+soki67[[#This Row],[Zmiana butelkowa]], F534)</f>
        <v>33145</v>
      </c>
      <c r="F535">
        <f>IF(soki67[[#This Row],[Stan butelek przed]]-soki67[[#This Row],[wielkosc_zamowienia]] &gt;=0, soki67[[#This Row],[Stan butelek przed]]-soki67[[#This Row],[wielkosc_zamowienia]], soki67[[#This Row],[Stan butelek przed]])</f>
        <v>23395</v>
      </c>
      <c r="G535">
        <f>IF(soki67[[#This Row],[Stan butelek przed]]-soki67[[#This Row],[wielkosc_zamowienia]] &lt; 0, soki67[[#This Row],[wielkosc_zamowienia]], 0)</f>
        <v>0</v>
      </c>
      <c r="H535">
        <f>IF(WEEKDAY(soki67[[#This Row],[data]], 2) &lt;= 5, $J$2, 5000)</f>
        <v>5000</v>
      </c>
    </row>
    <row r="536" spans="1:8" x14ac:dyDescent="0.45">
      <c r="A536">
        <v>535</v>
      </c>
      <c r="B536" s="1">
        <v>44458</v>
      </c>
      <c r="C536" s="2" t="s">
        <v>5</v>
      </c>
      <c r="D536">
        <v>9860</v>
      </c>
      <c r="E536">
        <f>IF(soki67[[#This Row],[data]] &lt;&gt; B535, F535+soki67[[#This Row],[Zmiana butelkowa]], F535)</f>
        <v>23395</v>
      </c>
      <c r="F536">
        <f>IF(soki67[[#This Row],[Stan butelek przed]]-soki67[[#This Row],[wielkosc_zamowienia]] &gt;=0, soki67[[#This Row],[Stan butelek przed]]-soki67[[#This Row],[wielkosc_zamowienia]], soki67[[#This Row],[Stan butelek przed]])</f>
        <v>13535</v>
      </c>
      <c r="G536">
        <f>IF(soki67[[#This Row],[Stan butelek przed]]-soki67[[#This Row],[wielkosc_zamowienia]] &lt; 0, soki67[[#This Row],[wielkosc_zamowienia]], 0)</f>
        <v>0</v>
      </c>
      <c r="H536">
        <f>IF(WEEKDAY(soki67[[#This Row],[data]], 2) &lt;= 5, $J$2, 5000)</f>
        <v>5000</v>
      </c>
    </row>
    <row r="537" spans="1:8" x14ac:dyDescent="0.45">
      <c r="A537">
        <v>536</v>
      </c>
      <c r="B537" s="1">
        <v>44458</v>
      </c>
      <c r="C537" s="2" t="s">
        <v>6</v>
      </c>
      <c r="D537">
        <v>8160</v>
      </c>
      <c r="E537">
        <f>IF(soki67[[#This Row],[data]] &lt;&gt; B536, F536+soki67[[#This Row],[Zmiana butelkowa]], F536)</f>
        <v>13535</v>
      </c>
      <c r="F537">
        <f>IF(soki67[[#This Row],[Stan butelek przed]]-soki67[[#This Row],[wielkosc_zamowienia]] &gt;=0, soki67[[#This Row],[Stan butelek przed]]-soki67[[#This Row],[wielkosc_zamowienia]], soki67[[#This Row],[Stan butelek przed]])</f>
        <v>5375</v>
      </c>
      <c r="G537">
        <f>IF(soki67[[#This Row],[Stan butelek przed]]-soki67[[#This Row],[wielkosc_zamowienia]] &lt; 0, soki67[[#This Row],[wielkosc_zamowienia]], 0)</f>
        <v>0</v>
      </c>
      <c r="H537">
        <f>IF(WEEKDAY(soki67[[#This Row],[data]], 2) &lt;= 5, $J$2, 5000)</f>
        <v>5000</v>
      </c>
    </row>
    <row r="538" spans="1:8" x14ac:dyDescent="0.45">
      <c r="A538">
        <v>537</v>
      </c>
      <c r="B538" s="1">
        <v>44459</v>
      </c>
      <c r="C538" s="2" t="s">
        <v>4</v>
      </c>
      <c r="D538">
        <v>6280</v>
      </c>
      <c r="E538">
        <f>IF(soki67[[#This Row],[data]] &lt;&gt; B537, F537+soki67[[#This Row],[Zmiana butelkowa]], F537)</f>
        <v>18554</v>
      </c>
      <c r="F538">
        <f>IF(soki67[[#This Row],[Stan butelek przed]]-soki67[[#This Row],[wielkosc_zamowienia]] &gt;=0, soki67[[#This Row],[Stan butelek przed]]-soki67[[#This Row],[wielkosc_zamowienia]], soki67[[#This Row],[Stan butelek przed]])</f>
        <v>12274</v>
      </c>
      <c r="G538">
        <f>IF(soki67[[#This Row],[Stan butelek przed]]-soki67[[#This Row],[wielkosc_zamowienia]] &lt; 0, soki67[[#This Row],[wielkosc_zamowienia]], 0)</f>
        <v>0</v>
      </c>
      <c r="H538">
        <f>IF(WEEKDAY(soki67[[#This Row],[data]], 2) &lt;= 5, $J$2, 5000)</f>
        <v>13179</v>
      </c>
    </row>
    <row r="539" spans="1:8" x14ac:dyDescent="0.45">
      <c r="A539">
        <v>538</v>
      </c>
      <c r="B539" s="1">
        <v>44459</v>
      </c>
      <c r="C539" s="2" t="s">
        <v>7</v>
      </c>
      <c r="D539">
        <v>6490</v>
      </c>
      <c r="E539">
        <f>IF(soki67[[#This Row],[data]] &lt;&gt; B538, F538+soki67[[#This Row],[Zmiana butelkowa]], F538)</f>
        <v>12274</v>
      </c>
      <c r="F539">
        <f>IF(soki67[[#This Row],[Stan butelek przed]]-soki67[[#This Row],[wielkosc_zamowienia]] &gt;=0, soki67[[#This Row],[Stan butelek przed]]-soki67[[#This Row],[wielkosc_zamowienia]], soki67[[#This Row],[Stan butelek przed]])</f>
        <v>5784</v>
      </c>
      <c r="G539">
        <f>IF(soki67[[#This Row],[Stan butelek przed]]-soki67[[#This Row],[wielkosc_zamowienia]] &lt; 0, soki67[[#This Row],[wielkosc_zamowienia]], 0)</f>
        <v>0</v>
      </c>
      <c r="H539">
        <f>IF(WEEKDAY(soki67[[#This Row],[data]], 2) &lt;= 5, $J$2, 5000)</f>
        <v>13179</v>
      </c>
    </row>
    <row r="540" spans="1:8" x14ac:dyDescent="0.45">
      <c r="A540">
        <v>539</v>
      </c>
      <c r="B540" s="1">
        <v>44460</v>
      </c>
      <c r="C540" s="2" t="s">
        <v>4</v>
      </c>
      <c r="D540">
        <v>4110</v>
      </c>
      <c r="E540">
        <f>IF(soki67[[#This Row],[data]] &lt;&gt; B539, F539+soki67[[#This Row],[Zmiana butelkowa]], F539)</f>
        <v>18963</v>
      </c>
      <c r="F540">
        <f>IF(soki67[[#This Row],[Stan butelek przed]]-soki67[[#This Row],[wielkosc_zamowienia]] &gt;=0, soki67[[#This Row],[Stan butelek przed]]-soki67[[#This Row],[wielkosc_zamowienia]], soki67[[#This Row],[Stan butelek przed]])</f>
        <v>14853</v>
      </c>
      <c r="G540">
        <f>IF(soki67[[#This Row],[Stan butelek przed]]-soki67[[#This Row],[wielkosc_zamowienia]] &lt; 0, soki67[[#This Row],[wielkosc_zamowienia]], 0)</f>
        <v>0</v>
      </c>
      <c r="H540">
        <f>IF(WEEKDAY(soki67[[#This Row],[data]], 2) &lt;= 5, $J$2, 5000)</f>
        <v>13179</v>
      </c>
    </row>
    <row r="541" spans="1:8" x14ac:dyDescent="0.45">
      <c r="A541">
        <v>540</v>
      </c>
      <c r="B541" s="1">
        <v>44460</v>
      </c>
      <c r="C541" s="2" t="s">
        <v>7</v>
      </c>
      <c r="D541">
        <v>3140</v>
      </c>
      <c r="E541">
        <f>IF(soki67[[#This Row],[data]] &lt;&gt; B540, F540+soki67[[#This Row],[Zmiana butelkowa]], F540)</f>
        <v>14853</v>
      </c>
      <c r="F541">
        <f>IF(soki67[[#This Row],[Stan butelek przed]]-soki67[[#This Row],[wielkosc_zamowienia]] &gt;=0, soki67[[#This Row],[Stan butelek przed]]-soki67[[#This Row],[wielkosc_zamowienia]], soki67[[#This Row],[Stan butelek przed]])</f>
        <v>11713</v>
      </c>
      <c r="G541">
        <f>IF(soki67[[#This Row],[Stan butelek przed]]-soki67[[#This Row],[wielkosc_zamowienia]] &lt; 0, soki67[[#This Row],[wielkosc_zamowienia]], 0)</f>
        <v>0</v>
      </c>
      <c r="H541">
        <f>IF(WEEKDAY(soki67[[#This Row],[data]], 2) &lt;= 5, $J$2, 5000)</f>
        <v>13179</v>
      </c>
    </row>
    <row r="542" spans="1:8" x14ac:dyDescent="0.45">
      <c r="A542">
        <v>541</v>
      </c>
      <c r="B542" s="1">
        <v>44461</v>
      </c>
      <c r="C542" s="2" t="s">
        <v>7</v>
      </c>
      <c r="D542">
        <v>3550</v>
      </c>
      <c r="E542">
        <f>IF(soki67[[#This Row],[data]] &lt;&gt; B541, F541+soki67[[#This Row],[Zmiana butelkowa]], F541)</f>
        <v>24892</v>
      </c>
      <c r="F542">
        <f>IF(soki67[[#This Row],[Stan butelek przed]]-soki67[[#This Row],[wielkosc_zamowienia]] &gt;=0, soki67[[#This Row],[Stan butelek przed]]-soki67[[#This Row],[wielkosc_zamowienia]], soki67[[#This Row],[Stan butelek przed]])</f>
        <v>21342</v>
      </c>
      <c r="G542">
        <f>IF(soki67[[#This Row],[Stan butelek przed]]-soki67[[#This Row],[wielkosc_zamowienia]] &lt; 0, soki67[[#This Row],[wielkosc_zamowienia]], 0)</f>
        <v>0</v>
      </c>
      <c r="H542">
        <f>IF(WEEKDAY(soki67[[#This Row],[data]], 2) &lt;= 5, $J$2, 5000)</f>
        <v>13179</v>
      </c>
    </row>
    <row r="543" spans="1:8" x14ac:dyDescent="0.45">
      <c r="A543">
        <v>542</v>
      </c>
      <c r="B543" s="1">
        <v>44461</v>
      </c>
      <c r="C543" s="2" t="s">
        <v>6</v>
      </c>
      <c r="D543">
        <v>1280</v>
      </c>
      <c r="E543">
        <f>IF(soki67[[#This Row],[data]] &lt;&gt; B542, F542+soki67[[#This Row],[Zmiana butelkowa]], F542)</f>
        <v>21342</v>
      </c>
      <c r="F543">
        <f>IF(soki67[[#This Row],[Stan butelek przed]]-soki67[[#This Row],[wielkosc_zamowienia]] &gt;=0, soki67[[#This Row],[Stan butelek przed]]-soki67[[#This Row],[wielkosc_zamowienia]], soki67[[#This Row],[Stan butelek przed]])</f>
        <v>20062</v>
      </c>
      <c r="G543">
        <f>IF(soki67[[#This Row],[Stan butelek przed]]-soki67[[#This Row],[wielkosc_zamowienia]] &lt; 0, soki67[[#This Row],[wielkosc_zamowienia]], 0)</f>
        <v>0</v>
      </c>
      <c r="H543">
        <f>IF(WEEKDAY(soki67[[#This Row],[data]], 2) &lt;= 5, $J$2, 5000)</f>
        <v>13179</v>
      </c>
    </row>
    <row r="544" spans="1:8" x14ac:dyDescent="0.45">
      <c r="A544">
        <v>543</v>
      </c>
      <c r="B544" s="1">
        <v>44462</v>
      </c>
      <c r="C544" s="2" t="s">
        <v>6</v>
      </c>
      <c r="D544">
        <v>8360</v>
      </c>
      <c r="E544">
        <f>IF(soki67[[#This Row],[data]] &lt;&gt; B543, F543+soki67[[#This Row],[Zmiana butelkowa]], F543)</f>
        <v>33241</v>
      </c>
      <c r="F544">
        <f>IF(soki67[[#This Row],[Stan butelek przed]]-soki67[[#This Row],[wielkosc_zamowienia]] &gt;=0, soki67[[#This Row],[Stan butelek przed]]-soki67[[#This Row],[wielkosc_zamowienia]], soki67[[#This Row],[Stan butelek przed]])</f>
        <v>24881</v>
      </c>
      <c r="G544">
        <f>IF(soki67[[#This Row],[Stan butelek przed]]-soki67[[#This Row],[wielkosc_zamowienia]] &lt; 0, soki67[[#This Row],[wielkosc_zamowienia]], 0)</f>
        <v>0</v>
      </c>
      <c r="H544">
        <f>IF(WEEKDAY(soki67[[#This Row],[data]], 2) &lt;= 5, $J$2, 5000)</f>
        <v>13179</v>
      </c>
    </row>
    <row r="545" spans="1:8" x14ac:dyDescent="0.45">
      <c r="A545">
        <v>544</v>
      </c>
      <c r="B545" s="1">
        <v>44463</v>
      </c>
      <c r="C545" s="2" t="s">
        <v>7</v>
      </c>
      <c r="D545">
        <v>2930</v>
      </c>
      <c r="E545">
        <f>IF(soki67[[#This Row],[data]] &lt;&gt; B544, F544+soki67[[#This Row],[Zmiana butelkowa]], F544)</f>
        <v>38060</v>
      </c>
      <c r="F545">
        <f>IF(soki67[[#This Row],[Stan butelek przed]]-soki67[[#This Row],[wielkosc_zamowienia]] &gt;=0, soki67[[#This Row],[Stan butelek przed]]-soki67[[#This Row],[wielkosc_zamowienia]], soki67[[#This Row],[Stan butelek przed]])</f>
        <v>35130</v>
      </c>
      <c r="G545">
        <f>IF(soki67[[#This Row],[Stan butelek przed]]-soki67[[#This Row],[wielkosc_zamowienia]] &lt; 0, soki67[[#This Row],[wielkosc_zamowienia]], 0)</f>
        <v>0</v>
      </c>
      <c r="H545">
        <f>IF(WEEKDAY(soki67[[#This Row],[data]], 2) &lt;= 5, $J$2, 5000)</f>
        <v>13179</v>
      </c>
    </row>
    <row r="546" spans="1:8" x14ac:dyDescent="0.45">
      <c r="A546">
        <v>545</v>
      </c>
      <c r="B546" s="1">
        <v>44463</v>
      </c>
      <c r="C546" s="2" t="s">
        <v>6</v>
      </c>
      <c r="D546">
        <v>9920</v>
      </c>
      <c r="E546">
        <f>IF(soki67[[#This Row],[data]] &lt;&gt; B545, F545+soki67[[#This Row],[Zmiana butelkowa]], F545)</f>
        <v>35130</v>
      </c>
      <c r="F546">
        <f>IF(soki67[[#This Row],[Stan butelek przed]]-soki67[[#This Row],[wielkosc_zamowienia]] &gt;=0, soki67[[#This Row],[Stan butelek przed]]-soki67[[#This Row],[wielkosc_zamowienia]], soki67[[#This Row],[Stan butelek przed]])</f>
        <v>25210</v>
      </c>
      <c r="G546">
        <f>IF(soki67[[#This Row],[Stan butelek przed]]-soki67[[#This Row],[wielkosc_zamowienia]] &lt; 0, soki67[[#This Row],[wielkosc_zamowienia]], 0)</f>
        <v>0</v>
      </c>
      <c r="H546">
        <f>IF(WEEKDAY(soki67[[#This Row],[data]], 2) &lt;= 5, $J$2, 5000)</f>
        <v>13179</v>
      </c>
    </row>
    <row r="547" spans="1:8" x14ac:dyDescent="0.45">
      <c r="A547">
        <v>546</v>
      </c>
      <c r="B547" s="1">
        <v>44464</v>
      </c>
      <c r="C547" s="2" t="s">
        <v>6</v>
      </c>
      <c r="D547">
        <v>3140</v>
      </c>
      <c r="E547">
        <f>IF(soki67[[#This Row],[data]] &lt;&gt; B546, F546+soki67[[#This Row],[Zmiana butelkowa]], F546)</f>
        <v>30210</v>
      </c>
      <c r="F547">
        <f>IF(soki67[[#This Row],[Stan butelek przed]]-soki67[[#This Row],[wielkosc_zamowienia]] &gt;=0, soki67[[#This Row],[Stan butelek przed]]-soki67[[#This Row],[wielkosc_zamowienia]], soki67[[#This Row],[Stan butelek przed]])</f>
        <v>27070</v>
      </c>
      <c r="G547">
        <f>IF(soki67[[#This Row],[Stan butelek przed]]-soki67[[#This Row],[wielkosc_zamowienia]] &lt; 0, soki67[[#This Row],[wielkosc_zamowienia]], 0)</f>
        <v>0</v>
      </c>
      <c r="H547">
        <f>IF(WEEKDAY(soki67[[#This Row],[data]], 2) &lt;= 5, $J$2, 5000)</f>
        <v>5000</v>
      </c>
    </row>
    <row r="548" spans="1:8" x14ac:dyDescent="0.45">
      <c r="A548">
        <v>547</v>
      </c>
      <c r="B548" s="1">
        <v>44465</v>
      </c>
      <c r="C548" s="2" t="s">
        <v>4</v>
      </c>
      <c r="D548">
        <v>1010</v>
      </c>
      <c r="E548">
        <f>IF(soki67[[#This Row],[data]] &lt;&gt; B547, F547+soki67[[#This Row],[Zmiana butelkowa]], F547)</f>
        <v>32070</v>
      </c>
      <c r="F548">
        <f>IF(soki67[[#This Row],[Stan butelek przed]]-soki67[[#This Row],[wielkosc_zamowienia]] &gt;=0, soki67[[#This Row],[Stan butelek przed]]-soki67[[#This Row],[wielkosc_zamowienia]], soki67[[#This Row],[Stan butelek przed]])</f>
        <v>31060</v>
      </c>
      <c r="G548">
        <f>IF(soki67[[#This Row],[Stan butelek przed]]-soki67[[#This Row],[wielkosc_zamowienia]] &lt; 0, soki67[[#This Row],[wielkosc_zamowienia]], 0)</f>
        <v>0</v>
      </c>
      <c r="H548">
        <f>IF(WEEKDAY(soki67[[#This Row],[data]], 2) &lt;= 5, $J$2, 5000)</f>
        <v>5000</v>
      </c>
    </row>
    <row r="549" spans="1:8" x14ac:dyDescent="0.45">
      <c r="A549">
        <v>548</v>
      </c>
      <c r="B549" s="1">
        <v>44466</v>
      </c>
      <c r="C549" s="2" t="s">
        <v>6</v>
      </c>
      <c r="D549">
        <v>9210</v>
      </c>
      <c r="E549">
        <f>IF(soki67[[#This Row],[data]] &lt;&gt; B548, F548+soki67[[#This Row],[Zmiana butelkowa]], F548)</f>
        <v>44239</v>
      </c>
      <c r="F549">
        <f>IF(soki67[[#This Row],[Stan butelek przed]]-soki67[[#This Row],[wielkosc_zamowienia]] &gt;=0, soki67[[#This Row],[Stan butelek przed]]-soki67[[#This Row],[wielkosc_zamowienia]], soki67[[#This Row],[Stan butelek przed]])</f>
        <v>35029</v>
      </c>
      <c r="G549">
        <f>IF(soki67[[#This Row],[Stan butelek przed]]-soki67[[#This Row],[wielkosc_zamowienia]] &lt; 0, soki67[[#This Row],[wielkosc_zamowienia]], 0)</f>
        <v>0</v>
      </c>
      <c r="H549">
        <f>IF(WEEKDAY(soki67[[#This Row],[data]], 2) &lt;= 5, $J$2, 5000)</f>
        <v>13179</v>
      </c>
    </row>
    <row r="550" spans="1:8" x14ac:dyDescent="0.45">
      <c r="A550">
        <v>549</v>
      </c>
      <c r="B550" s="1">
        <v>44466</v>
      </c>
      <c r="C550" s="2" t="s">
        <v>7</v>
      </c>
      <c r="D550">
        <v>1880</v>
      </c>
      <c r="E550">
        <f>IF(soki67[[#This Row],[data]] &lt;&gt; B549, F549+soki67[[#This Row],[Zmiana butelkowa]], F549)</f>
        <v>35029</v>
      </c>
      <c r="F550">
        <f>IF(soki67[[#This Row],[Stan butelek przed]]-soki67[[#This Row],[wielkosc_zamowienia]] &gt;=0, soki67[[#This Row],[Stan butelek przed]]-soki67[[#This Row],[wielkosc_zamowienia]], soki67[[#This Row],[Stan butelek przed]])</f>
        <v>33149</v>
      </c>
      <c r="G550">
        <f>IF(soki67[[#This Row],[Stan butelek przed]]-soki67[[#This Row],[wielkosc_zamowienia]] &lt; 0, soki67[[#This Row],[wielkosc_zamowienia]], 0)</f>
        <v>0</v>
      </c>
      <c r="H550">
        <f>IF(WEEKDAY(soki67[[#This Row],[data]], 2) &lt;= 5, $J$2, 5000)</f>
        <v>13179</v>
      </c>
    </row>
    <row r="551" spans="1:8" x14ac:dyDescent="0.45">
      <c r="A551">
        <v>550</v>
      </c>
      <c r="B551" s="1">
        <v>44467</v>
      </c>
      <c r="C551" s="2" t="s">
        <v>5</v>
      </c>
      <c r="D551">
        <v>5080</v>
      </c>
      <c r="E551">
        <f>IF(soki67[[#This Row],[data]] &lt;&gt; B550, F550+soki67[[#This Row],[Zmiana butelkowa]], F550)</f>
        <v>46328</v>
      </c>
      <c r="F551">
        <f>IF(soki67[[#This Row],[Stan butelek przed]]-soki67[[#This Row],[wielkosc_zamowienia]] &gt;=0, soki67[[#This Row],[Stan butelek przed]]-soki67[[#This Row],[wielkosc_zamowienia]], soki67[[#This Row],[Stan butelek przed]])</f>
        <v>41248</v>
      </c>
      <c r="G551">
        <f>IF(soki67[[#This Row],[Stan butelek przed]]-soki67[[#This Row],[wielkosc_zamowienia]] &lt; 0, soki67[[#This Row],[wielkosc_zamowienia]], 0)</f>
        <v>0</v>
      </c>
      <c r="H551">
        <f>IF(WEEKDAY(soki67[[#This Row],[data]], 2) &lt;= 5, $J$2, 5000)</f>
        <v>13179</v>
      </c>
    </row>
    <row r="552" spans="1:8" x14ac:dyDescent="0.45">
      <c r="A552">
        <v>551</v>
      </c>
      <c r="B552" s="1">
        <v>44467</v>
      </c>
      <c r="C552" s="2" t="s">
        <v>7</v>
      </c>
      <c r="D552">
        <v>6540</v>
      </c>
      <c r="E552">
        <f>IF(soki67[[#This Row],[data]] &lt;&gt; B551, F551+soki67[[#This Row],[Zmiana butelkowa]], F551)</f>
        <v>41248</v>
      </c>
      <c r="F552">
        <f>IF(soki67[[#This Row],[Stan butelek przed]]-soki67[[#This Row],[wielkosc_zamowienia]] &gt;=0, soki67[[#This Row],[Stan butelek przed]]-soki67[[#This Row],[wielkosc_zamowienia]], soki67[[#This Row],[Stan butelek przed]])</f>
        <v>34708</v>
      </c>
      <c r="G552">
        <f>IF(soki67[[#This Row],[Stan butelek przed]]-soki67[[#This Row],[wielkosc_zamowienia]] &lt; 0, soki67[[#This Row],[wielkosc_zamowienia]], 0)</f>
        <v>0</v>
      </c>
      <c r="H552">
        <f>IF(WEEKDAY(soki67[[#This Row],[data]], 2) &lt;= 5, $J$2, 5000)</f>
        <v>13179</v>
      </c>
    </row>
    <row r="553" spans="1:8" x14ac:dyDescent="0.45">
      <c r="A553">
        <v>552</v>
      </c>
      <c r="B553" s="1">
        <v>44468</v>
      </c>
      <c r="C553" s="2" t="s">
        <v>6</v>
      </c>
      <c r="D553">
        <v>3250</v>
      </c>
      <c r="E553">
        <f>IF(soki67[[#This Row],[data]] &lt;&gt; B552, F552+soki67[[#This Row],[Zmiana butelkowa]], F552)</f>
        <v>47887</v>
      </c>
      <c r="F553">
        <f>IF(soki67[[#This Row],[Stan butelek przed]]-soki67[[#This Row],[wielkosc_zamowienia]] &gt;=0, soki67[[#This Row],[Stan butelek przed]]-soki67[[#This Row],[wielkosc_zamowienia]], soki67[[#This Row],[Stan butelek przed]])</f>
        <v>44637</v>
      </c>
      <c r="G553">
        <f>IF(soki67[[#This Row],[Stan butelek przed]]-soki67[[#This Row],[wielkosc_zamowienia]] &lt; 0, soki67[[#This Row],[wielkosc_zamowienia]], 0)</f>
        <v>0</v>
      </c>
      <c r="H553">
        <f>IF(WEEKDAY(soki67[[#This Row],[data]], 2) &lt;= 5, $J$2, 5000)</f>
        <v>13179</v>
      </c>
    </row>
    <row r="554" spans="1:8" x14ac:dyDescent="0.45">
      <c r="A554">
        <v>553</v>
      </c>
      <c r="B554" s="1">
        <v>44469</v>
      </c>
      <c r="C554" s="2" t="s">
        <v>4</v>
      </c>
      <c r="D554">
        <v>5080</v>
      </c>
      <c r="E554">
        <f>IF(soki67[[#This Row],[data]] &lt;&gt; B553, F553+soki67[[#This Row],[Zmiana butelkowa]], F553)</f>
        <v>57816</v>
      </c>
      <c r="F554">
        <f>IF(soki67[[#This Row],[Stan butelek przed]]-soki67[[#This Row],[wielkosc_zamowienia]] &gt;=0, soki67[[#This Row],[Stan butelek przed]]-soki67[[#This Row],[wielkosc_zamowienia]], soki67[[#This Row],[Stan butelek przed]])</f>
        <v>52736</v>
      </c>
      <c r="G554">
        <f>IF(soki67[[#This Row],[Stan butelek przed]]-soki67[[#This Row],[wielkosc_zamowienia]] &lt; 0, soki67[[#This Row],[wielkosc_zamowienia]], 0)</f>
        <v>0</v>
      </c>
      <c r="H554">
        <f>IF(WEEKDAY(soki67[[#This Row],[data]], 2) &lt;= 5, $J$2, 5000)</f>
        <v>13179</v>
      </c>
    </row>
    <row r="555" spans="1:8" x14ac:dyDescent="0.45">
      <c r="A555">
        <v>554</v>
      </c>
      <c r="B555" s="1">
        <v>44469</v>
      </c>
      <c r="C555" s="2" t="s">
        <v>5</v>
      </c>
      <c r="D555">
        <v>7660</v>
      </c>
      <c r="E555">
        <f>IF(soki67[[#This Row],[data]] &lt;&gt; B554, F554+soki67[[#This Row],[Zmiana butelkowa]], F554)</f>
        <v>52736</v>
      </c>
      <c r="F555">
        <f>IF(soki67[[#This Row],[Stan butelek przed]]-soki67[[#This Row],[wielkosc_zamowienia]] &gt;=0, soki67[[#This Row],[Stan butelek przed]]-soki67[[#This Row],[wielkosc_zamowienia]], soki67[[#This Row],[Stan butelek przed]])</f>
        <v>45076</v>
      </c>
      <c r="G555">
        <f>IF(soki67[[#This Row],[Stan butelek przed]]-soki67[[#This Row],[wielkosc_zamowienia]] &lt; 0, soki67[[#This Row],[wielkosc_zamowienia]], 0)</f>
        <v>0</v>
      </c>
      <c r="H555">
        <f>IF(WEEKDAY(soki67[[#This Row],[data]], 2) &lt;= 5, $J$2, 5000)</f>
        <v>13179</v>
      </c>
    </row>
    <row r="556" spans="1:8" x14ac:dyDescent="0.45">
      <c r="A556">
        <v>555</v>
      </c>
      <c r="B556" s="1">
        <v>44470</v>
      </c>
      <c r="C556" s="2" t="s">
        <v>7</v>
      </c>
      <c r="D556">
        <v>7840</v>
      </c>
      <c r="E556">
        <f>IF(soki67[[#This Row],[data]] &lt;&gt; B555, F555+soki67[[#This Row],[Zmiana butelkowa]], F555)</f>
        <v>58255</v>
      </c>
      <c r="F556">
        <f>IF(soki67[[#This Row],[Stan butelek przed]]-soki67[[#This Row],[wielkosc_zamowienia]] &gt;=0, soki67[[#This Row],[Stan butelek przed]]-soki67[[#This Row],[wielkosc_zamowienia]], soki67[[#This Row],[Stan butelek przed]])</f>
        <v>50415</v>
      </c>
      <c r="G556">
        <f>IF(soki67[[#This Row],[Stan butelek przed]]-soki67[[#This Row],[wielkosc_zamowienia]] &lt; 0, soki67[[#This Row],[wielkosc_zamowienia]], 0)</f>
        <v>0</v>
      </c>
      <c r="H556">
        <f>IF(WEEKDAY(soki67[[#This Row],[data]], 2) &lt;= 5, $J$2, 5000)</f>
        <v>13179</v>
      </c>
    </row>
    <row r="557" spans="1:8" x14ac:dyDescent="0.45">
      <c r="A557">
        <v>556</v>
      </c>
      <c r="B557" s="1">
        <v>44470</v>
      </c>
      <c r="C557" s="2" t="s">
        <v>6</v>
      </c>
      <c r="D557">
        <v>2060</v>
      </c>
      <c r="E557">
        <f>IF(soki67[[#This Row],[data]] &lt;&gt; B556, F556+soki67[[#This Row],[Zmiana butelkowa]], F556)</f>
        <v>50415</v>
      </c>
      <c r="F557">
        <f>IF(soki67[[#This Row],[Stan butelek przed]]-soki67[[#This Row],[wielkosc_zamowienia]] &gt;=0, soki67[[#This Row],[Stan butelek przed]]-soki67[[#This Row],[wielkosc_zamowienia]], soki67[[#This Row],[Stan butelek przed]])</f>
        <v>48355</v>
      </c>
      <c r="G557">
        <f>IF(soki67[[#This Row],[Stan butelek przed]]-soki67[[#This Row],[wielkosc_zamowienia]] &lt; 0, soki67[[#This Row],[wielkosc_zamowienia]], 0)</f>
        <v>0</v>
      </c>
      <c r="H557">
        <f>IF(WEEKDAY(soki67[[#This Row],[data]], 2) &lt;= 5, $J$2, 5000)</f>
        <v>13179</v>
      </c>
    </row>
    <row r="558" spans="1:8" x14ac:dyDescent="0.45">
      <c r="A558">
        <v>557</v>
      </c>
      <c r="B558" s="1">
        <v>44471</v>
      </c>
      <c r="C558" s="2" t="s">
        <v>5</v>
      </c>
      <c r="D558">
        <v>1010</v>
      </c>
      <c r="E558">
        <f>IF(soki67[[#This Row],[data]] &lt;&gt; B557, F557+soki67[[#This Row],[Zmiana butelkowa]], F557)</f>
        <v>53355</v>
      </c>
      <c r="F558">
        <f>IF(soki67[[#This Row],[Stan butelek przed]]-soki67[[#This Row],[wielkosc_zamowienia]] &gt;=0, soki67[[#This Row],[Stan butelek przed]]-soki67[[#This Row],[wielkosc_zamowienia]], soki67[[#This Row],[Stan butelek przed]])</f>
        <v>52345</v>
      </c>
      <c r="G558">
        <f>IF(soki67[[#This Row],[Stan butelek przed]]-soki67[[#This Row],[wielkosc_zamowienia]] &lt; 0, soki67[[#This Row],[wielkosc_zamowienia]], 0)</f>
        <v>0</v>
      </c>
      <c r="H558">
        <f>IF(WEEKDAY(soki67[[#This Row],[data]], 2) &lt;= 5, $J$2, 5000)</f>
        <v>5000</v>
      </c>
    </row>
    <row r="559" spans="1:8" x14ac:dyDescent="0.45">
      <c r="A559">
        <v>558</v>
      </c>
      <c r="B559" s="1">
        <v>44472</v>
      </c>
      <c r="C559" s="2" t="s">
        <v>5</v>
      </c>
      <c r="D559">
        <v>7540</v>
      </c>
      <c r="E559">
        <f>IF(soki67[[#This Row],[data]] &lt;&gt; B558, F558+soki67[[#This Row],[Zmiana butelkowa]], F558)</f>
        <v>57345</v>
      </c>
      <c r="F559">
        <f>IF(soki67[[#This Row],[Stan butelek przed]]-soki67[[#This Row],[wielkosc_zamowienia]] &gt;=0, soki67[[#This Row],[Stan butelek przed]]-soki67[[#This Row],[wielkosc_zamowienia]], soki67[[#This Row],[Stan butelek przed]])</f>
        <v>49805</v>
      </c>
      <c r="G559">
        <f>IF(soki67[[#This Row],[Stan butelek przed]]-soki67[[#This Row],[wielkosc_zamowienia]] &lt; 0, soki67[[#This Row],[wielkosc_zamowienia]], 0)</f>
        <v>0</v>
      </c>
      <c r="H559">
        <f>IF(WEEKDAY(soki67[[#This Row],[data]], 2) &lt;= 5, $J$2, 5000)</f>
        <v>5000</v>
      </c>
    </row>
    <row r="560" spans="1:8" x14ac:dyDescent="0.45">
      <c r="A560">
        <v>559</v>
      </c>
      <c r="B560" s="1">
        <v>44472</v>
      </c>
      <c r="C560" s="2" t="s">
        <v>7</v>
      </c>
      <c r="D560">
        <v>6350</v>
      </c>
      <c r="E560">
        <f>IF(soki67[[#This Row],[data]] &lt;&gt; B559, F559+soki67[[#This Row],[Zmiana butelkowa]], F559)</f>
        <v>49805</v>
      </c>
      <c r="F560">
        <f>IF(soki67[[#This Row],[Stan butelek przed]]-soki67[[#This Row],[wielkosc_zamowienia]] &gt;=0, soki67[[#This Row],[Stan butelek przed]]-soki67[[#This Row],[wielkosc_zamowienia]], soki67[[#This Row],[Stan butelek przed]])</f>
        <v>43455</v>
      </c>
      <c r="G560">
        <f>IF(soki67[[#This Row],[Stan butelek przed]]-soki67[[#This Row],[wielkosc_zamowienia]] &lt; 0, soki67[[#This Row],[wielkosc_zamowienia]], 0)</f>
        <v>0</v>
      </c>
      <c r="H560">
        <f>IF(WEEKDAY(soki67[[#This Row],[data]], 2) &lt;= 5, $J$2, 5000)</f>
        <v>5000</v>
      </c>
    </row>
    <row r="561" spans="1:8" x14ac:dyDescent="0.45">
      <c r="A561">
        <v>560</v>
      </c>
      <c r="B561" s="1">
        <v>44472</v>
      </c>
      <c r="C561" s="2" t="s">
        <v>4</v>
      </c>
      <c r="D561">
        <v>9160</v>
      </c>
      <c r="E561">
        <f>IF(soki67[[#This Row],[data]] &lt;&gt; B560, F560+soki67[[#This Row],[Zmiana butelkowa]], F560)</f>
        <v>43455</v>
      </c>
      <c r="F561">
        <f>IF(soki67[[#This Row],[Stan butelek przed]]-soki67[[#This Row],[wielkosc_zamowienia]] &gt;=0, soki67[[#This Row],[Stan butelek przed]]-soki67[[#This Row],[wielkosc_zamowienia]], soki67[[#This Row],[Stan butelek przed]])</f>
        <v>34295</v>
      </c>
      <c r="G561">
        <f>IF(soki67[[#This Row],[Stan butelek przed]]-soki67[[#This Row],[wielkosc_zamowienia]] &lt; 0, soki67[[#This Row],[wielkosc_zamowienia]], 0)</f>
        <v>0</v>
      </c>
      <c r="H561">
        <f>IF(WEEKDAY(soki67[[#This Row],[data]], 2) &lt;= 5, $J$2, 5000)</f>
        <v>5000</v>
      </c>
    </row>
    <row r="562" spans="1:8" x14ac:dyDescent="0.45">
      <c r="A562">
        <v>561</v>
      </c>
      <c r="B562" s="1">
        <v>44473</v>
      </c>
      <c r="C562" s="2" t="s">
        <v>5</v>
      </c>
      <c r="D562">
        <v>9800</v>
      </c>
      <c r="E562">
        <f>IF(soki67[[#This Row],[data]] &lt;&gt; B561, F561+soki67[[#This Row],[Zmiana butelkowa]], F561)</f>
        <v>47474</v>
      </c>
      <c r="F562">
        <f>IF(soki67[[#This Row],[Stan butelek przed]]-soki67[[#This Row],[wielkosc_zamowienia]] &gt;=0, soki67[[#This Row],[Stan butelek przed]]-soki67[[#This Row],[wielkosc_zamowienia]], soki67[[#This Row],[Stan butelek przed]])</f>
        <v>37674</v>
      </c>
      <c r="G562">
        <f>IF(soki67[[#This Row],[Stan butelek przed]]-soki67[[#This Row],[wielkosc_zamowienia]] &lt; 0, soki67[[#This Row],[wielkosc_zamowienia]], 0)</f>
        <v>0</v>
      </c>
      <c r="H562">
        <f>IF(WEEKDAY(soki67[[#This Row],[data]], 2) &lt;= 5, $J$2, 5000)</f>
        <v>13179</v>
      </c>
    </row>
    <row r="563" spans="1:8" x14ac:dyDescent="0.45">
      <c r="A563">
        <v>562</v>
      </c>
      <c r="B563" s="1">
        <v>44473</v>
      </c>
      <c r="C563" s="2" t="s">
        <v>7</v>
      </c>
      <c r="D563">
        <v>4990</v>
      </c>
      <c r="E563">
        <f>IF(soki67[[#This Row],[data]] &lt;&gt; B562, F562+soki67[[#This Row],[Zmiana butelkowa]], F562)</f>
        <v>37674</v>
      </c>
      <c r="F563">
        <f>IF(soki67[[#This Row],[Stan butelek przed]]-soki67[[#This Row],[wielkosc_zamowienia]] &gt;=0, soki67[[#This Row],[Stan butelek przed]]-soki67[[#This Row],[wielkosc_zamowienia]], soki67[[#This Row],[Stan butelek przed]])</f>
        <v>32684</v>
      </c>
      <c r="G563">
        <f>IF(soki67[[#This Row],[Stan butelek przed]]-soki67[[#This Row],[wielkosc_zamowienia]] &lt; 0, soki67[[#This Row],[wielkosc_zamowienia]], 0)</f>
        <v>0</v>
      </c>
      <c r="H563">
        <f>IF(WEEKDAY(soki67[[#This Row],[data]], 2) &lt;= 5, $J$2, 5000)</f>
        <v>13179</v>
      </c>
    </row>
    <row r="564" spans="1:8" x14ac:dyDescent="0.45">
      <c r="A564">
        <v>563</v>
      </c>
      <c r="B564" s="1">
        <v>44474</v>
      </c>
      <c r="C564" s="2" t="s">
        <v>6</v>
      </c>
      <c r="D564">
        <v>5220</v>
      </c>
      <c r="E564">
        <f>IF(soki67[[#This Row],[data]] &lt;&gt; B563, F563+soki67[[#This Row],[Zmiana butelkowa]], F563)</f>
        <v>45863</v>
      </c>
      <c r="F564">
        <f>IF(soki67[[#This Row],[Stan butelek przed]]-soki67[[#This Row],[wielkosc_zamowienia]] &gt;=0, soki67[[#This Row],[Stan butelek przed]]-soki67[[#This Row],[wielkosc_zamowienia]], soki67[[#This Row],[Stan butelek przed]])</f>
        <v>40643</v>
      </c>
      <c r="G564">
        <f>IF(soki67[[#This Row],[Stan butelek przed]]-soki67[[#This Row],[wielkosc_zamowienia]] &lt; 0, soki67[[#This Row],[wielkosc_zamowienia]], 0)</f>
        <v>0</v>
      </c>
      <c r="H564">
        <f>IF(WEEKDAY(soki67[[#This Row],[data]], 2) &lt;= 5, $J$2, 5000)</f>
        <v>13179</v>
      </c>
    </row>
    <row r="565" spans="1:8" x14ac:dyDescent="0.45">
      <c r="A565">
        <v>564</v>
      </c>
      <c r="B565" s="1">
        <v>44474</v>
      </c>
      <c r="C565" s="2" t="s">
        <v>4</v>
      </c>
      <c r="D565">
        <v>3610</v>
      </c>
      <c r="E565">
        <f>IF(soki67[[#This Row],[data]] &lt;&gt; B564, F564+soki67[[#This Row],[Zmiana butelkowa]], F564)</f>
        <v>40643</v>
      </c>
      <c r="F565">
        <f>IF(soki67[[#This Row],[Stan butelek przed]]-soki67[[#This Row],[wielkosc_zamowienia]] &gt;=0, soki67[[#This Row],[Stan butelek przed]]-soki67[[#This Row],[wielkosc_zamowienia]], soki67[[#This Row],[Stan butelek przed]])</f>
        <v>37033</v>
      </c>
      <c r="G565">
        <f>IF(soki67[[#This Row],[Stan butelek przed]]-soki67[[#This Row],[wielkosc_zamowienia]] &lt; 0, soki67[[#This Row],[wielkosc_zamowienia]], 0)</f>
        <v>0</v>
      </c>
      <c r="H565">
        <f>IF(WEEKDAY(soki67[[#This Row],[data]], 2) &lt;= 5, $J$2, 5000)</f>
        <v>13179</v>
      </c>
    </row>
    <row r="566" spans="1:8" x14ac:dyDescent="0.45">
      <c r="A566">
        <v>565</v>
      </c>
      <c r="B566" s="1">
        <v>44474</v>
      </c>
      <c r="C566" s="2" t="s">
        <v>5</v>
      </c>
      <c r="D566">
        <v>5150</v>
      </c>
      <c r="E566">
        <f>IF(soki67[[#This Row],[data]] &lt;&gt; B565, F565+soki67[[#This Row],[Zmiana butelkowa]], F565)</f>
        <v>37033</v>
      </c>
      <c r="F566">
        <f>IF(soki67[[#This Row],[Stan butelek przed]]-soki67[[#This Row],[wielkosc_zamowienia]] &gt;=0, soki67[[#This Row],[Stan butelek przed]]-soki67[[#This Row],[wielkosc_zamowienia]], soki67[[#This Row],[Stan butelek przed]])</f>
        <v>31883</v>
      </c>
      <c r="G566">
        <f>IF(soki67[[#This Row],[Stan butelek przed]]-soki67[[#This Row],[wielkosc_zamowienia]] &lt; 0, soki67[[#This Row],[wielkosc_zamowienia]], 0)</f>
        <v>0</v>
      </c>
      <c r="H566">
        <f>IF(WEEKDAY(soki67[[#This Row],[data]], 2) &lt;= 5, $J$2, 5000)</f>
        <v>13179</v>
      </c>
    </row>
    <row r="567" spans="1:8" x14ac:dyDescent="0.45">
      <c r="A567">
        <v>566</v>
      </c>
      <c r="B567" s="1">
        <v>44475</v>
      </c>
      <c r="C567" s="2" t="s">
        <v>6</v>
      </c>
      <c r="D567">
        <v>2500</v>
      </c>
      <c r="E567">
        <f>IF(soki67[[#This Row],[data]] &lt;&gt; B566, F566+soki67[[#This Row],[Zmiana butelkowa]], F566)</f>
        <v>45062</v>
      </c>
      <c r="F567">
        <f>IF(soki67[[#This Row],[Stan butelek przed]]-soki67[[#This Row],[wielkosc_zamowienia]] &gt;=0, soki67[[#This Row],[Stan butelek przed]]-soki67[[#This Row],[wielkosc_zamowienia]], soki67[[#This Row],[Stan butelek przed]])</f>
        <v>42562</v>
      </c>
      <c r="G567">
        <f>IF(soki67[[#This Row],[Stan butelek przed]]-soki67[[#This Row],[wielkosc_zamowienia]] &lt; 0, soki67[[#This Row],[wielkosc_zamowienia]], 0)</f>
        <v>0</v>
      </c>
      <c r="H567">
        <f>IF(WEEKDAY(soki67[[#This Row],[data]], 2) &lt;= 5, $J$2, 5000)</f>
        <v>13179</v>
      </c>
    </row>
    <row r="568" spans="1:8" x14ac:dyDescent="0.45">
      <c r="A568">
        <v>567</v>
      </c>
      <c r="B568" s="1">
        <v>44475</v>
      </c>
      <c r="C568" s="2" t="s">
        <v>5</v>
      </c>
      <c r="D568">
        <v>8900</v>
      </c>
      <c r="E568">
        <f>IF(soki67[[#This Row],[data]] &lt;&gt; B567, F567+soki67[[#This Row],[Zmiana butelkowa]], F567)</f>
        <v>42562</v>
      </c>
      <c r="F568">
        <f>IF(soki67[[#This Row],[Stan butelek przed]]-soki67[[#This Row],[wielkosc_zamowienia]] &gt;=0, soki67[[#This Row],[Stan butelek przed]]-soki67[[#This Row],[wielkosc_zamowienia]], soki67[[#This Row],[Stan butelek przed]])</f>
        <v>33662</v>
      </c>
      <c r="G568">
        <f>IF(soki67[[#This Row],[Stan butelek przed]]-soki67[[#This Row],[wielkosc_zamowienia]] &lt; 0, soki67[[#This Row],[wielkosc_zamowienia]], 0)</f>
        <v>0</v>
      </c>
      <c r="H568">
        <f>IF(WEEKDAY(soki67[[#This Row],[data]], 2) &lt;= 5, $J$2, 5000)</f>
        <v>13179</v>
      </c>
    </row>
    <row r="569" spans="1:8" x14ac:dyDescent="0.45">
      <c r="A569">
        <v>568</v>
      </c>
      <c r="B569" s="1">
        <v>44475</v>
      </c>
      <c r="C569" s="2" t="s">
        <v>7</v>
      </c>
      <c r="D569">
        <v>2040</v>
      </c>
      <c r="E569">
        <f>IF(soki67[[#This Row],[data]] &lt;&gt; B568, F568+soki67[[#This Row],[Zmiana butelkowa]], F568)</f>
        <v>33662</v>
      </c>
      <c r="F569">
        <f>IF(soki67[[#This Row],[Stan butelek przed]]-soki67[[#This Row],[wielkosc_zamowienia]] &gt;=0, soki67[[#This Row],[Stan butelek przed]]-soki67[[#This Row],[wielkosc_zamowienia]], soki67[[#This Row],[Stan butelek przed]])</f>
        <v>31622</v>
      </c>
      <c r="G569">
        <f>IF(soki67[[#This Row],[Stan butelek przed]]-soki67[[#This Row],[wielkosc_zamowienia]] &lt; 0, soki67[[#This Row],[wielkosc_zamowienia]], 0)</f>
        <v>0</v>
      </c>
      <c r="H569">
        <f>IF(WEEKDAY(soki67[[#This Row],[data]], 2) &lt;= 5, $J$2, 5000)</f>
        <v>13179</v>
      </c>
    </row>
    <row r="570" spans="1:8" x14ac:dyDescent="0.45">
      <c r="A570">
        <v>569</v>
      </c>
      <c r="B570" s="1">
        <v>44476</v>
      </c>
      <c r="C570" s="2" t="s">
        <v>4</v>
      </c>
      <c r="D570">
        <v>8930</v>
      </c>
      <c r="E570">
        <f>IF(soki67[[#This Row],[data]] &lt;&gt; B569, F569+soki67[[#This Row],[Zmiana butelkowa]], F569)</f>
        <v>44801</v>
      </c>
      <c r="F570">
        <f>IF(soki67[[#This Row],[Stan butelek przed]]-soki67[[#This Row],[wielkosc_zamowienia]] &gt;=0, soki67[[#This Row],[Stan butelek przed]]-soki67[[#This Row],[wielkosc_zamowienia]], soki67[[#This Row],[Stan butelek przed]])</f>
        <v>35871</v>
      </c>
      <c r="G570">
        <f>IF(soki67[[#This Row],[Stan butelek przed]]-soki67[[#This Row],[wielkosc_zamowienia]] &lt; 0, soki67[[#This Row],[wielkosc_zamowienia]], 0)</f>
        <v>0</v>
      </c>
      <c r="H570">
        <f>IF(WEEKDAY(soki67[[#This Row],[data]], 2) &lt;= 5, $J$2, 5000)</f>
        <v>13179</v>
      </c>
    </row>
    <row r="571" spans="1:8" x14ac:dyDescent="0.45">
      <c r="A571">
        <v>570</v>
      </c>
      <c r="B571" s="1">
        <v>44477</v>
      </c>
      <c r="C571" s="2" t="s">
        <v>5</v>
      </c>
      <c r="D571">
        <v>4980</v>
      </c>
      <c r="E571">
        <f>IF(soki67[[#This Row],[data]] &lt;&gt; B570, F570+soki67[[#This Row],[Zmiana butelkowa]], F570)</f>
        <v>49050</v>
      </c>
      <c r="F571">
        <f>IF(soki67[[#This Row],[Stan butelek przed]]-soki67[[#This Row],[wielkosc_zamowienia]] &gt;=0, soki67[[#This Row],[Stan butelek przed]]-soki67[[#This Row],[wielkosc_zamowienia]], soki67[[#This Row],[Stan butelek przed]])</f>
        <v>44070</v>
      </c>
      <c r="G571">
        <f>IF(soki67[[#This Row],[Stan butelek przed]]-soki67[[#This Row],[wielkosc_zamowienia]] &lt; 0, soki67[[#This Row],[wielkosc_zamowienia]], 0)</f>
        <v>0</v>
      </c>
      <c r="H571">
        <f>IF(WEEKDAY(soki67[[#This Row],[data]], 2) &lt;= 5, $J$2, 5000)</f>
        <v>13179</v>
      </c>
    </row>
    <row r="572" spans="1:8" x14ac:dyDescent="0.45">
      <c r="A572">
        <v>571</v>
      </c>
      <c r="B572" s="1">
        <v>44477</v>
      </c>
      <c r="C572" s="2" t="s">
        <v>6</v>
      </c>
      <c r="D572">
        <v>7120</v>
      </c>
      <c r="E572">
        <f>IF(soki67[[#This Row],[data]] &lt;&gt; B571, F571+soki67[[#This Row],[Zmiana butelkowa]], F571)</f>
        <v>44070</v>
      </c>
      <c r="F572">
        <f>IF(soki67[[#This Row],[Stan butelek przed]]-soki67[[#This Row],[wielkosc_zamowienia]] &gt;=0, soki67[[#This Row],[Stan butelek przed]]-soki67[[#This Row],[wielkosc_zamowienia]], soki67[[#This Row],[Stan butelek przed]])</f>
        <v>36950</v>
      </c>
      <c r="G572">
        <f>IF(soki67[[#This Row],[Stan butelek przed]]-soki67[[#This Row],[wielkosc_zamowienia]] &lt; 0, soki67[[#This Row],[wielkosc_zamowienia]], 0)</f>
        <v>0</v>
      </c>
      <c r="H572">
        <f>IF(WEEKDAY(soki67[[#This Row],[data]], 2) &lt;= 5, $J$2, 5000)</f>
        <v>13179</v>
      </c>
    </row>
    <row r="573" spans="1:8" x14ac:dyDescent="0.45">
      <c r="A573">
        <v>572</v>
      </c>
      <c r="B573" s="1">
        <v>44477</v>
      </c>
      <c r="C573" s="2" t="s">
        <v>4</v>
      </c>
      <c r="D573">
        <v>1780</v>
      </c>
      <c r="E573">
        <f>IF(soki67[[#This Row],[data]] &lt;&gt; B572, F572+soki67[[#This Row],[Zmiana butelkowa]], F572)</f>
        <v>36950</v>
      </c>
      <c r="F573">
        <f>IF(soki67[[#This Row],[Stan butelek przed]]-soki67[[#This Row],[wielkosc_zamowienia]] &gt;=0, soki67[[#This Row],[Stan butelek przed]]-soki67[[#This Row],[wielkosc_zamowienia]], soki67[[#This Row],[Stan butelek przed]])</f>
        <v>35170</v>
      </c>
      <c r="G573">
        <f>IF(soki67[[#This Row],[Stan butelek przed]]-soki67[[#This Row],[wielkosc_zamowienia]] &lt; 0, soki67[[#This Row],[wielkosc_zamowienia]], 0)</f>
        <v>0</v>
      </c>
      <c r="H573">
        <f>IF(WEEKDAY(soki67[[#This Row],[data]], 2) &lt;= 5, $J$2, 5000)</f>
        <v>13179</v>
      </c>
    </row>
    <row r="574" spans="1:8" x14ac:dyDescent="0.45">
      <c r="A574">
        <v>573</v>
      </c>
      <c r="B574" s="1">
        <v>44478</v>
      </c>
      <c r="C574" s="2" t="s">
        <v>5</v>
      </c>
      <c r="D574">
        <v>8360</v>
      </c>
      <c r="E574">
        <f>IF(soki67[[#This Row],[data]] &lt;&gt; B573, F573+soki67[[#This Row],[Zmiana butelkowa]], F573)</f>
        <v>40170</v>
      </c>
      <c r="F574">
        <f>IF(soki67[[#This Row],[Stan butelek przed]]-soki67[[#This Row],[wielkosc_zamowienia]] &gt;=0, soki67[[#This Row],[Stan butelek przed]]-soki67[[#This Row],[wielkosc_zamowienia]], soki67[[#This Row],[Stan butelek przed]])</f>
        <v>31810</v>
      </c>
      <c r="G574">
        <f>IF(soki67[[#This Row],[Stan butelek przed]]-soki67[[#This Row],[wielkosc_zamowienia]] &lt; 0, soki67[[#This Row],[wielkosc_zamowienia]], 0)</f>
        <v>0</v>
      </c>
      <c r="H574">
        <f>IF(WEEKDAY(soki67[[#This Row],[data]], 2) &lt;= 5, $J$2, 5000)</f>
        <v>5000</v>
      </c>
    </row>
    <row r="575" spans="1:8" x14ac:dyDescent="0.45">
      <c r="A575">
        <v>574</v>
      </c>
      <c r="B575" s="1">
        <v>44478</v>
      </c>
      <c r="C575" s="2" t="s">
        <v>4</v>
      </c>
      <c r="D575">
        <v>5240</v>
      </c>
      <c r="E575">
        <f>IF(soki67[[#This Row],[data]] &lt;&gt; B574, F574+soki67[[#This Row],[Zmiana butelkowa]], F574)</f>
        <v>31810</v>
      </c>
      <c r="F575">
        <f>IF(soki67[[#This Row],[Stan butelek przed]]-soki67[[#This Row],[wielkosc_zamowienia]] &gt;=0, soki67[[#This Row],[Stan butelek przed]]-soki67[[#This Row],[wielkosc_zamowienia]], soki67[[#This Row],[Stan butelek przed]])</f>
        <v>26570</v>
      </c>
      <c r="G575">
        <f>IF(soki67[[#This Row],[Stan butelek przed]]-soki67[[#This Row],[wielkosc_zamowienia]] &lt; 0, soki67[[#This Row],[wielkosc_zamowienia]], 0)</f>
        <v>0</v>
      </c>
      <c r="H575">
        <f>IF(WEEKDAY(soki67[[#This Row],[data]], 2) &lt;= 5, $J$2, 5000)</f>
        <v>5000</v>
      </c>
    </row>
    <row r="576" spans="1:8" x14ac:dyDescent="0.45">
      <c r="A576">
        <v>575</v>
      </c>
      <c r="B576" s="1">
        <v>44478</v>
      </c>
      <c r="C576" s="2" t="s">
        <v>7</v>
      </c>
      <c r="D576">
        <v>5420</v>
      </c>
      <c r="E576">
        <f>IF(soki67[[#This Row],[data]] &lt;&gt; B575, F575+soki67[[#This Row],[Zmiana butelkowa]], F575)</f>
        <v>26570</v>
      </c>
      <c r="F576">
        <f>IF(soki67[[#This Row],[Stan butelek przed]]-soki67[[#This Row],[wielkosc_zamowienia]] &gt;=0, soki67[[#This Row],[Stan butelek przed]]-soki67[[#This Row],[wielkosc_zamowienia]], soki67[[#This Row],[Stan butelek przed]])</f>
        <v>21150</v>
      </c>
      <c r="G576">
        <f>IF(soki67[[#This Row],[Stan butelek przed]]-soki67[[#This Row],[wielkosc_zamowienia]] &lt; 0, soki67[[#This Row],[wielkosc_zamowienia]], 0)</f>
        <v>0</v>
      </c>
      <c r="H576">
        <f>IF(WEEKDAY(soki67[[#This Row],[data]], 2) &lt;= 5, $J$2, 5000)</f>
        <v>5000</v>
      </c>
    </row>
    <row r="577" spans="1:8" x14ac:dyDescent="0.45">
      <c r="A577">
        <v>576</v>
      </c>
      <c r="B577" s="1">
        <v>44479</v>
      </c>
      <c r="C577" s="2" t="s">
        <v>7</v>
      </c>
      <c r="D577">
        <v>9390</v>
      </c>
      <c r="E577">
        <f>IF(soki67[[#This Row],[data]] &lt;&gt; B576, F576+soki67[[#This Row],[Zmiana butelkowa]], F576)</f>
        <v>26150</v>
      </c>
      <c r="F577">
        <f>IF(soki67[[#This Row],[Stan butelek przed]]-soki67[[#This Row],[wielkosc_zamowienia]] &gt;=0, soki67[[#This Row],[Stan butelek przed]]-soki67[[#This Row],[wielkosc_zamowienia]], soki67[[#This Row],[Stan butelek przed]])</f>
        <v>16760</v>
      </c>
      <c r="G577">
        <f>IF(soki67[[#This Row],[Stan butelek przed]]-soki67[[#This Row],[wielkosc_zamowienia]] &lt; 0, soki67[[#This Row],[wielkosc_zamowienia]], 0)</f>
        <v>0</v>
      </c>
      <c r="H577">
        <f>IF(WEEKDAY(soki67[[#This Row],[data]], 2) &lt;= 5, $J$2, 5000)</f>
        <v>5000</v>
      </c>
    </row>
    <row r="578" spans="1:8" x14ac:dyDescent="0.45">
      <c r="A578">
        <v>577</v>
      </c>
      <c r="B578" s="1">
        <v>44479</v>
      </c>
      <c r="C578" s="2" t="s">
        <v>4</v>
      </c>
      <c r="D578">
        <v>2510</v>
      </c>
      <c r="E578">
        <f>IF(soki67[[#This Row],[data]] &lt;&gt; B577, F577+soki67[[#This Row],[Zmiana butelkowa]], F577)</f>
        <v>16760</v>
      </c>
      <c r="F578">
        <f>IF(soki67[[#This Row],[Stan butelek przed]]-soki67[[#This Row],[wielkosc_zamowienia]] &gt;=0, soki67[[#This Row],[Stan butelek przed]]-soki67[[#This Row],[wielkosc_zamowienia]], soki67[[#This Row],[Stan butelek przed]])</f>
        <v>14250</v>
      </c>
      <c r="G578">
        <f>IF(soki67[[#This Row],[Stan butelek przed]]-soki67[[#This Row],[wielkosc_zamowienia]] &lt; 0, soki67[[#This Row],[wielkosc_zamowienia]], 0)</f>
        <v>0</v>
      </c>
      <c r="H578">
        <f>IF(WEEKDAY(soki67[[#This Row],[data]], 2) &lt;= 5, $J$2, 5000)</f>
        <v>5000</v>
      </c>
    </row>
    <row r="579" spans="1:8" x14ac:dyDescent="0.45">
      <c r="A579">
        <v>578</v>
      </c>
      <c r="B579" s="1">
        <v>44480</v>
      </c>
      <c r="C579" s="2" t="s">
        <v>7</v>
      </c>
      <c r="D579">
        <v>7980</v>
      </c>
      <c r="E579">
        <f>IF(soki67[[#This Row],[data]] &lt;&gt; B578, F578+soki67[[#This Row],[Zmiana butelkowa]], F578)</f>
        <v>27429</v>
      </c>
      <c r="F579">
        <f>IF(soki67[[#This Row],[Stan butelek przed]]-soki67[[#This Row],[wielkosc_zamowienia]] &gt;=0, soki67[[#This Row],[Stan butelek przed]]-soki67[[#This Row],[wielkosc_zamowienia]], soki67[[#This Row],[Stan butelek przed]])</f>
        <v>19449</v>
      </c>
      <c r="G579">
        <f>IF(soki67[[#This Row],[Stan butelek przed]]-soki67[[#This Row],[wielkosc_zamowienia]] &lt; 0, soki67[[#This Row],[wielkosc_zamowienia]], 0)</f>
        <v>0</v>
      </c>
      <c r="H579">
        <f>IF(WEEKDAY(soki67[[#This Row],[data]], 2) &lt;= 5, $J$2, 5000)</f>
        <v>13179</v>
      </c>
    </row>
    <row r="580" spans="1:8" x14ac:dyDescent="0.45">
      <c r="A580">
        <v>579</v>
      </c>
      <c r="B580" s="1">
        <v>44480</v>
      </c>
      <c r="C580" s="2" t="s">
        <v>4</v>
      </c>
      <c r="D580">
        <v>3720</v>
      </c>
      <c r="E580">
        <f>IF(soki67[[#This Row],[data]] &lt;&gt; B579, F579+soki67[[#This Row],[Zmiana butelkowa]], F579)</f>
        <v>19449</v>
      </c>
      <c r="F580">
        <f>IF(soki67[[#This Row],[Stan butelek przed]]-soki67[[#This Row],[wielkosc_zamowienia]] &gt;=0, soki67[[#This Row],[Stan butelek przed]]-soki67[[#This Row],[wielkosc_zamowienia]], soki67[[#This Row],[Stan butelek przed]])</f>
        <v>15729</v>
      </c>
      <c r="G580">
        <f>IF(soki67[[#This Row],[Stan butelek przed]]-soki67[[#This Row],[wielkosc_zamowienia]] &lt; 0, soki67[[#This Row],[wielkosc_zamowienia]], 0)</f>
        <v>0</v>
      </c>
      <c r="H580">
        <f>IF(WEEKDAY(soki67[[#This Row],[data]], 2) &lt;= 5, $J$2, 5000)</f>
        <v>13179</v>
      </c>
    </row>
    <row r="581" spans="1:8" x14ac:dyDescent="0.45">
      <c r="A581">
        <v>580</v>
      </c>
      <c r="B581" s="1">
        <v>44481</v>
      </c>
      <c r="C581" s="2" t="s">
        <v>4</v>
      </c>
      <c r="D581">
        <v>3210</v>
      </c>
      <c r="E581">
        <f>IF(soki67[[#This Row],[data]] &lt;&gt; B580, F580+soki67[[#This Row],[Zmiana butelkowa]], F580)</f>
        <v>28908</v>
      </c>
      <c r="F581">
        <f>IF(soki67[[#This Row],[Stan butelek przed]]-soki67[[#This Row],[wielkosc_zamowienia]] &gt;=0, soki67[[#This Row],[Stan butelek przed]]-soki67[[#This Row],[wielkosc_zamowienia]], soki67[[#This Row],[Stan butelek przed]])</f>
        <v>25698</v>
      </c>
      <c r="G581">
        <f>IF(soki67[[#This Row],[Stan butelek przed]]-soki67[[#This Row],[wielkosc_zamowienia]] &lt; 0, soki67[[#This Row],[wielkosc_zamowienia]], 0)</f>
        <v>0</v>
      </c>
      <c r="H581">
        <f>IF(WEEKDAY(soki67[[#This Row],[data]], 2) &lt;= 5, $J$2, 5000)</f>
        <v>13179</v>
      </c>
    </row>
    <row r="582" spans="1:8" x14ac:dyDescent="0.45">
      <c r="A582">
        <v>581</v>
      </c>
      <c r="B582" s="1">
        <v>44482</v>
      </c>
      <c r="C582" s="2" t="s">
        <v>7</v>
      </c>
      <c r="D582">
        <v>7640</v>
      </c>
      <c r="E582">
        <f>IF(soki67[[#This Row],[data]] &lt;&gt; B581, F581+soki67[[#This Row],[Zmiana butelkowa]], F581)</f>
        <v>38877</v>
      </c>
      <c r="F582">
        <f>IF(soki67[[#This Row],[Stan butelek przed]]-soki67[[#This Row],[wielkosc_zamowienia]] &gt;=0, soki67[[#This Row],[Stan butelek przed]]-soki67[[#This Row],[wielkosc_zamowienia]], soki67[[#This Row],[Stan butelek przed]])</f>
        <v>31237</v>
      </c>
      <c r="G582">
        <f>IF(soki67[[#This Row],[Stan butelek przed]]-soki67[[#This Row],[wielkosc_zamowienia]] &lt; 0, soki67[[#This Row],[wielkosc_zamowienia]], 0)</f>
        <v>0</v>
      </c>
      <c r="H582">
        <f>IF(WEEKDAY(soki67[[#This Row],[data]], 2) &lt;= 5, $J$2, 5000)</f>
        <v>13179</v>
      </c>
    </row>
    <row r="583" spans="1:8" x14ac:dyDescent="0.45">
      <c r="A583">
        <v>582</v>
      </c>
      <c r="B583" s="1">
        <v>44482</v>
      </c>
      <c r="C583" s="2" t="s">
        <v>4</v>
      </c>
      <c r="D583">
        <v>6100</v>
      </c>
      <c r="E583">
        <f>IF(soki67[[#This Row],[data]] &lt;&gt; B582, F582+soki67[[#This Row],[Zmiana butelkowa]], F582)</f>
        <v>31237</v>
      </c>
      <c r="F583">
        <f>IF(soki67[[#This Row],[Stan butelek przed]]-soki67[[#This Row],[wielkosc_zamowienia]] &gt;=0, soki67[[#This Row],[Stan butelek przed]]-soki67[[#This Row],[wielkosc_zamowienia]], soki67[[#This Row],[Stan butelek przed]])</f>
        <v>25137</v>
      </c>
      <c r="G583">
        <f>IF(soki67[[#This Row],[Stan butelek przed]]-soki67[[#This Row],[wielkosc_zamowienia]] &lt; 0, soki67[[#This Row],[wielkosc_zamowienia]], 0)</f>
        <v>0</v>
      </c>
      <c r="H583">
        <f>IF(WEEKDAY(soki67[[#This Row],[data]], 2) &lt;= 5, $J$2, 5000)</f>
        <v>13179</v>
      </c>
    </row>
    <row r="584" spans="1:8" x14ac:dyDescent="0.45">
      <c r="A584">
        <v>583</v>
      </c>
      <c r="B584" s="1">
        <v>44483</v>
      </c>
      <c r="C584" s="2" t="s">
        <v>4</v>
      </c>
      <c r="D584">
        <v>6850</v>
      </c>
      <c r="E584">
        <f>IF(soki67[[#This Row],[data]] &lt;&gt; B583, F583+soki67[[#This Row],[Zmiana butelkowa]], F583)</f>
        <v>38316</v>
      </c>
      <c r="F584">
        <f>IF(soki67[[#This Row],[Stan butelek przed]]-soki67[[#This Row],[wielkosc_zamowienia]] &gt;=0, soki67[[#This Row],[Stan butelek przed]]-soki67[[#This Row],[wielkosc_zamowienia]], soki67[[#This Row],[Stan butelek przed]])</f>
        <v>31466</v>
      </c>
      <c r="G584">
        <f>IF(soki67[[#This Row],[Stan butelek przed]]-soki67[[#This Row],[wielkosc_zamowienia]] &lt; 0, soki67[[#This Row],[wielkosc_zamowienia]], 0)</f>
        <v>0</v>
      </c>
      <c r="H584">
        <f>IF(WEEKDAY(soki67[[#This Row],[data]], 2) &lt;= 5, $J$2, 5000)</f>
        <v>13179</v>
      </c>
    </row>
    <row r="585" spans="1:8" x14ac:dyDescent="0.45">
      <c r="A585">
        <v>584</v>
      </c>
      <c r="B585" s="1">
        <v>44483</v>
      </c>
      <c r="C585" s="2" t="s">
        <v>7</v>
      </c>
      <c r="D585">
        <v>2170</v>
      </c>
      <c r="E585">
        <f>IF(soki67[[#This Row],[data]] &lt;&gt; B584, F584+soki67[[#This Row],[Zmiana butelkowa]], F584)</f>
        <v>31466</v>
      </c>
      <c r="F585">
        <f>IF(soki67[[#This Row],[Stan butelek przed]]-soki67[[#This Row],[wielkosc_zamowienia]] &gt;=0, soki67[[#This Row],[Stan butelek przed]]-soki67[[#This Row],[wielkosc_zamowienia]], soki67[[#This Row],[Stan butelek przed]])</f>
        <v>29296</v>
      </c>
      <c r="G585">
        <f>IF(soki67[[#This Row],[Stan butelek przed]]-soki67[[#This Row],[wielkosc_zamowienia]] &lt; 0, soki67[[#This Row],[wielkosc_zamowienia]], 0)</f>
        <v>0</v>
      </c>
      <c r="H585">
        <f>IF(WEEKDAY(soki67[[#This Row],[data]], 2) &lt;= 5, $J$2, 5000)</f>
        <v>13179</v>
      </c>
    </row>
    <row r="586" spans="1:8" x14ac:dyDescent="0.45">
      <c r="A586">
        <v>585</v>
      </c>
      <c r="B586" s="1">
        <v>44484</v>
      </c>
      <c r="C586" s="2" t="s">
        <v>5</v>
      </c>
      <c r="D586">
        <v>6230</v>
      </c>
      <c r="E586">
        <f>IF(soki67[[#This Row],[data]] &lt;&gt; B585, F585+soki67[[#This Row],[Zmiana butelkowa]], F585)</f>
        <v>42475</v>
      </c>
      <c r="F586">
        <f>IF(soki67[[#This Row],[Stan butelek przed]]-soki67[[#This Row],[wielkosc_zamowienia]] &gt;=0, soki67[[#This Row],[Stan butelek przed]]-soki67[[#This Row],[wielkosc_zamowienia]], soki67[[#This Row],[Stan butelek przed]])</f>
        <v>36245</v>
      </c>
      <c r="G586">
        <f>IF(soki67[[#This Row],[Stan butelek przed]]-soki67[[#This Row],[wielkosc_zamowienia]] &lt; 0, soki67[[#This Row],[wielkosc_zamowienia]], 0)</f>
        <v>0</v>
      </c>
      <c r="H586">
        <f>IF(WEEKDAY(soki67[[#This Row],[data]], 2) &lt;= 5, $J$2, 5000)</f>
        <v>13179</v>
      </c>
    </row>
    <row r="587" spans="1:8" x14ac:dyDescent="0.45">
      <c r="A587">
        <v>586</v>
      </c>
      <c r="B587" s="1">
        <v>44484</v>
      </c>
      <c r="C587" s="2" t="s">
        <v>7</v>
      </c>
      <c r="D587">
        <v>2310</v>
      </c>
      <c r="E587">
        <f>IF(soki67[[#This Row],[data]] &lt;&gt; B586, F586+soki67[[#This Row],[Zmiana butelkowa]], F586)</f>
        <v>36245</v>
      </c>
      <c r="F587">
        <f>IF(soki67[[#This Row],[Stan butelek przed]]-soki67[[#This Row],[wielkosc_zamowienia]] &gt;=0, soki67[[#This Row],[Stan butelek przed]]-soki67[[#This Row],[wielkosc_zamowienia]], soki67[[#This Row],[Stan butelek przed]])</f>
        <v>33935</v>
      </c>
      <c r="G587">
        <f>IF(soki67[[#This Row],[Stan butelek przed]]-soki67[[#This Row],[wielkosc_zamowienia]] &lt; 0, soki67[[#This Row],[wielkosc_zamowienia]], 0)</f>
        <v>0</v>
      </c>
      <c r="H587">
        <f>IF(WEEKDAY(soki67[[#This Row],[data]], 2) &lt;= 5, $J$2, 5000)</f>
        <v>13179</v>
      </c>
    </row>
    <row r="588" spans="1:8" x14ac:dyDescent="0.45">
      <c r="A588">
        <v>587</v>
      </c>
      <c r="B588" s="1">
        <v>44485</v>
      </c>
      <c r="C588" s="2" t="s">
        <v>6</v>
      </c>
      <c r="D588">
        <v>5650</v>
      </c>
      <c r="E588">
        <f>IF(soki67[[#This Row],[data]] &lt;&gt; B587, F587+soki67[[#This Row],[Zmiana butelkowa]], F587)</f>
        <v>38935</v>
      </c>
      <c r="F588">
        <f>IF(soki67[[#This Row],[Stan butelek przed]]-soki67[[#This Row],[wielkosc_zamowienia]] &gt;=0, soki67[[#This Row],[Stan butelek przed]]-soki67[[#This Row],[wielkosc_zamowienia]], soki67[[#This Row],[Stan butelek przed]])</f>
        <v>33285</v>
      </c>
      <c r="G588">
        <f>IF(soki67[[#This Row],[Stan butelek przed]]-soki67[[#This Row],[wielkosc_zamowienia]] &lt; 0, soki67[[#This Row],[wielkosc_zamowienia]], 0)</f>
        <v>0</v>
      </c>
      <c r="H588">
        <f>IF(WEEKDAY(soki67[[#This Row],[data]], 2) &lt;= 5, $J$2, 5000)</f>
        <v>5000</v>
      </c>
    </row>
    <row r="589" spans="1:8" x14ac:dyDescent="0.45">
      <c r="A589">
        <v>588</v>
      </c>
      <c r="B589" s="1">
        <v>44485</v>
      </c>
      <c r="C589" s="2" t="s">
        <v>7</v>
      </c>
      <c r="D589">
        <v>7250</v>
      </c>
      <c r="E589">
        <f>IF(soki67[[#This Row],[data]] &lt;&gt; B588, F588+soki67[[#This Row],[Zmiana butelkowa]], F588)</f>
        <v>33285</v>
      </c>
      <c r="F589">
        <f>IF(soki67[[#This Row],[Stan butelek przed]]-soki67[[#This Row],[wielkosc_zamowienia]] &gt;=0, soki67[[#This Row],[Stan butelek przed]]-soki67[[#This Row],[wielkosc_zamowienia]], soki67[[#This Row],[Stan butelek przed]])</f>
        <v>26035</v>
      </c>
      <c r="G589">
        <f>IF(soki67[[#This Row],[Stan butelek przed]]-soki67[[#This Row],[wielkosc_zamowienia]] &lt; 0, soki67[[#This Row],[wielkosc_zamowienia]], 0)</f>
        <v>0</v>
      </c>
      <c r="H589">
        <f>IF(WEEKDAY(soki67[[#This Row],[data]], 2) &lt;= 5, $J$2, 5000)</f>
        <v>5000</v>
      </c>
    </row>
    <row r="590" spans="1:8" x14ac:dyDescent="0.45">
      <c r="A590">
        <v>589</v>
      </c>
      <c r="B590" s="1">
        <v>44486</v>
      </c>
      <c r="C590" s="2" t="s">
        <v>7</v>
      </c>
      <c r="D590">
        <v>3650</v>
      </c>
      <c r="E590">
        <f>IF(soki67[[#This Row],[data]] &lt;&gt; B589, F589+soki67[[#This Row],[Zmiana butelkowa]], F589)</f>
        <v>31035</v>
      </c>
      <c r="F590">
        <f>IF(soki67[[#This Row],[Stan butelek przed]]-soki67[[#This Row],[wielkosc_zamowienia]] &gt;=0, soki67[[#This Row],[Stan butelek przed]]-soki67[[#This Row],[wielkosc_zamowienia]], soki67[[#This Row],[Stan butelek przed]])</f>
        <v>27385</v>
      </c>
      <c r="G590">
        <f>IF(soki67[[#This Row],[Stan butelek przed]]-soki67[[#This Row],[wielkosc_zamowienia]] &lt; 0, soki67[[#This Row],[wielkosc_zamowienia]], 0)</f>
        <v>0</v>
      </c>
      <c r="H590">
        <f>IF(WEEKDAY(soki67[[#This Row],[data]], 2) &lt;= 5, $J$2, 5000)</f>
        <v>5000</v>
      </c>
    </row>
    <row r="591" spans="1:8" x14ac:dyDescent="0.45">
      <c r="A591">
        <v>590</v>
      </c>
      <c r="B591" s="1">
        <v>44486</v>
      </c>
      <c r="C591" s="2" t="s">
        <v>5</v>
      </c>
      <c r="D591">
        <v>4190</v>
      </c>
      <c r="E591">
        <f>IF(soki67[[#This Row],[data]] &lt;&gt; B590, F590+soki67[[#This Row],[Zmiana butelkowa]], F590)</f>
        <v>27385</v>
      </c>
      <c r="F591">
        <f>IF(soki67[[#This Row],[Stan butelek przed]]-soki67[[#This Row],[wielkosc_zamowienia]] &gt;=0, soki67[[#This Row],[Stan butelek przed]]-soki67[[#This Row],[wielkosc_zamowienia]], soki67[[#This Row],[Stan butelek przed]])</f>
        <v>23195</v>
      </c>
      <c r="G591">
        <f>IF(soki67[[#This Row],[Stan butelek przed]]-soki67[[#This Row],[wielkosc_zamowienia]] &lt; 0, soki67[[#This Row],[wielkosc_zamowienia]], 0)</f>
        <v>0</v>
      </c>
      <c r="H591">
        <f>IF(WEEKDAY(soki67[[#This Row],[data]], 2) &lt;= 5, $J$2, 5000)</f>
        <v>5000</v>
      </c>
    </row>
    <row r="592" spans="1:8" x14ac:dyDescent="0.45">
      <c r="A592">
        <v>591</v>
      </c>
      <c r="B592" s="1">
        <v>44486</v>
      </c>
      <c r="C592" s="2" t="s">
        <v>4</v>
      </c>
      <c r="D592">
        <v>7920</v>
      </c>
      <c r="E592">
        <f>IF(soki67[[#This Row],[data]] &lt;&gt; B591, F591+soki67[[#This Row],[Zmiana butelkowa]], F591)</f>
        <v>23195</v>
      </c>
      <c r="F592">
        <f>IF(soki67[[#This Row],[Stan butelek przed]]-soki67[[#This Row],[wielkosc_zamowienia]] &gt;=0, soki67[[#This Row],[Stan butelek przed]]-soki67[[#This Row],[wielkosc_zamowienia]], soki67[[#This Row],[Stan butelek przed]])</f>
        <v>15275</v>
      </c>
      <c r="G592">
        <f>IF(soki67[[#This Row],[Stan butelek przed]]-soki67[[#This Row],[wielkosc_zamowienia]] &lt; 0, soki67[[#This Row],[wielkosc_zamowienia]], 0)</f>
        <v>0</v>
      </c>
      <c r="H592">
        <f>IF(WEEKDAY(soki67[[#This Row],[data]], 2) &lt;= 5, $J$2, 5000)</f>
        <v>5000</v>
      </c>
    </row>
    <row r="593" spans="1:8" x14ac:dyDescent="0.45">
      <c r="A593">
        <v>592</v>
      </c>
      <c r="B593" s="1">
        <v>44487</v>
      </c>
      <c r="C593" s="2" t="s">
        <v>5</v>
      </c>
      <c r="D593">
        <v>5920</v>
      </c>
      <c r="E593">
        <f>IF(soki67[[#This Row],[data]] &lt;&gt; B592, F592+soki67[[#This Row],[Zmiana butelkowa]], F592)</f>
        <v>28454</v>
      </c>
      <c r="F593">
        <f>IF(soki67[[#This Row],[Stan butelek przed]]-soki67[[#This Row],[wielkosc_zamowienia]] &gt;=0, soki67[[#This Row],[Stan butelek przed]]-soki67[[#This Row],[wielkosc_zamowienia]], soki67[[#This Row],[Stan butelek przed]])</f>
        <v>22534</v>
      </c>
      <c r="G593">
        <f>IF(soki67[[#This Row],[Stan butelek przed]]-soki67[[#This Row],[wielkosc_zamowienia]] &lt; 0, soki67[[#This Row],[wielkosc_zamowienia]], 0)</f>
        <v>0</v>
      </c>
      <c r="H593">
        <f>IF(WEEKDAY(soki67[[#This Row],[data]], 2) &lt;= 5, $J$2, 5000)</f>
        <v>13179</v>
      </c>
    </row>
    <row r="594" spans="1:8" x14ac:dyDescent="0.45">
      <c r="A594">
        <v>593</v>
      </c>
      <c r="B594" s="1">
        <v>44487</v>
      </c>
      <c r="C594" s="2" t="s">
        <v>4</v>
      </c>
      <c r="D594">
        <v>5270</v>
      </c>
      <c r="E594">
        <f>IF(soki67[[#This Row],[data]] &lt;&gt; B593, F593+soki67[[#This Row],[Zmiana butelkowa]], F593)</f>
        <v>22534</v>
      </c>
      <c r="F594">
        <f>IF(soki67[[#This Row],[Stan butelek przed]]-soki67[[#This Row],[wielkosc_zamowienia]] &gt;=0, soki67[[#This Row],[Stan butelek przed]]-soki67[[#This Row],[wielkosc_zamowienia]], soki67[[#This Row],[Stan butelek przed]])</f>
        <v>17264</v>
      </c>
      <c r="G594">
        <f>IF(soki67[[#This Row],[Stan butelek przed]]-soki67[[#This Row],[wielkosc_zamowienia]] &lt; 0, soki67[[#This Row],[wielkosc_zamowienia]], 0)</f>
        <v>0</v>
      </c>
      <c r="H594">
        <f>IF(WEEKDAY(soki67[[#This Row],[data]], 2) &lt;= 5, $J$2, 5000)</f>
        <v>13179</v>
      </c>
    </row>
    <row r="595" spans="1:8" x14ac:dyDescent="0.45">
      <c r="A595">
        <v>594</v>
      </c>
      <c r="B595" s="1">
        <v>44488</v>
      </c>
      <c r="C595" s="2" t="s">
        <v>6</v>
      </c>
      <c r="D595">
        <v>7990</v>
      </c>
      <c r="E595">
        <f>IF(soki67[[#This Row],[data]] &lt;&gt; B594, F594+soki67[[#This Row],[Zmiana butelkowa]], F594)</f>
        <v>30443</v>
      </c>
      <c r="F595">
        <f>IF(soki67[[#This Row],[Stan butelek przed]]-soki67[[#This Row],[wielkosc_zamowienia]] &gt;=0, soki67[[#This Row],[Stan butelek przed]]-soki67[[#This Row],[wielkosc_zamowienia]], soki67[[#This Row],[Stan butelek przed]])</f>
        <v>22453</v>
      </c>
      <c r="G595">
        <f>IF(soki67[[#This Row],[Stan butelek przed]]-soki67[[#This Row],[wielkosc_zamowienia]] &lt; 0, soki67[[#This Row],[wielkosc_zamowienia]], 0)</f>
        <v>0</v>
      </c>
      <c r="H595">
        <f>IF(WEEKDAY(soki67[[#This Row],[data]], 2) &lt;= 5, $J$2, 5000)</f>
        <v>13179</v>
      </c>
    </row>
    <row r="596" spans="1:8" x14ac:dyDescent="0.45">
      <c r="A596">
        <v>595</v>
      </c>
      <c r="B596" s="1">
        <v>44488</v>
      </c>
      <c r="C596" s="2" t="s">
        <v>5</v>
      </c>
      <c r="D596">
        <v>5450</v>
      </c>
      <c r="E596">
        <f>IF(soki67[[#This Row],[data]] &lt;&gt; B595, F595+soki67[[#This Row],[Zmiana butelkowa]], F595)</f>
        <v>22453</v>
      </c>
      <c r="F596">
        <f>IF(soki67[[#This Row],[Stan butelek przed]]-soki67[[#This Row],[wielkosc_zamowienia]] &gt;=0, soki67[[#This Row],[Stan butelek przed]]-soki67[[#This Row],[wielkosc_zamowienia]], soki67[[#This Row],[Stan butelek przed]])</f>
        <v>17003</v>
      </c>
      <c r="G596">
        <f>IF(soki67[[#This Row],[Stan butelek przed]]-soki67[[#This Row],[wielkosc_zamowienia]] &lt; 0, soki67[[#This Row],[wielkosc_zamowienia]], 0)</f>
        <v>0</v>
      </c>
      <c r="H596">
        <f>IF(WEEKDAY(soki67[[#This Row],[data]], 2) &lt;= 5, $J$2, 5000)</f>
        <v>13179</v>
      </c>
    </row>
    <row r="597" spans="1:8" x14ac:dyDescent="0.45">
      <c r="A597">
        <v>596</v>
      </c>
      <c r="B597" s="1">
        <v>44489</v>
      </c>
      <c r="C597" s="2" t="s">
        <v>4</v>
      </c>
      <c r="D597">
        <v>2580</v>
      </c>
      <c r="E597">
        <f>IF(soki67[[#This Row],[data]] &lt;&gt; B596, F596+soki67[[#This Row],[Zmiana butelkowa]], F596)</f>
        <v>30182</v>
      </c>
      <c r="F597">
        <f>IF(soki67[[#This Row],[Stan butelek przed]]-soki67[[#This Row],[wielkosc_zamowienia]] &gt;=0, soki67[[#This Row],[Stan butelek przed]]-soki67[[#This Row],[wielkosc_zamowienia]], soki67[[#This Row],[Stan butelek przed]])</f>
        <v>27602</v>
      </c>
      <c r="G597">
        <f>IF(soki67[[#This Row],[Stan butelek przed]]-soki67[[#This Row],[wielkosc_zamowienia]] &lt; 0, soki67[[#This Row],[wielkosc_zamowienia]], 0)</f>
        <v>0</v>
      </c>
      <c r="H597">
        <f>IF(WEEKDAY(soki67[[#This Row],[data]], 2) &lt;= 5, $J$2, 5000)</f>
        <v>13179</v>
      </c>
    </row>
    <row r="598" spans="1:8" x14ac:dyDescent="0.45">
      <c r="A598">
        <v>597</v>
      </c>
      <c r="B598" s="1">
        <v>44490</v>
      </c>
      <c r="C598" s="2" t="s">
        <v>4</v>
      </c>
      <c r="D598">
        <v>8040</v>
      </c>
      <c r="E598">
        <f>IF(soki67[[#This Row],[data]] &lt;&gt; B597, F597+soki67[[#This Row],[Zmiana butelkowa]], F597)</f>
        <v>40781</v>
      </c>
      <c r="F598">
        <f>IF(soki67[[#This Row],[Stan butelek przed]]-soki67[[#This Row],[wielkosc_zamowienia]] &gt;=0, soki67[[#This Row],[Stan butelek przed]]-soki67[[#This Row],[wielkosc_zamowienia]], soki67[[#This Row],[Stan butelek przed]])</f>
        <v>32741</v>
      </c>
      <c r="G598">
        <f>IF(soki67[[#This Row],[Stan butelek przed]]-soki67[[#This Row],[wielkosc_zamowienia]] &lt; 0, soki67[[#This Row],[wielkosc_zamowienia]], 0)</f>
        <v>0</v>
      </c>
      <c r="H598">
        <f>IF(WEEKDAY(soki67[[#This Row],[data]], 2) &lt;= 5, $J$2, 5000)</f>
        <v>13179</v>
      </c>
    </row>
    <row r="599" spans="1:8" x14ac:dyDescent="0.45">
      <c r="A599">
        <v>598</v>
      </c>
      <c r="B599" s="1">
        <v>44490</v>
      </c>
      <c r="C599" s="2" t="s">
        <v>7</v>
      </c>
      <c r="D599">
        <v>1920</v>
      </c>
      <c r="E599">
        <f>IF(soki67[[#This Row],[data]] &lt;&gt; B598, F598+soki67[[#This Row],[Zmiana butelkowa]], F598)</f>
        <v>32741</v>
      </c>
      <c r="F599">
        <f>IF(soki67[[#This Row],[Stan butelek przed]]-soki67[[#This Row],[wielkosc_zamowienia]] &gt;=0, soki67[[#This Row],[Stan butelek przed]]-soki67[[#This Row],[wielkosc_zamowienia]], soki67[[#This Row],[Stan butelek przed]])</f>
        <v>30821</v>
      </c>
      <c r="G599">
        <f>IF(soki67[[#This Row],[Stan butelek przed]]-soki67[[#This Row],[wielkosc_zamowienia]] &lt; 0, soki67[[#This Row],[wielkosc_zamowienia]], 0)</f>
        <v>0</v>
      </c>
      <c r="H599">
        <f>IF(WEEKDAY(soki67[[#This Row],[data]], 2) &lt;= 5, $J$2, 5000)</f>
        <v>13179</v>
      </c>
    </row>
    <row r="600" spans="1:8" x14ac:dyDescent="0.45">
      <c r="A600">
        <v>599</v>
      </c>
      <c r="B600" s="1">
        <v>44491</v>
      </c>
      <c r="C600" s="2" t="s">
        <v>4</v>
      </c>
      <c r="D600">
        <v>6930</v>
      </c>
      <c r="E600">
        <f>IF(soki67[[#This Row],[data]] &lt;&gt; B599, F599+soki67[[#This Row],[Zmiana butelkowa]], F599)</f>
        <v>44000</v>
      </c>
      <c r="F600">
        <f>IF(soki67[[#This Row],[Stan butelek przed]]-soki67[[#This Row],[wielkosc_zamowienia]] &gt;=0, soki67[[#This Row],[Stan butelek przed]]-soki67[[#This Row],[wielkosc_zamowienia]], soki67[[#This Row],[Stan butelek przed]])</f>
        <v>37070</v>
      </c>
      <c r="G600">
        <f>IF(soki67[[#This Row],[Stan butelek przed]]-soki67[[#This Row],[wielkosc_zamowienia]] &lt; 0, soki67[[#This Row],[wielkosc_zamowienia]], 0)</f>
        <v>0</v>
      </c>
      <c r="H600">
        <f>IF(WEEKDAY(soki67[[#This Row],[data]], 2) &lt;= 5, $J$2, 5000)</f>
        <v>13179</v>
      </c>
    </row>
    <row r="601" spans="1:8" x14ac:dyDescent="0.45">
      <c r="A601">
        <v>600</v>
      </c>
      <c r="B601" s="1">
        <v>44491</v>
      </c>
      <c r="C601" s="2" t="s">
        <v>6</v>
      </c>
      <c r="D601">
        <v>9480</v>
      </c>
      <c r="E601">
        <f>IF(soki67[[#This Row],[data]] &lt;&gt; B600, F600+soki67[[#This Row],[Zmiana butelkowa]], F600)</f>
        <v>37070</v>
      </c>
      <c r="F601">
        <f>IF(soki67[[#This Row],[Stan butelek przed]]-soki67[[#This Row],[wielkosc_zamowienia]] &gt;=0, soki67[[#This Row],[Stan butelek przed]]-soki67[[#This Row],[wielkosc_zamowienia]], soki67[[#This Row],[Stan butelek przed]])</f>
        <v>27590</v>
      </c>
      <c r="G601">
        <f>IF(soki67[[#This Row],[Stan butelek przed]]-soki67[[#This Row],[wielkosc_zamowienia]] &lt; 0, soki67[[#This Row],[wielkosc_zamowienia]], 0)</f>
        <v>0</v>
      </c>
      <c r="H601">
        <f>IF(WEEKDAY(soki67[[#This Row],[data]], 2) &lt;= 5, $J$2, 5000)</f>
        <v>13179</v>
      </c>
    </row>
    <row r="602" spans="1:8" x14ac:dyDescent="0.45">
      <c r="A602">
        <v>601</v>
      </c>
      <c r="B602" s="1">
        <v>44491</v>
      </c>
      <c r="C602" s="2" t="s">
        <v>5</v>
      </c>
      <c r="D602">
        <v>4810</v>
      </c>
      <c r="E602">
        <f>IF(soki67[[#This Row],[data]] &lt;&gt; B601, F601+soki67[[#This Row],[Zmiana butelkowa]], F601)</f>
        <v>27590</v>
      </c>
      <c r="F602">
        <f>IF(soki67[[#This Row],[Stan butelek przed]]-soki67[[#This Row],[wielkosc_zamowienia]] &gt;=0, soki67[[#This Row],[Stan butelek przed]]-soki67[[#This Row],[wielkosc_zamowienia]], soki67[[#This Row],[Stan butelek przed]])</f>
        <v>22780</v>
      </c>
      <c r="G602">
        <f>IF(soki67[[#This Row],[Stan butelek przed]]-soki67[[#This Row],[wielkosc_zamowienia]] &lt; 0, soki67[[#This Row],[wielkosc_zamowienia]], 0)</f>
        <v>0</v>
      </c>
      <c r="H602">
        <f>IF(WEEKDAY(soki67[[#This Row],[data]], 2) &lt;= 5, $J$2, 5000)</f>
        <v>13179</v>
      </c>
    </row>
    <row r="603" spans="1:8" x14ac:dyDescent="0.45">
      <c r="A603">
        <v>602</v>
      </c>
      <c r="B603" s="1">
        <v>44492</v>
      </c>
      <c r="C603" s="2" t="s">
        <v>4</v>
      </c>
      <c r="D603">
        <v>5770</v>
      </c>
      <c r="E603">
        <f>IF(soki67[[#This Row],[data]] &lt;&gt; B602, F602+soki67[[#This Row],[Zmiana butelkowa]], F602)</f>
        <v>27780</v>
      </c>
      <c r="F603">
        <f>IF(soki67[[#This Row],[Stan butelek przed]]-soki67[[#This Row],[wielkosc_zamowienia]] &gt;=0, soki67[[#This Row],[Stan butelek przed]]-soki67[[#This Row],[wielkosc_zamowienia]], soki67[[#This Row],[Stan butelek przed]])</f>
        <v>22010</v>
      </c>
      <c r="G603">
        <f>IF(soki67[[#This Row],[Stan butelek przed]]-soki67[[#This Row],[wielkosc_zamowienia]] &lt; 0, soki67[[#This Row],[wielkosc_zamowienia]], 0)</f>
        <v>0</v>
      </c>
      <c r="H603">
        <f>IF(WEEKDAY(soki67[[#This Row],[data]], 2) &lt;= 5, $J$2, 5000)</f>
        <v>5000</v>
      </c>
    </row>
    <row r="604" spans="1:8" x14ac:dyDescent="0.45">
      <c r="A604">
        <v>603</v>
      </c>
      <c r="B604" s="1">
        <v>44492</v>
      </c>
      <c r="C604" s="2" t="s">
        <v>7</v>
      </c>
      <c r="D604">
        <v>2610</v>
      </c>
      <c r="E604">
        <f>IF(soki67[[#This Row],[data]] &lt;&gt; B603, F603+soki67[[#This Row],[Zmiana butelkowa]], F603)</f>
        <v>22010</v>
      </c>
      <c r="F604">
        <f>IF(soki67[[#This Row],[Stan butelek przed]]-soki67[[#This Row],[wielkosc_zamowienia]] &gt;=0, soki67[[#This Row],[Stan butelek przed]]-soki67[[#This Row],[wielkosc_zamowienia]], soki67[[#This Row],[Stan butelek przed]])</f>
        <v>19400</v>
      </c>
      <c r="G604">
        <f>IF(soki67[[#This Row],[Stan butelek przed]]-soki67[[#This Row],[wielkosc_zamowienia]] &lt; 0, soki67[[#This Row],[wielkosc_zamowienia]], 0)</f>
        <v>0</v>
      </c>
      <c r="H604">
        <f>IF(WEEKDAY(soki67[[#This Row],[data]], 2) &lt;= 5, $J$2, 5000)</f>
        <v>5000</v>
      </c>
    </row>
    <row r="605" spans="1:8" x14ac:dyDescent="0.45">
      <c r="A605">
        <v>604</v>
      </c>
      <c r="B605" s="1">
        <v>44493</v>
      </c>
      <c r="C605" s="2" t="s">
        <v>5</v>
      </c>
      <c r="D605">
        <v>2670</v>
      </c>
      <c r="E605">
        <f>IF(soki67[[#This Row],[data]] &lt;&gt; B604, F604+soki67[[#This Row],[Zmiana butelkowa]], F604)</f>
        <v>24400</v>
      </c>
      <c r="F605">
        <f>IF(soki67[[#This Row],[Stan butelek przed]]-soki67[[#This Row],[wielkosc_zamowienia]] &gt;=0, soki67[[#This Row],[Stan butelek przed]]-soki67[[#This Row],[wielkosc_zamowienia]], soki67[[#This Row],[Stan butelek przed]])</f>
        <v>21730</v>
      </c>
      <c r="G605">
        <f>IF(soki67[[#This Row],[Stan butelek przed]]-soki67[[#This Row],[wielkosc_zamowienia]] &lt; 0, soki67[[#This Row],[wielkosc_zamowienia]], 0)</f>
        <v>0</v>
      </c>
      <c r="H605">
        <f>IF(WEEKDAY(soki67[[#This Row],[data]], 2) &lt;= 5, $J$2, 5000)</f>
        <v>5000</v>
      </c>
    </row>
    <row r="606" spans="1:8" x14ac:dyDescent="0.45">
      <c r="A606">
        <v>605</v>
      </c>
      <c r="B606" s="1">
        <v>44493</v>
      </c>
      <c r="C606" s="2" t="s">
        <v>7</v>
      </c>
      <c r="D606">
        <v>1330</v>
      </c>
      <c r="E606">
        <f>IF(soki67[[#This Row],[data]] &lt;&gt; B605, F605+soki67[[#This Row],[Zmiana butelkowa]], F605)</f>
        <v>21730</v>
      </c>
      <c r="F606">
        <f>IF(soki67[[#This Row],[Stan butelek przed]]-soki67[[#This Row],[wielkosc_zamowienia]] &gt;=0, soki67[[#This Row],[Stan butelek przed]]-soki67[[#This Row],[wielkosc_zamowienia]], soki67[[#This Row],[Stan butelek przed]])</f>
        <v>20400</v>
      </c>
      <c r="G606">
        <f>IF(soki67[[#This Row],[Stan butelek przed]]-soki67[[#This Row],[wielkosc_zamowienia]] &lt; 0, soki67[[#This Row],[wielkosc_zamowienia]], 0)</f>
        <v>0</v>
      </c>
      <c r="H606">
        <f>IF(WEEKDAY(soki67[[#This Row],[data]], 2) &lt;= 5, $J$2, 5000)</f>
        <v>5000</v>
      </c>
    </row>
    <row r="607" spans="1:8" x14ac:dyDescent="0.45">
      <c r="A607">
        <v>606</v>
      </c>
      <c r="B607" s="1">
        <v>44494</v>
      </c>
      <c r="C607" s="2" t="s">
        <v>5</v>
      </c>
      <c r="D607">
        <v>1700</v>
      </c>
      <c r="E607">
        <f>IF(soki67[[#This Row],[data]] &lt;&gt; B606, F606+soki67[[#This Row],[Zmiana butelkowa]], F606)</f>
        <v>33579</v>
      </c>
      <c r="F607">
        <f>IF(soki67[[#This Row],[Stan butelek przed]]-soki67[[#This Row],[wielkosc_zamowienia]] &gt;=0, soki67[[#This Row],[Stan butelek przed]]-soki67[[#This Row],[wielkosc_zamowienia]], soki67[[#This Row],[Stan butelek przed]])</f>
        <v>31879</v>
      </c>
      <c r="G607">
        <f>IF(soki67[[#This Row],[Stan butelek przed]]-soki67[[#This Row],[wielkosc_zamowienia]] &lt; 0, soki67[[#This Row],[wielkosc_zamowienia]], 0)</f>
        <v>0</v>
      </c>
      <c r="H607">
        <f>IF(WEEKDAY(soki67[[#This Row],[data]], 2) &lt;= 5, $J$2, 5000)</f>
        <v>13179</v>
      </c>
    </row>
    <row r="608" spans="1:8" x14ac:dyDescent="0.45">
      <c r="A608">
        <v>607</v>
      </c>
      <c r="B608" s="1">
        <v>44494</v>
      </c>
      <c r="C608" s="2" t="s">
        <v>6</v>
      </c>
      <c r="D608">
        <v>1050</v>
      </c>
      <c r="E608">
        <f>IF(soki67[[#This Row],[data]] &lt;&gt; B607, F607+soki67[[#This Row],[Zmiana butelkowa]], F607)</f>
        <v>31879</v>
      </c>
      <c r="F608">
        <f>IF(soki67[[#This Row],[Stan butelek przed]]-soki67[[#This Row],[wielkosc_zamowienia]] &gt;=0, soki67[[#This Row],[Stan butelek przed]]-soki67[[#This Row],[wielkosc_zamowienia]], soki67[[#This Row],[Stan butelek przed]])</f>
        <v>30829</v>
      </c>
      <c r="G608">
        <f>IF(soki67[[#This Row],[Stan butelek przed]]-soki67[[#This Row],[wielkosc_zamowienia]] &lt; 0, soki67[[#This Row],[wielkosc_zamowienia]], 0)</f>
        <v>0</v>
      </c>
      <c r="H608">
        <f>IF(WEEKDAY(soki67[[#This Row],[data]], 2) &lt;= 5, $J$2, 5000)</f>
        <v>13179</v>
      </c>
    </row>
    <row r="609" spans="1:8" x14ac:dyDescent="0.45">
      <c r="A609">
        <v>608</v>
      </c>
      <c r="B609" s="1">
        <v>44494</v>
      </c>
      <c r="C609" s="2" t="s">
        <v>4</v>
      </c>
      <c r="D609">
        <v>1750</v>
      </c>
      <c r="E609">
        <f>IF(soki67[[#This Row],[data]] &lt;&gt; B608, F608+soki67[[#This Row],[Zmiana butelkowa]], F608)</f>
        <v>30829</v>
      </c>
      <c r="F609">
        <f>IF(soki67[[#This Row],[Stan butelek przed]]-soki67[[#This Row],[wielkosc_zamowienia]] &gt;=0, soki67[[#This Row],[Stan butelek przed]]-soki67[[#This Row],[wielkosc_zamowienia]], soki67[[#This Row],[Stan butelek przed]])</f>
        <v>29079</v>
      </c>
      <c r="G609">
        <f>IF(soki67[[#This Row],[Stan butelek przed]]-soki67[[#This Row],[wielkosc_zamowienia]] &lt; 0, soki67[[#This Row],[wielkosc_zamowienia]], 0)</f>
        <v>0</v>
      </c>
      <c r="H609">
        <f>IF(WEEKDAY(soki67[[#This Row],[data]], 2) &lt;= 5, $J$2, 5000)</f>
        <v>13179</v>
      </c>
    </row>
    <row r="610" spans="1:8" x14ac:dyDescent="0.45">
      <c r="A610">
        <v>609</v>
      </c>
      <c r="B610" s="1">
        <v>44494</v>
      </c>
      <c r="C610" s="2" t="s">
        <v>7</v>
      </c>
      <c r="D610">
        <v>6530</v>
      </c>
      <c r="E610">
        <f>IF(soki67[[#This Row],[data]] &lt;&gt; B609, F609+soki67[[#This Row],[Zmiana butelkowa]], F609)</f>
        <v>29079</v>
      </c>
      <c r="F610">
        <f>IF(soki67[[#This Row],[Stan butelek przed]]-soki67[[#This Row],[wielkosc_zamowienia]] &gt;=0, soki67[[#This Row],[Stan butelek przed]]-soki67[[#This Row],[wielkosc_zamowienia]], soki67[[#This Row],[Stan butelek przed]])</f>
        <v>22549</v>
      </c>
      <c r="G610">
        <f>IF(soki67[[#This Row],[Stan butelek przed]]-soki67[[#This Row],[wielkosc_zamowienia]] &lt; 0, soki67[[#This Row],[wielkosc_zamowienia]], 0)</f>
        <v>0</v>
      </c>
      <c r="H610">
        <f>IF(WEEKDAY(soki67[[#This Row],[data]], 2) &lt;= 5, $J$2, 5000)</f>
        <v>13179</v>
      </c>
    </row>
    <row r="611" spans="1:8" x14ac:dyDescent="0.45">
      <c r="A611">
        <v>610</v>
      </c>
      <c r="B611" s="1">
        <v>44495</v>
      </c>
      <c r="C611" s="2" t="s">
        <v>4</v>
      </c>
      <c r="D611">
        <v>6980</v>
      </c>
      <c r="E611">
        <f>IF(soki67[[#This Row],[data]] &lt;&gt; B610, F610+soki67[[#This Row],[Zmiana butelkowa]], F610)</f>
        <v>35728</v>
      </c>
      <c r="F611">
        <f>IF(soki67[[#This Row],[Stan butelek przed]]-soki67[[#This Row],[wielkosc_zamowienia]] &gt;=0, soki67[[#This Row],[Stan butelek przed]]-soki67[[#This Row],[wielkosc_zamowienia]], soki67[[#This Row],[Stan butelek przed]])</f>
        <v>28748</v>
      </c>
      <c r="G611">
        <f>IF(soki67[[#This Row],[Stan butelek przed]]-soki67[[#This Row],[wielkosc_zamowienia]] &lt; 0, soki67[[#This Row],[wielkosc_zamowienia]], 0)</f>
        <v>0</v>
      </c>
      <c r="H611">
        <f>IF(WEEKDAY(soki67[[#This Row],[data]], 2) &lt;= 5, $J$2, 5000)</f>
        <v>13179</v>
      </c>
    </row>
    <row r="612" spans="1:8" x14ac:dyDescent="0.45">
      <c r="A612">
        <v>611</v>
      </c>
      <c r="B612" s="1">
        <v>44495</v>
      </c>
      <c r="C612" s="2" t="s">
        <v>6</v>
      </c>
      <c r="D612">
        <v>6590</v>
      </c>
      <c r="E612">
        <f>IF(soki67[[#This Row],[data]] &lt;&gt; B611, F611+soki67[[#This Row],[Zmiana butelkowa]], F611)</f>
        <v>28748</v>
      </c>
      <c r="F612">
        <f>IF(soki67[[#This Row],[Stan butelek przed]]-soki67[[#This Row],[wielkosc_zamowienia]] &gt;=0, soki67[[#This Row],[Stan butelek przed]]-soki67[[#This Row],[wielkosc_zamowienia]], soki67[[#This Row],[Stan butelek przed]])</f>
        <v>22158</v>
      </c>
      <c r="G612">
        <f>IF(soki67[[#This Row],[Stan butelek przed]]-soki67[[#This Row],[wielkosc_zamowienia]] &lt; 0, soki67[[#This Row],[wielkosc_zamowienia]], 0)</f>
        <v>0</v>
      </c>
      <c r="H612">
        <f>IF(WEEKDAY(soki67[[#This Row],[data]], 2) &lt;= 5, $J$2, 5000)</f>
        <v>13179</v>
      </c>
    </row>
    <row r="613" spans="1:8" x14ac:dyDescent="0.45">
      <c r="A613">
        <v>612</v>
      </c>
      <c r="B613" s="1">
        <v>44495</v>
      </c>
      <c r="C613" s="2" t="s">
        <v>5</v>
      </c>
      <c r="D613">
        <v>2090</v>
      </c>
      <c r="E613">
        <f>IF(soki67[[#This Row],[data]] &lt;&gt; B612, F612+soki67[[#This Row],[Zmiana butelkowa]], F612)</f>
        <v>22158</v>
      </c>
      <c r="F613">
        <f>IF(soki67[[#This Row],[Stan butelek przed]]-soki67[[#This Row],[wielkosc_zamowienia]] &gt;=0, soki67[[#This Row],[Stan butelek przed]]-soki67[[#This Row],[wielkosc_zamowienia]], soki67[[#This Row],[Stan butelek przed]])</f>
        <v>20068</v>
      </c>
      <c r="G613">
        <f>IF(soki67[[#This Row],[Stan butelek przed]]-soki67[[#This Row],[wielkosc_zamowienia]] &lt; 0, soki67[[#This Row],[wielkosc_zamowienia]], 0)</f>
        <v>0</v>
      </c>
      <c r="H613">
        <f>IF(WEEKDAY(soki67[[#This Row],[data]], 2) &lt;= 5, $J$2, 5000)</f>
        <v>13179</v>
      </c>
    </row>
    <row r="614" spans="1:8" x14ac:dyDescent="0.45">
      <c r="A614">
        <v>613</v>
      </c>
      <c r="B614" s="1">
        <v>44496</v>
      </c>
      <c r="C614" s="2" t="s">
        <v>5</v>
      </c>
      <c r="D614">
        <v>3960</v>
      </c>
      <c r="E614">
        <f>IF(soki67[[#This Row],[data]] &lt;&gt; B613, F613+soki67[[#This Row],[Zmiana butelkowa]], F613)</f>
        <v>33247</v>
      </c>
      <c r="F614">
        <f>IF(soki67[[#This Row],[Stan butelek przed]]-soki67[[#This Row],[wielkosc_zamowienia]] &gt;=0, soki67[[#This Row],[Stan butelek przed]]-soki67[[#This Row],[wielkosc_zamowienia]], soki67[[#This Row],[Stan butelek przed]])</f>
        <v>29287</v>
      </c>
      <c r="G614">
        <f>IF(soki67[[#This Row],[Stan butelek przed]]-soki67[[#This Row],[wielkosc_zamowienia]] &lt; 0, soki67[[#This Row],[wielkosc_zamowienia]], 0)</f>
        <v>0</v>
      </c>
      <c r="H614">
        <f>IF(WEEKDAY(soki67[[#This Row],[data]], 2) &lt;= 5, $J$2, 5000)</f>
        <v>13179</v>
      </c>
    </row>
    <row r="615" spans="1:8" x14ac:dyDescent="0.45">
      <c r="A615">
        <v>614</v>
      </c>
      <c r="B615" s="1">
        <v>44496</v>
      </c>
      <c r="C615" s="2" t="s">
        <v>6</v>
      </c>
      <c r="D615">
        <v>6430</v>
      </c>
      <c r="E615">
        <f>IF(soki67[[#This Row],[data]] &lt;&gt; B614, F614+soki67[[#This Row],[Zmiana butelkowa]], F614)</f>
        <v>29287</v>
      </c>
      <c r="F615">
        <f>IF(soki67[[#This Row],[Stan butelek przed]]-soki67[[#This Row],[wielkosc_zamowienia]] &gt;=0, soki67[[#This Row],[Stan butelek przed]]-soki67[[#This Row],[wielkosc_zamowienia]], soki67[[#This Row],[Stan butelek przed]])</f>
        <v>22857</v>
      </c>
      <c r="G615">
        <f>IF(soki67[[#This Row],[Stan butelek przed]]-soki67[[#This Row],[wielkosc_zamowienia]] &lt; 0, soki67[[#This Row],[wielkosc_zamowienia]], 0)</f>
        <v>0</v>
      </c>
      <c r="H615">
        <f>IF(WEEKDAY(soki67[[#This Row],[data]], 2) &lt;= 5, $J$2, 5000)</f>
        <v>13179</v>
      </c>
    </row>
    <row r="616" spans="1:8" x14ac:dyDescent="0.45">
      <c r="A616">
        <v>615</v>
      </c>
      <c r="B616" s="1">
        <v>44496</v>
      </c>
      <c r="C616" s="2" t="s">
        <v>4</v>
      </c>
      <c r="D616">
        <v>9940</v>
      </c>
      <c r="E616">
        <f>IF(soki67[[#This Row],[data]] &lt;&gt; B615, F615+soki67[[#This Row],[Zmiana butelkowa]], F615)</f>
        <v>22857</v>
      </c>
      <c r="F616">
        <f>IF(soki67[[#This Row],[Stan butelek przed]]-soki67[[#This Row],[wielkosc_zamowienia]] &gt;=0, soki67[[#This Row],[Stan butelek przed]]-soki67[[#This Row],[wielkosc_zamowienia]], soki67[[#This Row],[Stan butelek przed]])</f>
        <v>12917</v>
      </c>
      <c r="G616">
        <f>IF(soki67[[#This Row],[Stan butelek przed]]-soki67[[#This Row],[wielkosc_zamowienia]] &lt; 0, soki67[[#This Row],[wielkosc_zamowienia]], 0)</f>
        <v>0</v>
      </c>
      <c r="H616">
        <f>IF(WEEKDAY(soki67[[#This Row],[data]], 2) &lt;= 5, $J$2, 5000)</f>
        <v>13179</v>
      </c>
    </row>
    <row r="617" spans="1:8" x14ac:dyDescent="0.45">
      <c r="A617">
        <v>616</v>
      </c>
      <c r="B617" s="1">
        <v>44496</v>
      </c>
      <c r="C617" s="2" t="s">
        <v>7</v>
      </c>
      <c r="D617">
        <v>4220</v>
      </c>
      <c r="E617">
        <f>IF(soki67[[#This Row],[data]] &lt;&gt; B616, F616+soki67[[#This Row],[Zmiana butelkowa]], F616)</f>
        <v>12917</v>
      </c>
      <c r="F617">
        <f>IF(soki67[[#This Row],[Stan butelek przed]]-soki67[[#This Row],[wielkosc_zamowienia]] &gt;=0, soki67[[#This Row],[Stan butelek przed]]-soki67[[#This Row],[wielkosc_zamowienia]], soki67[[#This Row],[Stan butelek przed]])</f>
        <v>8697</v>
      </c>
      <c r="G617">
        <f>IF(soki67[[#This Row],[Stan butelek przed]]-soki67[[#This Row],[wielkosc_zamowienia]] &lt; 0, soki67[[#This Row],[wielkosc_zamowienia]], 0)</f>
        <v>0</v>
      </c>
      <c r="H617">
        <f>IF(WEEKDAY(soki67[[#This Row],[data]], 2) &lt;= 5, $J$2, 5000)</f>
        <v>13179</v>
      </c>
    </row>
    <row r="618" spans="1:8" x14ac:dyDescent="0.45">
      <c r="A618">
        <v>617</v>
      </c>
      <c r="B618" s="1">
        <v>44497</v>
      </c>
      <c r="C618" s="2" t="s">
        <v>7</v>
      </c>
      <c r="D618">
        <v>2630</v>
      </c>
      <c r="E618">
        <f>IF(soki67[[#This Row],[data]] &lt;&gt; B617, F617+soki67[[#This Row],[Zmiana butelkowa]], F617)</f>
        <v>21876</v>
      </c>
      <c r="F618">
        <f>IF(soki67[[#This Row],[Stan butelek przed]]-soki67[[#This Row],[wielkosc_zamowienia]] &gt;=0, soki67[[#This Row],[Stan butelek przed]]-soki67[[#This Row],[wielkosc_zamowienia]], soki67[[#This Row],[Stan butelek przed]])</f>
        <v>19246</v>
      </c>
      <c r="G618">
        <f>IF(soki67[[#This Row],[Stan butelek przed]]-soki67[[#This Row],[wielkosc_zamowienia]] &lt; 0, soki67[[#This Row],[wielkosc_zamowienia]], 0)</f>
        <v>0</v>
      </c>
      <c r="H618">
        <f>IF(WEEKDAY(soki67[[#This Row],[data]], 2) &lt;= 5, $J$2, 5000)</f>
        <v>13179</v>
      </c>
    </row>
    <row r="619" spans="1:8" x14ac:dyDescent="0.45">
      <c r="A619">
        <v>618</v>
      </c>
      <c r="B619" s="1">
        <v>44497</v>
      </c>
      <c r="C619" s="2" t="s">
        <v>4</v>
      </c>
      <c r="D619">
        <v>3540</v>
      </c>
      <c r="E619">
        <f>IF(soki67[[#This Row],[data]] &lt;&gt; B618, F618+soki67[[#This Row],[Zmiana butelkowa]], F618)</f>
        <v>19246</v>
      </c>
      <c r="F619">
        <f>IF(soki67[[#This Row],[Stan butelek przed]]-soki67[[#This Row],[wielkosc_zamowienia]] &gt;=0, soki67[[#This Row],[Stan butelek przed]]-soki67[[#This Row],[wielkosc_zamowienia]], soki67[[#This Row],[Stan butelek przed]])</f>
        <v>15706</v>
      </c>
      <c r="G619">
        <f>IF(soki67[[#This Row],[Stan butelek przed]]-soki67[[#This Row],[wielkosc_zamowienia]] &lt; 0, soki67[[#This Row],[wielkosc_zamowienia]], 0)</f>
        <v>0</v>
      </c>
      <c r="H619">
        <f>IF(WEEKDAY(soki67[[#This Row],[data]], 2) &lt;= 5, $J$2, 5000)</f>
        <v>13179</v>
      </c>
    </row>
    <row r="620" spans="1:8" x14ac:dyDescent="0.45">
      <c r="A620">
        <v>619</v>
      </c>
      <c r="B620" s="1">
        <v>44498</v>
      </c>
      <c r="C620" s="2" t="s">
        <v>5</v>
      </c>
      <c r="D620">
        <v>2630</v>
      </c>
      <c r="E620">
        <f>IF(soki67[[#This Row],[data]] &lt;&gt; B619, F619+soki67[[#This Row],[Zmiana butelkowa]], F619)</f>
        <v>28885</v>
      </c>
      <c r="F620">
        <f>IF(soki67[[#This Row],[Stan butelek przed]]-soki67[[#This Row],[wielkosc_zamowienia]] &gt;=0, soki67[[#This Row],[Stan butelek przed]]-soki67[[#This Row],[wielkosc_zamowienia]], soki67[[#This Row],[Stan butelek przed]])</f>
        <v>26255</v>
      </c>
      <c r="G620">
        <f>IF(soki67[[#This Row],[Stan butelek przed]]-soki67[[#This Row],[wielkosc_zamowienia]] &lt; 0, soki67[[#This Row],[wielkosc_zamowienia]], 0)</f>
        <v>0</v>
      </c>
      <c r="H620">
        <f>IF(WEEKDAY(soki67[[#This Row],[data]], 2) &lt;= 5, $J$2, 5000)</f>
        <v>13179</v>
      </c>
    </row>
    <row r="621" spans="1:8" x14ac:dyDescent="0.45">
      <c r="A621">
        <v>620</v>
      </c>
      <c r="B621" s="1">
        <v>44499</v>
      </c>
      <c r="C621" s="2" t="s">
        <v>6</v>
      </c>
      <c r="D621">
        <v>4230</v>
      </c>
      <c r="E621">
        <f>IF(soki67[[#This Row],[data]] &lt;&gt; B620, F620+soki67[[#This Row],[Zmiana butelkowa]], F620)</f>
        <v>31255</v>
      </c>
      <c r="F621">
        <f>IF(soki67[[#This Row],[Stan butelek przed]]-soki67[[#This Row],[wielkosc_zamowienia]] &gt;=0, soki67[[#This Row],[Stan butelek przed]]-soki67[[#This Row],[wielkosc_zamowienia]], soki67[[#This Row],[Stan butelek przed]])</f>
        <v>27025</v>
      </c>
      <c r="G621">
        <f>IF(soki67[[#This Row],[Stan butelek przed]]-soki67[[#This Row],[wielkosc_zamowienia]] &lt; 0, soki67[[#This Row],[wielkosc_zamowienia]], 0)</f>
        <v>0</v>
      </c>
      <c r="H621">
        <f>IF(WEEKDAY(soki67[[#This Row],[data]], 2) &lt;= 5, $J$2, 5000)</f>
        <v>5000</v>
      </c>
    </row>
    <row r="622" spans="1:8" x14ac:dyDescent="0.45">
      <c r="A622">
        <v>621</v>
      </c>
      <c r="B622" s="1">
        <v>44499</v>
      </c>
      <c r="C622" s="2" t="s">
        <v>4</v>
      </c>
      <c r="D622">
        <v>4630</v>
      </c>
      <c r="E622">
        <f>IF(soki67[[#This Row],[data]] &lt;&gt; B621, F621+soki67[[#This Row],[Zmiana butelkowa]], F621)</f>
        <v>27025</v>
      </c>
      <c r="F622">
        <f>IF(soki67[[#This Row],[Stan butelek przed]]-soki67[[#This Row],[wielkosc_zamowienia]] &gt;=0, soki67[[#This Row],[Stan butelek przed]]-soki67[[#This Row],[wielkosc_zamowienia]], soki67[[#This Row],[Stan butelek przed]])</f>
        <v>22395</v>
      </c>
      <c r="G622">
        <f>IF(soki67[[#This Row],[Stan butelek przed]]-soki67[[#This Row],[wielkosc_zamowienia]] &lt; 0, soki67[[#This Row],[wielkosc_zamowienia]], 0)</f>
        <v>0</v>
      </c>
      <c r="H622">
        <f>IF(WEEKDAY(soki67[[#This Row],[data]], 2) &lt;= 5, $J$2, 5000)</f>
        <v>5000</v>
      </c>
    </row>
    <row r="623" spans="1:8" x14ac:dyDescent="0.45">
      <c r="A623">
        <v>622</v>
      </c>
      <c r="B623" s="1">
        <v>44500</v>
      </c>
      <c r="C623" s="2" t="s">
        <v>5</v>
      </c>
      <c r="D623">
        <v>2100</v>
      </c>
      <c r="E623">
        <f>IF(soki67[[#This Row],[data]] &lt;&gt; B622, F622+soki67[[#This Row],[Zmiana butelkowa]], F622)</f>
        <v>27395</v>
      </c>
      <c r="F623">
        <f>IF(soki67[[#This Row],[Stan butelek przed]]-soki67[[#This Row],[wielkosc_zamowienia]] &gt;=0, soki67[[#This Row],[Stan butelek przed]]-soki67[[#This Row],[wielkosc_zamowienia]], soki67[[#This Row],[Stan butelek przed]])</f>
        <v>25295</v>
      </c>
      <c r="G623">
        <f>IF(soki67[[#This Row],[Stan butelek przed]]-soki67[[#This Row],[wielkosc_zamowienia]] &lt; 0, soki67[[#This Row],[wielkosc_zamowienia]], 0)</f>
        <v>0</v>
      </c>
      <c r="H623">
        <f>IF(WEEKDAY(soki67[[#This Row],[data]], 2) &lt;= 5, $J$2, 5000)</f>
        <v>5000</v>
      </c>
    </row>
    <row r="624" spans="1:8" x14ac:dyDescent="0.45">
      <c r="A624">
        <v>623</v>
      </c>
      <c r="B624" s="1">
        <v>44501</v>
      </c>
      <c r="C624" s="2" t="s">
        <v>4</v>
      </c>
      <c r="D624">
        <v>4290</v>
      </c>
      <c r="E624">
        <f>IF(soki67[[#This Row],[data]] &lt;&gt; B623, F623+soki67[[#This Row],[Zmiana butelkowa]], F623)</f>
        <v>38474</v>
      </c>
      <c r="F624">
        <f>IF(soki67[[#This Row],[Stan butelek przed]]-soki67[[#This Row],[wielkosc_zamowienia]] &gt;=0, soki67[[#This Row],[Stan butelek przed]]-soki67[[#This Row],[wielkosc_zamowienia]], soki67[[#This Row],[Stan butelek przed]])</f>
        <v>34184</v>
      </c>
      <c r="G624">
        <f>IF(soki67[[#This Row],[Stan butelek przed]]-soki67[[#This Row],[wielkosc_zamowienia]] &lt; 0, soki67[[#This Row],[wielkosc_zamowienia]], 0)</f>
        <v>0</v>
      </c>
      <c r="H624">
        <f>IF(WEEKDAY(soki67[[#This Row],[data]], 2) &lt;= 5, $J$2, 5000)</f>
        <v>13179</v>
      </c>
    </row>
    <row r="625" spans="1:8" x14ac:dyDescent="0.45">
      <c r="A625">
        <v>624</v>
      </c>
      <c r="B625" s="1">
        <v>44501</v>
      </c>
      <c r="C625" s="2" t="s">
        <v>6</v>
      </c>
      <c r="D625">
        <v>2870</v>
      </c>
      <c r="E625">
        <f>IF(soki67[[#This Row],[data]] &lt;&gt; B624, F624+soki67[[#This Row],[Zmiana butelkowa]], F624)</f>
        <v>34184</v>
      </c>
      <c r="F625">
        <f>IF(soki67[[#This Row],[Stan butelek przed]]-soki67[[#This Row],[wielkosc_zamowienia]] &gt;=0, soki67[[#This Row],[Stan butelek przed]]-soki67[[#This Row],[wielkosc_zamowienia]], soki67[[#This Row],[Stan butelek przed]])</f>
        <v>31314</v>
      </c>
      <c r="G625">
        <f>IF(soki67[[#This Row],[Stan butelek przed]]-soki67[[#This Row],[wielkosc_zamowienia]] &lt; 0, soki67[[#This Row],[wielkosc_zamowienia]], 0)</f>
        <v>0</v>
      </c>
      <c r="H625">
        <f>IF(WEEKDAY(soki67[[#This Row],[data]], 2) &lt;= 5, $J$2, 5000)</f>
        <v>13179</v>
      </c>
    </row>
    <row r="626" spans="1:8" x14ac:dyDescent="0.45">
      <c r="A626">
        <v>625</v>
      </c>
      <c r="B626" s="1">
        <v>44501</v>
      </c>
      <c r="C626" s="2" t="s">
        <v>5</v>
      </c>
      <c r="D626">
        <v>3550</v>
      </c>
      <c r="E626">
        <f>IF(soki67[[#This Row],[data]] &lt;&gt; B625, F625+soki67[[#This Row],[Zmiana butelkowa]], F625)</f>
        <v>31314</v>
      </c>
      <c r="F626">
        <f>IF(soki67[[#This Row],[Stan butelek przed]]-soki67[[#This Row],[wielkosc_zamowienia]] &gt;=0, soki67[[#This Row],[Stan butelek przed]]-soki67[[#This Row],[wielkosc_zamowienia]], soki67[[#This Row],[Stan butelek przed]])</f>
        <v>27764</v>
      </c>
      <c r="G626">
        <f>IF(soki67[[#This Row],[Stan butelek przed]]-soki67[[#This Row],[wielkosc_zamowienia]] &lt; 0, soki67[[#This Row],[wielkosc_zamowienia]], 0)</f>
        <v>0</v>
      </c>
      <c r="H626">
        <f>IF(WEEKDAY(soki67[[#This Row],[data]], 2) &lt;= 5, $J$2, 5000)</f>
        <v>13179</v>
      </c>
    </row>
    <row r="627" spans="1:8" x14ac:dyDescent="0.45">
      <c r="A627">
        <v>626</v>
      </c>
      <c r="B627" s="1">
        <v>44502</v>
      </c>
      <c r="C627" s="2" t="s">
        <v>4</v>
      </c>
      <c r="D627">
        <v>8480</v>
      </c>
      <c r="E627">
        <f>IF(soki67[[#This Row],[data]] &lt;&gt; B626, F626+soki67[[#This Row],[Zmiana butelkowa]], F626)</f>
        <v>40943</v>
      </c>
      <c r="F627">
        <f>IF(soki67[[#This Row],[Stan butelek przed]]-soki67[[#This Row],[wielkosc_zamowienia]] &gt;=0, soki67[[#This Row],[Stan butelek przed]]-soki67[[#This Row],[wielkosc_zamowienia]], soki67[[#This Row],[Stan butelek przed]])</f>
        <v>32463</v>
      </c>
      <c r="G627">
        <f>IF(soki67[[#This Row],[Stan butelek przed]]-soki67[[#This Row],[wielkosc_zamowienia]] &lt; 0, soki67[[#This Row],[wielkosc_zamowienia]], 0)</f>
        <v>0</v>
      </c>
      <c r="H627">
        <f>IF(WEEKDAY(soki67[[#This Row],[data]], 2) &lt;= 5, $J$2, 5000)</f>
        <v>13179</v>
      </c>
    </row>
    <row r="628" spans="1:8" x14ac:dyDescent="0.45">
      <c r="A628">
        <v>627</v>
      </c>
      <c r="B628" s="1">
        <v>44503</v>
      </c>
      <c r="C628" s="2" t="s">
        <v>4</v>
      </c>
      <c r="D628">
        <v>4860</v>
      </c>
      <c r="E628">
        <f>IF(soki67[[#This Row],[data]] &lt;&gt; B627, F627+soki67[[#This Row],[Zmiana butelkowa]], F627)</f>
        <v>45642</v>
      </c>
      <c r="F628">
        <f>IF(soki67[[#This Row],[Stan butelek przed]]-soki67[[#This Row],[wielkosc_zamowienia]] &gt;=0, soki67[[#This Row],[Stan butelek przed]]-soki67[[#This Row],[wielkosc_zamowienia]], soki67[[#This Row],[Stan butelek przed]])</f>
        <v>40782</v>
      </c>
      <c r="G628">
        <f>IF(soki67[[#This Row],[Stan butelek przed]]-soki67[[#This Row],[wielkosc_zamowienia]] &lt; 0, soki67[[#This Row],[wielkosc_zamowienia]], 0)</f>
        <v>0</v>
      </c>
      <c r="H628">
        <f>IF(WEEKDAY(soki67[[#This Row],[data]], 2) &lt;= 5, $J$2, 5000)</f>
        <v>13179</v>
      </c>
    </row>
    <row r="629" spans="1:8" x14ac:dyDescent="0.45">
      <c r="A629">
        <v>628</v>
      </c>
      <c r="B629" s="1">
        <v>44503</v>
      </c>
      <c r="C629" s="2" t="s">
        <v>5</v>
      </c>
      <c r="D629">
        <v>8270</v>
      </c>
      <c r="E629">
        <f>IF(soki67[[#This Row],[data]] &lt;&gt; B628, F628+soki67[[#This Row],[Zmiana butelkowa]], F628)</f>
        <v>40782</v>
      </c>
      <c r="F629">
        <f>IF(soki67[[#This Row],[Stan butelek przed]]-soki67[[#This Row],[wielkosc_zamowienia]] &gt;=0, soki67[[#This Row],[Stan butelek przed]]-soki67[[#This Row],[wielkosc_zamowienia]], soki67[[#This Row],[Stan butelek przed]])</f>
        <v>32512</v>
      </c>
      <c r="G629">
        <f>IF(soki67[[#This Row],[Stan butelek przed]]-soki67[[#This Row],[wielkosc_zamowienia]] &lt; 0, soki67[[#This Row],[wielkosc_zamowienia]], 0)</f>
        <v>0</v>
      </c>
      <c r="H629">
        <f>IF(WEEKDAY(soki67[[#This Row],[data]], 2) &lt;= 5, $J$2, 5000)</f>
        <v>13179</v>
      </c>
    </row>
    <row r="630" spans="1:8" x14ac:dyDescent="0.45">
      <c r="A630">
        <v>629</v>
      </c>
      <c r="B630" s="1">
        <v>44504</v>
      </c>
      <c r="C630" s="2" t="s">
        <v>7</v>
      </c>
      <c r="D630">
        <v>8790</v>
      </c>
      <c r="E630">
        <f>IF(soki67[[#This Row],[data]] &lt;&gt; B629, F629+soki67[[#This Row],[Zmiana butelkowa]], F629)</f>
        <v>45691</v>
      </c>
      <c r="F630">
        <f>IF(soki67[[#This Row],[Stan butelek przed]]-soki67[[#This Row],[wielkosc_zamowienia]] &gt;=0, soki67[[#This Row],[Stan butelek przed]]-soki67[[#This Row],[wielkosc_zamowienia]], soki67[[#This Row],[Stan butelek przed]])</f>
        <v>36901</v>
      </c>
      <c r="G630">
        <f>IF(soki67[[#This Row],[Stan butelek przed]]-soki67[[#This Row],[wielkosc_zamowienia]] &lt; 0, soki67[[#This Row],[wielkosc_zamowienia]], 0)</f>
        <v>0</v>
      </c>
      <c r="H630">
        <f>IF(WEEKDAY(soki67[[#This Row],[data]], 2) &lt;= 5, $J$2, 5000)</f>
        <v>13179</v>
      </c>
    </row>
    <row r="631" spans="1:8" x14ac:dyDescent="0.45">
      <c r="A631">
        <v>630</v>
      </c>
      <c r="B631" s="1">
        <v>44504</v>
      </c>
      <c r="C631" s="2" t="s">
        <v>6</v>
      </c>
      <c r="D631">
        <v>3110</v>
      </c>
      <c r="E631">
        <f>IF(soki67[[#This Row],[data]] &lt;&gt; B630, F630+soki67[[#This Row],[Zmiana butelkowa]], F630)</f>
        <v>36901</v>
      </c>
      <c r="F631">
        <f>IF(soki67[[#This Row],[Stan butelek przed]]-soki67[[#This Row],[wielkosc_zamowienia]] &gt;=0, soki67[[#This Row],[Stan butelek przed]]-soki67[[#This Row],[wielkosc_zamowienia]], soki67[[#This Row],[Stan butelek przed]])</f>
        <v>33791</v>
      </c>
      <c r="G631">
        <f>IF(soki67[[#This Row],[Stan butelek przed]]-soki67[[#This Row],[wielkosc_zamowienia]] &lt; 0, soki67[[#This Row],[wielkosc_zamowienia]], 0)</f>
        <v>0</v>
      </c>
      <c r="H631">
        <f>IF(WEEKDAY(soki67[[#This Row],[data]], 2) &lt;= 5, $J$2, 5000)</f>
        <v>13179</v>
      </c>
    </row>
    <row r="632" spans="1:8" x14ac:dyDescent="0.45">
      <c r="A632">
        <v>631</v>
      </c>
      <c r="B632" s="1">
        <v>44504</v>
      </c>
      <c r="C632" s="2" t="s">
        <v>5</v>
      </c>
      <c r="D632">
        <v>1440</v>
      </c>
      <c r="E632">
        <f>IF(soki67[[#This Row],[data]] &lt;&gt; B631, F631+soki67[[#This Row],[Zmiana butelkowa]], F631)</f>
        <v>33791</v>
      </c>
      <c r="F632">
        <f>IF(soki67[[#This Row],[Stan butelek przed]]-soki67[[#This Row],[wielkosc_zamowienia]] &gt;=0, soki67[[#This Row],[Stan butelek przed]]-soki67[[#This Row],[wielkosc_zamowienia]], soki67[[#This Row],[Stan butelek przed]])</f>
        <v>32351</v>
      </c>
      <c r="G632">
        <f>IF(soki67[[#This Row],[Stan butelek przed]]-soki67[[#This Row],[wielkosc_zamowienia]] &lt; 0, soki67[[#This Row],[wielkosc_zamowienia]], 0)</f>
        <v>0</v>
      </c>
      <c r="H632">
        <f>IF(WEEKDAY(soki67[[#This Row],[data]], 2) &lt;= 5, $J$2, 5000)</f>
        <v>13179</v>
      </c>
    </row>
    <row r="633" spans="1:8" x14ac:dyDescent="0.45">
      <c r="A633">
        <v>632</v>
      </c>
      <c r="B633" s="1">
        <v>44505</v>
      </c>
      <c r="C633" s="2" t="s">
        <v>7</v>
      </c>
      <c r="D633">
        <v>4550</v>
      </c>
      <c r="E633">
        <f>IF(soki67[[#This Row],[data]] &lt;&gt; B632, F632+soki67[[#This Row],[Zmiana butelkowa]], F632)</f>
        <v>45530</v>
      </c>
      <c r="F633">
        <f>IF(soki67[[#This Row],[Stan butelek przed]]-soki67[[#This Row],[wielkosc_zamowienia]] &gt;=0, soki67[[#This Row],[Stan butelek przed]]-soki67[[#This Row],[wielkosc_zamowienia]], soki67[[#This Row],[Stan butelek przed]])</f>
        <v>40980</v>
      </c>
      <c r="G633">
        <f>IF(soki67[[#This Row],[Stan butelek przed]]-soki67[[#This Row],[wielkosc_zamowienia]] &lt; 0, soki67[[#This Row],[wielkosc_zamowienia]], 0)</f>
        <v>0</v>
      </c>
      <c r="H633">
        <f>IF(WEEKDAY(soki67[[#This Row],[data]], 2) &lt;= 5, $J$2, 5000)</f>
        <v>13179</v>
      </c>
    </row>
    <row r="634" spans="1:8" x14ac:dyDescent="0.45">
      <c r="A634">
        <v>633</v>
      </c>
      <c r="B634" s="1">
        <v>44505</v>
      </c>
      <c r="C634" s="2" t="s">
        <v>4</v>
      </c>
      <c r="D634">
        <v>6980</v>
      </c>
      <c r="E634">
        <f>IF(soki67[[#This Row],[data]] &lt;&gt; B633, F633+soki67[[#This Row],[Zmiana butelkowa]], F633)</f>
        <v>40980</v>
      </c>
      <c r="F634">
        <f>IF(soki67[[#This Row],[Stan butelek przed]]-soki67[[#This Row],[wielkosc_zamowienia]] &gt;=0, soki67[[#This Row],[Stan butelek przed]]-soki67[[#This Row],[wielkosc_zamowienia]], soki67[[#This Row],[Stan butelek przed]])</f>
        <v>34000</v>
      </c>
      <c r="G634">
        <f>IF(soki67[[#This Row],[Stan butelek przed]]-soki67[[#This Row],[wielkosc_zamowienia]] &lt; 0, soki67[[#This Row],[wielkosc_zamowienia]], 0)</f>
        <v>0</v>
      </c>
      <c r="H634">
        <f>IF(WEEKDAY(soki67[[#This Row],[data]], 2) &lt;= 5, $J$2, 5000)</f>
        <v>13179</v>
      </c>
    </row>
    <row r="635" spans="1:8" x14ac:dyDescent="0.45">
      <c r="A635">
        <v>634</v>
      </c>
      <c r="B635" s="1">
        <v>44506</v>
      </c>
      <c r="C635" s="2" t="s">
        <v>5</v>
      </c>
      <c r="D635">
        <v>3920</v>
      </c>
      <c r="E635">
        <f>IF(soki67[[#This Row],[data]] &lt;&gt; B634, F634+soki67[[#This Row],[Zmiana butelkowa]], F634)</f>
        <v>39000</v>
      </c>
      <c r="F635">
        <f>IF(soki67[[#This Row],[Stan butelek przed]]-soki67[[#This Row],[wielkosc_zamowienia]] &gt;=0, soki67[[#This Row],[Stan butelek przed]]-soki67[[#This Row],[wielkosc_zamowienia]], soki67[[#This Row],[Stan butelek przed]])</f>
        <v>35080</v>
      </c>
      <c r="G635">
        <f>IF(soki67[[#This Row],[Stan butelek przed]]-soki67[[#This Row],[wielkosc_zamowienia]] &lt; 0, soki67[[#This Row],[wielkosc_zamowienia]], 0)</f>
        <v>0</v>
      </c>
      <c r="H635">
        <f>IF(WEEKDAY(soki67[[#This Row],[data]], 2) &lt;= 5, $J$2, 5000)</f>
        <v>5000</v>
      </c>
    </row>
    <row r="636" spans="1:8" x14ac:dyDescent="0.45">
      <c r="A636">
        <v>635</v>
      </c>
      <c r="B636" s="1">
        <v>44507</v>
      </c>
      <c r="C636" s="2" t="s">
        <v>5</v>
      </c>
      <c r="D636">
        <v>7040</v>
      </c>
      <c r="E636">
        <f>IF(soki67[[#This Row],[data]] &lt;&gt; B635, F635+soki67[[#This Row],[Zmiana butelkowa]], F635)</f>
        <v>40080</v>
      </c>
      <c r="F636">
        <f>IF(soki67[[#This Row],[Stan butelek przed]]-soki67[[#This Row],[wielkosc_zamowienia]] &gt;=0, soki67[[#This Row],[Stan butelek przed]]-soki67[[#This Row],[wielkosc_zamowienia]], soki67[[#This Row],[Stan butelek przed]])</f>
        <v>33040</v>
      </c>
      <c r="G636">
        <f>IF(soki67[[#This Row],[Stan butelek przed]]-soki67[[#This Row],[wielkosc_zamowienia]] &lt; 0, soki67[[#This Row],[wielkosc_zamowienia]], 0)</f>
        <v>0</v>
      </c>
      <c r="H636">
        <f>IF(WEEKDAY(soki67[[#This Row],[data]], 2) &lt;= 5, $J$2, 5000)</f>
        <v>5000</v>
      </c>
    </row>
    <row r="637" spans="1:8" x14ac:dyDescent="0.45">
      <c r="A637">
        <v>636</v>
      </c>
      <c r="B637" s="1">
        <v>44507</v>
      </c>
      <c r="C637" s="2" t="s">
        <v>4</v>
      </c>
      <c r="D637">
        <v>7000</v>
      </c>
      <c r="E637">
        <f>IF(soki67[[#This Row],[data]] &lt;&gt; B636, F636+soki67[[#This Row],[Zmiana butelkowa]], F636)</f>
        <v>33040</v>
      </c>
      <c r="F637">
        <f>IF(soki67[[#This Row],[Stan butelek przed]]-soki67[[#This Row],[wielkosc_zamowienia]] &gt;=0, soki67[[#This Row],[Stan butelek przed]]-soki67[[#This Row],[wielkosc_zamowienia]], soki67[[#This Row],[Stan butelek przed]])</f>
        <v>26040</v>
      </c>
      <c r="G637">
        <f>IF(soki67[[#This Row],[Stan butelek przed]]-soki67[[#This Row],[wielkosc_zamowienia]] &lt; 0, soki67[[#This Row],[wielkosc_zamowienia]], 0)</f>
        <v>0</v>
      </c>
      <c r="H637">
        <f>IF(WEEKDAY(soki67[[#This Row],[data]], 2) &lt;= 5, $J$2, 5000)</f>
        <v>5000</v>
      </c>
    </row>
    <row r="638" spans="1:8" x14ac:dyDescent="0.45">
      <c r="A638">
        <v>637</v>
      </c>
      <c r="B638" s="1">
        <v>44508</v>
      </c>
      <c r="C638" s="2" t="s">
        <v>5</v>
      </c>
      <c r="D638">
        <v>1980</v>
      </c>
      <c r="E638">
        <f>IF(soki67[[#This Row],[data]] &lt;&gt; B637, F637+soki67[[#This Row],[Zmiana butelkowa]], F637)</f>
        <v>39219</v>
      </c>
      <c r="F638">
        <f>IF(soki67[[#This Row],[Stan butelek przed]]-soki67[[#This Row],[wielkosc_zamowienia]] &gt;=0, soki67[[#This Row],[Stan butelek przed]]-soki67[[#This Row],[wielkosc_zamowienia]], soki67[[#This Row],[Stan butelek przed]])</f>
        <v>37239</v>
      </c>
      <c r="G638">
        <f>IF(soki67[[#This Row],[Stan butelek przed]]-soki67[[#This Row],[wielkosc_zamowienia]] &lt; 0, soki67[[#This Row],[wielkosc_zamowienia]], 0)</f>
        <v>0</v>
      </c>
      <c r="H638">
        <f>IF(WEEKDAY(soki67[[#This Row],[data]], 2) &lt;= 5, $J$2, 5000)</f>
        <v>13179</v>
      </c>
    </row>
    <row r="639" spans="1:8" x14ac:dyDescent="0.45">
      <c r="A639">
        <v>638</v>
      </c>
      <c r="B639" s="1">
        <v>44508</v>
      </c>
      <c r="C639" s="2" t="s">
        <v>4</v>
      </c>
      <c r="D639">
        <v>7550</v>
      </c>
      <c r="E639">
        <f>IF(soki67[[#This Row],[data]] &lt;&gt; B638, F638+soki67[[#This Row],[Zmiana butelkowa]], F638)</f>
        <v>37239</v>
      </c>
      <c r="F639">
        <f>IF(soki67[[#This Row],[Stan butelek przed]]-soki67[[#This Row],[wielkosc_zamowienia]] &gt;=0, soki67[[#This Row],[Stan butelek przed]]-soki67[[#This Row],[wielkosc_zamowienia]], soki67[[#This Row],[Stan butelek przed]])</f>
        <v>29689</v>
      </c>
      <c r="G639">
        <f>IF(soki67[[#This Row],[Stan butelek przed]]-soki67[[#This Row],[wielkosc_zamowienia]] &lt; 0, soki67[[#This Row],[wielkosc_zamowienia]], 0)</f>
        <v>0</v>
      </c>
      <c r="H639">
        <f>IF(WEEKDAY(soki67[[#This Row],[data]], 2) &lt;= 5, $J$2, 5000)</f>
        <v>13179</v>
      </c>
    </row>
    <row r="640" spans="1:8" x14ac:dyDescent="0.45">
      <c r="A640">
        <v>639</v>
      </c>
      <c r="B640" s="1">
        <v>44509</v>
      </c>
      <c r="C640" s="2" t="s">
        <v>6</v>
      </c>
      <c r="D640">
        <v>2300</v>
      </c>
      <c r="E640">
        <f>IF(soki67[[#This Row],[data]] &lt;&gt; B639, F639+soki67[[#This Row],[Zmiana butelkowa]], F639)</f>
        <v>42868</v>
      </c>
      <c r="F640">
        <f>IF(soki67[[#This Row],[Stan butelek przed]]-soki67[[#This Row],[wielkosc_zamowienia]] &gt;=0, soki67[[#This Row],[Stan butelek przed]]-soki67[[#This Row],[wielkosc_zamowienia]], soki67[[#This Row],[Stan butelek przed]])</f>
        <v>40568</v>
      </c>
      <c r="G640">
        <f>IF(soki67[[#This Row],[Stan butelek przed]]-soki67[[#This Row],[wielkosc_zamowienia]] &lt; 0, soki67[[#This Row],[wielkosc_zamowienia]], 0)</f>
        <v>0</v>
      </c>
      <c r="H640">
        <f>IF(WEEKDAY(soki67[[#This Row],[data]], 2) &lt;= 5, $J$2, 5000)</f>
        <v>13179</v>
      </c>
    </row>
    <row r="641" spans="1:8" x14ac:dyDescent="0.45">
      <c r="A641">
        <v>640</v>
      </c>
      <c r="B641" s="1">
        <v>44509</v>
      </c>
      <c r="C641" s="2" t="s">
        <v>5</v>
      </c>
      <c r="D641">
        <v>5950</v>
      </c>
      <c r="E641">
        <f>IF(soki67[[#This Row],[data]] &lt;&gt; B640, F640+soki67[[#This Row],[Zmiana butelkowa]], F640)</f>
        <v>40568</v>
      </c>
      <c r="F641">
        <f>IF(soki67[[#This Row],[Stan butelek przed]]-soki67[[#This Row],[wielkosc_zamowienia]] &gt;=0, soki67[[#This Row],[Stan butelek przed]]-soki67[[#This Row],[wielkosc_zamowienia]], soki67[[#This Row],[Stan butelek przed]])</f>
        <v>34618</v>
      </c>
      <c r="G641">
        <f>IF(soki67[[#This Row],[Stan butelek przed]]-soki67[[#This Row],[wielkosc_zamowienia]] &lt; 0, soki67[[#This Row],[wielkosc_zamowienia]], 0)</f>
        <v>0</v>
      </c>
      <c r="H641">
        <f>IF(WEEKDAY(soki67[[#This Row],[data]], 2) &lt;= 5, $J$2, 5000)</f>
        <v>13179</v>
      </c>
    </row>
    <row r="642" spans="1:8" x14ac:dyDescent="0.45">
      <c r="A642">
        <v>641</v>
      </c>
      <c r="B642" s="1">
        <v>44509</v>
      </c>
      <c r="C642" s="2" t="s">
        <v>7</v>
      </c>
      <c r="D642">
        <v>4860</v>
      </c>
      <c r="E642">
        <f>IF(soki67[[#This Row],[data]] &lt;&gt; B641, F641+soki67[[#This Row],[Zmiana butelkowa]], F641)</f>
        <v>34618</v>
      </c>
      <c r="F642">
        <f>IF(soki67[[#This Row],[Stan butelek przed]]-soki67[[#This Row],[wielkosc_zamowienia]] &gt;=0, soki67[[#This Row],[Stan butelek przed]]-soki67[[#This Row],[wielkosc_zamowienia]], soki67[[#This Row],[Stan butelek przed]])</f>
        <v>29758</v>
      </c>
      <c r="G642">
        <f>IF(soki67[[#This Row],[Stan butelek przed]]-soki67[[#This Row],[wielkosc_zamowienia]] &lt; 0, soki67[[#This Row],[wielkosc_zamowienia]], 0)</f>
        <v>0</v>
      </c>
      <c r="H642">
        <f>IF(WEEKDAY(soki67[[#This Row],[data]], 2) &lt;= 5, $J$2, 5000)</f>
        <v>13179</v>
      </c>
    </row>
    <row r="643" spans="1:8" x14ac:dyDescent="0.45">
      <c r="A643">
        <v>642</v>
      </c>
      <c r="B643" s="1">
        <v>44510</v>
      </c>
      <c r="C643" s="2" t="s">
        <v>5</v>
      </c>
      <c r="D643">
        <v>7210</v>
      </c>
      <c r="E643">
        <f>IF(soki67[[#This Row],[data]] &lt;&gt; B642, F642+soki67[[#This Row],[Zmiana butelkowa]], F642)</f>
        <v>42937</v>
      </c>
      <c r="F643">
        <f>IF(soki67[[#This Row],[Stan butelek przed]]-soki67[[#This Row],[wielkosc_zamowienia]] &gt;=0, soki67[[#This Row],[Stan butelek przed]]-soki67[[#This Row],[wielkosc_zamowienia]], soki67[[#This Row],[Stan butelek przed]])</f>
        <v>35727</v>
      </c>
      <c r="G643">
        <f>IF(soki67[[#This Row],[Stan butelek przed]]-soki67[[#This Row],[wielkosc_zamowienia]] &lt; 0, soki67[[#This Row],[wielkosc_zamowienia]], 0)</f>
        <v>0</v>
      </c>
      <c r="H643">
        <f>IF(WEEKDAY(soki67[[#This Row],[data]], 2) &lt;= 5, $J$2, 5000)</f>
        <v>13179</v>
      </c>
    </row>
    <row r="644" spans="1:8" x14ac:dyDescent="0.45">
      <c r="A644">
        <v>643</v>
      </c>
      <c r="B644" s="1">
        <v>44510</v>
      </c>
      <c r="C644" s="2" t="s">
        <v>6</v>
      </c>
      <c r="D644">
        <v>6320</v>
      </c>
      <c r="E644">
        <f>IF(soki67[[#This Row],[data]] &lt;&gt; B643, F643+soki67[[#This Row],[Zmiana butelkowa]], F643)</f>
        <v>35727</v>
      </c>
      <c r="F644">
        <f>IF(soki67[[#This Row],[Stan butelek przed]]-soki67[[#This Row],[wielkosc_zamowienia]] &gt;=0, soki67[[#This Row],[Stan butelek przed]]-soki67[[#This Row],[wielkosc_zamowienia]], soki67[[#This Row],[Stan butelek przed]])</f>
        <v>29407</v>
      </c>
      <c r="G644">
        <f>IF(soki67[[#This Row],[Stan butelek przed]]-soki67[[#This Row],[wielkosc_zamowienia]] &lt; 0, soki67[[#This Row],[wielkosc_zamowienia]], 0)</f>
        <v>0</v>
      </c>
      <c r="H644">
        <f>IF(WEEKDAY(soki67[[#This Row],[data]], 2) &lt;= 5, $J$2, 5000)</f>
        <v>13179</v>
      </c>
    </row>
    <row r="645" spans="1:8" x14ac:dyDescent="0.45">
      <c r="A645">
        <v>644</v>
      </c>
      <c r="B645" s="1">
        <v>44510</v>
      </c>
      <c r="C645" s="2" t="s">
        <v>4</v>
      </c>
      <c r="D645">
        <v>6800</v>
      </c>
      <c r="E645">
        <f>IF(soki67[[#This Row],[data]] &lt;&gt; B644, F644+soki67[[#This Row],[Zmiana butelkowa]], F644)</f>
        <v>29407</v>
      </c>
      <c r="F645">
        <f>IF(soki67[[#This Row],[Stan butelek przed]]-soki67[[#This Row],[wielkosc_zamowienia]] &gt;=0, soki67[[#This Row],[Stan butelek przed]]-soki67[[#This Row],[wielkosc_zamowienia]], soki67[[#This Row],[Stan butelek przed]])</f>
        <v>22607</v>
      </c>
      <c r="G645">
        <f>IF(soki67[[#This Row],[Stan butelek przed]]-soki67[[#This Row],[wielkosc_zamowienia]] &lt; 0, soki67[[#This Row],[wielkosc_zamowienia]], 0)</f>
        <v>0</v>
      </c>
      <c r="H645">
        <f>IF(WEEKDAY(soki67[[#This Row],[data]], 2) &lt;= 5, $J$2, 5000)</f>
        <v>13179</v>
      </c>
    </row>
    <row r="646" spans="1:8" x14ac:dyDescent="0.45">
      <c r="A646">
        <v>645</v>
      </c>
      <c r="B646" s="1">
        <v>44511</v>
      </c>
      <c r="C646" s="2" t="s">
        <v>4</v>
      </c>
      <c r="D646">
        <v>8040</v>
      </c>
      <c r="E646">
        <f>IF(soki67[[#This Row],[data]] &lt;&gt; B645, F645+soki67[[#This Row],[Zmiana butelkowa]], F645)</f>
        <v>35786</v>
      </c>
      <c r="F646">
        <f>IF(soki67[[#This Row],[Stan butelek przed]]-soki67[[#This Row],[wielkosc_zamowienia]] &gt;=0, soki67[[#This Row],[Stan butelek przed]]-soki67[[#This Row],[wielkosc_zamowienia]], soki67[[#This Row],[Stan butelek przed]])</f>
        <v>27746</v>
      </c>
      <c r="G646">
        <f>IF(soki67[[#This Row],[Stan butelek przed]]-soki67[[#This Row],[wielkosc_zamowienia]] &lt; 0, soki67[[#This Row],[wielkosc_zamowienia]], 0)</f>
        <v>0</v>
      </c>
      <c r="H646">
        <f>IF(WEEKDAY(soki67[[#This Row],[data]], 2) &lt;= 5, $J$2, 5000)</f>
        <v>13179</v>
      </c>
    </row>
    <row r="647" spans="1:8" x14ac:dyDescent="0.45">
      <c r="A647">
        <v>646</v>
      </c>
      <c r="B647" s="1">
        <v>44511</v>
      </c>
      <c r="C647" s="2" t="s">
        <v>6</v>
      </c>
      <c r="D647">
        <v>2960</v>
      </c>
      <c r="E647">
        <f>IF(soki67[[#This Row],[data]] &lt;&gt; B646, F646+soki67[[#This Row],[Zmiana butelkowa]], F646)</f>
        <v>27746</v>
      </c>
      <c r="F647">
        <f>IF(soki67[[#This Row],[Stan butelek przed]]-soki67[[#This Row],[wielkosc_zamowienia]] &gt;=0, soki67[[#This Row],[Stan butelek przed]]-soki67[[#This Row],[wielkosc_zamowienia]], soki67[[#This Row],[Stan butelek przed]])</f>
        <v>24786</v>
      </c>
      <c r="G647">
        <f>IF(soki67[[#This Row],[Stan butelek przed]]-soki67[[#This Row],[wielkosc_zamowienia]] &lt; 0, soki67[[#This Row],[wielkosc_zamowienia]], 0)</f>
        <v>0</v>
      </c>
      <c r="H647">
        <f>IF(WEEKDAY(soki67[[#This Row],[data]], 2) &lt;= 5, $J$2, 5000)</f>
        <v>13179</v>
      </c>
    </row>
    <row r="648" spans="1:8" x14ac:dyDescent="0.45">
      <c r="A648">
        <v>647</v>
      </c>
      <c r="B648" s="1">
        <v>44512</v>
      </c>
      <c r="C648" s="2" t="s">
        <v>5</v>
      </c>
      <c r="D648">
        <v>1960</v>
      </c>
      <c r="E648">
        <f>IF(soki67[[#This Row],[data]] &lt;&gt; B647, F647+soki67[[#This Row],[Zmiana butelkowa]], F647)</f>
        <v>37965</v>
      </c>
      <c r="F648">
        <f>IF(soki67[[#This Row],[Stan butelek przed]]-soki67[[#This Row],[wielkosc_zamowienia]] &gt;=0, soki67[[#This Row],[Stan butelek przed]]-soki67[[#This Row],[wielkosc_zamowienia]], soki67[[#This Row],[Stan butelek przed]])</f>
        <v>36005</v>
      </c>
      <c r="G648">
        <f>IF(soki67[[#This Row],[Stan butelek przed]]-soki67[[#This Row],[wielkosc_zamowienia]] &lt; 0, soki67[[#This Row],[wielkosc_zamowienia]], 0)</f>
        <v>0</v>
      </c>
      <c r="H648">
        <f>IF(WEEKDAY(soki67[[#This Row],[data]], 2) &lt;= 5, $J$2, 5000)</f>
        <v>13179</v>
      </c>
    </row>
    <row r="649" spans="1:8" x14ac:dyDescent="0.45">
      <c r="A649">
        <v>648</v>
      </c>
      <c r="B649" s="1">
        <v>44513</v>
      </c>
      <c r="C649" s="2" t="s">
        <v>4</v>
      </c>
      <c r="D649">
        <v>5740</v>
      </c>
      <c r="E649">
        <f>IF(soki67[[#This Row],[data]] &lt;&gt; B648, F648+soki67[[#This Row],[Zmiana butelkowa]], F648)</f>
        <v>41005</v>
      </c>
      <c r="F649">
        <f>IF(soki67[[#This Row],[Stan butelek przed]]-soki67[[#This Row],[wielkosc_zamowienia]] &gt;=0, soki67[[#This Row],[Stan butelek przed]]-soki67[[#This Row],[wielkosc_zamowienia]], soki67[[#This Row],[Stan butelek przed]])</f>
        <v>35265</v>
      </c>
      <c r="G649">
        <f>IF(soki67[[#This Row],[Stan butelek przed]]-soki67[[#This Row],[wielkosc_zamowienia]] &lt; 0, soki67[[#This Row],[wielkosc_zamowienia]], 0)</f>
        <v>0</v>
      </c>
      <c r="H649">
        <f>IF(WEEKDAY(soki67[[#This Row],[data]], 2) &lt;= 5, $J$2, 5000)</f>
        <v>5000</v>
      </c>
    </row>
    <row r="650" spans="1:8" x14ac:dyDescent="0.45">
      <c r="A650">
        <v>649</v>
      </c>
      <c r="B650" s="1">
        <v>44514</v>
      </c>
      <c r="C650" s="2" t="s">
        <v>5</v>
      </c>
      <c r="D650">
        <v>2610</v>
      </c>
      <c r="E650">
        <f>IF(soki67[[#This Row],[data]] &lt;&gt; B649, F649+soki67[[#This Row],[Zmiana butelkowa]], F649)</f>
        <v>40265</v>
      </c>
      <c r="F650">
        <f>IF(soki67[[#This Row],[Stan butelek przed]]-soki67[[#This Row],[wielkosc_zamowienia]] &gt;=0, soki67[[#This Row],[Stan butelek przed]]-soki67[[#This Row],[wielkosc_zamowienia]], soki67[[#This Row],[Stan butelek przed]])</f>
        <v>37655</v>
      </c>
      <c r="G650">
        <f>IF(soki67[[#This Row],[Stan butelek przed]]-soki67[[#This Row],[wielkosc_zamowienia]] &lt; 0, soki67[[#This Row],[wielkosc_zamowienia]], 0)</f>
        <v>0</v>
      </c>
      <c r="H650">
        <f>IF(WEEKDAY(soki67[[#This Row],[data]], 2) &lt;= 5, $J$2, 5000)</f>
        <v>5000</v>
      </c>
    </row>
    <row r="651" spans="1:8" x14ac:dyDescent="0.45">
      <c r="A651">
        <v>650</v>
      </c>
      <c r="B651" s="1">
        <v>44514</v>
      </c>
      <c r="C651" s="2" t="s">
        <v>4</v>
      </c>
      <c r="D651">
        <v>5910</v>
      </c>
      <c r="E651">
        <f>IF(soki67[[#This Row],[data]] &lt;&gt; B650, F650+soki67[[#This Row],[Zmiana butelkowa]], F650)</f>
        <v>37655</v>
      </c>
      <c r="F651">
        <f>IF(soki67[[#This Row],[Stan butelek przed]]-soki67[[#This Row],[wielkosc_zamowienia]] &gt;=0, soki67[[#This Row],[Stan butelek przed]]-soki67[[#This Row],[wielkosc_zamowienia]], soki67[[#This Row],[Stan butelek przed]])</f>
        <v>31745</v>
      </c>
      <c r="G651">
        <f>IF(soki67[[#This Row],[Stan butelek przed]]-soki67[[#This Row],[wielkosc_zamowienia]] &lt; 0, soki67[[#This Row],[wielkosc_zamowienia]], 0)</f>
        <v>0</v>
      </c>
      <c r="H651">
        <f>IF(WEEKDAY(soki67[[#This Row],[data]], 2) &lt;= 5, $J$2, 5000)</f>
        <v>5000</v>
      </c>
    </row>
    <row r="652" spans="1:8" x14ac:dyDescent="0.45">
      <c r="A652">
        <v>651</v>
      </c>
      <c r="B652" s="1">
        <v>44515</v>
      </c>
      <c r="C652" s="2" t="s">
        <v>5</v>
      </c>
      <c r="D652">
        <v>4410</v>
      </c>
      <c r="E652">
        <f>IF(soki67[[#This Row],[data]] &lt;&gt; B651, F651+soki67[[#This Row],[Zmiana butelkowa]], F651)</f>
        <v>44924</v>
      </c>
      <c r="F652">
        <f>IF(soki67[[#This Row],[Stan butelek przed]]-soki67[[#This Row],[wielkosc_zamowienia]] &gt;=0, soki67[[#This Row],[Stan butelek przed]]-soki67[[#This Row],[wielkosc_zamowienia]], soki67[[#This Row],[Stan butelek przed]])</f>
        <v>40514</v>
      </c>
      <c r="G652">
        <f>IF(soki67[[#This Row],[Stan butelek przed]]-soki67[[#This Row],[wielkosc_zamowienia]] &lt; 0, soki67[[#This Row],[wielkosc_zamowienia]], 0)</f>
        <v>0</v>
      </c>
      <c r="H652">
        <f>IF(WEEKDAY(soki67[[#This Row],[data]], 2) &lt;= 5, $J$2, 5000)</f>
        <v>13179</v>
      </c>
    </row>
    <row r="653" spans="1:8" x14ac:dyDescent="0.45">
      <c r="A653">
        <v>652</v>
      </c>
      <c r="B653" s="1">
        <v>44515</v>
      </c>
      <c r="C653" s="2" t="s">
        <v>4</v>
      </c>
      <c r="D653">
        <v>2820</v>
      </c>
      <c r="E653">
        <f>IF(soki67[[#This Row],[data]] &lt;&gt; B652, F652+soki67[[#This Row],[Zmiana butelkowa]], F652)</f>
        <v>40514</v>
      </c>
      <c r="F653">
        <f>IF(soki67[[#This Row],[Stan butelek przed]]-soki67[[#This Row],[wielkosc_zamowienia]] &gt;=0, soki67[[#This Row],[Stan butelek przed]]-soki67[[#This Row],[wielkosc_zamowienia]], soki67[[#This Row],[Stan butelek przed]])</f>
        <v>37694</v>
      </c>
      <c r="G653">
        <f>IF(soki67[[#This Row],[Stan butelek przed]]-soki67[[#This Row],[wielkosc_zamowienia]] &lt; 0, soki67[[#This Row],[wielkosc_zamowienia]], 0)</f>
        <v>0</v>
      </c>
      <c r="H653">
        <f>IF(WEEKDAY(soki67[[#This Row],[data]], 2) &lt;= 5, $J$2, 5000)</f>
        <v>13179</v>
      </c>
    </row>
    <row r="654" spans="1:8" x14ac:dyDescent="0.45">
      <c r="A654">
        <v>653</v>
      </c>
      <c r="B654" s="1">
        <v>44515</v>
      </c>
      <c r="C654" s="2" t="s">
        <v>6</v>
      </c>
      <c r="D654">
        <v>8320</v>
      </c>
      <c r="E654">
        <f>IF(soki67[[#This Row],[data]] &lt;&gt; B653, F653+soki67[[#This Row],[Zmiana butelkowa]], F653)</f>
        <v>37694</v>
      </c>
      <c r="F654">
        <f>IF(soki67[[#This Row],[Stan butelek przed]]-soki67[[#This Row],[wielkosc_zamowienia]] &gt;=0, soki67[[#This Row],[Stan butelek przed]]-soki67[[#This Row],[wielkosc_zamowienia]], soki67[[#This Row],[Stan butelek przed]])</f>
        <v>29374</v>
      </c>
      <c r="G654">
        <f>IF(soki67[[#This Row],[Stan butelek przed]]-soki67[[#This Row],[wielkosc_zamowienia]] &lt; 0, soki67[[#This Row],[wielkosc_zamowienia]], 0)</f>
        <v>0</v>
      </c>
      <c r="H654">
        <f>IF(WEEKDAY(soki67[[#This Row],[data]], 2) &lt;= 5, $J$2, 5000)</f>
        <v>13179</v>
      </c>
    </row>
    <row r="655" spans="1:8" x14ac:dyDescent="0.45">
      <c r="A655">
        <v>654</v>
      </c>
      <c r="B655" s="1">
        <v>44515</v>
      </c>
      <c r="C655" s="2" t="s">
        <v>7</v>
      </c>
      <c r="D655">
        <v>1580</v>
      </c>
      <c r="E655">
        <f>IF(soki67[[#This Row],[data]] &lt;&gt; B654, F654+soki67[[#This Row],[Zmiana butelkowa]], F654)</f>
        <v>29374</v>
      </c>
      <c r="F655">
        <f>IF(soki67[[#This Row],[Stan butelek przed]]-soki67[[#This Row],[wielkosc_zamowienia]] &gt;=0, soki67[[#This Row],[Stan butelek przed]]-soki67[[#This Row],[wielkosc_zamowienia]], soki67[[#This Row],[Stan butelek przed]])</f>
        <v>27794</v>
      </c>
      <c r="G655">
        <f>IF(soki67[[#This Row],[Stan butelek przed]]-soki67[[#This Row],[wielkosc_zamowienia]] &lt; 0, soki67[[#This Row],[wielkosc_zamowienia]], 0)</f>
        <v>0</v>
      </c>
      <c r="H655">
        <f>IF(WEEKDAY(soki67[[#This Row],[data]], 2) &lt;= 5, $J$2, 5000)</f>
        <v>13179</v>
      </c>
    </row>
    <row r="656" spans="1:8" x14ac:dyDescent="0.45">
      <c r="A656">
        <v>655</v>
      </c>
      <c r="B656" s="1">
        <v>44516</v>
      </c>
      <c r="C656" s="2" t="s">
        <v>7</v>
      </c>
      <c r="D656">
        <v>3470</v>
      </c>
      <c r="E656">
        <f>IF(soki67[[#This Row],[data]] &lt;&gt; B655, F655+soki67[[#This Row],[Zmiana butelkowa]], F655)</f>
        <v>40973</v>
      </c>
      <c r="F656">
        <f>IF(soki67[[#This Row],[Stan butelek przed]]-soki67[[#This Row],[wielkosc_zamowienia]] &gt;=0, soki67[[#This Row],[Stan butelek przed]]-soki67[[#This Row],[wielkosc_zamowienia]], soki67[[#This Row],[Stan butelek przed]])</f>
        <v>37503</v>
      </c>
      <c r="G656">
        <f>IF(soki67[[#This Row],[Stan butelek przed]]-soki67[[#This Row],[wielkosc_zamowienia]] &lt; 0, soki67[[#This Row],[wielkosc_zamowienia]], 0)</f>
        <v>0</v>
      </c>
      <c r="H656">
        <f>IF(WEEKDAY(soki67[[#This Row],[data]], 2) &lt;= 5, $J$2, 5000)</f>
        <v>13179</v>
      </c>
    </row>
    <row r="657" spans="1:8" x14ac:dyDescent="0.45">
      <c r="A657">
        <v>656</v>
      </c>
      <c r="B657" s="1">
        <v>44516</v>
      </c>
      <c r="C657" s="2" t="s">
        <v>6</v>
      </c>
      <c r="D657">
        <v>4420</v>
      </c>
      <c r="E657">
        <f>IF(soki67[[#This Row],[data]] &lt;&gt; B656, F656+soki67[[#This Row],[Zmiana butelkowa]], F656)</f>
        <v>37503</v>
      </c>
      <c r="F657">
        <f>IF(soki67[[#This Row],[Stan butelek przed]]-soki67[[#This Row],[wielkosc_zamowienia]] &gt;=0, soki67[[#This Row],[Stan butelek przed]]-soki67[[#This Row],[wielkosc_zamowienia]], soki67[[#This Row],[Stan butelek przed]])</f>
        <v>33083</v>
      </c>
      <c r="G657">
        <f>IF(soki67[[#This Row],[Stan butelek przed]]-soki67[[#This Row],[wielkosc_zamowienia]] &lt; 0, soki67[[#This Row],[wielkosc_zamowienia]], 0)</f>
        <v>0</v>
      </c>
      <c r="H657">
        <f>IF(WEEKDAY(soki67[[#This Row],[data]], 2) &lt;= 5, $J$2, 5000)</f>
        <v>13179</v>
      </c>
    </row>
    <row r="658" spans="1:8" x14ac:dyDescent="0.45">
      <c r="A658">
        <v>657</v>
      </c>
      <c r="B658" s="1">
        <v>44517</v>
      </c>
      <c r="C658" s="2" t="s">
        <v>6</v>
      </c>
      <c r="D658">
        <v>3130</v>
      </c>
      <c r="E658">
        <f>IF(soki67[[#This Row],[data]] &lt;&gt; B657, F657+soki67[[#This Row],[Zmiana butelkowa]], F657)</f>
        <v>46262</v>
      </c>
      <c r="F658">
        <f>IF(soki67[[#This Row],[Stan butelek przed]]-soki67[[#This Row],[wielkosc_zamowienia]] &gt;=0, soki67[[#This Row],[Stan butelek przed]]-soki67[[#This Row],[wielkosc_zamowienia]], soki67[[#This Row],[Stan butelek przed]])</f>
        <v>43132</v>
      </c>
      <c r="G658">
        <f>IF(soki67[[#This Row],[Stan butelek przed]]-soki67[[#This Row],[wielkosc_zamowienia]] &lt; 0, soki67[[#This Row],[wielkosc_zamowienia]], 0)</f>
        <v>0</v>
      </c>
      <c r="H658">
        <f>IF(WEEKDAY(soki67[[#This Row],[data]], 2) &lt;= 5, $J$2, 5000)</f>
        <v>13179</v>
      </c>
    </row>
    <row r="659" spans="1:8" x14ac:dyDescent="0.45">
      <c r="A659">
        <v>658</v>
      </c>
      <c r="B659" s="1">
        <v>44517</v>
      </c>
      <c r="C659" s="2" t="s">
        <v>7</v>
      </c>
      <c r="D659">
        <v>1320</v>
      </c>
      <c r="E659">
        <f>IF(soki67[[#This Row],[data]] &lt;&gt; B658, F658+soki67[[#This Row],[Zmiana butelkowa]], F658)</f>
        <v>43132</v>
      </c>
      <c r="F659">
        <f>IF(soki67[[#This Row],[Stan butelek przed]]-soki67[[#This Row],[wielkosc_zamowienia]] &gt;=0, soki67[[#This Row],[Stan butelek przed]]-soki67[[#This Row],[wielkosc_zamowienia]], soki67[[#This Row],[Stan butelek przed]])</f>
        <v>41812</v>
      </c>
      <c r="G659">
        <f>IF(soki67[[#This Row],[Stan butelek przed]]-soki67[[#This Row],[wielkosc_zamowienia]] &lt; 0, soki67[[#This Row],[wielkosc_zamowienia]], 0)</f>
        <v>0</v>
      </c>
      <c r="H659">
        <f>IF(WEEKDAY(soki67[[#This Row],[data]], 2) &lt;= 5, $J$2, 5000)</f>
        <v>13179</v>
      </c>
    </row>
    <row r="660" spans="1:8" x14ac:dyDescent="0.45">
      <c r="A660">
        <v>659</v>
      </c>
      <c r="B660" s="1">
        <v>44517</v>
      </c>
      <c r="C660" s="2" t="s">
        <v>4</v>
      </c>
      <c r="D660">
        <v>8470</v>
      </c>
      <c r="E660">
        <f>IF(soki67[[#This Row],[data]] &lt;&gt; B659, F659+soki67[[#This Row],[Zmiana butelkowa]], F659)</f>
        <v>41812</v>
      </c>
      <c r="F660">
        <f>IF(soki67[[#This Row],[Stan butelek przed]]-soki67[[#This Row],[wielkosc_zamowienia]] &gt;=0, soki67[[#This Row],[Stan butelek przed]]-soki67[[#This Row],[wielkosc_zamowienia]], soki67[[#This Row],[Stan butelek przed]])</f>
        <v>33342</v>
      </c>
      <c r="G660">
        <f>IF(soki67[[#This Row],[Stan butelek przed]]-soki67[[#This Row],[wielkosc_zamowienia]] &lt; 0, soki67[[#This Row],[wielkosc_zamowienia]], 0)</f>
        <v>0</v>
      </c>
      <c r="H660">
        <f>IF(WEEKDAY(soki67[[#This Row],[data]], 2) &lt;= 5, $J$2, 5000)</f>
        <v>13179</v>
      </c>
    </row>
    <row r="661" spans="1:8" x14ac:dyDescent="0.45">
      <c r="A661">
        <v>660</v>
      </c>
      <c r="B661" s="1">
        <v>44518</v>
      </c>
      <c r="C661" s="2" t="s">
        <v>6</v>
      </c>
      <c r="D661">
        <v>1030</v>
      </c>
      <c r="E661">
        <f>IF(soki67[[#This Row],[data]] &lt;&gt; B660, F660+soki67[[#This Row],[Zmiana butelkowa]], F660)</f>
        <v>46521</v>
      </c>
      <c r="F661">
        <f>IF(soki67[[#This Row],[Stan butelek przed]]-soki67[[#This Row],[wielkosc_zamowienia]] &gt;=0, soki67[[#This Row],[Stan butelek przed]]-soki67[[#This Row],[wielkosc_zamowienia]], soki67[[#This Row],[Stan butelek przed]])</f>
        <v>45491</v>
      </c>
      <c r="G661">
        <f>IF(soki67[[#This Row],[Stan butelek przed]]-soki67[[#This Row],[wielkosc_zamowienia]] &lt; 0, soki67[[#This Row],[wielkosc_zamowienia]], 0)</f>
        <v>0</v>
      </c>
      <c r="H661">
        <f>IF(WEEKDAY(soki67[[#This Row],[data]], 2) &lt;= 5, $J$2, 5000)</f>
        <v>13179</v>
      </c>
    </row>
    <row r="662" spans="1:8" x14ac:dyDescent="0.45">
      <c r="A662">
        <v>661</v>
      </c>
      <c r="B662" s="1">
        <v>44519</v>
      </c>
      <c r="C662" s="2" t="s">
        <v>4</v>
      </c>
      <c r="D662">
        <v>6050</v>
      </c>
      <c r="E662">
        <f>IF(soki67[[#This Row],[data]] &lt;&gt; B661, F661+soki67[[#This Row],[Zmiana butelkowa]], F661)</f>
        <v>58670</v>
      </c>
      <c r="F662">
        <f>IF(soki67[[#This Row],[Stan butelek przed]]-soki67[[#This Row],[wielkosc_zamowienia]] &gt;=0, soki67[[#This Row],[Stan butelek przed]]-soki67[[#This Row],[wielkosc_zamowienia]], soki67[[#This Row],[Stan butelek przed]])</f>
        <v>52620</v>
      </c>
      <c r="G662">
        <f>IF(soki67[[#This Row],[Stan butelek przed]]-soki67[[#This Row],[wielkosc_zamowienia]] &lt; 0, soki67[[#This Row],[wielkosc_zamowienia]], 0)</f>
        <v>0</v>
      </c>
      <c r="H662">
        <f>IF(WEEKDAY(soki67[[#This Row],[data]], 2) &lt;= 5, $J$2, 5000)</f>
        <v>13179</v>
      </c>
    </row>
    <row r="663" spans="1:8" x14ac:dyDescent="0.45">
      <c r="A663">
        <v>662</v>
      </c>
      <c r="B663" s="1">
        <v>44519</v>
      </c>
      <c r="C663" s="2" t="s">
        <v>5</v>
      </c>
      <c r="D663">
        <v>4740</v>
      </c>
      <c r="E663">
        <f>IF(soki67[[#This Row],[data]] &lt;&gt; B662, F662+soki67[[#This Row],[Zmiana butelkowa]], F662)</f>
        <v>52620</v>
      </c>
      <c r="F663">
        <f>IF(soki67[[#This Row],[Stan butelek przed]]-soki67[[#This Row],[wielkosc_zamowienia]] &gt;=0, soki67[[#This Row],[Stan butelek przed]]-soki67[[#This Row],[wielkosc_zamowienia]], soki67[[#This Row],[Stan butelek przed]])</f>
        <v>47880</v>
      </c>
      <c r="G663">
        <f>IF(soki67[[#This Row],[Stan butelek przed]]-soki67[[#This Row],[wielkosc_zamowienia]] &lt; 0, soki67[[#This Row],[wielkosc_zamowienia]], 0)</f>
        <v>0</v>
      </c>
      <c r="H663">
        <f>IF(WEEKDAY(soki67[[#This Row],[data]], 2) &lt;= 5, $J$2, 5000)</f>
        <v>13179</v>
      </c>
    </row>
    <row r="664" spans="1:8" x14ac:dyDescent="0.45">
      <c r="A664">
        <v>663</v>
      </c>
      <c r="B664" s="1">
        <v>44520</v>
      </c>
      <c r="C664" s="2" t="s">
        <v>4</v>
      </c>
      <c r="D664">
        <v>5270</v>
      </c>
      <c r="E664">
        <f>IF(soki67[[#This Row],[data]] &lt;&gt; B663, F663+soki67[[#This Row],[Zmiana butelkowa]], F663)</f>
        <v>52880</v>
      </c>
      <c r="F664">
        <f>IF(soki67[[#This Row],[Stan butelek przed]]-soki67[[#This Row],[wielkosc_zamowienia]] &gt;=0, soki67[[#This Row],[Stan butelek przed]]-soki67[[#This Row],[wielkosc_zamowienia]], soki67[[#This Row],[Stan butelek przed]])</f>
        <v>47610</v>
      </c>
      <c r="G664">
        <f>IF(soki67[[#This Row],[Stan butelek przed]]-soki67[[#This Row],[wielkosc_zamowienia]] &lt; 0, soki67[[#This Row],[wielkosc_zamowienia]], 0)</f>
        <v>0</v>
      </c>
      <c r="H664">
        <f>IF(WEEKDAY(soki67[[#This Row],[data]], 2) &lt;= 5, $J$2, 5000)</f>
        <v>5000</v>
      </c>
    </row>
    <row r="665" spans="1:8" x14ac:dyDescent="0.45">
      <c r="A665">
        <v>664</v>
      </c>
      <c r="B665" s="1">
        <v>44520</v>
      </c>
      <c r="C665" s="2" t="s">
        <v>5</v>
      </c>
      <c r="D665">
        <v>9150</v>
      </c>
      <c r="E665">
        <f>IF(soki67[[#This Row],[data]] &lt;&gt; B664, F664+soki67[[#This Row],[Zmiana butelkowa]], F664)</f>
        <v>47610</v>
      </c>
      <c r="F665">
        <f>IF(soki67[[#This Row],[Stan butelek przed]]-soki67[[#This Row],[wielkosc_zamowienia]] &gt;=0, soki67[[#This Row],[Stan butelek przed]]-soki67[[#This Row],[wielkosc_zamowienia]], soki67[[#This Row],[Stan butelek przed]])</f>
        <v>38460</v>
      </c>
      <c r="G665">
        <f>IF(soki67[[#This Row],[Stan butelek przed]]-soki67[[#This Row],[wielkosc_zamowienia]] &lt; 0, soki67[[#This Row],[wielkosc_zamowienia]], 0)</f>
        <v>0</v>
      </c>
      <c r="H665">
        <f>IF(WEEKDAY(soki67[[#This Row],[data]], 2) &lt;= 5, $J$2, 5000)</f>
        <v>5000</v>
      </c>
    </row>
    <row r="666" spans="1:8" x14ac:dyDescent="0.45">
      <c r="A666">
        <v>665</v>
      </c>
      <c r="B666" s="1">
        <v>44520</v>
      </c>
      <c r="C666" s="2" t="s">
        <v>6</v>
      </c>
      <c r="D666">
        <v>8790</v>
      </c>
      <c r="E666">
        <f>IF(soki67[[#This Row],[data]] &lt;&gt; B665, F665+soki67[[#This Row],[Zmiana butelkowa]], F665)</f>
        <v>38460</v>
      </c>
      <c r="F666">
        <f>IF(soki67[[#This Row],[Stan butelek przed]]-soki67[[#This Row],[wielkosc_zamowienia]] &gt;=0, soki67[[#This Row],[Stan butelek przed]]-soki67[[#This Row],[wielkosc_zamowienia]], soki67[[#This Row],[Stan butelek przed]])</f>
        <v>29670</v>
      </c>
      <c r="G666">
        <f>IF(soki67[[#This Row],[Stan butelek przed]]-soki67[[#This Row],[wielkosc_zamowienia]] &lt; 0, soki67[[#This Row],[wielkosc_zamowienia]], 0)</f>
        <v>0</v>
      </c>
      <c r="H666">
        <f>IF(WEEKDAY(soki67[[#This Row],[data]], 2) &lt;= 5, $J$2, 5000)</f>
        <v>5000</v>
      </c>
    </row>
    <row r="667" spans="1:8" x14ac:dyDescent="0.45">
      <c r="A667">
        <v>666</v>
      </c>
      <c r="B667" s="1">
        <v>44520</v>
      </c>
      <c r="C667" s="2" t="s">
        <v>7</v>
      </c>
      <c r="D667">
        <v>2830</v>
      </c>
      <c r="E667">
        <f>IF(soki67[[#This Row],[data]] &lt;&gt; B666, F666+soki67[[#This Row],[Zmiana butelkowa]], F666)</f>
        <v>29670</v>
      </c>
      <c r="F667">
        <f>IF(soki67[[#This Row],[Stan butelek przed]]-soki67[[#This Row],[wielkosc_zamowienia]] &gt;=0, soki67[[#This Row],[Stan butelek przed]]-soki67[[#This Row],[wielkosc_zamowienia]], soki67[[#This Row],[Stan butelek przed]])</f>
        <v>26840</v>
      </c>
      <c r="G667">
        <f>IF(soki67[[#This Row],[Stan butelek przed]]-soki67[[#This Row],[wielkosc_zamowienia]] &lt; 0, soki67[[#This Row],[wielkosc_zamowienia]], 0)</f>
        <v>0</v>
      </c>
      <c r="H667">
        <f>IF(WEEKDAY(soki67[[#This Row],[data]], 2) &lt;= 5, $J$2, 5000)</f>
        <v>5000</v>
      </c>
    </row>
    <row r="668" spans="1:8" x14ac:dyDescent="0.45">
      <c r="A668">
        <v>667</v>
      </c>
      <c r="B668" s="1">
        <v>44521</v>
      </c>
      <c r="C668" s="2" t="s">
        <v>4</v>
      </c>
      <c r="D668">
        <v>1380</v>
      </c>
      <c r="E668">
        <f>IF(soki67[[#This Row],[data]] &lt;&gt; B667, F667+soki67[[#This Row],[Zmiana butelkowa]], F667)</f>
        <v>31840</v>
      </c>
      <c r="F668">
        <f>IF(soki67[[#This Row],[Stan butelek przed]]-soki67[[#This Row],[wielkosc_zamowienia]] &gt;=0, soki67[[#This Row],[Stan butelek przed]]-soki67[[#This Row],[wielkosc_zamowienia]], soki67[[#This Row],[Stan butelek przed]])</f>
        <v>30460</v>
      </c>
      <c r="G668">
        <f>IF(soki67[[#This Row],[Stan butelek przed]]-soki67[[#This Row],[wielkosc_zamowienia]] &lt; 0, soki67[[#This Row],[wielkosc_zamowienia]], 0)</f>
        <v>0</v>
      </c>
      <c r="H668">
        <f>IF(WEEKDAY(soki67[[#This Row],[data]], 2) &lt;= 5, $J$2, 5000)</f>
        <v>5000</v>
      </c>
    </row>
    <row r="669" spans="1:8" x14ac:dyDescent="0.45">
      <c r="A669">
        <v>668</v>
      </c>
      <c r="B669" s="1">
        <v>44522</v>
      </c>
      <c r="C669" s="2" t="s">
        <v>5</v>
      </c>
      <c r="D669">
        <v>9060</v>
      </c>
      <c r="E669">
        <f>IF(soki67[[#This Row],[data]] &lt;&gt; B668, F668+soki67[[#This Row],[Zmiana butelkowa]], F668)</f>
        <v>43639</v>
      </c>
      <c r="F669">
        <f>IF(soki67[[#This Row],[Stan butelek przed]]-soki67[[#This Row],[wielkosc_zamowienia]] &gt;=0, soki67[[#This Row],[Stan butelek przed]]-soki67[[#This Row],[wielkosc_zamowienia]], soki67[[#This Row],[Stan butelek przed]])</f>
        <v>34579</v>
      </c>
      <c r="G669">
        <f>IF(soki67[[#This Row],[Stan butelek przed]]-soki67[[#This Row],[wielkosc_zamowienia]] &lt; 0, soki67[[#This Row],[wielkosc_zamowienia]], 0)</f>
        <v>0</v>
      </c>
      <c r="H669">
        <f>IF(WEEKDAY(soki67[[#This Row],[data]], 2) &lt;= 5, $J$2, 5000)</f>
        <v>13179</v>
      </c>
    </row>
    <row r="670" spans="1:8" x14ac:dyDescent="0.45">
      <c r="A670">
        <v>669</v>
      </c>
      <c r="B670" s="1">
        <v>44522</v>
      </c>
      <c r="C670" s="2" t="s">
        <v>7</v>
      </c>
      <c r="D670">
        <v>3190</v>
      </c>
      <c r="E670">
        <f>IF(soki67[[#This Row],[data]] &lt;&gt; B669, F669+soki67[[#This Row],[Zmiana butelkowa]], F669)</f>
        <v>34579</v>
      </c>
      <c r="F670">
        <f>IF(soki67[[#This Row],[Stan butelek przed]]-soki67[[#This Row],[wielkosc_zamowienia]] &gt;=0, soki67[[#This Row],[Stan butelek przed]]-soki67[[#This Row],[wielkosc_zamowienia]], soki67[[#This Row],[Stan butelek przed]])</f>
        <v>31389</v>
      </c>
      <c r="G670">
        <f>IF(soki67[[#This Row],[Stan butelek przed]]-soki67[[#This Row],[wielkosc_zamowienia]] &lt; 0, soki67[[#This Row],[wielkosc_zamowienia]], 0)</f>
        <v>0</v>
      </c>
      <c r="H670">
        <f>IF(WEEKDAY(soki67[[#This Row],[data]], 2) &lt;= 5, $J$2, 5000)</f>
        <v>13179</v>
      </c>
    </row>
    <row r="671" spans="1:8" x14ac:dyDescent="0.45">
      <c r="A671">
        <v>670</v>
      </c>
      <c r="B671" s="1">
        <v>44522</v>
      </c>
      <c r="C671" s="2" t="s">
        <v>6</v>
      </c>
      <c r="D671">
        <v>4380</v>
      </c>
      <c r="E671">
        <f>IF(soki67[[#This Row],[data]] &lt;&gt; B670, F670+soki67[[#This Row],[Zmiana butelkowa]], F670)</f>
        <v>31389</v>
      </c>
      <c r="F671">
        <f>IF(soki67[[#This Row],[Stan butelek przed]]-soki67[[#This Row],[wielkosc_zamowienia]] &gt;=0, soki67[[#This Row],[Stan butelek przed]]-soki67[[#This Row],[wielkosc_zamowienia]], soki67[[#This Row],[Stan butelek przed]])</f>
        <v>27009</v>
      </c>
      <c r="G671">
        <f>IF(soki67[[#This Row],[Stan butelek przed]]-soki67[[#This Row],[wielkosc_zamowienia]] &lt; 0, soki67[[#This Row],[wielkosc_zamowienia]], 0)</f>
        <v>0</v>
      </c>
      <c r="H671">
        <f>IF(WEEKDAY(soki67[[#This Row],[data]], 2) &lt;= 5, $J$2, 5000)</f>
        <v>13179</v>
      </c>
    </row>
    <row r="672" spans="1:8" x14ac:dyDescent="0.45">
      <c r="A672">
        <v>671</v>
      </c>
      <c r="B672" s="1">
        <v>44522</v>
      </c>
      <c r="C672" s="2" t="s">
        <v>4</v>
      </c>
      <c r="D672">
        <v>5930</v>
      </c>
      <c r="E672">
        <f>IF(soki67[[#This Row],[data]] &lt;&gt; B671, F671+soki67[[#This Row],[Zmiana butelkowa]], F671)</f>
        <v>27009</v>
      </c>
      <c r="F672">
        <f>IF(soki67[[#This Row],[Stan butelek przed]]-soki67[[#This Row],[wielkosc_zamowienia]] &gt;=0, soki67[[#This Row],[Stan butelek przed]]-soki67[[#This Row],[wielkosc_zamowienia]], soki67[[#This Row],[Stan butelek przed]])</f>
        <v>21079</v>
      </c>
      <c r="G672">
        <f>IF(soki67[[#This Row],[Stan butelek przed]]-soki67[[#This Row],[wielkosc_zamowienia]] &lt; 0, soki67[[#This Row],[wielkosc_zamowienia]], 0)</f>
        <v>0</v>
      </c>
      <c r="H672">
        <f>IF(WEEKDAY(soki67[[#This Row],[data]], 2) &lt;= 5, $J$2, 5000)</f>
        <v>13179</v>
      </c>
    </row>
    <row r="673" spans="1:8" x14ac:dyDescent="0.45">
      <c r="A673">
        <v>672</v>
      </c>
      <c r="B673" s="1">
        <v>44523</v>
      </c>
      <c r="C673" s="2" t="s">
        <v>5</v>
      </c>
      <c r="D673">
        <v>3980</v>
      </c>
      <c r="E673">
        <f>IF(soki67[[#This Row],[data]] &lt;&gt; B672, F672+soki67[[#This Row],[Zmiana butelkowa]], F672)</f>
        <v>34258</v>
      </c>
      <c r="F673">
        <f>IF(soki67[[#This Row],[Stan butelek przed]]-soki67[[#This Row],[wielkosc_zamowienia]] &gt;=0, soki67[[#This Row],[Stan butelek przed]]-soki67[[#This Row],[wielkosc_zamowienia]], soki67[[#This Row],[Stan butelek przed]])</f>
        <v>30278</v>
      </c>
      <c r="G673">
        <f>IF(soki67[[#This Row],[Stan butelek przed]]-soki67[[#This Row],[wielkosc_zamowienia]] &lt; 0, soki67[[#This Row],[wielkosc_zamowienia]], 0)</f>
        <v>0</v>
      </c>
      <c r="H673">
        <f>IF(WEEKDAY(soki67[[#This Row],[data]], 2) &lt;= 5, $J$2, 5000)</f>
        <v>13179</v>
      </c>
    </row>
    <row r="674" spans="1:8" x14ac:dyDescent="0.45">
      <c r="A674">
        <v>673</v>
      </c>
      <c r="B674" s="1">
        <v>44523</v>
      </c>
      <c r="C674" s="2" t="s">
        <v>4</v>
      </c>
      <c r="D674">
        <v>9750</v>
      </c>
      <c r="E674">
        <f>IF(soki67[[#This Row],[data]] &lt;&gt; B673, F673+soki67[[#This Row],[Zmiana butelkowa]], F673)</f>
        <v>30278</v>
      </c>
      <c r="F674">
        <f>IF(soki67[[#This Row],[Stan butelek przed]]-soki67[[#This Row],[wielkosc_zamowienia]] &gt;=0, soki67[[#This Row],[Stan butelek przed]]-soki67[[#This Row],[wielkosc_zamowienia]], soki67[[#This Row],[Stan butelek przed]])</f>
        <v>20528</v>
      </c>
      <c r="G674">
        <f>IF(soki67[[#This Row],[Stan butelek przed]]-soki67[[#This Row],[wielkosc_zamowienia]] &lt; 0, soki67[[#This Row],[wielkosc_zamowienia]], 0)</f>
        <v>0</v>
      </c>
      <c r="H674">
        <f>IF(WEEKDAY(soki67[[#This Row],[data]], 2) &lt;= 5, $J$2, 5000)</f>
        <v>13179</v>
      </c>
    </row>
    <row r="675" spans="1:8" x14ac:dyDescent="0.45">
      <c r="A675">
        <v>674</v>
      </c>
      <c r="B675" s="1">
        <v>44523</v>
      </c>
      <c r="C675" s="2" t="s">
        <v>7</v>
      </c>
      <c r="D675">
        <v>7340</v>
      </c>
      <c r="E675">
        <f>IF(soki67[[#This Row],[data]] &lt;&gt; B674, F674+soki67[[#This Row],[Zmiana butelkowa]], F674)</f>
        <v>20528</v>
      </c>
      <c r="F675">
        <f>IF(soki67[[#This Row],[Stan butelek przed]]-soki67[[#This Row],[wielkosc_zamowienia]] &gt;=0, soki67[[#This Row],[Stan butelek przed]]-soki67[[#This Row],[wielkosc_zamowienia]], soki67[[#This Row],[Stan butelek przed]])</f>
        <v>13188</v>
      </c>
      <c r="G675">
        <f>IF(soki67[[#This Row],[Stan butelek przed]]-soki67[[#This Row],[wielkosc_zamowienia]] &lt; 0, soki67[[#This Row],[wielkosc_zamowienia]], 0)</f>
        <v>0</v>
      </c>
      <c r="H675">
        <f>IF(WEEKDAY(soki67[[#This Row],[data]], 2) &lt;= 5, $J$2, 5000)</f>
        <v>13179</v>
      </c>
    </row>
    <row r="676" spans="1:8" x14ac:dyDescent="0.45">
      <c r="A676">
        <v>675</v>
      </c>
      <c r="B676" s="1">
        <v>44523</v>
      </c>
      <c r="C676" s="2" t="s">
        <v>6</v>
      </c>
      <c r="D676">
        <v>5350</v>
      </c>
      <c r="E676">
        <f>IF(soki67[[#This Row],[data]] &lt;&gt; B675, F675+soki67[[#This Row],[Zmiana butelkowa]], F675)</f>
        <v>13188</v>
      </c>
      <c r="F676">
        <f>IF(soki67[[#This Row],[Stan butelek przed]]-soki67[[#This Row],[wielkosc_zamowienia]] &gt;=0, soki67[[#This Row],[Stan butelek przed]]-soki67[[#This Row],[wielkosc_zamowienia]], soki67[[#This Row],[Stan butelek przed]])</f>
        <v>7838</v>
      </c>
      <c r="G676">
        <f>IF(soki67[[#This Row],[Stan butelek przed]]-soki67[[#This Row],[wielkosc_zamowienia]] &lt; 0, soki67[[#This Row],[wielkosc_zamowienia]], 0)</f>
        <v>0</v>
      </c>
      <c r="H676">
        <f>IF(WEEKDAY(soki67[[#This Row],[data]], 2) &lt;= 5, $J$2, 5000)</f>
        <v>13179</v>
      </c>
    </row>
    <row r="677" spans="1:8" x14ac:dyDescent="0.45">
      <c r="A677">
        <v>676</v>
      </c>
      <c r="B677" s="1">
        <v>44524</v>
      </c>
      <c r="C677" s="2" t="s">
        <v>4</v>
      </c>
      <c r="D677">
        <v>5490</v>
      </c>
      <c r="E677">
        <f>IF(soki67[[#This Row],[data]] &lt;&gt; B676, F676+soki67[[#This Row],[Zmiana butelkowa]], F676)</f>
        <v>21017</v>
      </c>
      <c r="F677">
        <f>IF(soki67[[#This Row],[Stan butelek przed]]-soki67[[#This Row],[wielkosc_zamowienia]] &gt;=0, soki67[[#This Row],[Stan butelek przed]]-soki67[[#This Row],[wielkosc_zamowienia]], soki67[[#This Row],[Stan butelek przed]])</f>
        <v>15527</v>
      </c>
      <c r="G677">
        <f>IF(soki67[[#This Row],[Stan butelek przed]]-soki67[[#This Row],[wielkosc_zamowienia]] &lt; 0, soki67[[#This Row],[wielkosc_zamowienia]], 0)</f>
        <v>0</v>
      </c>
      <c r="H677">
        <f>IF(WEEKDAY(soki67[[#This Row],[data]], 2) &lt;= 5, $J$2, 5000)</f>
        <v>13179</v>
      </c>
    </row>
    <row r="678" spans="1:8" x14ac:dyDescent="0.45">
      <c r="A678">
        <v>677</v>
      </c>
      <c r="B678" s="1">
        <v>44524</v>
      </c>
      <c r="C678" s="2" t="s">
        <v>7</v>
      </c>
      <c r="D678">
        <v>1180</v>
      </c>
      <c r="E678">
        <f>IF(soki67[[#This Row],[data]] &lt;&gt; B677, F677+soki67[[#This Row],[Zmiana butelkowa]], F677)</f>
        <v>15527</v>
      </c>
      <c r="F678">
        <f>IF(soki67[[#This Row],[Stan butelek przed]]-soki67[[#This Row],[wielkosc_zamowienia]] &gt;=0, soki67[[#This Row],[Stan butelek przed]]-soki67[[#This Row],[wielkosc_zamowienia]], soki67[[#This Row],[Stan butelek przed]])</f>
        <v>14347</v>
      </c>
      <c r="G678">
        <f>IF(soki67[[#This Row],[Stan butelek przed]]-soki67[[#This Row],[wielkosc_zamowienia]] &lt; 0, soki67[[#This Row],[wielkosc_zamowienia]], 0)</f>
        <v>0</v>
      </c>
      <c r="H678">
        <f>IF(WEEKDAY(soki67[[#This Row],[data]], 2) &lt;= 5, $J$2, 5000)</f>
        <v>13179</v>
      </c>
    </row>
    <row r="679" spans="1:8" x14ac:dyDescent="0.45">
      <c r="A679">
        <v>678</v>
      </c>
      <c r="B679" s="1">
        <v>44525</v>
      </c>
      <c r="C679" s="2" t="s">
        <v>7</v>
      </c>
      <c r="D679">
        <v>7560</v>
      </c>
      <c r="E679">
        <f>IF(soki67[[#This Row],[data]] &lt;&gt; B678, F678+soki67[[#This Row],[Zmiana butelkowa]], F678)</f>
        <v>27526</v>
      </c>
      <c r="F679">
        <f>IF(soki67[[#This Row],[Stan butelek przed]]-soki67[[#This Row],[wielkosc_zamowienia]] &gt;=0, soki67[[#This Row],[Stan butelek przed]]-soki67[[#This Row],[wielkosc_zamowienia]], soki67[[#This Row],[Stan butelek przed]])</f>
        <v>19966</v>
      </c>
      <c r="G679">
        <f>IF(soki67[[#This Row],[Stan butelek przed]]-soki67[[#This Row],[wielkosc_zamowienia]] &lt; 0, soki67[[#This Row],[wielkosc_zamowienia]], 0)</f>
        <v>0</v>
      </c>
      <c r="H679">
        <f>IF(WEEKDAY(soki67[[#This Row],[data]], 2) &lt;= 5, $J$2, 5000)</f>
        <v>13179</v>
      </c>
    </row>
    <row r="680" spans="1:8" x14ac:dyDescent="0.45">
      <c r="A680">
        <v>679</v>
      </c>
      <c r="B680" s="1">
        <v>44526</v>
      </c>
      <c r="C680" s="2" t="s">
        <v>5</v>
      </c>
      <c r="D680">
        <v>7970</v>
      </c>
      <c r="E680">
        <f>IF(soki67[[#This Row],[data]] &lt;&gt; B679, F679+soki67[[#This Row],[Zmiana butelkowa]], F679)</f>
        <v>33145</v>
      </c>
      <c r="F680">
        <f>IF(soki67[[#This Row],[Stan butelek przed]]-soki67[[#This Row],[wielkosc_zamowienia]] &gt;=0, soki67[[#This Row],[Stan butelek przed]]-soki67[[#This Row],[wielkosc_zamowienia]], soki67[[#This Row],[Stan butelek przed]])</f>
        <v>25175</v>
      </c>
      <c r="G680">
        <f>IF(soki67[[#This Row],[Stan butelek przed]]-soki67[[#This Row],[wielkosc_zamowienia]] &lt; 0, soki67[[#This Row],[wielkosc_zamowienia]], 0)</f>
        <v>0</v>
      </c>
      <c r="H680">
        <f>IF(WEEKDAY(soki67[[#This Row],[data]], 2) &lt;= 5, $J$2, 5000)</f>
        <v>13179</v>
      </c>
    </row>
    <row r="681" spans="1:8" x14ac:dyDescent="0.45">
      <c r="A681">
        <v>680</v>
      </c>
      <c r="B681" s="1">
        <v>44526</v>
      </c>
      <c r="C681" s="2" t="s">
        <v>7</v>
      </c>
      <c r="D681">
        <v>2400</v>
      </c>
      <c r="E681">
        <f>IF(soki67[[#This Row],[data]] &lt;&gt; B680, F680+soki67[[#This Row],[Zmiana butelkowa]], F680)</f>
        <v>25175</v>
      </c>
      <c r="F681">
        <f>IF(soki67[[#This Row],[Stan butelek przed]]-soki67[[#This Row],[wielkosc_zamowienia]] &gt;=0, soki67[[#This Row],[Stan butelek przed]]-soki67[[#This Row],[wielkosc_zamowienia]], soki67[[#This Row],[Stan butelek przed]])</f>
        <v>22775</v>
      </c>
      <c r="G681">
        <f>IF(soki67[[#This Row],[Stan butelek przed]]-soki67[[#This Row],[wielkosc_zamowienia]] &lt; 0, soki67[[#This Row],[wielkosc_zamowienia]], 0)</f>
        <v>0</v>
      </c>
      <c r="H681">
        <f>IF(WEEKDAY(soki67[[#This Row],[data]], 2) &lt;= 5, $J$2, 5000)</f>
        <v>13179</v>
      </c>
    </row>
    <row r="682" spans="1:8" x14ac:dyDescent="0.45">
      <c r="A682">
        <v>681</v>
      </c>
      <c r="B682" s="1">
        <v>44526</v>
      </c>
      <c r="C682" s="2" t="s">
        <v>4</v>
      </c>
      <c r="D682">
        <v>7120</v>
      </c>
      <c r="E682">
        <f>IF(soki67[[#This Row],[data]] &lt;&gt; B681, F681+soki67[[#This Row],[Zmiana butelkowa]], F681)</f>
        <v>22775</v>
      </c>
      <c r="F682">
        <f>IF(soki67[[#This Row],[Stan butelek przed]]-soki67[[#This Row],[wielkosc_zamowienia]] &gt;=0, soki67[[#This Row],[Stan butelek przed]]-soki67[[#This Row],[wielkosc_zamowienia]], soki67[[#This Row],[Stan butelek przed]])</f>
        <v>15655</v>
      </c>
      <c r="G682">
        <f>IF(soki67[[#This Row],[Stan butelek przed]]-soki67[[#This Row],[wielkosc_zamowienia]] &lt; 0, soki67[[#This Row],[wielkosc_zamowienia]], 0)</f>
        <v>0</v>
      </c>
      <c r="H682">
        <f>IF(WEEKDAY(soki67[[#This Row],[data]], 2) &lt;= 5, $J$2, 5000)</f>
        <v>13179</v>
      </c>
    </row>
    <row r="683" spans="1:8" x14ac:dyDescent="0.45">
      <c r="A683">
        <v>682</v>
      </c>
      <c r="B683" s="1">
        <v>44527</v>
      </c>
      <c r="C683" s="2" t="s">
        <v>7</v>
      </c>
      <c r="D683">
        <v>3500</v>
      </c>
      <c r="E683">
        <f>IF(soki67[[#This Row],[data]] &lt;&gt; B682, F682+soki67[[#This Row],[Zmiana butelkowa]], F682)</f>
        <v>20655</v>
      </c>
      <c r="F683">
        <f>IF(soki67[[#This Row],[Stan butelek przed]]-soki67[[#This Row],[wielkosc_zamowienia]] &gt;=0, soki67[[#This Row],[Stan butelek przed]]-soki67[[#This Row],[wielkosc_zamowienia]], soki67[[#This Row],[Stan butelek przed]])</f>
        <v>17155</v>
      </c>
      <c r="G683">
        <f>IF(soki67[[#This Row],[Stan butelek przed]]-soki67[[#This Row],[wielkosc_zamowienia]] &lt; 0, soki67[[#This Row],[wielkosc_zamowienia]], 0)</f>
        <v>0</v>
      </c>
      <c r="H683">
        <f>IF(WEEKDAY(soki67[[#This Row],[data]], 2) &lt;= 5, $J$2, 5000)</f>
        <v>5000</v>
      </c>
    </row>
    <row r="684" spans="1:8" x14ac:dyDescent="0.45">
      <c r="A684">
        <v>683</v>
      </c>
      <c r="B684" s="1">
        <v>44527</v>
      </c>
      <c r="C684" s="2" t="s">
        <v>4</v>
      </c>
      <c r="D684">
        <v>8590</v>
      </c>
      <c r="E684">
        <f>IF(soki67[[#This Row],[data]] &lt;&gt; B683, F683+soki67[[#This Row],[Zmiana butelkowa]], F683)</f>
        <v>17155</v>
      </c>
      <c r="F684">
        <f>IF(soki67[[#This Row],[Stan butelek przed]]-soki67[[#This Row],[wielkosc_zamowienia]] &gt;=0, soki67[[#This Row],[Stan butelek przed]]-soki67[[#This Row],[wielkosc_zamowienia]], soki67[[#This Row],[Stan butelek przed]])</f>
        <v>8565</v>
      </c>
      <c r="G684">
        <f>IF(soki67[[#This Row],[Stan butelek przed]]-soki67[[#This Row],[wielkosc_zamowienia]] &lt; 0, soki67[[#This Row],[wielkosc_zamowienia]], 0)</f>
        <v>0</v>
      </c>
      <c r="H684">
        <f>IF(WEEKDAY(soki67[[#This Row],[data]], 2) &lt;= 5, $J$2, 5000)</f>
        <v>5000</v>
      </c>
    </row>
    <row r="685" spans="1:8" x14ac:dyDescent="0.45">
      <c r="A685">
        <v>684</v>
      </c>
      <c r="B685" s="1">
        <v>44528</v>
      </c>
      <c r="C685" s="2" t="s">
        <v>4</v>
      </c>
      <c r="D685">
        <v>2510</v>
      </c>
      <c r="E685">
        <f>IF(soki67[[#This Row],[data]] &lt;&gt; B684, F684+soki67[[#This Row],[Zmiana butelkowa]], F684)</f>
        <v>13565</v>
      </c>
      <c r="F685">
        <f>IF(soki67[[#This Row],[Stan butelek przed]]-soki67[[#This Row],[wielkosc_zamowienia]] &gt;=0, soki67[[#This Row],[Stan butelek przed]]-soki67[[#This Row],[wielkosc_zamowienia]], soki67[[#This Row],[Stan butelek przed]])</f>
        <v>11055</v>
      </c>
      <c r="G685">
        <f>IF(soki67[[#This Row],[Stan butelek przed]]-soki67[[#This Row],[wielkosc_zamowienia]] &lt; 0, soki67[[#This Row],[wielkosc_zamowienia]], 0)</f>
        <v>0</v>
      </c>
      <c r="H685">
        <f>IF(WEEKDAY(soki67[[#This Row],[data]], 2) &lt;= 5, $J$2, 5000)</f>
        <v>5000</v>
      </c>
    </row>
    <row r="686" spans="1:8" x14ac:dyDescent="0.45">
      <c r="A686">
        <v>685</v>
      </c>
      <c r="B686" s="1">
        <v>44528</v>
      </c>
      <c r="C686" s="2" t="s">
        <v>5</v>
      </c>
      <c r="D686">
        <v>2180</v>
      </c>
      <c r="E686">
        <f>IF(soki67[[#This Row],[data]] &lt;&gt; B685, F685+soki67[[#This Row],[Zmiana butelkowa]], F685)</f>
        <v>11055</v>
      </c>
      <c r="F686">
        <f>IF(soki67[[#This Row],[Stan butelek przed]]-soki67[[#This Row],[wielkosc_zamowienia]] &gt;=0, soki67[[#This Row],[Stan butelek przed]]-soki67[[#This Row],[wielkosc_zamowienia]], soki67[[#This Row],[Stan butelek przed]])</f>
        <v>8875</v>
      </c>
      <c r="G686">
        <f>IF(soki67[[#This Row],[Stan butelek przed]]-soki67[[#This Row],[wielkosc_zamowienia]] &lt; 0, soki67[[#This Row],[wielkosc_zamowienia]], 0)</f>
        <v>0</v>
      </c>
      <c r="H686">
        <f>IF(WEEKDAY(soki67[[#This Row],[data]], 2) &lt;= 5, $J$2, 5000)</f>
        <v>5000</v>
      </c>
    </row>
    <row r="687" spans="1:8" x14ac:dyDescent="0.45">
      <c r="A687">
        <v>686</v>
      </c>
      <c r="B687" s="1">
        <v>44528</v>
      </c>
      <c r="C687" s="2" t="s">
        <v>6</v>
      </c>
      <c r="D687">
        <v>4710</v>
      </c>
      <c r="E687">
        <f>IF(soki67[[#This Row],[data]] &lt;&gt; B686, F686+soki67[[#This Row],[Zmiana butelkowa]], F686)</f>
        <v>8875</v>
      </c>
      <c r="F687">
        <f>IF(soki67[[#This Row],[Stan butelek przed]]-soki67[[#This Row],[wielkosc_zamowienia]] &gt;=0, soki67[[#This Row],[Stan butelek przed]]-soki67[[#This Row],[wielkosc_zamowienia]], soki67[[#This Row],[Stan butelek przed]])</f>
        <v>4165</v>
      </c>
      <c r="G687">
        <f>IF(soki67[[#This Row],[Stan butelek przed]]-soki67[[#This Row],[wielkosc_zamowienia]] &lt; 0, soki67[[#This Row],[wielkosc_zamowienia]], 0)</f>
        <v>0</v>
      </c>
      <c r="H687">
        <f>IF(WEEKDAY(soki67[[#This Row],[data]], 2) &lt;= 5, $J$2, 5000)</f>
        <v>5000</v>
      </c>
    </row>
    <row r="688" spans="1:8" x14ac:dyDescent="0.45">
      <c r="A688">
        <v>687</v>
      </c>
      <c r="B688" s="1">
        <v>44529</v>
      </c>
      <c r="C688" s="2" t="s">
        <v>5</v>
      </c>
      <c r="D688">
        <v>3830</v>
      </c>
      <c r="E688">
        <f>IF(soki67[[#This Row],[data]] &lt;&gt; B687, F687+soki67[[#This Row],[Zmiana butelkowa]], F687)</f>
        <v>17344</v>
      </c>
      <c r="F688">
        <f>IF(soki67[[#This Row],[Stan butelek przed]]-soki67[[#This Row],[wielkosc_zamowienia]] &gt;=0, soki67[[#This Row],[Stan butelek przed]]-soki67[[#This Row],[wielkosc_zamowienia]], soki67[[#This Row],[Stan butelek przed]])</f>
        <v>13514</v>
      </c>
      <c r="G688">
        <f>IF(soki67[[#This Row],[Stan butelek przed]]-soki67[[#This Row],[wielkosc_zamowienia]] &lt; 0, soki67[[#This Row],[wielkosc_zamowienia]], 0)</f>
        <v>0</v>
      </c>
      <c r="H688">
        <f>IF(WEEKDAY(soki67[[#This Row],[data]], 2) &lt;= 5, $J$2, 5000)</f>
        <v>13179</v>
      </c>
    </row>
    <row r="689" spans="1:8" x14ac:dyDescent="0.45">
      <c r="A689">
        <v>688</v>
      </c>
      <c r="B689" s="1">
        <v>44529</v>
      </c>
      <c r="C689" s="2" t="s">
        <v>4</v>
      </c>
      <c r="D689">
        <v>3110</v>
      </c>
      <c r="E689">
        <f>IF(soki67[[#This Row],[data]] &lt;&gt; B688, F688+soki67[[#This Row],[Zmiana butelkowa]], F688)</f>
        <v>13514</v>
      </c>
      <c r="F689">
        <f>IF(soki67[[#This Row],[Stan butelek przed]]-soki67[[#This Row],[wielkosc_zamowienia]] &gt;=0, soki67[[#This Row],[Stan butelek przed]]-soki67[[#This Row],[wielkosc_zamowienia]], soki67[[#This Row],[Stan butelek przed]])</f>
        <v>10404</v>
      </c>
      <c r="G689">
        <f>IF(soki67[[#This Row],[Stan butelek przed]]-soki67[[#This Row],[wielkosc_zamowienia]] &lt; 0, soki67[[#This Row],[wielkosc_zamowienia]], 0)</f>
        <v>0</v>
      </c>
      <c r="H689">
        <f>IF(WEEKDAY(soki67[[#This Row],[data]], 2) &lt;= 5, $J$2, 5000)</f>
        <v>13179</v>
      </c>
    </row>
    <row r="690" spans="1:8" x14ac:dyDescent="0.45">
      <c r="A690">
        <v>689</v>
      </c>
      <c r="B690" s="1">
        <v>44529</v>
      </c>
      <c r="C690" s="2" t="s">
        <v>7</v>
      </c>
      <c r="D690">
        <v>9840</v>
      </c>
      <c r="E690">
        <f>IF(soki67[[#This Row],[data]] &lt;&gt; B689, F689+soki67[[#This Row],[Zmiana butelkowa]], F689)</f>
        <v>10404</v>
      </c>
      <c r="F690">
        <f>IF(soki67[[#This Row],[Stan butelek przed]]-soki67[[#This Row],[wielkosc_zamowienia]] &gt;=0, soki67[[#This Row],[Stan butelek przed]]-soki67[[#This Row],[wielkosc_zamowienia]], soki67[[#This Row],[Stan butelek przed]])</f>
        <v>564</v>
      </c>
      <c r="G690">
        <f>IF(soki67[[#This Row],[Stan butelek przed]]-soki67[[#This Row],[wielkosc_zamowienia]] &lt; 0, soki67[[#This Row],[wielkosc_zamowienia]], 0)</f>
        <v>0</v>
      </c>
      <c r="H690">
        <f>IF(WEEKDAY(soki67[[#This Row],[data]], 2) &lt;= 5, $J$2, 5000)</f>
        <v>13179</v>
      </c>
    </row>
    <row r="691" spans="1:8" x14ac:dyDescent="0.45">
      <c r="A691">
        <v>690</v>
      </c>
      <c r="B691" s="1">
        <v>44530</v>
      </c>
      <c r="C691" s="2" t="s">
        <v>4</v>
      </c>
      <c r="D691">
        <v>3880</v>
      </c>
      <c r="E691">
        <f>IF(soki67[[#This Row],[data]] &lt;&gt; B690, F690+soki67[[#This Row],[Zmiana butelkowa]], F690)</f>
        <v>13743</v>
      </c>
      <c r="F691">
        <f>IF(soki67[[#This Row],[Stan butelek przed]]-soki67[[#This Row],[wielkosc_zamowienia]] &gt;=0, soki67[[#This Row],[Stan butelek przed]]-soki67[[#This Row],[wielkosc_zamowienia]], soki67[[#This Row],[Stan butelek przed]])</f>
        <v>9863</v>
      </c>
      <c r="G691">
        <f>IF(soki67[[#This Row],[Stan butelek przed]]-soki67[[#This Row],[wielkosc_zamowienia]] &lt; 0, soki67[[#This Row],[wielkosc_zamowienia]], 0)</f>
        <v>0</v>
      </c>
      <c r="H691">
        <f>IF(WEEKDAY(soki67[[#This Row],[data]], 2) &lt;= 5, $J$2, 5000)</f>
        <v>13179</v>
      </c>
    </row>
    <row r="692" spans="1:8" x14ac:dyDescent="0.45">
      <c r="A692">
        <v>691</v>
      </c>
      <c r="B692" s="1">
        <v>44530</v>
      </c>
      <c r="C692" s="2" t="s">
        <v>7</v>
      </c>
      <c r="D692">
        <v>9670</v>
      </c>
      <c r="E692">
        <f>IF(soki67[[#This Row],[data]] &lt;&gt; B691, F691+soki67[[#This Row],[Zmiana butelkowa]], F691)</f>
        <v>9863</v>
      </c>
      <c r="F692">
        <f>IF(soki67[[#This Row],[Stan butelek przed]]-soki67[[#This Row],[wielkosc_zamowienia]] &gt;=0, soki67[[#This Row],[Stan butelek przed]]-soki67[[#This Row],[wielkosc_zamowienia]], soki67[[#This Row],[Stan butelek przed]])</f>
        <v>193</v>
      </c>
      <c r="G692">
        <f>IF(soki67[[#This Row],[Stan butelek przed]]-soki67[[#This Row],[wielkosc_zamowienia]] &lt; 0, soki67[[#This Row],[wielkosc_zamowienia]], 0)</f>
        <v>0</v>
      </c>
      <c r="H692">
        <f>IF(WEEKDAY(soki67[[#This Row],[data]], 2) &lt;= 5, $J$2, 5000)</f>
        <v>13179</v>
      </c>
    </row>
    <row r="693" spans="1:8" x14ac:dyDescent="0.45">
      <c r="A693">
        <v>692</v>
      </c>
      <c r="B693" s="1">
        <v>44531</v>
      </c>
      <c r="C693" s="2" t="s">
        <v>7</v>
      </c>
      <c r="D693">
        <v>3510</v>
      </c>
      <c r="E693">
        <f>IF(soki67[[#This Row],[data]] &lt;&gt; B692, F692+soki67[[#This Row],[Zmiana butelkowa]], F692)</f>
        <v>13372</v>
      </c>
      <c r="F693">
        <f>IF(soki67[[#This Row],[Stan butelek przed]]-soki67[[#This Row],[wielkosc_zamowienia]] &gt;=0, soki67[[#This Row],[Stan butelek przed]]-soki67[[#This Row],[wielkosc_zamowienia]], soki67[[#This Row],[Stan butelek przed]])</f>
        <v>9862</v>
      </c>
      <c r="G693">
        <f>IF(soki67[[#This Row],[Stan butelek przed]]-soki67[[#This Row],[wielkosc_zamowienia]] &lt; 0, soki67[[#This Row],[wielkosc_zamowienia]], 0)</f>
        <v>0</v>
      </c>
      <c r="H693">
        <f>IF(WEEKDAY(soki67[[#This Row],[data]], 2) &lt;= 5, $J$2, 5000)</f>
        <v>13179</v>
      </c>
    </row>
    <row r="694" spans="1:8" x14ac:dyDescent="0.45">
      <c r="A694">
        <v>693</v>
      </c>
      <c r="B694" s="1">
        <v>44532</v>
      </c>
      <c r="C694" s="2" t="s">
        <v>7</v>
      </c>
      <c r="D694">
        <v>5820</v>
      </c>
      <c r="E694">
        <f>IF(soki67[[#This Row],[data]] &lt;&gt; B693, F693+soki67[[#This Row],[Zmiana butelkowa]], F693)</f>
        <v>23041</v>
      </c>
      <c r="F694">
        <f>IF(soki67[[#This Row],[Stan butelek przed]]-soki67[[#This Row],[wielkosc_zamowienia]] &gt;=0, soki67[[#This Row],[Stan butelek przed]]-soki67[[#This Row],[wielkosc_zamowienia]], soki67[[#This Row],[Stan butelek przed]])</f>
        <v>17221</v>
      </c>
      <c r="G694">
        <f>IF(soki67[[#This Row],[Stan butelek przed]]-soki67[[#This Row],[wielkosc_zamowienia]] &lt; 0, soki67[[#This Row],[wielkosc_zamowienia]], 0)</f>
        <v>0</v>
      </c>
      <c r="H694">
        <f>IF(WEEKDAY(soki67[[#This Row],[data]], 2) &lt;= 5, $J$2, 5000)</f>
        <v>13179</v>
      </c>
    </row>
    <row r="695" spans="1:8" x14ac:dyDescent="0.45">
      <c r="A695">
        <v>694</v>
      </c>
      <c r="B695" s="1">
        <v>44532</v>
      </c>
      <c r="C695" s="2" t="s">
        <v>4</v>
      </c>
      <c r="D695">
        <v>1950</v>
      </c>
      <c r="E695">
        <f>IF(soki67[[#This Row],[data]] &lt;&gt; B694, F694+soki67[[#This Row],[Zmiana butelkowa]], F694)</f>
        <v>17221</v>
      </c>
      <c r="F695">
        <f>IF(soki67[[#This Row],[Stan butelek przed]]-soki67[[#This Row],[wielkosc_zamowienia]] &gt;=0, soki67[[#This Row],[Stan butelek przed]]-soki67[[#This Row],[wielkosc_zamowienia]], soki67[[#This Row],[Stan butelek przed]])</f>
        <v>15271</v>
      </c>
      <c r="G695">
        <f>IF(soki67[[#This Row],[Stan butelek przed]]-soki67[[#This Row],[wielkosc_zamowienia]] &lt; 0, soki67[[#This Row],[wielkosc_zamowienia]], 0)</f>
        <v>0</v>
      </c>
      <c r="H695">
        <f>IF(WEEKDAY(soki67[[#This Row],[data]], 2) &lt;= 5, $J$2, 5000)</f>
        <v>13179</v>
      </c>
    </row>
    <row r="696" spans="1:8" x14ac:dyDescent="0.45">
      <c r="A696">
        <v>695</v>
      </c>
      <c r="B696" s="1">
        <v>44533</v>
      </c>
      <c r="C696" s="2" t="s">
        <v>7</v>
      </c>
      <c r="D696">
        <v>1310</v>
      </c>
      <c r="E696">
        <f>IF(soki67[[#This Row],[data]] &lt;&gt; B695, F695+soki67[[#This Row],[Zmiana butelkowa]], F695)</f>
        <v>28450</v>
      </c>
      <c r="F696">
        <f>IF(soki67[[#This Row],[Stan butelek przed]]-soki67[[#This Row],[wielkosc_zamowienia]] &gt;=0, soki67[[#This Row],[Stan butelek przed]]-soki67[[#This Row],[wielkosc_zamowienia]], soki67[[#This Row],[Stan butelek przed]])</f>
        <v>27140</v>
      </c>
      <c r="G696">
        <f>IF(soki67[[#This Row],[Stan butelek przed]]-soki67[[#This Row],[wielkosc_zamowienia]] &lt; 0, soki67[[#This Row],[wielkosc_zamowienia]], 0)</f>
        <v>0</v>
      </c>
      <c r="H696">
        <f>IF(WEEKDAY(soki67[[#This Row],[data]], 2) &lt;= 5, $J$2, 5000)</f>
        <v>13179</v>
      </c>
    </row>
    <row r="697" spans="1:8" x14ac:dyDescent="0.45">
      <c r="A697">
        <v>696</v>
      </c>
      <c r="B697" s="1">
        <v>44533</v>
      </c>
      <c r="C697" s="2" t="s">
        <v>5</v>
      </c>
      <c r="D697">
        <v>3850</v>
      </c>
      <c r="E697">
        <f>IF(soki67[[#This Row],[data]] &lt;&gt; B696, F696+soki67[[#This Row],[Zmiana butelkowa]], F696)</f>
        <v>27140</v>
      </c>
      <c r="F697">
        <f>IF(soki67[[#This Row],[Stan butelek przed]]-soki67[[#This Row],[wielkosc_zamowienia]] &gt;=0, soki67[[#This Row],[Stan butelek przed]]-soki67[[#This Row],[wielkosc_zamowienia]], soki67[[#This Row],[Stan butelek przed]])</f>
        <v>23290</v>
      </c>
      <c r="G697">
        <f>IF(soki67[[#This Row],[Stan butelek przed]]-soki67[[#This Row],[wielkosc_zamowienia]] &lt; 0, soki67[[#This Row],[wielkosc_zamowienia]], 0)</f>
        <v>0</v>
      </c>
      <c r="H697">
        <f>IF(WEEKDAY(soki67[[#This Row],[data]], 2) &lt;= 5, $J$2, 5000)</f>
        <v>13179</v>
      </c>
    </row>
    <row r="698" spans="1:8" x14ac:dyDescent="0.45">
      <c r="A698">
        <v>697</v>
      </c>
      <c r="B698" s="1">
        <v>44533</v>
      </c>
      <c r="C698" s="2" t="s">
        <v>6</v>
      </c>
      <c r="D698">
        <v>4160</v>
      </c>
      <c r="E698">
        <f>IF(soki67[[#This Row],[data]] &lt;&gt; B697, F697+soki67[[#This Row],[Zmiana butelkowa]], F697)</f>
        <v>23290</v>
      </c>
      <c r="F698">
        <f>IF(soki67[[#This Row],[Stan butelek przed]]-soki67[[#This Row],[wielkosc_zamowienia]] &gt;=0, soki67[[#This Row],[Stan butelek przed]]-soki67[[#This Row],[wielkosc_zamowienia]], soki67[[#This Row],[Stan butelek przed]])</f>
        <v>19130</v>
      </c>
      <c r="G698">
        <f>IF(soki67[[#This Row],[Stan butelek przed]]-soki67[[#This Row],[wielkosc_zamowienia]] &lt; 0, soki67[[#This Row],[wielkosc_zamowienia]], 0)</f>
        <v>0</v>
      </c>
      <c r="H698">
        <f>IF(WEEKDAY(soki67[[#This Row],[data]], 2) &lt;= 5, $J$2, 5000)</f>
        <v>13179</v>
      </c>
    </row>
    <row r="699" spans="1:8" x14ac:dyDescent="0.45">
      <c r="A699">
        <v>698</v>
      </c>
      <c r="B699" s="1">
        <v>44534</v>
      </c>
      <c r="C699" s="2" t="s">
        <v>7</v>
      </c>
      <c r="D699">
        <v>3550</v>
      </c>
      <c r="E699">
        <f>IF(soki67[[#This Row],[data]] &lt;&gt; B698, F698+soki67[[#This Row],[Zmiana butelkowa]], F698)</f>
        <v>24130</v>
      </c>
      <c r="F699">
        <f>IF(soki67[[#This Row],[Stan butelek przed]]-soki67[[#This Row],[wielkosc_zamowienia]] &gt;=0, soki67[[#This Row],[Stan butelek przed]]-soki67[[#This Row],[wielkosc_zamowienia]], soki67[[#This Row],[Stan butelek przed]])</f>
        <v>20580</v>
      </c>
      <c r="G699">
        <f>IF(soki67[[#This Row],[Stan butelek przed]]-soki67[[#This Row],[wielkosc_zamowienia]] &lt; 0, soki67[[#This Row],[wielkosc_zamowienia]], 0)</f>
        <v>0</v>
      </c>
      <c r="H699">
        <f>IF(WEEKDAY(soki67[[#This Row],[data]], 2) &lt;= 5, $J$2, 5000)</f>
        <v>5000</v>
      </c>
    </row>
    <row r="700" spans="1:8" x14ac:dyDescent="0.45">
      <c r="A700">
        <v>699</v>
      </c>
      <c r="B700" s="1">
        <v>44534</v>
      </c>
      <c r="C700" s="2" t="s">
        <v>5</v>
      </c>
      <c r="D700">
        <v>2700</v>
      </c>
      <c r="E700">
        <f>IF(soki67[[#This Row],[data]] &lt;&gt; B699, F699+soki67[[#This Row],[Zmiana butelkowa]], F699)</f>
        <v>20580</v>
      </c>
      <c r="F700">
        <f>IF(soki67[[#This Row],[Stan butelek przed]]-soki67[[#This Row],[wielkosc_zamowienia]] &gt;=0, soki67[[#This Row],[Stan butelek przed]]-soki67[[#This Row],[wielkosc_zamowienia]], soki67[[#This Row],[Stan butelek przed]])</f>
        <v>17880</v>
      </c>
      <c r="G700">
        <f>IF(soki67[[#This Row],[Stan butelek przed]]-soki67[[#This Row],[wielkosc_zamowienia]] &lt; 0, soki67[[#This Row],[wielkosc_zamowienia]], 0)</f>
        <v>0</v>
      </c>
      <c r="H700">
        <f>IF(WEEKDAY(soki67[[#This Row],[data]], 2) &lt;= 5, $J$2, 5000)</f>
        <v>5000</v>
      </c>
    </row>
    <row r="701" spans="1:8" x14ac:dyDescent="0.45">
      <c r="A701">
        <v>700</v>
      </c>
      <c r="B701" s="1">
        <v>44535</v>
      </c>
      <c r="C701" s="2" t="s">
        <v>4</v>
      </c>
      <c r="D701">
        <v>4620</v>
      </c>
      <c r="E701">
        <f>IF(soki67[[#This Row],[data]] &lt;&gt; B700, F700+soki67[[#This Row],[Zmiana butelkowa]], F700)</f>
        <v>22880</v>
      </c>
      <c r="F701">
        <f>IF(soki67[[#This Row],[Stan butelek przed]]-soki67[[#This Row],[wielkosc_zamowienia]] &gt;=0, soki67[[#This Row],[Stan butelek przed]]-soki67[[#This Row],[wielkosc_zamowienia]], soki67[[#This Row],[Stan butelek przed]])</f>
        <v>18260</v>
      </c>
      <c r="G701">
        <f>IF(soki67[[#This Row],[Stan butelek przed]]-soki67[[#This Row],[wielkosc_zamowienia]] &lt; 0, soki67[[#This Row],[wielkosc_zamowienia]], 0)</f>
        <v>0</v>
      </c>
      <c r="H701">
        <f>IF(WEEKDAY(soki67[[#This Row],[data]], 2) &lt;= 5, $J$2, 5000)</f>
        <v>5000</v>
      </c>
    </row>
    <row r="702" spans="1:8" x14ac:dyDescent="0.45">
      <c r="A702">
        <v>701</v>
      </c>
      <c r="B702" s="1">
        <v>44535</v>
      </c>
      <c r="C702" s="2" t="s">
        <v>5</v>
      </c>
      <c r="D702">
        <v>5060</v>
      </c>
      <c r="E702">
        <f>IF(soki67[[#This Row],[data]] &lt;&gt; B701, F701+soki67[[#This Row],[Zmiana butelkowa]], F701)</f>
        <v>18260</v>
      </c>
      <c r="F702">
        <f>IF(soki67[[#This Row],[Stan butelek przed]]-soki67[[#This Row],[wielkosc_zamowienia]] &gt;=0, soki67[[#This Row],[Stan butelek przed]]-soki67[[#This Row],[wielkosc_zamowienia]], soki67[[#This Row],[Stan butelek przed]])</f>
        <v>13200</v>
      </c>
      <c r="G702">
        <f>IF(soki67[[#This Row],[Stan butelek przed]]-soki67[[#This Row],[wielkosc_zamowienia]] &lt; 0, soki67[[#This Row],[wielkosc_zamowienia]], 0)</f>
        <v>0</v>
      </c>
      <c r="H702">
        <f>IF(WEEKDAY(soki67[[#This Row],[data]], 2) &lt;= 5, $J$2, 5000)</f>
        <v>5000</v>
      </c>
    </row>
    <row r="703" spans="1:8" x14ac:dyDescent="0.45">
      <c r="A703">
        <v>702</v>
      </c>
      <c r="B703" s="1">
        <v>44536</v>
      </c>
      <c r="C703" s="2" t="s">
        <v>4</v>
      </c>
      <c r="D703">
        <v>2550</v>
      </c>
      <c r="E703">
        <f>IF(soki67[[#This Row],[data]] &lt;&gt; B702, F702+soki67[[#This Row],[Zmiana butelkowa]], F702)</f>
        <v>26379</v>
      </c>
      <c r="F703">
        <f>IF(soki67[[#This Row],[Stan butelek przed]]-soki67[[#This Row],[wielkosc_zamowienia]] &gt;=0, soki67[[#This Row],[Stan butelek przed]]-soki67[[#This Row],[wielkosc_zamowienia]], soki67[[#This Row],[Stan butelek przed]])</f>
        <v>23829</v>
      </c>
      <c r="G703">
        <f>IF(soki67[[#This Row],[Stan butelek przed]]-soki67[[#This Row],[wielkosc_zamowienia]] &lt; 0, soki67[[#This Row],[wielkosc_zamowienia]], 0)</f>
        <v>0</v>
      </c>
      <c r="H703">
        <f>IF(WEEKDAY(soki67[[#This Row],[data]], 2) &lt;= 5, $J$2, 5000)</f>
        <v>13179</v>
      </c>
    </row>
    <row r="704" spans="1:8" x14ac:dyDescent="0.45">
      <c r="A704">
        <v>703</v>
      </c>
      <c r="B704" s="1">
        <v>44536</v>
      </c>
      <c r="C704" s="2" t="s">
        <v>5</v>
      </c>
      <c r="D704">
        <v>4310</v>
      </c>
      <c r="E704">
        <f>IF(soki67[[#This Row],[data]] &lt;&gt; B703, F703+soki67[[#This Row],[Zmiana butelkowa]], F703)</f>
        <v>23829</v>
      </c>
      <c r="F704">
        <f>IF(soki67[[#This Row],[Stan butelek przed]]-soki67[[#This Row],[wielkosc_zamowienia]] &gt;=0, soki67[[#This Row],[Stan butelek przed]]-soki67[[#This Row],[wielkosc_zamowienia]], soki67[[#This Row],[Stan butelek przed]])</f>
        <v>19519</v>
      </c>
      <c r="G704">
        <f>IF(soki67[[#This Row],[Stan butelek przed]]-soki67[[#This Row],[wielkosc_zamowienia]] &lt; 0, soki67[[#This Row],[wielkosc_zamowienia]], 0)</f>
        <v>0</v>
      </c>
      <c r="H704">
        <f>IF(WEEKDAY(soki67[[#This Row],[data]], 2) &lt;= 5, $J$2, 5000)</f>
        <v>13179</v>
      </c>
    </row>
    <row r="705" spans="1:8" x14ac:dyDescent="0.45">
      <c r="A705">
        <v>704</v>
      </c>
      <c r="B705" s="1">
        <v>44536</v>
      </c>
      <c r="C705" s="2" t="s">
        <v>6</v>
      </c>
      <c r="D705">
        <v>7210</v>
      </c>
      <c r="E705">
        <f>IF(soki67[[#This Row],[data]] &lt;&gt; B704, F704+soki67[[#This Row],[Zmiana butelkowa]], F704)</f>
        <v>19519</v>
      </c>
      <c r="F705">
        <f>IF(soki67[[#This Row],[Stan butelek przed]]-soki67[[#This Row],[wielkosc_zamowienia]] &gt;=0, soki67[[#This Row],[Stan butelek przed]]-soki67[[#This Row],[wielkosc_zamowienia]], soki67[[#This Row],[Stan butelek przed]])</f>
        <v>12309</v>
      </c>
      <c r="G705">
        <f>IF(soki67[[#This Row],[Stan butelek przed]]-soki67[[#This Row],[wielkosc_zamowienia]] &lt; 0, soki67[[#This Row],[wielkosc_zamowienia]], 0)</f>
        <v>0</v>
      </c>
      <c r="H705">
        <f>IF(WEEKDAY(soki67[[#This Row],[data]], 2) &lt;= 5, $J$2, 5000)</f>
        <v>13179</v>
      </c>
    </row>
    <row r="706" spans="1:8" x14ac:dyDescent="0.45">
      <c r="A706">
        <v>705</v>
      </c>
      <c r="B706" s="1">
        <v>44537</v>
      </c>
      <c r="C706" s="2" t="s">
        <v>6</v>
      </c>
      <c r="D706">
        <v>3560</v>
      </c>
      <c r="E706">
        <f>IF(soki67[[#This Row],[data]] &lt;&gt; B705, F705+soki67[[#This Row],[Zmiana butelkowa]], F705)</f>
        <v>25488</v>
      </c>
      <c r="F706">
        <f>IF(soki67[[#This Row],[Stan butelek przed]]-soki67[[#This Row],[wielkosc_zamowienia]] &gt;=0, soki67[[#This Row],[Stan butelek przed]]-soki67[[#This Row],[wielkosc_zamowienia]], soki67[[#This Row],[Stan butelek przed]])</f>
        <v>21928</v>
      </c>
      <c r="G706">
        <f>IF(soki67[[#This Row],[Stan butelek przed]]-soki67[[#This Row],[wielkosc_zamowienia]] &lt; 0, soki67[[#This Row],[wielkosc_zamowienia]], 0)</f>
        <v>0</v>
      </c>
      <c r="H706">
        <f>IF(WEEKDAY(soki67[[#This Row],[data]], 2) &lt;= 5, $J$2, 5000)</f>
        <v>13179</v>
      </c>
    </row>
    <row r="707" spans="1:8" x14ac:dyDescent="0.45">
      <c r="A707">
        <v>706</v>
      </c>
      <c r="B707" s="1">
        <v>44538</v>
      </c>
      <c r="C707" s="2" t="s">
        <v>5</v>
      </c>
      <c r="D707">
        <v>520</v>
      </c>
      <c r="E707">
        <f>IF(soki67[[#This Row],[data]] &lt;&gt; B706, F706+soki67[[#This Row],[Zmiana butelkowa]], F706)</f>
        <v>35107</v>
      </c>
      <c r="F707">
        <f>IF(soki67[[#This Row],[Stan butelek przed]]-soki67[[#This Row],[wielkosc_zamowienia]] &gt;=0, soki67[[#This Row],[Stan butelek przed]]-soki67[[#This Row],[wielkosc_zamowienia]], soki67[[#This Row],[Stan butelek przed]])</f>
        <v>34587</v>
      </c>
      <c r="G707">
        <f>IF(soki67[[#This Row],[Stan butelek przed]]-soki67[[#This Row],[wielkosc_zamowienia]] &lt; 0, soki67[[#This Row],[wielkosc_zamowienia]], 0)</f>
        <v>0</v>
      </c>
      <c r="H707">
        <f>IF(WEEKDAY(soki67[[#This Row],[data]], 2) &lt;= 5, $J$2, 5000)</f>
        <v>13179</v>
      </c>
    </row>
    <row r="708" spans="1:8" x14ac:dyDescent="0.45">
      <c r="A708">
        <v>707</v>
      </c>
      <c r="B708" s="1">
        <v>44539</v>
      </c>
      <c r="C708" s="2" t="s">
        <v>7</v>
      </c>
      <c r="D708">
        <v>6090</v>
      </c>
      <c r="E708">
        <f>IF(soki67[[#This Row],[data]] &lt;&gt; B707, F707+soki67[[#This Row],[Zmiana butelkowa]], F707)</f>
        <v>47766</v>
      </c>
      <c r="F708">
        <f>IF(soki67[[#This Row],[Stan butelek przed]]-soki67[[#This Row],[wielkosc_zamowienia]] &gt;=0, soki67[[#This Row],[Stan butelek przed]]-soki67[[#This Row],[wielkosc_zamowienia]], soki67[[#This Row],[Stan butelek przed]])</f>
        <v>41676</v>
      </c>
      <c r="G708">
        <f>IF(soki67[[#This Row],[Stan butelek przed]]-soki67[[#This Row],[wielkosc_zamowienia]] &lt; 0, soki67[[#This Row],[wielkosc_zamowienia]], 0)</f>
        <v>0</v>
      </c>
      <c r="H708">
        <f>IF(WEEKDAY(soki67[[#This Row],[data]], 2) &lt;= 5, $J$2, 5000)</f>
        <v>13179</v>
      </c>
    </row>
    <row r="709" spans="1:8" x14ac:dyDescent="0.45">
      <c r="A709">
        <v>708</v>
      </c>
      <c r="B709" s="1">
        <v>44540</v>
      </c>
      <c r="C709" s="2" t="s">
        <v>4</v>
      </c>
      <c r="D709">
        <v>570</v>
      </c>
      <c r="E709">
        <f>IF(soki67[[#This Row],[data]] &lt;&gt; B708, F708+soki67[[#This Row],[Zmiana butelkowa]], F708)</f>
        <v>54855</v>
      </c>
      <c r="F709">
        <f>IF(soki67[[#This Row],[Stan butelek przed]]-soki67[[#This Row],[wielkosc_zamowienia]] &gt;=0, soki67[[#This Row],[Stan butelek przed]]-soki67[[#This Row],[wielkosc_zamowienia]], soki67[[#This Row],[Stan butelek przed]])</f>
        <v>54285</v>
      </c>
      <c r="G709">
        <f>IF(soki67[[#This Row],[Stan butelek przed]]-soki67[[#This Row],[wielkosc_zamowienia]] &lt; 0, soki67[[#This Row],[wielkosc_zamowienia]], 0)</f>
        <v>0</v>
      </c>
      <c r="H709">
        <f>IF(WEEKDAY(soki67[[#This Row],[data]], 2) &lt;= 5, $J$2, 5000)</f>
        <v>13179</v>
      </c>
    </row>
    <row r="710" spans="1:8" x14ac:dyDescent="0.45">
      <c r="A710">
        <v>709</v>
      </c>
      <c r="B710" s="1">
        <v>44541</v>
      </c>
      <c r="C710" s="2" t="s">
        <v>4</v>
      </c>
      <c r="D710">
        <v>9510</v>
      </c>
      <c r="E710">
        <f>IF(soki67[[#This Row],[data]] &lt;&gt; B709, F709+soki67[[#This Row],[Zmiana butelkowa]], F709)</f>
        <v>59285</v>
      </c>
      <c r="F710">
        <f>IF(soki67[[#This Row],[Stan butelek przed]]-soki67[[#This Row],[wielkosc_zamowienia]] &gt;=0, soki67[[#This Row],[Stan butelek przed]]-soki67[[#This Row],[wielkosc_zamowienia]], soki67[[#This Row],[Stan butelek przed]])</f>
        <v>49775</v>
      </c>
      <c r="G710">
        <f>IF(soki67[[#This Row],[Stan butelek przed]]-soki67[[#This Row],[wielkosc_zamowienia]] &lt; 0, soki67[[#This Row],[wielkosc_zamowienia]], 0)</f>
        <v>0</v>
      </c>
      <c r="H710">
        <f>IF(WEEKDAY(soki67[[#This Row],[data]], 2) &lt;= 5, $J$2, 5000)</f>
        <v>5000</v>
      </c>
    </row>
    <row r="711" spans="1:8" x14ac:dyDescent="0.45">
      <c r="A711">
        <v>710</v>
      </c>
      <c r="B711" s="1">
        <v>44541</v>
      </c>
      <c r="C711" s="2" t="s">
        <v>7</v>
      </c>
      <c r="D711">
        <v>2480</v>
      </c>
      <c r="E711">
        <f>IF(soki67[[#This Row],[data]] &lt;&gt; B710, F710+soki67[[#This Row],[Zmiana butelkowa]], F710)</f>
        <v>49775</v>
      </c>
      <c r="F711">
        <f>IF(soki67[[#This Row],[Stan butelek przed]]-soki67[[#This Row],[wielkosc_zamowienia]] &gt;=0, soki67[[#This Row],[Stan butelek przed]]-soki67[[#This Row],[wielkosc_zamowienia]], soki67[[#This Row],[Stan butelek przed]])</f>
        <v>47295</v>
      </c>
      <c r="G711">
        <f>IF(soki67[[#This Row],[Stan butelek przed]]-soki67[[#This Row],[wielkosc_zamowienia]] &lt; 0, soki67[[#This Row],[wielkosc_zamowienia]], 0)</f>
        <v>0</v>
      </c>
      <c r="H711">
        <f>IF(WEEKDAY(soki67[[#This Row],[data]], 2) &lt;= 5, $J$2, 5000)</f>
        <v>5000</v>
      </c>
    </row>
    <row r="712" spans="1:8" x14ac:dyDescent="0.45">
      <c r="A712">
        <v>711</v>
      </c>
      <c r="B712" s="1">
        <v>44541</v>
      </c>
      <c r="C712" s="2" t="s">
        <v>6</v>
      </c>
      <c r="D712">
        <v>8000</v>
      </c>
      <c r="E712">
        <f>IF(soki67[[#This Row],[data]] &lt;&gt; B711, F711+soki67[[#This Row],[Zmiana butelkowa]], F711)</f>
        <v>47295</v>
      </c>
      <c r="F712">
        <f>IF(soki67[[#This Row],[Stan butelek przed]]-soki67[[#This Row],[wielkosc_zamowienia]] &gt;=0, soki67[[#This Row],[Stan butelek przed]]-soki67[[#This Row],[wielkosc_zamowienia]], soki67[[#This Row],[Stan butelek przed]])</f>
        <v>39295</v>
      </c>
      <c r="G712">
        <f>IF(soki67[[#This Row],[Stan butelek przed]]-soki67[[#This Row],[wielkosc_zamowienia]] &lt; 0, soki67[[#This Row],[wielkosc_zamowienia]], 0)</f>
        <v>0</v>
      </c>
      <c r="H712">
        <f>IF(WEEKDAY(soki67[[#This Row],[data]], 2) &lt;= 5, $J$2, 5000)</f>
        <v>5000</v>
      </c>
    </row>
    <row r="713" spans="1:8" x14ac:dyDescent="0.45">
      <c r="A713">
        <v>712</v>
      </c>
      <c r="B713" s="1">
        <v>44542</v>
      </c>
      <c r="C713" s="2" t="s">
        <v>5</v>
      </c>
      <c r="D713">
        <v>9990</v>
      </c>
      <c r="E713">
        <f>IF(soki67[[#This Row],[data]] &lt;&gt; B712, F712+soki67[[#This Row],[Zmiana butelkowa]], F712)</f>
        <v>44295</v>
      </c>
      <c r="F713">
        <f>IF(soki67[[#This Row],[Stan butelek przed]]-soki67[[#This Row],[wielkosc_zamowienia]] &gt;=0, soki67[[#This Row],[Stan butelek przed]]-soki67[[#This Row],[wielkosc_zamowienia]], soki67[[#This Row],[Stan butelek przed]])</f>
        <v>34305</v>
      </c>
      <c r="G713">
        <f>IF(soki67[[#This Row],[Stan butelek przed]]-soki67[[#This Row],[wielkosc_zamowienia]] &lt; 0, soki67[[#This Row],[wielkosc_zamowienia]], 0)</f>
        <v>0</v>
      </c>
      <c r="H713">
        <f>IF(WEEKDAY(soki67[[#This Row],[data]], 2) &lt;= 5, $J$2, 5000)</f>
        <v>5000</v>
      </c>
    </row>
    <row r="714" spans="1:8" x14ac:dyDescent="0.45">
      <c r="A714">
        <v>713</v>
      </c>
      <c r="B714" s="1">
        <v>44542</v>
      </c>
      <c r="C714" s="2" t="s">
        <v>4</v>
      </c>
      <c r="D714">
        <v>2750</v>
      </c>
      <c r="E714">
        <f>IF(soki67[[#This Row],[data]] &lt;&gt; B713, F713+soki67[[#This Row],[Zmiana butelkowa]], F713)</f>
        <v>34305</v>
      </c>
      <c r="F714">
        <f>IF(soki67[[#This Row],[Stan butelek przed]]-soki67[[#This Row],[wielkosc_zamowienia]] &gt;=0, soki67[[#This Row],[Stan butelek przed]]-soki67[[#This Row],[wielkosc_zamowienia]], soki67[[#This Row],[Stan butelek przed]])</f>
        <v>31555</v>
      </c>
      <c r="G714">
        <f>IF(soki67[[#This Row],[Stan butelek przed]]-soki67[[#This Row],[wielkosc_zamowienia]] &lt; 0, soki67[[#This Row],[wielkosc_zamowienia]], 0)</f>
        <v>0</v>
      </c>
      <c r="H714">
        <f>IF(WEEKDAY(soki67[[#This Row],[data]], 2) &lt;= 5, $J$2, 5000)</f>
        <v>5000</v>
      </c>
    </row>
    <row r="715" spans="1:8" x14ac:dyDescent="0.45">
      <c r="A715">
        <v>714</v>
      </c>
      <c r="B715" s="1">
        <v>44542</v>
      </c>
      <c r="C715" s="2" t="s">
        <v>7</v>
      </c>
      <c r="D715">
        <v>4260</v>
      </c>
      <c r="E715">
        <f>IF(soki67[[#This Row],[data]] &lt;&gt; B714, F714+soki67[[#This Row],[Zmiana butelkowa]], F714)</f>
        <v>31555</v>
      </c>
      <c r="F715">
        <f>IF(soki67[[#This Row],[Stan butelek przed]]-soki67[[#This Row],[wielkosc_zamowienia]] &gt;=0, soki67[[#This Row],[Stan butelek przed]]-soki67[[#This Row],[wielkosc_zamowienia]], soki67[[#This Row],[Stan butelek przed]])</f>
        <v>27295</v>
      </c>
      <c r="G715">
        <f>IF(soki67[[#This Row],[Stan butelek przed]]-soki67[[#This Row],[wielkosc_zamowienia]] &lt; 0, soki67[[#This Row],[wielkosc_zamowienia]], 0)</f>
        <v>0</v>
      </c>
      <c r="H715">
        <f>IF(WEEKDAY(soki67[[#This Row],[data]], 2) &lt;= 5, $J$2, 5000)</f>
        <v>5000</v>
      </c>
    </row>
    <row r="716" spans="1:8" x14ac:dyDescent="0.45">
      <c r="A716">
        <v>715</v>
      </c>
      <c r="B716" s="1">
        <v>44543</v>
      </c>
      <c r="C716" s="2" t="s">
        <v>5</v>
      </c>
      <c r="D716">
        <v>2700</v>
      </c>
      <c r="E716">
        <f>IF(soki67[[#This Row],[data]] &lt;&gt; B715, F715+soki67[[#This Row],[Zmiana butelkowa]], F715)</f>
        <v>40474</v>
      </c>
      <c r="F716">
        <f>IF(soki67[[#This Row],[Stan butelek przed]]-soki67[[#This Row],[wielkosc_zamowienia]] &gt;=0, soki67[[#This Row],[Stan butelek przed]]-soki67[[#This Row],[wielkosc_zamowienia]], soki67[[#This Row],[Stan butelek przed]])</f>
        <v>37774</v>
      </c>
      <c r="G716">
        <f>IF(soki67[[#This Row],[Stan butelek przed]]-soki67[[#This Row],[wielkosc_zamowienia]] &lt; 0, soki67[[#This Row],[wielkosc_zamowienia]], 0)</f>
        <v>0</v>
      </c>
      <c r="H716">
        <f>IF(WEEKDAY(soki67[[#This Row],[data]], 2) &lt;= 5, $J$2, 5000)</f>
        <v>13179</v>
      </c>
    </row>
    <row r="717" spans="1:8" x14ac:dyDescent="0.45">
      <c r="A717">
        <v>716</v>
      </c>
      <c r="B717" s="1">
        <v>44543</v>
      </c>
      <c r="C717" s="2" t="s">
        <v>7</v>
      </c>
      <c r="D717">
        <v>2180</v>
      </c>
      <c r="E717">
        <f>IF(soki67[[#This Row],[data]] &lt;&gt; B716, F716+soki67[[#This Row],[Zmiana butelkowa]], F716)</f>
        <v>37774</v>
      </c>
      <c r="F717">
        <f>IF(soki67[[#This Row],[Stan butelek przed]]-soki67[[#This Row],[wielkosc_zamowienia]] &gt;=0, soki67[[#This Row],[Stan butelek przed]]-soki67[[#This Row],[wielkosc_zamowienia]], soki67[[#This Row],[Stan butelek przed]])</f>
        <v>35594</v>
      </c>
      <c r="G717">
        <f>IF(soki67[[#This Row],[Stan butelek przed]]-soki67[[#This Row],[wielkosc_zamowienia]] &lt; 0, soki67[[#This Row],[wielkosc_zamowienia]], 0)</f>
        <v>0</v>
      </c>
      <c r="H717">
        <f>IF(WEEKDAY(soki67[[#This Row],[data]], 2) &lt;= 5, $J$2, 5000)</f>
        <v>13179</v>
      </c>
    </row>
    <row r="718" spans="1:8" x14ac:dyDescent="0.45">
      <c r="A718">
        <v>717</v>
      </c>
      <c r="B718" s="1">
        <v>44544</v>
      </c>
      <c r="C718" s="2" t="s">
        <v>5</v>
      </c>
      <c r="D718">
        <v>8200</v>
      </c>
      <c r="E718">
        <f>IF(soki67[[#This Row],[data]] &lt;&gt; B717, F717+soki67[[#This Row],[Zmiana butelkowa]], F717)</f>
        <v>48773</v>
      </c>
      <c r="F718">
        <f>IF(soki67[[#This Row],[Stan butelek przed]]-soki67[[#This Row],[wielkosc_zamowienia]] &gt;=0, soki67[[#This Row],[Stan butelek przed]]-soki67[[#This Row],[wielkosc_zamowienia]], soki67[[#This Row],[Stan butelek przed]])</f>
        <v>40573</v>
      </c>
      <c r="G718">
        <f>IF(soki67[[#This Row],[Stan butelek przed]]-soki67[[#This Row],[wielkosc_zamowienia]] &lt; 0, soki67[[#This Row],[wielkosc_zamowienia]], 0)</f>
        <v>0</v>
      </c>
      <c r="H718">
        <f>IF(WEEKDAY(soki67[[#This Row],[data]], 2) &lt;= 5, $J$2, 5000)</f>
        <v>13179</v>
      </c>
    </row>
    <row r="719" spans="1:8" x14ac:dyDescent="0.45">
      <c r="A719">
        <v>718</v>
      </c>
      <c r="B719" s="1">
        <v>44544</v>
      </c>
      <c r="C719" s="2" t="s">
        <v>6</v>
      </c>
      <c r="D719">
        <v>5080</v>
      </c>
      <c r="E719">
        <f>IF(soki67[[#This Row],[data]] &lt;&gt; B718, F718+soki67[[#This Row],[Zmiana butelkowa]], F718)</f>
        <v>40573</v>
      </c>
      <c r="F719">
        <f>IF(soki67[[#This Row],[Stan butelek przed]]-soki67[[#This Row],[wielkosc_zamowienia]] &gt;=0, soki67[[#This Row],[Stan butelek przed]]-soki67[[#This Row],[wielkosc_zamowienia]], soki67[[#This Row],[Stan butelek przed]])</f>
        <v>35493</v>
      </c>
      <c r="G719">
        <f>IF(soki67[[#This Row],[Stan butelek przed]]-soki67[[#This Row],[wielkosc_zamowienia]] &lt; 0, soki67[[#This Row],[wielkosc_zamowienia]], 0)</f>
        <v>0</v>
      </c>
      <c r="H719">
        <f>IF(WEEKDAY(soki67[[#This Row],[data]], 2) &lt;= 5, $J$2, 5000)</f>
        <v>13179</v>
      </c>
    </row>
    <row r="720" spans="1:8" x14ac:dyDescent="0.45">
      <c r="A720">
        <v>719</v>
      </c>
      <c r="B720" s="1">
        <v>44544</v>
      </c>
      <c r="C720" s="2" t="s">
        <v>4</v>
      </c>
      <c r="D720">
        <v>7660</v>
      </c>
      <c r="E720">
        <f>IF(soki67[[#This Row],[data]] &lt;&gt; B719, F719+soki67[[#This Row],[Zmiana butelkowa]], F719)</f>
        <v>35493</v>
      </c>
      <c r="F720">
        <f>IF(soki67[[#This Row],[Stan butelek przed]]-soki67[[#This Row],[wielkosc_zamowienia]] &gt;=0, soki67[[#This Row],[Stan butelek przed]]-soki67[[#This Row],[wielkosc_zamowienia]], soki67[[#This Row],[Stan butelek przed]])</f>
        <v>27833</v>
      </c>
      <c r="G720">
        <f>IF(soki67[[#This Row],[Stan butelek przed]]-soki67[[#This Row],[wielkosc_zamowienia]] &lt; 0, soki67[[#This Row],[wielkosc_zamowienia]], 0)</f>
        <v>0</v>
      </c>
      <c r="H720">
        <f>IF(WEEKDAY(soki67[[#This Row],[data]], 2) &lt;= 5, $J$2, 5000)</f>
        <v>13179</v>
      </c>
    </row>
    <row r="721" spans="1:8" x14ac:dyDescent="0.45">
      <c r="A721">
        <v>720</v>
      </c>
      <c r="B721" s="1">
        <v>44544</v>
      </c>
      <c r="C721" s="2" t="s">
        <v>7</v>
      </c>
      <c r="D721">
        <v>8700</v>
      </c>
      <c r="E721">
        <f>IF(soki67[[#This Row],[data]] &lt;&gt; B720, F720+soki67[[#This Row],[Zmiana butelkowa]], F720)</f>
        <v>27833</v>
      </c>
      <c r="F721">
        <f>IF(soki67[[#This Row],[Stan butelek przed]]-soki67[[#This Row],[wielkosc_zamowienia]] &gt;=0, soki67[[#This Row],[Stan butelek przed]]-soki67[[#This Row],[wielkosc_zamowienia]], soki67[[#This Row],[Stan butelek przed]])</f>
        <v>19133</v>
      </c>
      <c r="G721">
        <f>IF(soki67[[#This Row],[Stan butelek przed]]-soki67[[#This Row],[wielkosc_zamowienia]] &lt; 0, soki67[[#This Row],[wielkosc_zamowienia]], 0)</f>
        <v>0</v>
      </c>
      <c r="H721">
        <f>IF(WEEKDAY(soki67[[#This Row],[data]], 2) &lt;= 5, $J$2, 5000)</f>
        <v>13179</v>
      </c>
    </row>
    <row r="722" spans="1:8" x14ac:dyDescent="0.45">
      <c r="A722">
        <v>721</v>
      </c>
      <c r="B722" s="1">
        <v>44545</v>
      </c>
      <c r="C722" s="2" t="s">
        <v>6</v>
      </c>
      <c r="D722">
        <v>7940</v>
      </c>
      <c r="E722">
        <f>IF(soki67[[#This Row],[data]] &lt;&gt; B721, F721+soki67[[#This Row],[Zmiana butelkowa]], F721)</f>
        <v>32312</v>
      </c>
      <c r="F722">
        <f>IF(soki67[[#This Row],[Stan butelek przed]]-soki67[[#This Row],[wielkosc_zamowienia]] &gt;=0, soki67[[#This Row],[Stan butelek przed]]-soki67[[#This Row],[wielkosc_zamowienia]], soki67[[#This Row],[Stan butelek przed]])</f>
        <v>24372</v>
      </c>
      <c r="G722">
        <f>IF(soki67[[#This Row],[Stan butelek przed]]-soki67[[#This Row],[wielkosc_zamowienia]] &lt; 0, soki67[[#This Row],[wielkosc_zamowienia]], 0)</f>
        <v>0</v>
      </c>
      <c r="H722">
        <f>IF(WEEKDAY(soki67[[#This Row],[data]], 2) &lt;= 5, $J$2, 5000)</f>
        <v>13179</v>
      </c>
    </row>
    <row r="723" spans="1:8" x14ac:dyDescent="0.45">
      <c r="A723">
        <v>722</v>
      </c>
      <c r="B723" s="1">
        <v>44545</v>
      </c>
      <c r="C723" s="2" t="s">
        <v>4</v>
      </c>
      <c r="D723">
        <v>5370</v>
      </c>
      <c r="E723">
        <f>IF(soki67[[#This Row],[data]] &lt;&gt; B722, F722+soki67[[#This Row],[Zmiana butelkowa]], F722)</f>
        <v>24372</v>
      </c>
      <c r="F723">
        <f>IF(soki67[[#This Row],[Stan butelek przed]]-soki67[[#This Row],[wielkosc_zamowienia]] &gt;=0, soki67[[#This Row],[Stan butelek przed]]-soki67[[#This Row],[wielkosc_zamowienia]], soki67[[#This Row],[Stan butelek przed]])</f>
        <v>19002</v>
      </c>
      <c r="G723">
        <f>IF(soki67[[#This Row],[Stan butelek przed]]-soki67[[#This Row],[wielkosc_zamowienia]] &lt; 0, soki67[[#This Row],[wielkosc_zamowienia]], 0)</f>
        <v>0</v>
      </c>
      <c r="H723">
        <f>IF(WEEKDAY(soki67[[#This Row],[data]], 2) &lt;= 5, $J$2, 5000)</f>
        <v>13179</v>
      </c>
    </row>
    <row r="724" spans="1:8" x14ac:dyDescent="0.45">
      <c r="A724">
        <v>723</v>
      </c>
      <c r="B724" s="1">
        <v>44546</v>
      </c>
      <c r="C724" s="2" t="s">
        <v>5</v>
      </c>
      <c r="D724">
        <v>3940</v>
      </c>
      <c r="E724">
        <f>IF(soki67[[#This Row],[data]] &lt;&gt; B723, F723+soki67[[#This Row],[Zmiana butelkowa]], F723)</f>
        <v>32181</v>
      </c>
      <c r="F724">
        <f>IF(soki67[[#This Row],[Stan butelek przed]]-soki67[[#This Row],[wielkosc_zamowienia]] &gt;=0, soki67[[#This Row],[Stan butelek przed]]-soki67[[#This Row],[wielkosc_zamowienia]], soki67[[#This Row],[Stan butelek przed]])</f>
        <v>28241</v>
      </c>
      <c r="G724">
        <f>IF(soki67[[#This Row],[Stan butelek przed]]-soki67[[#This Row],[wielkosc_zamowienia]] &lt; 0, soki67[[#This Row],[wielkosc_zamowienia]], 0)</f>
        <v>0</v>
      </c>
      <c r="H724">
        <f>IF(WEEKDAY(soki67[[#This Row],[data]], 2) &lt;= 5, $J$2, 5000)</f>
        <v>13179</v>
      </c>
    </row>
    <row r="725" spans="1:8" x14ac:dyDescent="0.45">
      <c r="A725">
        <v>724</v>
      </c>
      <c r="B725" s="1">
        <v>44547</v>
      </c>
      <c r="C725" s="2" t="s">
        <v>5</v>
      </c>
      <c r="D725">
        <v>4400</v>
      </c>
      <c r="E725">
        <f>IF(soki67[[#This Row],[data]] &lt;&gt; B724, F724+soki67[[#This Row],[Zmiana butelkowa]], F724)</f>
        <v>41420</v>
      </c>
      <c r="F725">
        <f>IF(soki67[[#This Row],[Stan butelek przed]]-soki67[[#This Row],[wielkosc_zamowienia]] &gt;=0, soki67[[#This Row],[Stan butelek przed]]-soki67[[#This Row],[wielkosc_zamowienia]], soki67[[#This Row],[Stan butelek przed]])</f>
        <v>37020</v>
      </c>
      <c r="G725">
        <f>IF(soki67[[#This Row],[Stan butelek przed]]-soki67[[#This Row],[wielkosc_zamowienia]] &lt; 0, soki67[[#This Row],[wielkosc_zamowienia]], 0)</f>
        <v>0</v>
      </c>
      <c r="H725">
        <f>IF(WEEKDAY(soki67[[#This Row],[data]], 2) &lt;= 5, $J$2, 5000)</f>
        <v>13179</v>
      </c>
    </row>
    <row r="726" spans="1:8" x14ac:dyDescent="0.45">
      <c r="A726">
        <v>725</v>
      </c>
      <c r="B726" s="1">
        <v>44548</v>
      </c>
      <c r="C726" s="2" t="s">
        <v>6</v>
      </c>
      <c r="D726">
        <v>6800</v>
      </c>
      <c r="E726">
        <f>IF(soki67[[#This Row],[data]] &lt;&gt; B725, F725+soki67[[#This Row],[Zmiana butelkowa]], F725)</f>
        <v>42020</v>
      </c>
      <c r="F726">
        <f>IF(soki67[[#This Row],[Stan butelek przed]]-soki67[[#This Row],[wielkosc_zamowienia]] &gt;=0, soki67[[#This Row],[Stan butelek przed]]-soki67[[#This Row],[wielkosc_zamowienia]], soki67[[#This Row],[Stan butelek przed]])</f>
        <v>35220</v>
      </c>
      <c r="G726">
        <f>IF(soki67[[#This Row],[Stan butelek przed]]-soki67[[#This Row],[wielkosc_zamowienia]] &lt; 0, soki67[[#This Row],[wielkosc_zamowienia]], 0)</f>
        <v>0</v>
      </c>
      <c r="H726">
        <f>IF(WEEKDAY(soki67[[#This Row],[data]], 2) &lt;= 5, $J$2, 5000)</f>
        <v>5000</v>
      </c>
    </row>
    <row r="727" spans="1:8" x14ac:dyDescent="0.45">
      <c r="A727">
        <v>726</v>
      </c>
      <c r="B727" s="1">
        <v>44548</v>
      </c>
      <c r="C727" s="2" t="s">
        <v>4</v>
      </c>
      <c r="D727">
        <v>4640</v>
      </c>
      <c r="E727">
        <f>IF(soki67[[#This Row],[data]] &lt;&gt; B726, F726+soki67[[#This Row],[Zmiana butelkowa]], F726)</f>
        <v>35220</v>
      </c>
      <c r="F727">
        <f>IF(soki67[[#This Row],[Stan butelek przed]]-soki67[[#This Row],[wielkosc_zamowienia]] &gt;=0, soki67[[#This Row],[Stan butelek przed]]-soki67[[#This Row],[wielkosc_zamowienia]], soki67[[#This Row],[Stan butelek przed]])</f>
        <v>30580</v>
      </c>
      <c r="G727">
        <f>IF(soki67[[#This Row],[Stan butelek przed]]-soki67[[#This Row],[wielkosc_zamowienia]] &lt; 0, soki67[[#This Row],[wielkosc_zamowienia]], 0)</f>
        <v>0</v>
      </c>
      <c r="H727">
        <f>IF(WEEKDAY(soki67[[#This Row],[data]], 2) &lt;= 5, $J$2, 5000)</f>
        <v>5000</v>
      </c>
    </row>
    <row r="728" spans="1:8" x14ac:dyDescent="0.45">
      <c r="A728">
        <v>727</v>
      </c>
      <c r="B728" s="1">
        <v>44548</v>
      </c>
      <c r="C728" s="2" t="s">
        <v>7</v>
      </c>
      <c r="D728">
        <v>7530</v>
      </c>
      <c r="E728">
        <f>IF(soki67[[#This Row],[data]] &lt;&gt; B727, F727+soki67[[#This Row],[Zmiana butelkowa]], F727)</f>
        <v>30580</v>
      </c>
      <c r="F728">
        <f>IF(soki67[[#This Row],[Stan butelek przed]]-soki67[[#This Row],[wielkosc_zamowienia]] &gt;=0, soki67[[#This Row],[Stan butelek przed]]-soki67[[#This Row],[wielkosc_zamowienia]], soki67[[#This Row],[Stan butelek przed]])</f>
        <v>23050</v>
      </c>
      <c r="G728">
        <f>IF(soki67[[#This Row],[Stan butelek przed]]-soki67[[#This Row],[wielkosc_zamowienia]] &lt; 0, soki67[[#This Row],[wielkosc_zamowienia]], 0)</f>
        <v>0</v>
      </c>
      <c r="H728">
        <f>IF(WEEKDAY(soki67[[#This Row],[data]], 2) &lt;= 5, $J$2, 5000)</f>
        <v>5000</v>
      </c>
    </row>
    <row r="729" spans="1:8" x14ac:dyDescent="0.45">
      <c r="A729">
        <v>728</v>
      </c>
      <c r="B729" s="1">
        <v>44549</v>
      </c>
      <c r="C729" s="2" t="s">
        <v>7</v>
      </c>
      <c r="D729">
        <v>6950</v>
      </c>
      <c r="E729">
        <f>IF(soki67[[#This Row],[data]] &lt;&gt; B728, F728+soki67[[#This Row],[Zmiana butelkowa]], F728)</f>
        <v>28050</v>
      </c>
      <c r="F729">
        <f>IF(soki67[[#This Row],[Stan butelek przed]]-soki67[[#This Row],[wielkosc_zamowienia]] &gt;=0, soki67[[#This Row],[Stan butelek przed]]-soki67[[#This Row],[wielkosc_zamowienia]], soki67[[#This Row],[Stan butelek przed]])</f>
        <v>21100</v>
      </c>
      <c r="G729">
        <f>IF(soki67[[#This Row],[Stan butelek przed]]-soki67[[#This Row],[wielkosc_zamowienia]] &lt; 0, soki67[[#This Row],[wielkosc_zamowienia]], 0)</f>
        <v>0</v>
      </c>
      <c r="H729">
        <f>IF(WEEKDAY(soki67[[#This Row],[data]], 2) &lt;= 5, $J$2, 5000)</f>
        <v>5000</v>
      </c>
    </row>
    <row r="730" spans="1:8" x14ac:dyDescent="0.45">
      <c r="A730">
        <v>729</v>
      </c>
      <c r="B730" s="1">
        <v>44549</v>
      </c>
      <c r="C730" s="2" t="s">
        <v>4</v>
      </c>
      <c r="D730">
        <v>2520</v>
      </c>
      <c r="E730">
        <f>IF(soki67[[#This Row],[data]] &lt;&gt; B729, F729+soki67[[#This Row],[Zmiana butelkowa]], F729)</f>
        <v>21100</v>
      </c>
      <c r="F730">
        <f>IF(soki67[[#This Row],[Stan butelek przed]]-soki67[[#This Row],[wielkosc_zamowienia]] &gt;=0, soki67[[#This Row],[Stan butelek przed]]-soki67[[#This Row],[wielkosc_zamowienia]], soki67[[#This Row],[Stan butelek przed]])</f>
        <v>18580</v>
      </c>
      <c r="G730">
        <f>IF(soki67[[#This Row],[Stan butelek przed]]-soki67[[#This Row],[wielkosc_zamowienia]] &lt; 0, soki67[[#This Row],[wielkosc_zamowienia]], 0)</f>
        <v>0</v>
      </c>
      <c r="H730">
        <f>IF(WEEKDAY(soki67[[#This Row],[data]], 2) &lt;= 5, $J$2, 5000)</f>
        <v>5000</v>
      </c>
    </row>
    <row r="731" spans="1:8" x14ac:dyDescent="0.45">
      <c r="A731">
        <v>730</v>
      </c>
      <c r="B731" s="1">
        <v>44549</v>
      </c>
      <c r="C731" s="2" t="s">
        <v>5</v>
      </c>
      <c r="D731">
        <v>4570</v>
      </c>
      <c r="E731">
        <f>IF(soki67[[#This Row],[data]] &lt;&gt; B730, F730+soki67[[#This Row],[Zmiana butelkowa]], F730)</f>
        <v>18580</v>
      </c>
      <c r="F731">
        <f>IF(soki67[[#This Row],[Stan butelek przed]]-soki67[[#This Row],[wielkosc_zamowienia]] &gt;=0, soki67[[#This Row],[Stan butelek przed]]-soki67[[#This Row],[wielkosc_zamowienia]], soki67[[#This Row],[Stan butelek przed]])</f>
        <v>14010</v>
      </c>
      <c r="G731">
        <f>IF(soki67[[#This Row],[Stan butelek przed]]-soki67[[#This Row],[wielkosc_zamowienia]] &lt; 0, soki67[[#This Row],[wielkosc_zamowienia]], 0)</f>
        <v>0</v>
      </c>
      <c r="H731">
        <f>IF(WEEKDAY(soki67[[#This Row],[data]], 2) &lt;= 5, $J$2, 5000)</f>
        <v>5000</v>
      </c>
    </row>
    <row r="732" spans="1:8" x14ac:dyDescent="0.45">
      <c r="A732">
        <v>731</v>
      </c>
      <c r="B732" s="1">
        <v>44550</v>
      </c>
      <c r="C732" s="2" t="s">
        <v>6</v>
      </c>
      <c r="D732">
        <v>7250</v>
      </c>
      <c r="E732">
        <f>IF(soki67[[#This Row],[data]] &lt;&gt; B731, F731+soki67[[#This Row],[Zmiana butelkowa]], F731)</f>
        <v>27189</v>
      </c>
      <c r="F732">
        <f>IF(soki67[[#This Row],[Stan butelek przed]]-soki67[[#This Row],[wielkosc_zamowienia]] &gt;=0, soki67[[#This Row],[Stan butelek przed]]-soki67[[#This Row],[wielkosc_zamowienia]], soki67[[#This Row],[Stan butelek przed]])</f>
        <v>19939</v>
      </c>
      <c r="G732">
        <f>IF(soki67[[#This Row],[Stan butelek przed]]-soki67[[#This Row],[wielkosc_zamowienia]] &lt; 0, soki67[[#This Row],[wielkosc_zamowienia]], 0)</f>
        <v>0</v>
      </c>
      <c r="H732">
        <f>IF(WEEKDAY(soki67[[#This Row],[data]], 2) &lt;= 5, $J$2, 5000)</f>
        <v>13179</v>
      </c>
    </row>
    <row r="733" spans="1:8" x14ac:dyDescent="0.45">
      <c r="A733">
        <v>732</v>
      </c>
      <c r="B733" s="1">
        <v>44550</v>
      </c>
      <c r="C733" s="2" t="s">
        <v>4</v>
      </c>
      <c r="D733">
        <v>1340</v>
      </c>
      <c r="E733">
        <f>IF(soki67[[#This Row],[data]] &lt;&gt; B732, F732+soki67[[#This Row],[Zmiana butelkowa]], F732)</f>
        <v>19939</v>
      </c>
      <c r="F733">
        <f>IF(soki67[[#This Row],[Stan butelek przed]]-soki67[[#This Row],[wielkosc_zamowienia]] &gt;=0, soki67[[#This Row],[Stan butelek przed]]-soki67[[#This Row],[wielkosc_zamowienia]], soki67[[#This Row],[Stan butelek przed]])</f>
        <v>18599</v>
      </c>
      <c r="G733">
        <f>IF(soki67[[#This Row],[Stan butelek przed]]-soki67[[#This Row],[wielkosc_zamowienia]] &lt; 0, soki67[[#This Row],[wielkosc_zamowienia]], 0)</f>
        <v>0</v>
      </c>
      <c r="H733">
        <f>IF(WEEKDAY(soki67[[#This Row],[data]], 2) &lt;= 5, $J$2, 5000)</f>
        <v>13179</v>
      </c>
    </row>
    <row r="734" spans="1:8" x14ac:dyDescent="0.45">
      <c r="A734">
        <v>733</v>
      </c>
      <c r="B734" s="1">
        <v>44551</v>
      </c>
      <c r="C734" s="2" t="s">
        <v>6</v>
      </c>
      <c r="D734">
        <v>1880</v>
      </c>
      <c r="E734">
        <f>IF(soki67[[#This Row],[data]] &lt;&gt; B733, F733+soki67[[#This Row],[Zmiana butelkowa]], F733)</f>
        <v>31778</v>
      </c>
      <c r="F734">
        <f>IF(soki67[[#This Row],[Stan butelek przed]]-soki67[[#This Row],[wielkosc_zamowienia]] &gt;=0, soki67[[#This Row],[Stan butelek przed]]-soki67[[#This Row],[wielkosc_zamowienia]], soki67[[#This Row],[Stan butelek przed]])</f>
        <v>29898</v>
      </c>
      <c r="G734">
        <f>IF(soki67[[#This Row],[Stan butelek przed]]-soki67[[#This Row],[wielkosc_zamowienia]] &lt; 0, soki67[[#This Row],[wielkosc_zamowienia]], 0)</f>
        <v>0</v>
      </c>
      <c r="H734">
        <f>IF(WEEKDAY(soki67[[#This Row],[data]], 2) &lt;= 5, $J$2, 5000)</f>
        <v>13179</v>
      </c>
    </row>
    <row r="735" spans="1:8" x14ac:dyDescent="0.45">
      <c r="A735">
        <v>734</v>
      </c>
      <c r="B735" s="1">
        <v>44552</v>
      </c>
      <c r="C735" s="2" t="s">
        <v>4</v>
      </c>
      <c r="D735">
        <v>5730</v>
      </c>
      <c r="E735">
        <f>IF(soki67[[#This Row],[data]] &lt;&gt; B734, F734+soki67[[#This Row],[Zmiana butelkowa]], F734)</f>
        <v>43077</v>
      </c>
      <c r="F735">
        <f>IF(soki67[[#This Row],[Stan butelek przed]]-soki67[[#This Row],[wielkosc_zamowienia]] &gt;=0, soki67[[#This Row],[Stan butelek przed]]-soki67[[#This Row],[wielkosc_zamowienia]], soki67[[#This Row],[Stan butelek przed]])</f>
        <v>37347</v>
      </c>
      <c r="G735">
        <f>IF(soki67[[#This Row],[Stan butelek przed]]-soki67[[#This Row],[wielkosc_zamowienia]] &lt; 0, soki67[[#This Row],[wielkosc_zamowienia]], 0)</f>
        <v>0</v>
      </c>
      <c r="H735">
        <f>IF(WEEKDAY(soki67[[#This Row],[data]], 2) &lt;= 5, $J$2, 5000)</f>
        <v>13179</v>
      </c>
    </row>
    <row r="736" spans="1:8" x14ac:dyDescent="0.45">
      <c r="A736">
        <v>735</v>
      </c>
      <c r="B736" s="1">
        <v>44552</v>
      </c>
      <c r="C736" s="2" t="s">
        <v>5</v>
      </c>
      <c r="D736">
        <v>1260</v>
      </c>
      <c r="E736">
        <f>IF(soki67[[#This Row],[data]] &lt;&gt; B735, F735+soki67[[#This Row],[Zmiana butelkowa]], F735)</f>
        <v>37347</v>
      </c>
      <c r="F736">
        <f>IF(soki67[[#This Row],[Stan butelek przed]]-soki67[[#This Row],[wielkosc_zamowienia]] &gt;=0, soki67[[#This Row],[Stan butelek przed]]-soki67[[#This Row],[wielkosc_zamowienia]], soki67[[#This Row],[Stan butelek przed]])</f>
        <v>36087</v>
      </c>
      <c r="G736">
        <f>IF(soki67[[#This Row],[Stan butelek przed]]-soki67[[#This Row],[wielkosc_zamowienia]] &lt; 0, soki67[[#This Row],[wielkosc_zamowienia]], 0)</f>
        <v>0</v>
      </c>
      <c r="H736">
        <f>IF(WEEKDAY(soki67[[#This Row],[data]], 2) &lt;= 5, $J$2, 5000)</f>
        <v>13179</v>
      </c>
    </row>
    <row r="737" spans="1:8" x14ac:dyDescent="0.45">
      <c r="A737">
        <v>736</v>
      </c>
      <c r="B737" s="1">
        <v>44553</v>
      </c>
      <c r="C737" s="2" t="s">
        <v>4</v>
      </c>
      <c r="D737">
        <v>9620</v>
      </c>
      <c r="E737">
        <f>IF(soki67[[#This Row],[data]] &lt;&gt; B736, F736+soki67[[#This Row],[Zmiana butelkowa]], F736)</f>
        <v>49266</v>
      </c>
      <c r="F737">
        <f>IF(soki67[[#This Row],[Stan butelek przed]]-soki67[[#This Row],[wielkosc_zamowienia]] &gt;=0, soki67[[#This Row],[Stan butelek przed]]-soki67[[#This Row],[wielkosc_zamowienia]], soki67[[#This Row],[Stan butelek przed]])</f>
        <v>39646</v>
      </c>
      <c r="G737">
        <f>IF(soki67[[#This Row],[Stan butelek przed]]-soki67[[#This Row],[wielkosc_zamowienia]] &lt; 0, soki67[[#This Row],[wielkosc_zamowienia]], 0)</f>
        <v>0</v>
      </c>
      <c r="H737">
        <f>IF(WEEKDAY(soki67[[#This Row],[data]], 2) &lt;= 5, $J$2, 5000)</f>
        <v>13179</v>
      </c>
    </row>
    <row r="738" spans="1:8" x14ac:dyDescent="0.45">
      <c r="A738">
        <v>737</v>
      </c>
      <c r="B738" s="1">
        <v>44553</v>
      </c>
      <c r="C738" s="2" t="s">
        <v>6</v>
      </c>
      <c r="D738">
        <v>1280</v>
      </c>
      <c r="E738">
        <f>IF(soki67[[#This Row],[data]] &lt;&gt; B737, F737+soki67[[#This Row],[Zmiana butelkowa]], F737)</f>
        <v>39646</v>
      </c>
      <c r="F738">
        <f>IF(soki67[[#This Row],[Stan butelek przed]]-soki67[[#This Row],[wielkosc_zamowienia]] &gt;=0, soki67[[#This Row],[Stan butelek przed]]-soki67[[#This Row],[wielkosc_zamowienia]], soki67[[#This Row],[Stan butelek przed]])</f>
        <v>38366</v>
      </c>
      <c r="G738">
        <f>IF(soki67[[#This Row],[Stan butelek przed]]-soki67[[#This Row],[wielkosc_zamowienia]] &lt; 0, soki67[[#This Row],[wielkosc_zamowienia]], 0)</f>
        <v>0</v>
      </c>
      <c r="H738">
        <f>IF(WEEKDAY(soki67[[#This Row],[data]], 2) &lt;= 5, $J$2, 5000)</f>
        <v>13179</v>
      </c>
    </row>
    <row r="739" spans="1:8" x14ac:dyDescent="0.45">
      <c r="A739">
        <v>738</v>
      </c>
      <c r="B739" s="1">
        <v>44553</v>
      </c>
      <c r="C739" s="2" t="s">
        <v>5</v>
      </c>
      <c r="D739">
        <v>4040</v>
      </c>
      <c r="E739">
        <f>IF(soki67[[#This Row],[data]] &lt;&gt; B738, F738+soki67[[#This Row],[Zmiana butelkowa]], F738)</f>
        <v>38366</v>
      </c>
      <c r="F739">
        <f>IF(soki67[[#This Row],[Stan butelek przed]]-soki67[[#This Row],[wielkosc_zamowienia]] &gt;=0, soki67[[#This Row],[Stan butelek przed]]-soki67[[#This Row],[wielkosc_zamowienia]], soki67[[#This Row],[Stan butelek przed]])</f>
        <v>34326</v>
      </c>
      <c r="G739">
        <f>IF(soki67[[#This Row],[Stan butelek przed]]-soki67[[#This Row],[wielkosc_zamowienia]] &lt; 0, soki67[[#This Row],[wielkosc_zamowienia]], 0)</f>
        <v>0</v>
      </c>
      <c r="H739">
        <f>IF(WEEKDAY(soki67[[#This Row],[data]], 2) &lt;= 5, $J$2, 5000)</f>
        <v>13179</v>
      </c>
    </row>
    <row r="740" spans="1:8" x14ac:dyDescent="0.45">
      <c r="A740">
        <v>739</v>
      </c>
      <c r="B740" s="1">
        <v>44554</v>
      </c>
      <c r="C740" s="2" t="s">
        <v>4</v>
      </c>
      <c r="D740">
        <v>4270</v>
      </c>
      <c r="E740">
        <f>IF(soki67[[#This Row],[data]] &lt;&gt; B739, F739+soki67[[#This Row],[Zmiana butelkowa]], F739)</f>
        <v>47505</v>
      </c>
      <c r="F740">
        <f>IF(soki67[[#This Row],[Stan butelek przed]]-soki67[[#This Row],[wielkosc_zamowienia]] &gt;=0, soki67[[#This Row],[Stan butelek przed]]-soki67[[#This Row],[wielkosc_zamowienia]], soki67[[#This Row],[Stan butelek przed]])</f>
        <v>43235</v>
      </c>
      <c r="G740">
        <f>IF(soki67[[#This Row],[Stan butelek przed]]-soki67[[#This Row],[wielkosc_zamowienia]] &lt; 0, soki67[[#This Row],[wielkosc_zamowienia]], 0)</f>
        <v>0</v>
      </c>
      <c r="H740">
        <f>IF(WEEKDAY(soki67[[#This Row],[data]], 2) &lt;= 5, $J$2, 5000)</f>
        <v>13179</v>
      </c>
    </row>
    <row r="741" spans="1:8" x14ac:dyDescent="0.45">
      <c r="A741">
        <v>740</v>
      </c>
      <c r="B741" s="1">
        <v>44555</v>
      </c>
      <c r="C741" s="2" t="s">
        <v>4</v>
      </c>
      <c r="D741">
        <v>1590</v>
      </c>
      <c r="E741">
        <f>IF(soki67[[#This Row],[data]] &lt;&gt; B740, F740+soki67[[#This Row],[Zmiana butelkowa]], F740)</f>
        <v>48235</v>
      </c>
      <c r="F741">
        <f>IF(soki67[[#This Row],[Stan butelek przed]]-soki67[[#This Row],[wielkosc_zamowienia]] &gt;=0, soki67[[#This Row],[Stan butelek przed]]-soki67[[#This Row],[wielkosc_zamowienia]], soki67[[#This Row],[Stan butelek przed]])</f>
        <v>46645</v>
      </c>
      <c r="G741">
        <f>IF(soki67[[#This Row],[Stan butelek przed]]-soki67[[#This Row],[wielkosc_zamowienia]] &lt; 0, soki67[[#This Row],[wielkosc_zamowienia]], 0)</f>
        <v>0</v>
      </c>
      <c r="H741">
        <f>IF(WEEKDAY(soki67[[#This Row],[data]], 2) &lt;= 5, $J$2, 5000)</f>
        <v>5000</v>
      </c>
    </row>
    <row r="742" spans="1:8" x14ac:dyDescent="0.45">
      <c r="A742">
        <v>741</v>
      </c>
      <c r="B742" s="1">
        <v>44556</v>
      </c>
      <c r="C742" s="2" t="s">
        <v>5</v>
      </c>
      <c r="D742">
        <v>7700</v>
      </c>
      <c r="E742">
        <f>IF(soki67[[#This Row],[data]] &lt;&gt; B741, F741+soki67[[#This Row],[Zmiana butelkowa]], F741)</f>
        <v>51645</v>
      </c>
      <c r="F742">
        <f>IF(soki67[[#This Row],[Stan butelek przed]]-soki67[[#This Row],[wielkosc_zamowienia]] &gt;=0, soki67[[#This Row],[Stan butelek przed]]-soki67[[#This Row],[wielkosc_zamowienia]], soki67[[#This Row],[Stan butelek przed]])</f>
        <v>43945</v>
      </c>
      <c r="G742">
        <f>IF(soki67[[#This Row],[Stan butelek przed]]-soki67[[#This Row],[wielkosc_zamowienia]] &lt; 0, soki67[[#This Row],[wielkosc_zamowienia]], 0)</f>
        <v>0</v>
      </c>
      <c r="H742">
        <f>IF(WEEKDAY(soki67[[#This Row],[data]], 2) &lt;= 5, $J$2, 5000)</f>
        <v>5000</v>
      </c>
    </row>
    <row r="743" spans="1:8" x14ac:dyDescent="0.45">
      <c r="A743">
        <v>742</v>
      </c>
      <c r="B743" s="1">
        <v>44556</v>
      </c>
      <c r="C743" s="2" t="s">
        <v>7</v>
      </c>
      <c r="D743">
        <v>7320</v>
      </c>
      <c r="E743">
        <f>IF(soki67[[#This Row],[data]] &lt;&gt; B742, F742+soki67[[#This Row],[Zmiana butelkowa]], F742)</f>
        <v>43945</v>
      </c>
      <c r="F743">
        <f>IF(soki67[[#This Row],[Stan butelek przed]]-soki67[[#This Row],[wielkosc_zamowienia]] &gt;=0, soki67[[#This Row],[Stan butelek przed]]-soki67[[#This Row],[wielkosc_zamowienia]], soki67[[#This Row],[Stan butelek przed]])</f>
        <v>36625</v>
      </c>
      <c r="G743">
        <f>IF(soki67[[#This Row],[Stan butelek przed]]-soki67[[#This Row],[wielkosc_zamowienia]] &lt; 0, soki67[[#This Row],[wielkosc_zamowienia]], 0)</f>
        <v>0</v>
      </c>
      <c r="H743">
        <f>IF(WEEKDAY(soki67[[#This Row],[data]], 2) &lt;= 5, $J$2, 5000)</f>
        <v>5000</v>
      </c>
    </row>
    <row r="744" spans="1:8" x14ac:dyDescent="0.45">
      <c r="A744">
        <v>743</v>
      </c>
      <c r="B744" s="1">
        <v>44557</v>
      </c>
      <c r="C744" s="2" t="s">
        <v>7</v>
      </c>
      <c r="D744">
        <v>3930</v>
      </c>
      <c r="E744">
        <f>IF(soki67[[#This Row],[data]] &lt;&gt; B743, F743+soki67[[#This Row],[Zmiana butelkowa]], F743)</f>
        <v>49804</v>
      </c>
      <c r="F744">
        <f>IF(soki67[[#This Row],[Stan butelek przed]]-soki67[[#This Row],[wielkosc_zamowienia]] &gt;=0, soki67[[#This Row],[Stan butelek przed]]-soki67[[#This Row],[wielkosc_zamowienia]], soki67[[#This Row],[Stan butelek przed]])</f>
        <v>45874</v>
      </c>
      <c r="G744">
        <f>IF(soki67[[#This Row],[Stan butelek przed]]-soki67[[#This Row],[wielkosc_zamowienia]] &lt; 0, soki67[[#This Row],[wielkosc_zamowienia]], 0)</f>
        <v>0</v>
      </c>
      <c r="H744">
        <f>IF(WEEKDAY(soki67[[#This Row],[data]], 2) &lt;= 5, $J$2, 5000)</f>
        <v>13179</v>
      </c>
    </row>
    <row r="745" spans="1:8" x14ac:dyDescent="0.45">
      <c r="A745">
        <v>744</v>
      </c>
      <c r="B745" s="1">
        <v>44557</v>
      </c>
      <c r="C745" s="2" t="s">
        <v>6</v>
      </c>
      <c r="D745">
        <v>5870</v>
      </c>
      <c r="E745">
        <f>IF(soki67[[#This Row],[data]] &lt;&gt; B744, F744+soki67[[#This Row],[Zmiana butelkowa]], F744)</f>
        <v>45874</v>
      </c>
      <c r="F745">
        <f>IF(soki67[[#This Row],[Stan butelek przed]]-soki67[[#This Row],[wielkosc_zamowienia]] &gt;=0, soki67[[#This Row],[Stan butelek przed]]-soki67[[#This Row],[wielkosc_zamowienia]], soki67[[#This Row],[Stan butelek przed]])</f>
        <v>40004</v>
      </c>
      <c r="G745">
        <f>IF(soki67[[#This Row],[Stan butelek przed]]-soki67[[#This Row],[wielkosc_zamowienia]] &lt; 0, soki67[[#This Row],[wielkosc_zamowienia]], 0)</f>
        <v>0</v>
      </c>
      <c r="H745">
        <f>IF(WEEKDAY(soki67[[#This Row],[data]], 2) &lt;= 5, $J$2, 5000)</f>
        <v>13179</v>
      </c>
    </row>
    <row r="746" spans="1:8" x14ac:dyDescent="0.45">
      <c r="A746">
        <v>745</v>
      </c>
      <c r="B746" s="1">
        <v>44557</v>
      </c>
      <c r="C746" s="2" t="s">
        <v>5</v>
      </c>
      <c r="D746">
        <v>8040</v>
      </c>
      <c r="E746">
        <f>IF(soki67[[#This Row],[data]] &lt;&gt; B745, F745+soki67[[#This Row],[Zmiana butelkowa]], F745)</f>
        <v>40004</v>
      </c>
      <c r="F746">
        <f>IF(soki67[[#This Row],[Stan butelek przed]]-soki67[[#This Row],[wielkosc_zamowienia]] &gt;=0, soki67[[#This Row],[Stan butelek przed]]-soki67[[#This Row],[wielkosc_zamowienia]], soki67[[#This Row],[Stan butelek przed]])</f>
        <v>31964</v>
      </c>
      <c r="G746">
        <f>IF(soki67[[#This Row],[Stan butelek przed]]-soki67[[#This Row],[wielkosc_zamowienia]] &lt; 0, soki67[[#This Row],[wielkosc_zamowienia]], 0)</f>
        <v>0</v>
      </c>
      <c r="H746">
        <f>IF(WEEKDAY(soki67[[#This Row],[data]], 2) &lt;= 5, $J$2, 5000)</f>
        <v>13179</v>
      </c>
    </row>
    <row r="747" spans="1:8" x14ac:dyDescent="0.45">
      <c r="A747">
        <v>746</v>
      </c>
      <c r="B747" s="1">
        <v>44557</v>
      </c>
      <c r="C747" s="2" t="s">
        <v>4</v>
      </c>
      <c r="D747">
        <v>8030</v>
      </c>
      <c r="E747">
        <f>IF(soki67[[#This Row],[data]] &lt;&gt; B746, F746+soki67[[#This Row],[Zmiana butelkowa]], F746)</f>
        <v>31964</v>
      </c>
      <c r="F747">
        <f>IF(soki67[[#This Row],[Stan butelek przed]]-soki67[[#This Row],[wielkosc_zamowienia]] &gt;=0, soki67[[#This Row],[Stan butelek przed]]-soki67[[#This Row],[wielkosc_zamowienia]], soki67[[#This Row],[Stan butelek przed]])</f>
        <v>23934</v>
      </c>
      <c r="G747">
        <f>IF(soki67[[#This Row],[Stan butelek przed]]-soki67[[#This Row],[wielkosc_zamowienia]] &lt; 0, soki67[[#This Row],[wielkosc_zamowienia]], 0)</f>
        <v>0</v>
      </c>
      <c r="H747">
        <f>IF(WEEKDAY(soki67[[#This Row],[data]], 2) &lt;= 5, $J$2, 5000)</f>
        <v>13179</v>
      </c>
    </row>
    <row r="748" spans="1:8" x14ac:dyDescent="0.45">
      <c r="A748">
        <v>747</v>
      </c>
      <c r="B748" s="1">
        <v>44558</v>
      </c>
      <c r="C748" s="2" t="s">
        <v>5</v>
      </c>
      <c r="D748">
        <v>4140</v>
      </c>
      <c r="E748">
        <f>IF(soki67[[#This Row],[data]] &lt;&gt; B747, F747+soki67[[#This Row],[Zmiana butelkowa]], F747)</f>
        <v>37113</v>
      </c>
      <c r="F748">
        <f>IF(soki67[[#This Row],[Stan butelek przed]]-soki67[[#This Row],[wielkosc_zamowienia]] &gt;=0, soki67[[#This Row],[Stan butelek przed]]-soki67[[#This Row],[wielkosc_zamowienia]], soki67[[#This Row],[Stan butelek przed]])</f>
        <v>32973</v>
      </c>
      <c r="G748">
        <f>IF(soki67[[#This Row],[Stan butelek przed]]-soki67[[#This Row],[wielkosc_zamowienia]] &lt; 0, soki67[[#This Row],[wielkosc_zamowienia]], 0)</f>
        <v>0</v>
      </c>
      <c r="H748">
        <f>IF(WEEKDAY(soki67[[#This Row],[data]], 2) &lt;= 5, $J$2, 5000)</f>
        <v>13179</v>
      </c>
    </row>
    <row r="749" spans="1:8" x14ac:dyDescent="0.45">
      <c r="A749">
        <v>748</v>
      </c>
      <c r="B749" s="1">
        <v>44558</v>
      </c>
      <c r="C749" s="2" t="s">
        <v>4</v>
      </c>
      <c r="D749">
        <v>1410</v>
      </c>
      <c r="E749">
        <f>IF(soki67[[#This Row],[data]] &lt;&gt; B748, F748+soki67[[#This Row],[Zmiana butelkowa]], F748)</f>
        <v>32973</v>
      </c>
      <c r="F749">
        <f>IF(soki67[[#This Row],[Stan butelek przed]]-soki67[[#This Row],[wielkosc_zamowienia]] &gt;=0, soki67[[#This Row],[Stan butelek przed]]-soki67[[#This Row],[wielkosc_zamowienia]], soki67[[#This Row],[Stan butelek przed]])</f>
        <v>31563</v>
      </c>
      <c r="G749">
        <f>IF(soki67[[#This Row],[Stan butelek przed]]-soki67[[#This Row],[wielkosc_zamowienia]] &lt; 0, soki67[[#This Row],[wielkosc_zamowienia]], 0)</f>
        <v>0</v>
      </c>
      <c r="H749">
        <f>IF(WEEKDAY(soki67[[#This Row],[data]], 2) &lt;= 5, $J$2, 5000)</f>
        <v>13179</v>
      </c>
    </row>
    <row r="750" spans="1:8" x14ac:dyDescent="0.45">
      <c r="A750">
        <v>749</v>
      </c>
      <c r="B750" s="1">
        <v>44558</v>
      </c>
      <c r="C750" s="2" t="s">
        <v>6</v>
      </c>
      <c r="D750">
        <v>4500</v>
      </c>
      <c r="E750">
        <f>IF(soki67[[#This Row],[data]] &lt;&gt; B749, F749+soki67[[#This Row],[Zmiana butelkowa]], F749)</f>
        <v>31563</v>
      </c>
      <c r="F750">
        <f>IF(soki67[[#This Row],[Stan butelek przed]]-soki67[[#This Row],[wielkosc_zamowienia]] &gt;=0, soki67[[#This Row],[Stan butelek przed]]-soki67[[#This Row],[wielkosc_zamowienia]], soki67[[#This Row],[Stan butelek przed]])</f>
        <v>27063</v>
      </c>
      <c r="G750">
        <f>IF(soki67[[#This Row],[Stan butelek przed]]-soki67[[#This Row],[wielkosc_zamowienia]] &lt; 0, soki67[[#This Row],[wielkosc_zamowienia]], 0)</f>
        <v>0</v>
      </c>
      <c r="H750">
        <f>IF(WEEKDAY(soki67[[#This Row],[data]], 2) &lt;= 5, $J$2, 5000)</f>
        <v>13179</v>
      </c>
    </row>
    <row r="751" spans="1:8" x14ac:dyDescent="0.45">
      <c r="A751">
        <v>750</v>
      </c>
      <c r="B751" s="1">
        <v>44559</v>
      </c>
      <c r="C751" s="2" t="s">
        <v>5</v>
      </c>
      <c r="D751">
        <v>4050</v>
      </c>
      <c r="E751">
        <f>IF(soki67[[#This Row],[data]] &lt;&gt; B750, F750+soki67[[#This Row],[Zmiana butelkowa]], F750)</f>
        <v>40242</v>
      </c>
      <c r="F751">
        <f>IF(soki67[[#This Row],[Stan butelek przed]]-soki67[[#This Row],[wielkosc_zamowienia]] &gt;=0, soki67[[#This Row],[Stan butelek przed]]-soki67[[#This Row],[wielkosc_zamowienia]], soki67[[#This Row],[Stan butelek przed]])</f>
        <v>36192</v>
      </c>
      <c r="G751">
        <f>IF(soki67[[#This Row],[Stan butelek przed]]-soki67[[#This Row],[wielkosc_zamowienia]] &lt; 0, soki67[[#This Row],[wielkosc_zamowienia]], 0)</f>
        <v>0</v>
      </c>
      <c r="H751">
        <f>IF(WEEKDAY(soki67[[#This Row],[data]], 2) &lt;= 5, $J$2, 5000)</f>
        <v>13179</v>
      </c>
    </row>
    <row r="752" spans="1:8" x14ac:dyDescent="0.45">
      <c r="A752">
        <v>751</v>
      </c>
      <c r="B752" s="1">
        <v>44559</v>
      </c>
      <c r="C752" s="2" t="s">
        <v>4</v>
      </c>
      <c r="D752">
        <v>7390</v>
      </c>
      <c r="E752">
        <f>IF(soki67[[#This Row],[data]] &lt;&gt; B751, F751+soki67[[#This Row],[Zmiana butelkowa]], F751)</f>
        <v>36192</v>
      </c>
      <c r="F752">
        <f>IF(soki67[[#This Row],[Stan butelek przed]]-soki67[[#This Row],[wielkosc_zamowienia]] &gt;=0, soki67[[#This Row],[Stan butelek przed]]-soki67[[#This Row],[wielkosc_zamowienia]], soki67[[#This Row],[Stan butelek przed]])</f>
        <v>28802</v>
      </c>
      <c r="G752">
        <f>IF(soki67[[#This Row],[Stan butelek przed]]-soki67[[#This Row],[wielkosc_zamowienia]] &lt; 0, soki67[[#This Row],[wielkosc_zamowienia]], 0)</f>
        <v>0</v>
      </c>
      <c r="H752">
        <f>IF(WEEKDAY(soki67[[#This Row],[data]], 2) &lt;= 5, $J$2, 5000)</f>
        <v>13179</v>
      </c>
    </row>
    <row r="753" spans="1:11" x14ac:dyDescent="0.45">
      <c r="A753">
        <v>752</v>
      </c>
      <c r="B753" s="1">
        <v>44560</v>
      </c>
      <c r="C753" s="2" t="s">
        <v>6</v>
      </c>
      <c r="D753">
        <v>4600</v>
      </c>
      <c r="E753">
        <f>IF(soki67[[#This Row],[data]] &lt;&gt; B752, F752+soki67[[#This Row],[Zmiana butelkowa]], F752)</f>
        <v>41981</v>
      </c>
      <c r="F753">
        <f>IF(soki67[[#This Row],[Stan butelek przed]]-soki67[[#This Row],[wielkosc_zamowienia]] &gt;=0, soki67[[#This Row],[Stan butelek przed]]-soki67[[#This Row],[wielkosc_zamowienia]], soki67[[#This Row],[Stan butelek przed]])</f>
        <v>37381</v>
      </c>
      <c r="G753">
        <f>IF(soki67[[#This Row],[Stan butelek przed]]-soki67[[#This Row],[wielkosc_zamowienia]] &lt; 0, soki67[[#This Row],[wielkosc_zamowienia]], 0)</f>
        <v>0</v>
      </c>
      <c r="H753">
        <f>IF(WEEKDAY(soki67[[#This Row],[data]], 2) &lt;= 5, $J$2, 5000)</f>
        <v>13179</v>
      </c>
    </row>
    <row r="754" spans="1:11" x14ac:dyDescent="0.45">
      <c r="A754">
        <v>753</v>
      </c>
      <c r="B754" s="1">
        <v>44560</v>
      </c>
      <c r="C754" s="2" t="s">
        <v>5</v>
      </c>
      <c r="D754">
        <v>7040</v>
      </c>
      <c r="E754">
        <f>IF(soki67[[#This Row],[data]] &lt;&gt; B753, F753+soki67[[#This Row],[Zmiana butelkowa]], F753)</f>
        <v>37381</v>
      </c>
      <c r="F754">
        <f>IF(soki67[[#This Row],[Stan butelek przed]]-soki67[[#This Row],[wielkosc_zamowienia]] &gt;=0, soki67[[#This Row],[Stan butelek przed]]-soki67[[#This Row],[wielkosc_zamowienia]], soki67[[#This Row],[Stan butelek przed]])</f>
        <v>30341</v>
      </c>
      <c r="G754">
        <f>IF(soki67[[#This Row],[Stan butelek przed]]-soki67[[#This Row],[wielkosc_zamowienia]] &lt; 0, soki67[[#This Row],[wielkosc_zamowienia]], 0)</f>
        <v>0</v>
      </c>
      <c r="H754">
        <f>IF(WEEKDAY(soki67[[#This Row],[data]], 2) &lt;= 5, $J$2, 5000)</f>
        <v>13179</v>
      </c>
    </row>
    <row r="755" spans="1:11" x14ac:dyDescent="0.45">
      <c r="A755">
        <v>754</v>
      </c>
      <c r="B755" s="1">
        <v>44560</v>
      </c>
      <c r="C755" s="2" t="s">
        <v>7</v>
      </c>
      <c r="D755">
        <v>2410</v>
      </c>
      <c r="E755">
        <f>IF(soki67[[#This Row],[data]] &lt;&gt; B754, F754+soki67[[#This Row],[Zmiana butelkowa]], F754)</f>
        <v>30341</v>
      </c>
      <c r="F755">
        <f>IF(soki67[[#This Row],[Stan butelek przed]]-soki67[[#This Row],[wielkosc_zamowienia]] &gt;=0, soki67[[#This Row],[Stan butelek przed]]-soki67[[#This Row],[wielkosc_zamowienia]], soki67[[#This Row],[Stan butelek przed]])</f>
        <v>27931</v>
      </c>
      <c r="G755">
        <f>IF(soki67[[#This Row],[Stan butelek przed]]-soki67[[#This Row],[wielkosc_zamowienia]] &lt; 0, soki67[[#This Row],[wielkosc_zamowienia]], 0)</f>
        <v>0</v>
      </c>
      <c r="H755">
        <f>IF(WEEKDAY(soki67[[#This Row],[data]], 2) &lt;= 5, $J$2, 5000)</f>
        <v>13179</v>
      </c>
    </row>
    <row r="756" spans="1:11" x14ac:dyDescent="0.45">
      <c r="A756">
        <v>755</v>
      </c>
      <c r="B756" s="1">
        <v>44561</v>
      </c>
      <c r="C756" s="2" t="s">
        <v>6</v>
      </c>
      <c r="D756">
        <v>6290</v>
      </c>
      <c r="E756">
        <f>IF(soki67[[#This Row],[data]] &lt;&gt; B755, F755+soki67[[#This Row],[Zmiana butelkowa]], F755)</f>
        <v>41110</v>
      </c>
      <c r="F756">
        <f>IF(soki67[[#This Row],[Stan butelek przed]]-soki67[[#This Row],[wielkosc_zamowienia]] &gt;=0, soki67[[#This Row],[Stan butelek przed]]-soki67[[#This Row],[wielkosc_zamowienia]], soki67[[#This Row],[Stan butelek przed]])</f>
        <v>34820</v>
      </c>
      <c r="G756">
        <f>IF(soki67[[#This Row],[Stan butelek przed]]-soki67[[#This Row],[wielkosc_zamowienia]] &lt; 0, soki67[[#This Row],[wielkosc_zamowienia]], 0)</f>
        <v>0</v>
      </c>
      <c r="H756">
        <f>IF(WEEKDAY(soki67[[#This Row],[data]], 2) &lt;= 5, $J$2, 5000)</f>
        <v>13179</v>
      </c>
    </row>
    <row r="758" spans="1:11" x14ac:dyDescent="0.45">
      <c r="J758" s="6"/>
      <c r="K758" s="6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E A A B Q S w M E F A A C A A g A Z F 9 U W o X x p k y m A A A A 9 w A A A B I A H A B D b 2 5 m a W c v U G F j a 2 F n Z S 5 4 b W w g o h g A K K A U A A A A A A A A A A A A A A A A A A A A A A A A A A A A h Y 8 x D o I w G I W v Q r r T F h g E U k q i g 4 s k J i b G t S k V G u H H 0 G K 5 m 4 N H 8 g p i F H V z f N / 7 h v f u 1 x v L x 7 b x L q o 3 u o M M B Z g i T 4 H s S g 1 V h g Z 7 9 G O U c 7 Y V 8 i Q q 5 U 0 y m H Q 0 Z Y Z q a 8 8 p I c 4 5 7 C L c 9 R U J K Q 3 I o d j s Z K 1 a g T 6 y / i / 7 G o w V I B X i b P 8 a w 0 M c R A k O 4 k W C K S M z Z Y W G r x F O g 5 / t D 2 S r o b F D r 7 g C f 7 1 k Z I 6 M v E / w B 1 B L A w Q U A A I A C A B k X 1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F 9 U W s L 3 7 n C Z A Q A A 9 A w A A B M A H A B G b 3 J t d W x h c y 9 T Z W N 0 a W 9 u M S 5 t I K I Y A C i g F A A A A A A A A A A A A A A A A A A A A A A A A A A A A O 2 S s W 7 b M B C G 5 x r w O x D M I g O q E K t 2 h g Q a C q d F M z R o Y E + N g u A i s S 5 h k m e Q p z q S k c W v l K l A t 0 D v V S p K m 6 B o 4 T 4 A u f D u J / g f f + J z o i C J h s 3 7 f X w y H A w H 7 i t Y U T K H K 8 k y p g Q N B 8 y v 9 r t 9 u C / b H X p x 5 r 4 l p 1 h U W h i K 3 k s l k h k a 8 o 2 L + O w 4 L 7 C U Z p l / B K o s v D 4 z X 9 B q o H o F e V d V 7 Q 5 Y e j i e 5 u l h m u Y N l G C k Y N O 8 m 5 j Q L f F R f H k q l N S S h M 3 4 K x 6 z G a p K G 5 d N Y v b O 9 P b Z O J 2 m M b u o k M S c a i W y 5 z I 5 R y O u R n H / 8 g N + D s t 2 9 3 C / 8 Y m Q r b H c 1 O 0 P 1 6 C p t e 8 a i V o K 7 m M t 4 M b f / W R R e 6 M P A k p h X f Q 7 d 8 w u n 4 7 e K j U v Q I F 1 G d n q 5 a D P 3 s n 4 n 0 R G 9 f r Z c m H B u C 5 7 n 2 N R r 4 W L / u 9 Z 8 X b L j b 1 u Q O O m 8 w b / G 2 e G j i Z J 5 3 I X s y 0 v g T r V T x T M 1 7 2 o Y Q l N b X 7 p J G 7 p U f c m a o W u + K f j 3 W g 4 k O b v g V 7 y c c A f C Y n S E Q + Y B E z 2 Y f I m Y B I w 2 Y / J J G A S M N m P y T R g E j D Z j 8 l R w C R g 8 g c m P w F Q S w E C L Q A U A A I A C A B k X 1 R a h f G m T K Y A A A D 3 A A A A E g A A A A A A A A A A A A A A A A A A A A A A Q 2 9 u Z m l n L 1 B h Y 2 t h Z 2 U u e G 1 s U E s B A i 0 A F A A C A A g A Z F 9 U W g / K 6 a u k A A A A 6 Q A A A B M A A A A A A A A A A A A A A A A A 8 g A A A F t D b 2 5 0 Z W 5 0 X 1 R 5 c G V z X S 5 4 b W x Q S w E C L Q A U A A I A C A B k X 1 R a w v f u c J k B A A D 0 D A A A E w A A A A A A A A A A A A A A A A D j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O A A A A A A A A G A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k N m U y M T A 2 L T l j M D Y t N G U y Y y 0 4 O D d i L T B j Y W M z M m U 1 N m I 1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b 2 t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F Q x M D o x O D o w O S 4 w N j c 2 N j M 3 W i I g L z 4 8 R W 5 0 c n k g V H l w Z T 0 i R m l s b E N v b H V t b l R 5 c G V z I i B W Y W x 1 Z T 0 i c 0 F 3 a 0 d B d z 0 9 I i A v P j x F b n R y e S B U e X B l P S J G a W x s Q 2 9 s d W 1 u T m F t Z X M i I F Z h b H V l P S J z W y Z x d W 9 0 O 2 5 y X 3 p h b W 9 3 a W V u a W E m c X V v d D s s J n F 1 b 3 Q 7 Z G F 0 Y S Z x d W 9 0 O y w m c X V v d D t t Y W d h e n l u J n F 1 b 3 Q 7 L C Z x d W 9 0 O 3 d p Z W x r b 3 N j X 3 p h b W 9 3 a W V u a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t p L 0 F 1 d G 9 S Z W 1 v d m V k Q 2 9 s d W 1 u c z E u e 2 5 y X 3 p h b W 9 3 a W V u a W E s M H 0 m c X V v d D s s J n F 1 b 3 Q 7 U 2 V j d G l v b j E v c 2 9 r a S 9 B d X R v U m V t b 3 Z l Z E N v b H V t b n M x L n t k Y X R h L D F 9 J n F 1 b 3 Q 7 L C Z x d W 9 0 O 1 N l Y 3 R p b 2 4 x L 3 N v a 2 k v Q X V 0 b 1 J l b W 9 2 Z W R D b 2 x 1 b W 5 z M S 5 7 b W F n Y X p 5 b i w y f S Z x d W 9 0 O y w m c X V v d D t T Z W N 0 a W 9 u M S 9 z b 2 t p L 0 F 1 d G 9 S Z W 1 v d m V k Q 2 9 s d W 1 u c z E u e 3 d p Z W x r b 3 N j X 3 p h b W 9 3 a W V u a W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9 r a S 9 B d X R v U m V t b 3 Z l Z E N v b H V t b n M x L n t u c l 9 6 Y W 1 v d 2 l l b m l h L D B 9 J n F 1 b 3 Q 7 L C Z x d W 9 0 O 1 N l Y 3 R p b 2 4 x L 3 N v a 2 k v Q X V 0 b 1 J l b W 9 2 Z W R D b 2 x 1 b W 5 z M S 5 7 Z G F 0 Y S w x f S Z x d W 9 0 O y w m c X V v d D t T Z W N 0 a W 9 u M S 9 z b 2 t p L 0 F 1 d G 9 S Z W 1 v d m V k Q 2 9 s d W 1 u c z E u e 2 1 h Z 2 F 6 e W 4 s M n 0 m c X V v d D s s J n F 1 b 3 Q 7 U 2 V j d G l v b j E v c 2 9 r a S 9 B d X R v U m V t b 3 Z l Z E N v b H V t b n M x L n t 3 a W V s a 2 9 z Y 1 9 6 Y W 1 v d 2 l l b m l h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2 t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Z m Q 3 N m J m N S 1 k M D I 1 L T Q z N G U t Y j B k Y S 1 j N T k x M D d i Y 2 N h O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9 r a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w V D E w O j E 4 O j A 5 L j A 2 N z Y 2 M z d a I i A v P j x F b n R y e S B U e X B l P S J G a W x s Q 2 9 s d W 1 u V H l w Z X M i I F Z h b H V l P S J z Q X d r R 0 F 3 P T 0 i I C 8 + P E V u d H J 5 I F R 5 c G U 9 I k Z p b G x D b 2 x 1 b W 5 O Y W 1 l c y I g V m F s d W U 9 I n N b J n F 1 b 3 Q 7 b n J f e m F t b 3 d p Z W 5 p Y S Z x d W 9 0 O y w m c X V v d D t k Y X R h J n F 1 b 3 Q 7 L C Z x d W 9 0 O 2 1 h Z 2 F 6 e W 4 m c X V v d D s s J n F 1 b 3 Q 7 d 2 l l b G t v c 2 N f e m F t b 3 d p Z W 5 p Y S Z x d W 9 0 O 1 0 i I C 8 + P E V u d H J 5 I F R 5 c G U 9 I k Z p b G x T d G F 0 d X M i I F Z h b H V l P S J z Q 2 9 t c G x l d G U i I C 8 + P E V u d H J 5 I F R 5 c G U 9 I k Z p b G x D b 3 V u d C I g V m F s d W U 9 I m w 3 N T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a 2 k v Q X V 0 b 1 J l b W 9 2 Z W R D b 2 x 1 b W 5 z M S 5 7 b n J f e m F t b 3 d p Z W 5 p Y S w w f S Z x d W 9 0 O y w m c X V v d D t T Z W N 0 a W 9 u M S 9 z b 2 t p L 0 F 1 d G 9 S Z W 1 v d m V k Q 2 9 s d W 1 u c z E u e 2 R h d G E s M X 0 m c X V v d D s s J n F 1 b 3 Q 7 U 2 V j d G l v b j E v c 2 9 r a S 9 B d X R v U m V t b 3 Z l Z E N v b H V t b n M x L n t t Y W d h e n l u L D J 9 J n F 1 b 3 Q 7 L C Z x d W 9 0 O 1 N l Y 3 R p b 2 4 x L 3 N v a 2 k v Q X V 0 b 1 J l b W 9 2 Z W R D b 2 x 1 b W 5 z M S 5 7 d 2 l l b G t v c 2 N f e m F t b 3 d p Z W 5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2 t p L 0 F 1 d G 9 S Z W 1 v d m V k Q 2 9 s d W 1 u c z E u e 2 5 y X 3 p h b W 9 3 a W V u a W E s M H 0 m c X V v d D s s J n F 1 b 3 Q 7 U 2 V j d G l v b j E v c 2 9 r a S 9 B d X R v U m V t b 3 Z l Z E N v b H V t b n M x L n t k Y X R h L D F 9 J n F 1 b 3 Q 7 L C Z x d W 9 0 O 1 N l Y 3 R p b 2 4 x L 3 N v a 2 k v Q X V 0 b 1 J l b W 9 2 Z W R D b 2 x 1 b W 5 z M S 5 7 b W F n Y X p 5 b i w y f S Z x d W 9 0 O y w m c X V v d D t T Z W N 0 a W 9 u M S 9 z b 2 t p L 0 F 1 d G 9 S Z W 1 v d m V k Q 2 9 s d W 1 u c z E u e 3 d p Z W x r b 3 N j X 3 p h b W 9 3 a W V u a W E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b 2 t p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O T d i N T M z N y 1 h Y 2 N j L T Q 2 N m U t Y W E 2 N i 0 5 M D Z j M T V k Z j c y Z T Q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9 r a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w V D E w O j E 4 O j A 5 L j A 2 N z Y 2 M z d a I i A v P j x F b n R y e S B U e X B l P S J G a W x s Q 2 9 s d W 1 u V H l w Z X M i I F Z h b H V l P S J z Q X d r R 0 F 3 P T 0 i I C 8 + P E V u d H J 5 I F R 5 c G U 9 I k Z p b G x D b 2 x 1 b W 5 O Y W 1 l c y I g V m F s d W U 9 I n N b J n F 1 b 3 Q 7 b n J f e m F t b 3 d p Z W 5 p Y S Z x d W 9 0 O y w m c X V v d D t k Y X R h J n F 1 b 3 Q 7 L C Z x d W 9 0 O 2 1 h Z 2 F 6 e W 4 m c X V v d D s s J n F 1 b 3 Q 7 d 2 l l b G t v c 2 N f e m F t b 3 d p Z W 5 p Y S Z x d W 9 0 O 1 0 i I C 8 + P E V u d H J 5 I F R 5 c G U 9 I k Z p b G x T d G F 0 d X M i I F Z h b H V l P S J z Q 2 9 t c G x l d G U i I C 8 + P E V u d H J 5 I F R 5 c G U 9 I k Z p b G x D b 3 V u d C I g V m F s d W U 9 I m w 3 N T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a 2 k v Q X V 0 b 1 J l b W 9 2 Z W R D b 2 x 1 b W 5 z M S 5 7 b n J f e m F t b 3 d p Z W 5 p Y S w w f S Z x d W 9 0 O y w m c X V v d D t T Z W N 0 a W 9 u M S 9 z b 2 t p L 0 F 1 d G 9 S Z W 1 v d m V k Q 2 9 s d W 1 u c z E u e 2 R h d G E s M X 0 m c X V v d D s s J n F 1 b 3 Q 7 U 2 V j d G l v b j E v c 2 9 r a S 9 B d X R v U m V t b 3 Z l Z E N v b H V t b n M x L n t t Y W d h e n l u L D J 9 J n F 1 b 3 Q 7 L C Z x d W 9 0 O 1 N l Y 3 R p b 2 4 x L 3 N v a 2 k v Q X V 0 b 1 J l b W 9 2 Z W R D b 2 x 1 b W 5 z M S 5 7 d 2 l l b G t v c 2 N f e m F t b 3 d p Z W 5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2 t p L 0 F 1 d G 9 S Z W 1 v d m V k Q 2 9 s d W 1 u c z E u e 2 5 y X 3 p h b W 9 3 a W V u a W E s M H 0 m c X V v d D s s J n F 1 b 3 Q 7 U 2 V j d G l v b j E v c 2 9 r a S 9 B d X R v U m V t b 3 Z l Z E N v b H V t b n M x L n t k Y X R h L D F 9 J n F 1 b 3 Q 7 L C Z x d W 9 0 O 1 N l Y 3 R p b 2 4 x L 3 N v a 2 k v Q X V 0 b 1 J l b W 9 2 Z W R D b 2 x 1 b W 5 z M S 5 7 b W F n Y X p 5 b i w y f S Z x d W 9 0 O y w m c X V v d D t T Z W N 0 a W 9 u M S 9 z b 2 t p L 0 F 1 d G 9 S Z W 1 v d m V k Q 2 9 s d W 1 u c z E u e 3 d p Z W x r b 3 N j X 3 p h b W 9 3 a W V u a W E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b 2 t p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Z D I y Y j E 0 Z C 1 h N D V l L T Q w Y m E t Y T h l N C 0 2 N j U 1 Y m E 2 N j E z O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c 2 9 r a T M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U t M D I t M j B U M T A 6 M T g 6 M D k u M D Y 3 N j Y z N 1 o i I C 8 + P E V u d H J 5 I F R 5 c G U 9 I k Z p b G x D b 2 x 1 b W 5 U e X B l c y I g V m F s d W U 9 I n N B d 2 t H Q X c 9 P S I g L z 4 8 R W 5 0 c n k g V H l w Z T 0 i R m l s b E N v b H V t b k 5 h b W V z I i B W Y W x 1 Z T 0 i c 1 s m c X V v d D t u c l 9 6 Y W 1 v d 2 l l b m l h J n F 1 b 3 Q 7 L C Z x d W 9 0 O 2 R h d G E m c X V v d D s s J n F 1 b 3 Q 7 b W F n Y X p 5 b i Z x d W 9 0 O y w m c X V v d D t 3 a W V s a 2 9 z Y 1 9 6 Y W 1 v d 2 l l b m l h J n F 1 b 3 Q 7 X S I g L z 4 8 R W 5 0 c n k g V H l w Z T 0 i R m l s b F N 0 Y X R 1 c y I g V m F s d W U 9 I n N D b 2 1 w b G V 0 Z S I g L z 4 8 R W 5 0 c n k g V H l w Z T 0 i R m l s b E N v d W 5 0 I i B W Y W x 1 Z T 0 i b D c 1 N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t p L 0 F 1 d G 9 S Z W 1 v d m V k Q 2 9 s d W 1 u c z E u e 2 5 y X 3 p h b W 9 3 a W V u a W E s M H 0 m c X V v d D s s J n F 1 b 3 Q 7 U 2 V j d G l v b j E v c 2 9 r a S 9 B d X R v U m V t b 3 Z l Z E N v b H V t b n M x L n t k Y X R h L D F 9 J n F 1 b 3 Q 7 L C Z x d W 9 0 O 1 N l Y 3 R p b 2 4 x L 3 N v a 2 k v Q X V 0 b 1 J l b W 9 2 Z W R D b 2 x 1 b W 5 z M S 5 7 b W F n Y X p 5 b i w y f S Z x d W 9 0 O y w m c X V v d D t T Z W N 0 a W 9 u M S 9 z b 2 t p L 0 F 1 d G 9 S Z W 1 v d m V k Q 2 9 s d W 1 u c z E u e 3 d p Z W x r b 3 N j X 3 p h b W 9 3 a W V u a W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9 r a S 9 B d X R v U m V t b 3 Z l Z E N v b H V t b n M x L n t u c l 9 6 Y W 1 v d 2 l l b m l h L D B 9 J n F 1 b 3 Q 7 L C Z x d W 9 0 O 1 N l Y 3 R p b 2 4 x L 3 N v a 2 k v Q X V 0 b 1 J l b W 9 2 Z W R D b 2 x 1 b W 5 z M S 5 7 Z G F 0 Y S w x f S Z x d W 9 0 O y w m c X V v d D t T Z W N 0 a W 9 u M S 9 z b 2 t p L 0 F 1 d G 9 S Z W 1 v d m V k Q 2 9 s d W 1 u c z E u e 2 1 h Z 2 F 6 e W 4 s M n 0 m c X V v d D s s J n F 1 b 3 Q 7 U 2 V j d G l v b j E v c 2 9 r a S 9 B d X R v U m V t b 3 Z l Z E N v b H V t b n M x L n t 3 a W V s a 2 9 z Y 1 9 6 Y W 1 v d 2 l l b m l h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9 r a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c 2 Y m Q x N T g t O T U x M i 0 0 O D h j L T k y O T E t Z T U w N z Z k Z m I 4 O T c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v a 2 k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F Q x M D o x O D o w O S 4 w N j c 2 N j M 3 W i I g L z 4 8 R W 5 0 c n k g V H l w Z T 0 i R m l s b E N v b H V t b l R 5 c G V z I i B W Y W x 1 Z T 0 i c 0 F 3 a 0 d B d z 0 9 I i A v P j x F b n R y e S B U e X B l P S J G a W x s Q 2 9 s d W 1 u T m F t Z X M i I F Z h b H V l P S J z W y Z x d W 9 0 O 2 5 y X 3 p h b W 9 3 a W V u a W E m c X V v d D s s J n F 1 b 3 Q 7 Z G F 0 Y S Z x d W 9 0 O y w m c X V v d D t t Y W d h e n l u J n F 1 b 3 Q 7 L C Z x d W 9 0 O 3 d p Z W x r b 3 N j X 3 p h b W 9 3 a W V u a W E m c X V v d D t d I i A v P j x F b n R y e S B U e X B l P S J G a W x s U 3 R h d H V z I i B W Y W x 1 Z T 0 i c 0 N v b X B s Z X R l I i A v P j x F b n R y e S B U e X B l P S J G a W x s Q 2 9 1 b n Q i I F Z h b H V l P S J s N z U 1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t p L 0 F 1 d G 9 S Z W 1 v d m V k Q 2 9 s d W 1 u c z E u e 2 5 y X 3 p h b W 9 3 a W V u a W E s M H 0 m c X V v d D s s J n F 1 b 3 Q 7 U 2 V j d G l v b j E v c 2 9 r a S 9 B d X R v U m V t b 3 Z l Z E N v b H V t b n M x L n t k Y X R h L D F 9 J n F 1 b 3 Q 7 L C Z x d W 9 0 O 1 N l Y 3 R p b 2 4 x L 3 N v a 2 k v Q X V 0 b 1 J l b W 9 2 Z W R D b 2 x 1 b W 5 z M S 5 7 b W F n Y X p 5 b i w y f S Z x d W 9 0 O y w m c X V v d D t T Z W N 0 a W 9 u M S 9 z b 2 t p L 0 F 1 d G 9 S Z W 1 v d m V k Q 2 9 s d W 1 u c z E u e 3 d p Z W x r b 3 N j X 3 p h b W 9 3 a W V u a W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9 r a S 9 B d X R v U m V t b 3 Z l Z E N v b H V t b n M x L n t u c l 9 6 Y W 1 v d 2 l l b m l h L D B 9 J n F 1 b 3 Q 7 L C Z x d W 9 0 O 1 N l Y 3 R p b 2 4 x L 3 N v a 2 k v Q X V 0 b 1 J l b W 9 2 Z W R D b 2 x 1 b W 5 z M S 5 7 Z G F 0 Y S w x f S Z x d W 9 0 O y w m c X V v d D t T Z W N 0 a W 9 u M S 9 z b 2 t p L 0 F 1 d G 9 S Z W 1 v d m V k Q 2 9 s d W 1 u c z E u e 2 1 h Z 2 F 6 e W 4 s M n 0 m c X V v d D s s J n F 1 b 3 Q 7 U 2 V j d G l v b j E v c 2 9 r a S 9 B d X R v U m V t b 3 Z l Z E N v b H V t b n M x L n t 3 a W V s a 2 9 z Y 1 9 6 Y W 1 v d 2 l l b m l h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9 r a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I 0 Y m U 0 M z c t Z G Q 3 Z C 0 0 Z W J h L W J l O T M t N z E 5 Z W Y x O G Y 4 Y T k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3 N v a 2 k 2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1 L T A y L T I w V D E w O j E 4 O j A 5 L j A 2 N z Y 2 M z d a I i A v P j x F b n R y e S B U e X B l P S J G a W x s Q 2 9 s d W 1 u V H l w Z X M i I F Z h b H V l P S J z Q X d r R 0 F 3 P T 0 i I C 8 + P E V u d H J 5 I F R 5 c G U 9 I k Z p b G x D b 2 x 1 b W 5 O Y W 1 l c y I g V m F s d W U 9 I n N b J n F 1 b 3 Q 7 b n J f e m F t b 3 d p Z W 5 p Y S Z x d W 9 0 O y w m c X V v d D t k Y X R h J n F 1 b 3 Q 7 L C Z x d W 9 0 O 2 1 h Z 2 F 6 e W 4 m c X V v d D s s J n F 1 b 3 Q 7 d 2 l l b G t v c 2 N f e m F t b 3 d p Z W 5 p Y S Z x d W 9 0 O 1 0 i I C 8 + P E V u d H J 5 I F R 5 c G U 9 I k Z p b G x T d G F 0 d X M i I F Z h b H V l P S J z Q 2 9 t c G x l d G U i I C 8 + P E V u d H J 5 I F R 5 c G U 9 I k Z p b G x D b 3 V u d C I g V m F s d W U 9 I m w 3 N T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r a S 9 B d X R v U m V t b 3 Z l Z E N v b H V t b n M x L n t u c l 9 6 Y W 1 v d 2 l l b m l h L D B 9 J n F 1 b 3 Q 7 L C Z x d W 9 0 O 1 N l Y 3 R p b 2 4 x L 3 N v a 2 k v Q X V 0 b 1 J l b W 9 2 Z W R D b 2 x 1 b W 5 z M S 5 7 Z G F 0 Y S w x f S Z x d W 9 0 O y w m c X V v d D t T Z W N 0 a W 9 u M S 9 z b 2 t p L 0 F 1 d G 9 S Z W 1 v d m V k Q 2 9 s d W 1 u c z E u e 2 1 h Z 2 F 6 e W 4 s M n 0 m c X V v d D s s J n F 1 b 3 Q 7 U 2 V j d G l v b j E v c 2 9 r a S 9 B d X R v U m V t b 3 Z l Z E N v b H V t b n M x L n t 3 a W V s a 2 9 z Y 1 9 6 Y W 1 v d 2 l l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v a 2 k v Q X V 0 b 1 J l b W 9 2 Z W R D b 2 x 1 b W 5 z M S 5 7 b n J f e m F t b 3 d p Z W 5 p Y S w w f S Z x d W 9 0 O y w m c X V v d D t T Z W N 0 a W 9 u M S 9 z b 2 t p L 0 F 1 d G 9 S Z W 1 v d m V k Q 2 9 s d W 1 u c z E u e 2 R h d G E s M X 0 m c X V v d D s s J n F 1 b 3 Q 7 U 2 V j d G l v b j E v c 2 9 r a S 9 B d X R v U m V t b 3 Z l Z E N v b H V t b n M x L n t t Y W d h e n l u L D J 9 J n F 1 b 3 Q 7 L C Z x d W 9 0 O 1 N l Y 3 R p b 2 4 x L 3 N v a 2 k v Q X V 0 b 1 J l b W 9 2 Z W R D b 2 x 1 b W 5 z M S 5 7 d 2 l l b G t v c 2 N f e m F t b 3 d p Z W 5 p Y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v a 2 k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2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N i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S l k 7 j C Y z B J s I 6 O q r U q m 3 g A A A A A A g A A A A A A E G Y A A A A B A A A g A A A A W Q f N h y f d O F S + 9 w w Z e Y c F T u T e p A c 0 R c A 4 F j l n + f + C M 4 Y A A A A A D o A A A A A C A A A g A A A A I 7 l H d m 5 t y p 2 h x G w c x f t 5 7 7 s a N U Y k A c f 7 l 8 M T I s k w j M t Q A A A A b f L f 8 p E Q O J T M t j l r o T + L B J 1 d 5 s C p r P 3 N Z f 6 Y W D O g / 3 e E W l j c b L m Y y r c N 2 2 1 q I o 9 F o v P l 1 Q 0 S J A b 7 1 D y I i 6 D F h 6 O J 3 O I Y p H W E I l L 0 2 z X Q Y 3 1 A A A A A S D B F / g y F / M / h x p 1 A s X / 4 R 6 W / 7 6 b T I o l f O N o J e X l X W O W + 9 D u y m i V g a E 9 B a O p U C + 3 q + 1 m 6 8 G A p g m B R c W X z Y Q + i f g = = < / D a t a M a s h u p > 
</file>

<file path=customXml/itemProps1.xml><?xml version="1.0" encoding="utf-8"?>
<ds:datastoreItem xmlns:ds="http://schemas.openxmlformats.org/officeDocument/2006/customXml" ds:itemID="{90075159-B0CB-40E7-B16D-AA8DCC9A15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soki</vt:lpstr>
      <vt:lpstr>Zadanie 1</vt:lpstr>
      <vt:lpstr>Zadanie 2</vt:lpstr>
      <vt:lpstr>Zadanie 5.3</vt:lpstr>
      <vt:lpstr>Zadanie 5.4</vt:lpstr>
      <vt:lpstr>Arkusz4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Franek Jarz</dc:creator>
  <cp:lastModifiedBy>Franek Jarz</cp:lastModifiedBy>
  <dcterms:created xsi:type="dcterms:W3CDTF">2025-02-20T10:11:32Z</dcterms:created>
  <dcterms:modified xsi:type="dcterms:W3CDTF">2025-02-20T11:16:33Z</dcterms:modified>
</cp:coreProperties>
</file>