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próbna Operon 2021\Zadanie 5\"/>
    </mc:Choice>
  </mc:AlternateContent>
  <xr:revisionPtr revIDLastSave="0" documentId="13_ncr:1_{CEE85239-651F-4A49-9DEA-96DA8B088A7A}" xr6:coauthVersionLast="47" xr6:coauthVersionMax="47" xr10:uidLastSave="{00000000-0000-0000-0000-000000000000}"/>
  <bookViews>
    <workbookView xWindow="-98" yWindow="-98" windowWidth="21795" windowHeight="12975" activeTab="5" xr2:uid="{69ABA67F-A647-4D0B-A2F6-BE59870B7C35}"/>
  </bookViews>
  <sheets>
    <sheet name="loty" sheetId="8" r:id="rId1"/>
    <sheet name="Arkusz4" sheetId="12" r:id="rId2"/>
    <sheet name="Zadanie 1" sheetId="7" r:id="rId3"/>
    <sheet name="Zadanie 2" sheetId="9" r:id="rId4"/>
    <sheet name="Zadanie 3" sheetId="10" r:id="rId5"/>
    <sheet name="Zadanie 4" sheetId="11" r:id="rId6"/>
  </sheets>
  <definedNames>
    <definedName name="ExternalData_1" localSheetId="0" hidden="1">loty!$A$1:$G$158</definedName>
    <definedName name="ExternalData_1" localSheetId="2" hidden="1">'Zadanie 1'!$A$1:$G$158</definedName>
    <definedName name="ExternalData_1" localSheetId="3" hidden="1">'Zadanie 2'!$A$1:$G$158</definedName>
    <definedName name="ExternalData_1" localSheetId="4" hidden="1">'Zadanie 3'!$A$1:$G$158</definedName>
    <definedName name="ExternalData_1" localSheetId="5" hidden="1">'Zadanie 4'!$A$1:$G$158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I4" i="11"/>
  <c r="I20" i="11"/>
  <c r="I28" i="11"/>
  <c r="I29" i="11"/>
  <c r="I36" i="11"/>
  <c r="I37" i="11"/>
  <c r="I44" i="11"/>
  <c r="I45" i="11"/>
  <c r="I52" i="11"/>
  <c r="I53" i="11"/>
  <c r="I68" i="11"/>
  <c r="I69" i="11"/>
  <c r="I73" i="11"/>
  <c r="I76" i="11"/>
  <c r="I77" i="11"/>
  <c r="I81" i="11"/>
  <c r="I89" i="11"/>
  <c r="I93" i="11"/>
  <c r="I108" i="11"/>
  <c r="I109" i="11"/>
  <c r="I116" i="11"/>
  <c r="I117" i="11"/>
  <c r="I121" i="11"/>
  <c r="I124" i="11"/>
  <c r="I132" i="11"/>
  <c r="I140" i="11"/>
  <c r="I148" i="11"/>
  <c r="I156" i="11"/>
  <c r="I157" i="11"/>
  <c r="I2" i="7"/>
  <c r="H2" i="11"/>
  <c r="I2" i="11" s="1"/>
  <c r="H3" i="11"/>
  <c r="I3" i="11" s="1"/>
  <c r="J3" i="11" s="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H4" i="1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H29" i="1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H37" i="1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H45" i="1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H53" i="1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H69" i="11"/>
  <c r="H70" i="11"/>
  <c r="I70" i="11" s="1"/>
  <c r="H71" i="11"/>
  <c r="I71" i="11" s="1"/>
  <c r="H72" i="11"/>
  <c r="I72" i="11" s="1"/>
  <c r="H73" i="11"/>
  <c r="H74" i="11"/>
  <c r="I74" i="11" s="1"/>
  <c r="H75" i="11"/>
  <c r="I75" i="11" s="1"/>
  <c r="H76" i="11"/>
  <c r="H77" i="11"/>
  <c r="H78" i="11"/>
  <c r="I78" i="11" s="1"/>
  <c r="H79" i="11"/>
  <c r="I79" i="11" s="1"/>
  <c r="H80" i="11"/>
  <c r="I80" i="11" s="1"/>
  <c r="H81" i="1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H90" i="11"/>
  <c r="I90" i="11" s="1"/>
  <c r="H91" i="11"/>
  <c r="I91" i="11" s="1"/>
  <c r="H92" i="11"/>
  <c r="I92" i="11" s="1"/>
  <c r="H93" i="1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H109" i="1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H117" i="11"/>
  <c r="H118" i="11"/>
  <c r="I118" i="11" s="1"/>
  <c r="H119" i="11"/>
  <c r="I119" i="11" s="1"/>
  <c r="H120" i="11"/>
  <c r="I120" i="11" s="1"/>
  <c r="H121" i="11"/>
  <c r="H122" i="11"/>
  <c r="I122" i="11" s="1"/>
  <c r="H123" i="11"/>
  <c r="I123" i="11" s="1"/>
  <c r="H124" i="1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H157" i="11"/>
  <c r="H158" i="11"/>
  <c r="I158" i="11" s="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M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I2" i="9"/>
  <c r="J2" i="9" s="1"/>
  <c r="H3" i="9" s="1"/>
  <c r="I3" i="9" s="1"/>
  <c r="J3" i="9" s="1"/>
  <c r="H4" i="9" s="1"/>
  <c r="I4" i="9" s="1"/>
  <c r="J4" i="9" s="1"/>
  <c r="H5" i="9" s="1"/>
  <c r="I5" i="9" s="1"/>
  <c r="J5" i="9" s="1"/>
  <c r="H6" i="9" s="1"/>
  <c r="I6" i="9" s="1"/>
  <c r="J6" i="9" s="1"/>
  <c r="H7" i="9" s="1"/>
  <c r="I7" i="9" s="1"/>
  <c r="J7" i="9" s="1"/>
  <c r="H8" i="9" s="1"/>
  <c r="I8" i="9" s="1"/>
  <c r="J8" i="9" s="1"/>
  <c r="H9" i="9" s="1"/>
  <c r="I9" i="9" s="1"/>
  <c r="J9" i="9" s="1"/>
  <c r="H10" i="9" s="1"/>
  <c r="I10" i="9" s="1"/>
  <c r="J10" i="9" s="1"/>
  <c r="H11" i="9" s="1"/>
  <c r="I11" i="9" s="1"/>
  <c r="J11" i="9" s="1"/>
  <c r="H12" i="9" s="1"/>
  <c r="I12" i="9" s="1"/>
  <c r="J12" i="9" s="1"/>
  <c r="H13" i="9" s="1"/>
  <c r="I13" i="9" s="1"/>
  <c r="J13" i="9" s="1"/>
  <c r="H14" i="9" s="1"/>
  <c r="I14" i="9" s="1"/>
  <c r="J14" i="9" s="1"/>
  <c r="H15" i="9" s="1"/>
  <c r="I15" i="9" s="1"/>
  <c r="J15" i="9" s="1"/>
  <c r="H16" i="9" s="1"/>
  <c r="I16" i="9" s="1"/>
  <c r="J16" i="9" s="1"/>
  <c r="H17" i="9" s="1"/>
  <c r="I17" i="9" s="1"/>
  <c r="J17" i="9" s="1"/>
  <c r="H18" i="9" s="1"/>
  <c r="I18" i="9" s="1"/>
  <c r="J18" i="9" s="1"/>
  <c r="H19" i="9" s="1"/>
  <c r="I19" i="9" s="1"/>
  <c r="J19" i="9" s="1"/>
  <c r="H20" i="9" s="1"/>
  <c r="I20" i="9" s="1"/>
  <c r="J20" i="9" s="1"/>
  <c r="H21" i="9" s="1"/>
  <c r="I21" i="9" s="1"/>
  <c r="J21" i="9" s="1"/>
  <c r="H22" i="9" s="1"/>
  <c r="I22" i="9" s="1"/>
  <c r="J22" i="9" s="1"/>
  <c r="H23" i="9" s="1"/>
  <c r="I23" i="9" s="1"/>
  <c r="J23" i="9" s="1"/>
  <c r="H24" i="9" s="1"/>
  <c r="I24" i="9" s="1"/>
  <c r="J24" i="9" s="1"/>
  <c r="H25" i="9" s="1"/>
  <c r="I25" i="9" s="1"/>
  <c r="J25" i="9" s="1"/>
  <c r="H26" i="9" s="1"/>
  <c r="I26" i="9" s="1"/>
  <c r="J26" i="9" s="1"/>
  <c r="H27" i="9" s="1"/>
  <c r="I27" i="9" s="1"/>
  <c r="J27" i="9" s="1"/>
  <c r="H28" i="9" s="1"/>
  <c r="I28" i="9" s="1"/>
  <c r="J28" i="9" s="1"/>
  <c r="H29" i="9" s="1"/>
  <c r="I29" i="9" s="1"/>
  <c r="J29" i="9" s="1"/>
  <c r="H30" i="9" s="1"/>
  <c r="I30" i="9" s="1"/>
  <c r="J30" i="9" s="1"/>
  <c r="H31" i="9" s="1"/>
  <c r="I31" i="9" s="1"/>
  <c r="J31" i="9" s="1"/>
  <c r="H32" i="9" s="1"/>
  <c r="I32" i="9" s="1"/>
  <c r="J32" i="9" s="1"/>
  <c r="H33" i="9" s="1"/>
  <c r="I33" i="9" s="1"/>
  <c r="J33" i="9" s="1"/>
  <c r="H34" i="9" s="1"/>
  <c r="I34" i="9" s="1"/>
  <c r="J34" i="9" s="1"/>
  <c r="H35" i="9" s="1"/>
  <c r="I35" i="9" s="1"/>
  <c r="J35" i="9" s="1"/>
  <c r="H36" i="9" s="1"/>
  <c r="I36" i="9" s="1"/>
  <c r="J36" i="9" s="1"/>
  <c r="H37" i="9" s="1"/>
  <c r="I37" i="9" s="1"/>
  <c r="J37" i="9" s="1"/>
  <c r="H38" i="9" s="1"/>
  <c r="I38" i="9" s="1"/>
  <c r="J38" i="9" s="1"/>
  <c r="H39" i="9" s="1"/>
  <c r="I39" i="9" s="1"/>
  <c r="J39" i="9" s="1"/>
  <c r="H40" i="9" s="1"/>
  <c r="I40" i="9" s="1"/>
  <c r="J40" i="9" s="1"/>
  <c r="H41" i="9" s="1"/>
  <c r="I41" i="9" s="1"/>
  <c r="J41" i="9" s="1"/>
  <c r="H42" i="9" s="1"/>
  <c r="I42" i="9" s="1"/>
  <c r="J42" i="9" s="1"/>
  <c r="H43" i="9" s="1"/>
  <c r="I43" i="9" s="1"/>
  <c r="J43" i="9" s="1"/>
  <c r="H44" i="9" s="1"/>
  <c r="I44" i="9" s="1"/>
  <c r="J44" i="9" s="1"/>
  <c r="H45" i="9" s="1"/>
  <c r="I45" i="9" s="1"/>
  <c r="J45" i="9" s="1"/>
  <c r="H46" i="9" s="1"/>
  <c r="I46" i="9" s="1"/>
  <c r="J46" i="9" s="1"/>
  <c r="H47" i="9" s="1"/>
  <c r="I47" i="9" s="1"/>
  <c r="J47" i="9" s="1"/>
  <c r="H48" i="9" s="1"/>
  <c r="I48" i="9" s="1"/>
  <c r="J48" i="9" s="1"/>
  <c r="H49" i="9" s="1"/>
  <c r="I49" i="9" s="1"/>
  <c r="J49" i="9" s="1"/>
  <c r="H50" i="9" s="1"/>
  <c r="I50" i="9" s="1"/>
  <c r="J50" i="9" s="1"/>
  <c r="H51" i="9" s="1"/>
  <c r="I51" i="9" s="1"/>
  <c r="J51" i="9" s="1"/>
  <c r="H52" i="9" s="1"/>
  <c r="I52" i="9" s="1"/>
  <c r="J52" i="9" s="1"/>
  <c r="H53" i="9" s="1"/>
  <c r="I53" i="9" s="1"/>
  <c r="J53" i="9" s="1"/>
  <c r="H54" i="9" s="1"/>
  <c r="I54" i="9" s="1"/>
  <c r="J54" i="9" s="1"/>
  <c r="H55" i="9" s="1"/>
  <c r="I55" i="9" s="1"/>
  <c r="J55" i="9" s="1"/>
  <c r="H56" i="9" s="1"/>
  <c r="I56" i="9" s="1"/>
  <c r="J56" i="9" s="1"/>
  <c r="H57" i="9" s="1"/>
  <c r="I57" i="9" s="1"/>
  <c r="J57" i="9" s="1"/>
  <c r="H58" i="9" s="1"/>
  <c r="I58" i="9" s="1"/>
  <c r="J58" i="9" s="1"/>
  <c r="H59" i="9" s="1"/>
  <c r="I59" i="9" s="1"/>
  <c r="J59" i="9" s="1"/>
  <c r="H60" i="9" s="1"/>
  <c r="I60" i="9" s="1"/>
  <c r="J60" i="9" s="1"/>
  <c r="H61" i="9" s="1"/>
  <c r="I61" i="9" s="1"/>
  <c r="J61" i="9" s="1"/>
  <c r="H62" i="9" s="1"/>
  <c r="I62" i="9" s="1"/>
  <c r="J62" i="9" s="1"/>
  <c r="H63" i="9" s="1"/>
  <c r="I63" i="9" s="1"/>
  <c r="J63" i="9" s="1"/>
  <c r="H64" i="9" s="1"/>
  <c r="I64" i="9" s="1"/>
  <c r="J64" i="9" s="1"/>
  <c r="H65" i="9" s="1"/>
  <c r="I65" i="9" s="1"/>
  <c r="J65" i="9" s="1"/>
  <c r="H66" i="9" s="1"/>
  <c r="I66" i="9" s="1"/>
  <c r="J66" i="9" s="1"/>
  <c r="H67" i="9" s="1"/>
  <c r="I67" i="9" s="1"/>
  <c r="J67" i="9" s="1"/>
  <c r="H68" i="9" s="1"/>
  <c r="I68" i="9" s="1"/>
  <c r="J68" i="9" s="1"/>
  <c r="H69" i="9" s="1"/>
  <c r="I69" i="9" s="1"/>
  <c r="J69" i="9" s="1"/>
  <c r="H70" i="9" s="1"/>
  <c r="I70" i="9" s="1"/>
  <c r="J70" i="9" s="1"/>
  <c r="H71" i="9" s="1"/>
  <c r="I71" i="9" s="1"/>
  <c r="J71" i="9" s="1"/>
  <c r="H72" i="9" s="1"/>
  <c r="I72" i="9" s="1"/>
  <c r="J72" i="9" s="1"/>
  <c r="H73" i="9" s="1"/>
  <c r="I73" i="9" s="1"/>
  <c r="J73" i="9" s="1"/>
  <c r="H74" i="9" s="1"/>
  <c r="I74" i="9" s="1"/>
  <c r="J74" i="9" s="1"/>
  <c r="H75" i="9" s="1"/>
  <c r="I75" i="9" s="1"/>
  <c r="J75" i="9" s="1"/>
  <c r="H76" i="9" s="1"/>
  <c r="I76" i="9" s="1"/>
  <c r="J76" i="9" s="1"/>
  <c r="H77" i="9" s="1"/>
  <c r="I77" i="9" s="1"/>
  <c r="J77" i="9" s="1"/>
  <c r="H78" i="9" s="1"/>
  <c r="I78" i="9" s="1"/>
  <c r="J78" i="9" s="1"/>
  <c r="H79" i="9" s="1"/>
  <c r="I79" i="9" s="1"/>
  <c r="J79" i="9" s="1"/>
  <c r="H80" i="9" s="1"/>
  <c r="I80" i="9" s="1"/>
  <c r="J80" i="9" s="1"/>
  <c r="H81" i="9" s="1"/>
  <c r="I81" i="9" s="1"/>
  <c r="J81" i="9" s="1"/>
  <c r="H82" i="9" s="1"/>
  <c r="I82" i="9" s="1"/>
  <c r="J82" i="9" s="1"/>
  <c r="H83" i="9" s="1"/>
  <c r="I83" i="9" s="1"/>
  <c r="J83" i="9" s="1"/>
  <c r="H84" i="9" s="1"/>
  <c r="I84" i="9" s="1"/>
  <c r="J84" i="9" s="1"/>
  <c r="H85" i="9" s="1"/>
  <c r="I85" i="9" s="1"/>
  <c r="J85" i="9" s="1"/>
  <c r="H86" i="9" s="1"/>
  <c r="I86" i="9" s="1"/>
  <c r="J86" i="9" s="1"/>
  <c r="H87" i="9" s="1"/>
  <c r="I87" i="9" s="1"/>
  <c r="J87" i="9" s="1"/>
  <c r="H88" i="9" s="1"/>
  <c r="I88" i="9" s="1"/>
  <c r="J88" i="9" s="1"/>
  <c r="H89" i="9" s="1"/>
  <c r="I89" i="9" s="1"/>
  <c r="J89" i="9" s="1"/>
  <c r="H90" i="9" s="1"/>
  <c r="I90" i="9" s="1"/>
  <c r="J90" i="9" s="1"/>
  <c r="H91" i="9" s="1"/>
  <c r="I91" i="9" s="1"/>
  <c r="J91" i="9" s="1"/>
  <c r="H92" i="9" s="1"/>
  <c r="I92" i="9" s="1"/>
  <c r="J92" i="9" s="1"/>
  <c r="H93" i="9" s="1"/>
  <c r="I93" i="9" s="1"/>
  <c r="J93" i="9" s="1"/>
  <c r="H94" i="9" s="1"/>
  <c r="I94" i="9" s="1"/>
  <c r="J94" i="9" s="1"/>
  <c r="H95" i="9" s="1"/>
  <c r="I95" i="9" s="1"/>
  <c r="J95" i="9" s="1"/>
  <c r="H96" i="9" s="1"/>
  <c r="I96" i="9" s="1"/>
  <c r="J96" i="9" s="1"/>
  <c r="H97" i="9" s="1"/>
  <c r="I97" i="9" s="1"/>
  <c r="J97" i="9" s="1"/>
  <c r="H98" i="9" s="1"/>
  <c r="I98" i="9" s="1"/>
  <c r="J98" i="9" s="1"/>
  <c r="H99" i="9" s="1"/>
  <c r="I99" i="9" s="1"/>
  <c r="J99" i="9" s="1"/>
  <c r="H100" i="9" s="1"/>
  <c r="I100" i="9" s="1"/>
  <c r="J100" i="9" s="1"/>
  <c r="H101" i="9" s="1"/>
  <c r="I101" i="9" s="1"/>
  <c r="J101" i="9" s="1"/>
  <c r="H102" i="9" s="1"/>
  <c r="I102" i="9" s="1"/>
  <c r="J102" i="9" s="1"/>
  <c r="H103" i="9" s="1"/>
  <c r="I103" i="9" s="1"/>
  <c r="J103" i="9" s="1"/>
  <c r="H104" i="9" s="1"/>
  <c r="I104" i="9" s="1"/>
  <c r="J104" i="9" s="1"/>
  <c r="H105" i="9" s="1"/>
  <c r="I105" i="9" s="1"/>
  <c r="J105" i="9" s="1"/>
  <c r="H106" i="9" s="1"/>
  <c r="I106" i="9" s="1"/>
  <c r="J106" i="9" s="1"/>
  <c r="H107" i="9" s="1"/>
  <c r="I107" i="9" s="1"/>
  <c r="J107" i="9" s="1"/>
  <c r="H108" i="9" s="1"/>
  <c r="I108" i="9" s="1"/>
  <c r="J108" i="9" s="1"/>
  <c r="H109" i="9" s="1"/>
  <c r="I109" i="9" s="1"/>
  <c r="J109" i="9" s="1"/>
  <c r="H110" i="9" s="1"/>
  <c r="I110" i="9" s="1"/>
  <c r="J110" i="9" s="1"/>
  <c r="H111" i="9" s="1"/>
  <c r="I111" i="9" s="1"/>
  <c r="J111" i="9" s="1"/>
  <c r="H112" i="9" s="1"/>
  <c r="I112" i="9" s="1"/>
  <c r="J112" i="9" s="1"/>
  <c r="H113" i="9" s="1"/>
  <c r="I113" i="9" s="1"/>
  <c r="J113" i="9" s="1"/>
  <c r="H114" i="9" s="1"/>
  <c r="I114" i="9" s="1"/>
  <c r="J114" i="9" s="1"/>
  <c r="H115" i="9" s="1"/>
  <c r="I115" i="9" s="1"/>
  <c r="J115" i="9" s="1"/>
  <c r="H116" i="9" s="1"/>
  <c r="I116" i="9" s="1"/>
  <c r="J116" i="9" s="1"/>
  <c r="H117" i="9" s="1"/>
  <c r="I117" i="9" s="1"/>
  <c r="J117" i="9" s="1"/>
  <c r="H118" i="9" s="1"/>
  <c r="I118" i="9" s="1"/>
  <c r="J118" i="9" s="1"/>
  <c r="H119" i="9" s="1"/>
  <c r="I119" i="9" s="1"/>
  <c r="J119" i="9" s="1"/>
  <c r="H120" i="9" s="1"/>
  <c r="I120" i="9" s="1"/>
  <c r="J120" i="9" s="1"/>
  <c r="H121" i="9" s="1"/>
  <c r="I121" i="9" s="1"/>
  <c r="J121" i="9" s="1"/>
  <c r="H122" i="9" s="1"/>
  <c r="I122" i="9" s="1"/>
  <c r="J122" i="9" s="1"/>
  <c r="H123" i="9" s="1"/>
  <c r="I123" i="9" s="1"/>
  <c r="J123" i="9" s="1"/>
  <c r="H124" i="9" s="1"/>
  <c r="I124" i="9" s="1"/>
  <c r="J124" i="9" s="1"/>
  <c r="H125" i="9" s="1"/>
  <c r="I125" i="9" s="1"/>
  <c r="J125" i="9" s="1"/>
  <c r="H126" i="9" s="1"/>
  <c r="I126" i="9" s="1"/>
  <c r="J126" i="9" s="1"/>
  <c r="H127" i="9" s="1"/>
  <c r="I127" i="9" s="1"/>
  <c r="J127" i="9" s="1"/>
  <c r="H128" i="9" s="1"/>
  <c r="I128" i="9" s="1"/>
  <c r="J128" i="9" s="1"/>
  <c r="H129" i="9" s="1"/>
  <c r="I129" i="9" s="1"/>
  <c r="J129" i="9" s="1"/>
  <c r="H130" i="9" s="1"/>
  <c r="I130" i="9" s="1"/>
  <c r="J130" i="9" s="1"/>
  <c r="H131" i="9" s="1"/>
  <c r="I131" i="9" s="1"/>
  <c r="J131" i="9" s="1"/>
  <c r="H132" i="9" s="1"/>
  <c r="I132" i="9" s="1"/>
  <c r="J132" i="9" s="1"/>
  <c r="H133" i="9" s="1"/>
  <c r="I133" i="9" s="1"/>
  <c r="J133" i="9" s="1"/>
  <c r="H134" i="9" s="1"/>
  <c r="I134" i="9" s="1"/>
  <c r="J134" i="9" s="1"/>
  <c r="H135" i="9" s="1"/>
  <c r="I135" i="9" s="1"/>
  <c r="J135" i="9" s="1"/>
  <c r="H136" i="9" s="1"/>
  <c r="I136" i="9" s="1"/>
  <c r="J136" i="9" s="1"/>
  <c r="H137" i="9" s="1"/>
  <c r="I137" i="9" s="1"/>
  <c r="J137" i="9" s="1"/>
  <c r="H138" i="9" s="1"/>
  <c r="I138" i="9" s="1"/>
  <c r="J138" i="9" s="1"/>
  <c r="H139" i="9" s="1"/>
  <c r="I139" i="9" s="1"/>
  <c r="J139" i="9" s="1"/>
  <c r="H140" i="9" s="1"/>
  <c r="I140" i="9" s="1"/>
  <c r="J140" i="9" s="1"/>
  <c r="H141" i="9" s="1"/>
  <c r="I141" i="9" s="1"/>
  <c r="J141" i="9" s="1"/>
  <c r="H142" i="9" s="1"/>
  <c r="I142" i="9" s="1"/>
  <c r="J142" i="9" s="1"/>
  <c r="H143" i="9" s="1"/>
  <c r="I143" i="9" s="1"/>
  <c r="J143" i="9" s="1"/>
  <c r="H144" i="9" s="1"/>
  <c r="I144" i="9" s="1"/>
  <c r="J144" i="9" s="1"/>
  <c r="H145" i="9" s="1"/>
  <c r="I145" i="9" s="1"/>
  <c r="J145" i="9" s="1"/>
  <c r="H146" i="9" s="1"/>
  <c r="I146" i="9" s="1"/>
  <c r="J146" i="9" s="1"/>
  <c r="H147" i="9" s="1"/>
  <c r="I147" i="9" s="1"/>
  <c r="J147" i="9" s="1"/>
  <c r="H148" i="9" s="1"/>
  <c r="I148" i="9" s="1"/>
  <c r="J148" i="9" s="1"/>
  <c r="H149" i="9" s="1"/>
  <c r="I149" i="9" s="1"/>
  <c r="J149" i="9" s="1"/>
  <c r="H150" i="9" s="1"/>
  <c r="I150" i="9" s="1"/>
  <c r="J150" i="9" s="1"/>
  <c r="H151" i="9" s="1"/>
  <c r="I151" i="9" s="1"/>
  <c r="J151" i="9" s="1"/>
  <c r="H152" i="9" s="1"/>
  <c r="I152" i="9" s="1"/>
  <c r="J152" i="9" s="1"/>
  <c r="H153" i="9" s="1"/>
  <c r="I153" i="9" s="1"/>
  <c r="J153" i="9" s="1"/>
  <c r="H154" i="9" s="1"/>
  <c r="I154" i="9" s="1"/>
  <c r="J154" i="9" s="1"/>
  <c r="H155" i="9" s="1"/>
  <c r="I155" i="9" s="1"/>
  <c r="J155" i="9" s="1"/>
  <c r="H156" i="9" s="1"/>
  <c r="I156" i="9" s="1"/>
  <c r="J156" i="9" s="1"/>
  <c r="H157" i="9" s="1"/>
  <c r="I157" i="9" s="1"/>
  <c r="J157" i="9" s="1"/>
  <c r="H158" i="9" s="1"/>
  <c r="I158" i="9" s="1"/>
  <c r="J158" i="9" s="1"/>
  <c r="I33" i="7"/>
  <c r="I10" i="7"/>
  <c r="I91" i="7"/>
  <c r="I17" i="7"/>
  <c r="I49" i="7"/>
  <c r="I116" i="7"/>
  <c r="I42" i="7"/>
  <c r="I8" i="7"/>
  <c r="I83" i="7"/>
  <c r="I121" i="7"/>
  <c r="I136" i="7"/>
  <c r="I40" i="7"/>
  <c r="I37" i="7"/>
  <c r="I125" i="7"/>
  <c r="I148" i="7"/>
  <c r="I110" i="7"/>
  <c r="I41" i="7"/>
  <c r="I72" i="7"/>
  <c r="I98" i="7"/>
  <c r="I3" i="7"/>
  <c r="I76" i="7"/>
  <c r="I65" i="7"/>
  <c r="I86" i="7"/>
  <c r="I153" i="7"/>
  <c r="I20" i="7"/>
  <c r="I149" i="7"/>
  <c r="I113" i="7"/>
  <c r="I151" i="7"/>
  <c r="I39" i="7"/>
  <c r="I129" i="7"/>
  <c r="I133" i="7"/>
  <c r="I128" i="7"/>
  <c r="I6" i="7"/>
  <c r="I120" i="7"/>
  <c r="I117" i="7"/>
  <c r="I32" i="7"/>
  <c r="I23" i="7"/>
  <c r="I14" i="7"/>
  <c r="I12" i="7"/>
  <c r="I58" i="7"/>
  <c r="I132" i="7"/>
  <c r="I97" i="7"/>
  <c r="I119" i="7"/>
  <c r="I67" i="7"/>
  <c r="H115" i="7"/>
  <c r="I115" i="7" s="1"/>
  <c r="H11" i="7"/>
  <c r="I11" i="7" s="1"/>
  <c r="H77" i="7"/>
  <c r="I77" i="7" s="1"/>
  <c r="H7" i="7"/>
  <c r="I7" i="7" s="1"/>
  <c r="H26" i="7"/>
  <c r="I26" i="7" s="1"/>
  <c r="H60" i="7"/>
  <c r="I60" i="7" s="1"/>
  <c r="H33" i="7"/>
  <c r="H25" i="7"/>
  <c r="I25" i="7" s="1"/>
  <c r="H34" i="7"/>
  <c r="I34" i="7" s="1"/>
  <c r="H2" i="7"/>
  <c r="H45" i="7"/>
  <c r="I45" i="7" s="1"/>
  <c r="H10" i="7"/>
  <c r="H91" i="7"/>
  <c r="H17" i="7"/>
  <c r="H49" i="7"/>
  <c r="H116" i="7"/>
  <c r="H92" i="7"/>
  <c r="I92" i="7" s="1"/>
  <c r="H114" i="7"/>
  <c r="I114" i="7" s="1"/>
  <c r="H75" i="7"/>
  <c r="I75" i="7" s="1"/>
  <c r="H5" i="7"/>
  <c r="I5" i="7" s="1"/>
  <c r="H71" i="7"/>
  <c r="I71" i="7" s="1"/>
  <c r="H52" i="7"/>
  <c r="I52" i="7" s="1"/>
  <c r="H42" i="7"/>
  <c r="H135" i="7"/>
  <c r="I135" i="7" s="1"/>
  <c r="H106" i="7"/>
  <c r="I106" i="7" s="1"/>
  <c r="H9" i="7"/>
  <c r="I9" i="7" s="1"/>
  <c r="H54" i="7"/>
  <c r="I54" i="7" s="1"/>
  <c r="H8" i="7"/>
  <c r="H83" i="7"/>
  <c r="H121" i="7"/>
  <c r="H80" i="7"/>
  <c r="I80" i="7" s="1"/>
  <c r="H62" i="7"/>
  <c r="I62" i="7" s="1"/>
  <c r="H102" i="7"/>
  <c r="I102" i="7" s="1"/>
  <c r="H66" i="7"/>
  <c r="I66" i="7" s="1"/>
  <c r="H38" i="7"/>
  <c r="I38" i="7" s="1"/>
  <c r="H24" i="7"/>
  <c r="I24" i="7" s="1"/>
  <c r="H15" i="7"/>
  <c r="I15" i="7" s="1"/>
  <c r="H74" i="7"/>
  <c r="I74" i="7" s="1"/>
  <c r="H21" i="7"/>
  <c r="I21" i="7" s="1"/>
  <c r="H30" i="7"/>
  <c r="I30" i="7" s="1"/>
  <c r="H143" i="7"/>
  <c r="I143" i="7" s="1"/>
  <c r="H90" i="7"/>
  <c r="I90" i="7" s="1"/>
  <c r="H85" i="7"/>
  <c r="I85" i="7" s="1"/>
  <c r="H136" i="7"/>
  <c r="H40" i="7"/>
  <c r="H37" i="7"/>
  <c r="H144" i="7"/>
  <c r="I144" i="7" s="1"/>
  <c r="H31" i="7"/>
  <c r="I31" i="7" s="1"/>
  <c r="H93" i="7"/>
  <c r="I93" i="7" s="1"/>
  <c r="H29" i="7"/>
  <c r="I29" i="7" s="1"/>
  <c r="H111" i="7"/>
  <c r="I111" i="7" s="1"/>
  <c r="H150" i="7"/>
  <c r="I150" i="7" s="1"/>
  <c r="H4" i="7"/>
  <c r="I4" i="7" s="1"/>
  <c r="H16" i="7"/>
  <c r="I16" i="7" s="1"/>
  <c r="H125" i="7"/>
  <c r="H148" i="7"/>
  <c r="H110" i="7"/>
  <c r="H35" i="7"/>
  <c r="I35" i="7" s="1"/>
  <c r="H84" i="7"/>
  <c r="I84" i="7" s="1"/>
  <c r="H41" i="7"/>
  <c r="H72" i="7"/>
  <c r="H98" i="7"/>
  <c r="H3" i="7"/>
  <c r="H76" i="7"/>
  <c r="H78" i="7"/>
  <c r="I78" i="7" s="1"/>
  <c r="H55" i="7"/>
  <c r="I55" i="7" s="1"/>
  <c r="H56" i="7"/>
  <c r="I56" i="7" s="1"/>
  <c r="H48" i="7"/>
  <c r="I48" i="7" s="1"/>
  <c r="H65" i="7"/>
  <c r="H53" i="7"/>
  <c r="I53" i="7" s="1"/>
  <c r="H86" i="7"/>
  <c r="H153" i="7"/>
  <c r="H123" i="7"/>
  <c r="I123" i="7" s="1"/>
  <c r="H13" i="7"/>
  <c r="I13" i="7" s="1"/>
  <c r="H105" i="7"/>
  <c r="I105" i="7" s="1"/>
  <c r="H20" i="7"/>
  <c r="H149" i="7"/>
  <c r="H113" i="7"/>
  <c r="H139" i="7"/>
  <c r="I139" i="7" s="1"/>
  <c r="H18" i="7"/>
  <c r="I18" i="7" s="1"/>
  <c r="H59" i="7"/>
  <c r="I59" i="7" s="1"/>
  <c r="H141" i="7"/>
  <c r="I141" i="7" s="1"/>
  <c r="H147" i="7"/>
  <c r="I147" i="7" s="1"/>
  <c r="H118" i="7"/>
  <c r="I118" i="7" s="1"/>
  <c r="H73" i="7"/>
  <c r="I73" i="7" s="1"/>
  <c r="H126" i="7"/>
  <c r="I126" i="7" s="1"/>
  <c r="H156" i="7"/>
  <c r="I156" i="7" s="1"/>
  <c r="H81" i="7"/>
  <c r="I81" i="7" s="1"/>
  <c r="H82" i="7"/>
  <c r="I82" i="7" s="1"/>
  <c r="H87" i="7"/>
  <c r="I87" i="7" s="1"/>
  <c r="H107" i="7"/>
  <c r="I107" i="7" s="1"/>
  <c r="H151" i="7"/>
  <c r="H39" i="7"/>
  <c r="H157" i="7"/>
  <c r="I157" i="7" s="1"/>
  <c r="H104" i="7"/>
  <c r="I104" i="7" s="1"/>
  <c r="H79" i="7"/>
  <c r="I79" i="7" s="1"/>
  <c r="H124" i="7"/>
  <c r="I124" i="7" s="1"/>
  <c r="H109" i="7"/>
  <c r="I109" i="7" s="1"/>
  <c r="H145" i="7"/>
  <c r="I145" i="7" s="1"/>
  <c r="H27" i="7"/>
  <c r="I27" i="7" s="1"/>
  <c r="H88" i="7"/>
  <c r="I88" i="7" s="1"/>
  <c r="H108" i="7"/>
  <c r="I108" i="7" s="1"/>
  <c r="H129" i="7"/>
  <c r="H133" i="7"/>
  <c r="H158" i="7"/>
  <c r="I158" i="7" s="1"/>
  <c r="H146" i="7"/>
  <c r="I146" i="7" s="1"/>
  <c r="H28" i="7"/>
  <c r="I28" i="7" s="1"/>
  <c r="H51" i="7"/>
  <c r="I51" i="7" s="1"/>
  <c r="H128" i="7"/>
  <c r="H6" i="7"/>
  <c r="H120" i="7"/>
  <c r="H117" i="7"/>
  <c r="H22" i="7"/>
  <c r="I22" i="7" s="1"/>
  <c r="H122" i="7"/>
  <c r="I122" i="7" s="1"/>
  <c r="H69" i="7"/>
  <c r="I69" i="7" s="1"/>
  <c r="H154" i="7"/>
  <c r="I154" i="7" s="1"/>
  <c r="H112" i="7"/>
  <c r="I112" i="7" s="1"/>
  <c r="H44" i="7"/>
  <c r="I44" i="7" s="1"/>
  <c r="H96" i="7"/>
  <c r="I96" i="7" s="1"/>
  <c r="H32" i="7"/>
  <c r="H63" i="7"/>
  <c r="I63" i="7" s="1"/>
  <c r="H131" i="7"/>
  <c r="I131" i="7" s="1"/>
  <c r="H19" i="7"/>
  <c r="I19" i="7" s="1"/>
  <c r="H23" i="7"/>
  <c r="H14" i="7"/>
  <c r="H12" i="7"/>
  <c r="H100" i="7"/>
  <c r="I100" i="7" s="1"/>
  <c r="H89" i="7"/>
  <c r="I89" i="7" s="1"/>
  <c r="H101" i="7"/>
  <c r="I101" i="7" s="1"/>
  <c r="H64" i="7"/>
  <c r="I64" i="7" s="1"/>
  <c r="H152" i="7"/>
  <c r="I152" i="7" s="1"/>
  <c r="H142" i="7"/>
  <c r="I142" i="7" s="1"/>
  <c r="H127" i="7"/>
  <c r="I127" i="7" s="1"/>
  <c r="H94" i="7"/>
  <c r="I94" i="7" s="1"/>
  <c r="H138" i="7"/>
  <c r="I138" i="7" s="1"/>
  <c r="H137" i="7"/>
  <c r="I137" i="7" s="1"/>
  <c r="H130" i="7"/>
  <c r="I130" i="7" s="1"/>
  <c r="H70" i="7"/>
  <c r="I70" i="7" s="1"/>
  <c r="H95" i="7"/>
  <c r="I95" i="7" s="1"/>
  <c r="H58" i="7"/>
  <c r="H132" i="7"/>
  <c r="H46" i="7"/>
  <c r="I46" i="7" s="1"/>
  <c r="H50" i="7"/>
  <c r="I50" i="7" s="1"/>
  <c r="H61" i="7"/>
  <c r="I61" i="7" s="1"/>
  <c r="H36" i="7"/>
  <c r="I36" i="7" s="1"/>
  <c r="H134" i="7"/>
  <c r="I134" i="7" s="1"/>
  <c r="H43" i="7"/>
  <c r="I43" i="7" s="1"/>
  <c r="H68" i="7"/>
  <c r="I68" i="7" s="1"/>
  <c r="H47" i="7"/>
  <c r="I47" i="7" s="1"/>
  <c r="H103" i="7"/>
  <c r="I103" i="7" s="1"/>
  <c r="H97" i="7"/>
  <c r="H119" i="7"/>
  <c r="H57" i="7"/>
  <c r="I57" i="7" s="1"/>
  <c r="H155" i="7"/>
  <c r="I155" i="7" s="1"/>
  <c r="H99" i="7"/>
  <c r="I99" i="7" s="1"/>
  <c r="H140" i="7"/>
  <c r="I140" i="7" s="1"/>
  <c r="H67" i="7"/>
  <c r="J41" i="11" l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716C3-2058-422C-8B32-3B5D8D08E1BC}" keepAlive="1" name="Zapytanie — loty" description="Połączenie z zapytaniem „loty” w skoroszycie." type="5" refreshedVersion="8" background="1" saveData="1">
    <dbPr connection="Provider=Microsoft.Mashup.OleDb.1;Data Source=$Workbook$;Location=loty;Extended Properties=&quot;&quot;" command="SELECT * FROM [loty]"/>
  </connection>
  <connection id="2" xr16:uid="{4E017889-EA21-4858-AA01-3DB5BCACEFF1}" keepAlive="1" name="Zapytanie — loty (2)" description="Połączenie z zapytaniem „loty (2)” w skoroszycie." type="5" refreshedVersion="8" background="1" saveData="1">
    <dbPr connection="Provider=Microsoft.Mashup.OleDb.1;Data Source=$Workbook$;Location=&quot;loty (2)&quot;;Extended Properties=&quot;&quot;" command="SELECT * FROM [loty (2)]"/>
  </connection>
  <connection id="3" xr16:uid="{AD5D48F2-E056-4111-86E3-C71BB583C07D}" keepAlive="1" name="Zapytanie — loty (3)" description="Połączenie z zapytaniem „loty (3)” w skoroszycie." type="5" refreshedVersion="8" background="1" saveData="1">
    <dbPr connection="Provider=Microsoft.Mashup.OleDb.1;Data Source=$Workbook$;Location=&quot;loty (3)&quot;;Extended Properties=&quot;&quot;" command="SELECT * FROM [loty (3)]"/>
  </connection>
  <connection id="4" xr16:uid="{E4B67458-EF26-4694-8BC3-ECE16911DA9E}" keepAlive="1" name="Zapytanie — loty (4)" description="Połączenie z zapytaniem „loty (4)” w skoroszycie." type="5" refreshedVersion="8" background="1" saveData="1">
    <dbPr connection="Provider=Microsoft.Mashup.OleDb.1;Data Source=$Workbook$;Location=&quot;loty (4)&quot;;Extended Properties=&quot;&quot;" command="SELECT * FROM [loty (4)]"/>
  </connection>
  <connection id="5" xr16:uid="{FE587D0D-D35F-44B3-8BEC-0B61C665AF2B}" keepAlive="1" name="Zapytanie — loty (5)" description="Połączenie z zapytaniem „loty (5)” w skoroszycie." type="5" refreshedVersion="8" background="1" saveData="1">
    <dbPr connection="Provider=Microsoft.Mashup.OleDb.1;Data Source=$Workbook$;Location=&quot;loty (5)&quot;;Extended Properties=&quot;&quot;" command="SELECT * FROM [loty (5)]"/>
  </connection>
  <connection id="6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7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8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9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0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1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<sst xmlns="http://schemas.openxmlformats.org/spreadsheetml/2006/main" count="839" uniqueCount="180">
  <si>
    <t>lp</t>
  </si>
  <si>
    <t>data wylotu</t>
  </si>
  <si>
    <t>godzina wylotu</t>
  </si>
  <si>
    <t>data przylotu</t>
  </si>
  <si>
    <t>godzina przylotu</t>
  </si>
  <si>
    <t>09:14:36</t>
  </si>
  <si>
    <t>13:25:27</t>
  </si>
  <si>
    <t>17:11:21</t>
  </si>
  <si>
    <t>21:56:12</t>
  </si>
  <si>
    <t>06:33:21</t>
  </si>
  <si>
    <t>10:11:26</t>
  </si>
  <si>
    <t>13:43:53</t>
  </si>
  <si>
    <t>17:30:24</t>
  </si>
  <si>
    <t>21:31:33</t>
  </si>
  <si>
    <t>07:34:45</t>
  </si>
  <si>
    <t>11:04:25</t>
  </si>
  <si>
    <t>15:16:19</t>
  </si>
  <si>
    <t>18:26:19</t>
  </si>
  <si>
    <t>22:16:45</t>
  </si>
  <si>
    <t>06:04:35</t>
  </si>
  <si>
    <t>08:19:45</t>
  </si>
  <si>
    <t>10:05:36</t>
  </si>
  <si>
    <t>12:55:10</t>
  </si>
  <si>
    <t>18:34:04</t>
  </si>
  <si>
    <t>23:11:16</t>
  </si>
  <si>
    <t>09:01:45</t>
  </si>
  <si>
    <t>12:16:25</t>
  </si>
  <si>
    <t>15:26:19</t>
  </si>
  <si>
    <t>17:36:28</t>
  </si>
  <si>
    <t>19:50:16</t>
  </si>
  <si>
    <t>00:19:26</t>
  </si>
  <si>
    <t>07:08:36</t>
  </si>
  <si>
    <t>12:36:19</t>
  </si>
  <si>
    <t>15:01:15</t>
  </si>
  <si>
    <t>18:19:00</t>
  </si>
  <si>
    <t>21:22:13</t>
  </si>
  <si>
    <t>09:36:14</t>
  </si>
  <si>
    <t>12:31:16</t>
  </si>
  <si>
    <t>15:34:16</t>
  </si>
  <si>
    <t>19:00:11</t>
  </si>
  <si>
    <t>22:34:36</t>
  </si>
  <si>
    <t>06:15:65</t>
  </si>
  <si>
    <t>09:33:04</t>
  </si>
  <si>
    <t>12:35:15</t>
  </si>
  <si>
    <t>16:26:19</t>
  </si>
  <si>
    <t>18:32:23</t>
  </si>
  <si>
    <t>21:31:36</t>
  </si>
  <si>
    <t>07:45:56</t>
  </si>
  <si>
    <t>10:55:13</t>
  </si>
  <si>
    <t>14:11:09</t>
  </si>
  <si>
    <t>18:30:24</t>
  </si>
  <si>
    <t>21:21:36</t>
  </si>
  <si>
    <t>07:26:14</t>
  </si>
  <si>
    <t>10:39:64</t>
  </si>
  <si>
    <t>14:14:48</t>
  </si>
  <si>
    <t>16:54:12</t>
  </si>
  <si>
    <t>19:48:46</t>
  </si>
  <si>
    <t>00:54:18</t>
  </si>
  <si>
    <t>09:11:45</t>
  </si>
  <si>
    <t>12:09:07</t>
  </si>
  <si>
    <t>14:26:47</t>
  </si>
  <si>
    <t>17:15:48</t>
  </si>
  <si>
    <t>21:11:01</t>
  </si>
  <si>
    <t>05:35:06</t>
  </si>
  <si>
    <t>10:16:19</t>
  </si>
  <si>
    <t>14:15:25</t>
  </si>
  <si>
    <t>19:10:01</t>
  </si>
  <si>
    <t>09:08:14</t>
  </si>
  <si>
    <t>12:48:06</t>
  </si>
  <si>
    <t>14:55:39</t>
  </si>
  <si>
    <t>18:00:00</t>
  </si>
  <si>
    <t>22:04:19</t>
  </si>
  <si>
    <t>06:14:24</t>
  </si>
  <si>
    <t>10:04:55</t>
  </si>
  <si>
    <t>13:56:55</t>
  </si>
  <si>
    <t>17:00:15</t>
  </si>
  <si>
    <t>19:15:54</t>
  </si>
  <si>
    <t>22:04:06</t>
  </si>
  <si>
    <t>04:09:06</t>
  </si>
  <si>
    <t>08:15:54</t>
  </si>
  <si>
    <t>12:45:47</t>
  </si>
  <si>
    <t>15:12:24</t>
  </si>
  <si>
    <t>18:36:45</t>
  </si>
  <si>
    <t>21:45:48</t>
  </si>
  <si>
    <t>06:04:09</t>
  </si>
  <si>
    <t>09:03:04</t>
  </si>
  <si>
    <t>12:00:45</t>
  </si>
  <si>
    <t>14:45:10</t>
  </si>
  <si>
    <t>17:22:01</t>
  </si>
  <si>
    <t>20:45:56</t>
  </si>
  <si>
    <t>08:01:04</t>
  </si>
  <si>
    <t>11:30:09</t>
  </si>
  <si>
    <t>14:55:03</t>
  </si>
  <si>
    <t>17:13:53</t>
  </si>
  <si>
    <t>20:45:44</t>
  </si>
  <si>
    <t>06:24:06</t>
  </si>
  <si>
    <t>10:00:11</t>
  </si>
  <si>
    <t>13:26:23</t>
  </si>
  <si>
    <t>15:25:19</t>
  </si>
  <si>
    <t>18:45:12</t>
  </si>
  <si>
    <t>10:46:11</t>
  </si>
  <si>
    <t>15:01:03</t>
  </si>
  <si>
    <t>17:33:46</t>
  </si>
  <si>
    <t>20:22:01</t>
  </si>
  <si>
    <t>01:12:45</t>
  </si>
  <si>
    <t>10:44:21</t>
  </si>
  <si>
    <t>12:43:11</t>
  </si>
  <si>
    <t>14:14:21</t>
  </si>
  <si>
    <t>16:12:04</t>
  </si>
  <si>
    <t>17:30:01</t>
  </si>
  <si>
    <t>18:45:33</t>
  </si>
  <si>
    <t>22:02:04</t>
  </si>
  <si>
    <t>01:23:16</t>
  </si>
  <si>
    <t>08:04:26</t>
  </si>
  <si>
    <t>13:58:27</t>
  </si>
  <si>
    <t>16:03:25</t>
  </si>
  <si>
    <t>18:16:54</t>
  </si>
  <si>
    <t>22:30:00</t>
  </si>
  <si>
    <t>08:16:45</t>
  </si>
  <si>
    <t>11:04:33</t>
  </si>
  <si>
    <t>15:11:19</t>
  </si>
  <si>
    <t>16:48:06</t>
  </si>
  <si>
    <t>20:21:07</t>
  </si>
  <si>
    <t>01:01:24</t>
  </si>
  <si>
    <t>09:22:35</t>
  </si>
  <si>
    <t>12:15:21</t>
  </si>
  <si>
    <t>14:06:22</t>
  </si>
  <si>
    <t>17:56:55</t>
  </si>
  <si>
    <t>21:21:04</t>
  </si>
  <si>
    <t>07:12:21</t>
  </si>
  <si>
    <t>14:11:06</t>
  </si>
  <si>
    <t>18:48:43</t>
  </si>
  <si>
    <t>21:13:04</t>
  </si>
  <si>
    <t>08:26:41</t>
  </si>
  <si>
    <t>12:01:04</t>
  </si>
  <si>
    <t>13:49:04</t>
  </si>
  <si>
    <t>16:04:09</t>
  </si>
  <si>
    <t>18:09:04</t>
  </si>
  <si>
    <t>07:55:36</t>
  </si>
  <si>
    <t>10:09:21</t>
  </si>
  <si>
    <t>11:54:10</t>
  </si>
  <si>
    <t>14:06:01</t>
  </si>
  <si>
    <t>17:55:04</t>
  </si>
  <si>
    <t>20:30:04</t>
  </si>
  <si>
    <t>07:56:55</t>
  </si>
  <si>
    <t>10:11:08</t>
  </si>
  <si>
    <t>15:05:06</t>
  </si>
  <si>
    <t>19:02:04</t>
  </si>
  <si>
    <t>11:54:06</t>
  </si>
  <si>
    <t>15:04:56</t>
  </si>
  <si>
    <t>18:06:49</t>
  </si>
  <si>
    <t>21:01:01</t>
  </si>
  <si>
    <t>08:58:32</t>
  </si>
  <si>
    <t>12:01:02</t>
  </si>
  <si>
    <t>14:43:11</t>
  </si>
  <si>
    <t>17:34:12</t>
  </si>
  <si>
    <t>20:21:22</t>
  </si>
  <si>
    <t>00:57:04</t>
  </si>
  <si>
    <t>08:00:45</t>
  </si>
  <si>
    <t>15:08:09</t>
  </si>
  <si>
    <t>18:56:55</t>
  </si>
  <si>
    <t>Cargo załadunek</t>
  </si>
  <si>
    <t>Cargo wyładunek</t>
  </si>
  <si>
    <t>Czas lotu dni</t>
  </si>
  <si>
    <t>Czas łączny</t>
  </si>
  <si>
    <t>Cargo przed</t>
  </si>
  <si>
    <t>Cargo po</t>
  </si>
  <si>
    <t>Kolumna1</t>
  </si>
  <si>
    <t>Cargo wczasie</t>
  </si>
  <si>
    <t>Przemytk</t>
  </si>
  <si>
    <t>Dni lotu</t>
  </si>
  <si>
    <t>Czas</t>
  </si>
  <si>
    <t>Cas północny 1</t>
  </si>
  <si>
    <t>Czas północny 2</t>
  </si>
  <si>
    <t>Etykiety wierszy</t>
  </si>
  <si>
    <t>Suma końcowa</t>
  </si>
  <si>
    <t>Etykiety kolumn</t>
  </si>
  <si>
    <t>Suma z Czas</t>
  </si>
  <si>
    <t>Cas dni</t>
  </si>
  <si>
    <t>Czas sumaryczny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</si>
</sst>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06/relationships/rdRichValueStructure" Target="richData/rdrichvaluestructure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2.399791550924" createdVersion="8" refreshedVersion="8" minRefreshableVersion="3" recordCount="157" xr:uid="{F3E7A2B1-4D51-4B40-80A4-CB7C23D48A0B}">
  <cacheSource type="worksheet">
    <worksheetSource name="loty5"/>
  </cacheSource>
  <cacheFields count="11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/>
    </cacheField>
    <cacheField name="godzina przylotu" numFmtId="0">
      <sharedItems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Dni lotu" numFmtId="0">
      <sharedItems containsSemiMixedTypes="0" containsString="0" containsNumber="1" containsInteger="1" minValue="0" maxValue="1" count="2">
        <n v="0"/>
        <n v="1"/>
      </sharedItems>
    </cacheField>
    <cacheField name="Czas" numFmtId="164">
      <sharedItems containsSemiMixedTypes="0" containsDate="1" containsString="0" containsMixedTypes="1" minDate="1899-12-30T00:30:45" maxDate="1899-12-30T04:19:39" count="157">
        <d v="1899-12-30T01:14:36"/>
        <d v="1899-12-30T03:14:27"/>
        <d v="1899-12-30T01:40:55"/>
        <d v="1899-12-30T03:36:48"/>
        <d v="1899-12-30T02:18:10"/>
        <d v="1899-12-30T01:51:14"/>
        <d v="1899-12-30T02:11:32"/>
        <d v="1899-12-30T02:19:01"/>
        <d v="1899-12-30T02:11:01"/>
        <d v="1899-12-30T04:19:39"/>
        <d v="1899-12-30T02:00:19"/>
        <d v="1899-12-30T03:15:04"/>
        <d v="1899-12-30T01:31:13"/>
        <d v="1899-12-30T02:50:26"/>
        <d v="1899-12-30T01:58:26"/>
        <d v="1899-12-30T01:13:13"/>
        <d v="1899-12-30T01:30:17"/>
        <d v="1899-12-30T01:15:50"/>
        <d v="1899-12-30T01:42:54"/>
        <d v="1899-12-30T03:45:11"/>
        <d v="1899-12-30T01:45:51"/>
        <d v="1899-12-30T01:57:11"/>
        <d v="1899-12-30T02:01:13"/>
        <d v="1899-12-30T01:00:09"/>
        <d v="1899-12-30T01:19:46"/>
        <n v="-0.86150462962962959"/>
        <d v="1899-12-30T01:55:50"/>
        <d v="1899-12-30T03:24:43"/>
        <d v="1899-12-30T01:36:00"/>
        <d v="1899-12-30T01:07:56"/>
        <d v="1899-12-30T01:40:01"/>
        <d v="1899-12-30T01:49:55"/>
        <d v="1899-12-30T01:22:08"/>
        <d v="1899-12-30T01:48:28"/>
        <d v="1899-12-30T02:03:52"/>
        <d v="1899-12-30T02:22:35"/>
        <d v="1899-12-30T03:00:49"/>
        <d v="1899-12-30T01:43:48"/>
        <d v="1899-12-30T02:33:53"/>
        <d v="1899-12-30T02:14:43"/>
        <d v="1899-12-30T00:55:38"/>
        <d v="1899-12-30T01:31:36"/>
        <d v="1899-12-30T01:34:30"/>
        <d v="1899-12-30T00:59:47"/>
        <d v="1899-12-30T02:02:24"/>
        <d v="1899-12-30T02:04:15"/>
        <d v="1899-12-30T00:51:20"/>
        <d v="1899-12-30T02:14:42"/>
        <d v="1899-12-30T01:29:58"/>
        <d v="1899-12-30T02:14:52"/>
        <d v="1899-12-30T01:18:18"/>
        <d v="1899-12-30T00:47:11"/>
        <n v="-0.83803240740740736"/>
        <d v="1899-12-30T02:55:49"/>
        <d v="1899-12-30T01:04:52"/>
        <d v="1899-12-30T00:49:52"/>
        <d v="1899-12-30T01:18:33"/>
        <d v="1899-12-30T02:09:59"/>
        <d v="1899-12-30T01:35:06"/>
        <d v="1899-12-30T02:02:03"/>
        <d v="1899-12-30T01:45:24"/>
        <d v="1899-12-30T01:24:52"/>
        <d v="1899-12-30T03:59:29"/>
        <d v="1899-12-30T01:41:21"/>
        <d v="1899-12-30T01:40:30"/>
        <d v="1899-12-30T01:55:15"/>
        <d v="1899-12-30T01:55:08"/>
        <d v="1899-12-30T01:59:02"/>
        <d v="1899-12-30T01:49:01"/>
        <d v="1899-12-30T01:56:55"/>
        <d v="1899-12-30T01:33:45"/>
        <d v="1899-12-30T00:39:09"/>
        <d v="1899-12-30T01:07:11"/>
        <d v="1899-12-30T03:08:06"/>
        <d v="1899-12-30T01:19:57"/>
        <d v="1899-12-30T02:34:52"/>
        <d v="1899-12-30T00:49:39"/>
        <d v="1899-12-30T01:15:51"/>
        <d v="1899-12-30T00:58:07"/>
        <d v="1899-12-30T02:48:43"/>
        <d v="1899-12-30T01:51:38"/>
        <d v="1899-12-30T00:56:39"/>
        <d v="1899-12-30T00:50:10"/>
        <d v="1899-12-30T01:10:49"/>
        <d v="1899-12-30T01:44:34"/>
        <d v="1899-12-30T01:04:42"/>
        <d v="1899-12-30T00:30:03"/>
        <d v="1899-12-30T01:39:54"/>
        <d v="1899-12-30T01:37:58"/>
        <d v="1899-12-30T01:33:01"/>
        <d v="1899-12-30T01:19:00"/>
        <d v="1899-12-30T00:45:55"/>
        <d v="1899-12-30T02:02:59"/>
        <d v="1899-12-30T00:29:59"/>
        <d v="1899-12-30T01:20:57"/>
        <d v="1899-12-30T01:40:07"/>
        <d v="1899-12-30T01:05:46"/>
        <d v="1899-12-30T01:18:39"/>
        <d v="1899-12-30T00:50:25"/>
        <n v="-0.9050231481481481"/>
        <d v="1899-12-30T01:32:47"/>
        <d v="1899-12-30T01:18:59"/>
        <d v="1899-12-30T01:03:59"/>
        <d v="1899-12-30T01:01:02"/>
        <d v="1899-12-30T00:28:39"/>
        <d v="1899-12-30T00:50:24"/>
        <d v="1899-12-30T02:15:17"/>
        <n v="-0.91857638888888893"/>
        <d v="1899-12-30T01:04:21"/>
        <d v="1899-12-30T03:41:54"/>
        <d v="1899-12-30T01:08:06"/>
        <d v="1899-12-30T01:12:32"/>
        <d v="1899-12-30T02:30:54"/>
        <d v="1899-12-30T01:07:12"/>
        <d v="1899-12-30T01:47:00"/>
        <d v="1899-12-30T00:37:55"/>
        <d v="1899-12-30T01:18:01"/>
        <d v="1899-12-30T02:00:52"/>
        <n v="-0.94078703703703703"/>
        <d v="1899-12-30T02:14:31"/>
        <d v="1899-12-30T01:49:45"/>
        <d v="1899-12-30T01:01:18"/>
        <d v="1899-12-30T02:45:49"/>
        <d v="1899-12-30T02:24:19"/>
        <d v="1899-12-30T03:01:15"/>
        <d v="1899-12-30T03:14:11"/>
        <d v="1899-12-30T01:22:40"/>
        <d v="1899-12-30T01:32:41"/>
        <d v="1899-12-30T01:22:16"/>
        <d v="1899-12-30T01:49:43"/>
        <d v="1899-12-30T00:44:38"/>
        <d v="1899-12-30T00:56:00"/>
        <d v="1899-12-30T01:04:38"/>
        <d v="1899-12-30T01:29:11"/>
        <d v="1899-12-30T00:58:16"/>
        <d v="1899-12-30T00:59:06"/>
        <d v="1899-12-30T01:01:56"/>
        <d v="1899-12-30T01:46:19"/>
        <d v="1899-12-30T01:26:00"/>
        <d v="1899-12-30T01:52:50"/>
        <d v="1899-12-30T01:01:07"/>
        <d v="1899-12-30T02:00:00"/>
        <d v="1899-12-30T01:57:58"/>
        <d v="1899-12-30T01:50:00"/>
        <d v="1899-12-30T02:05:52"/>
        <d v="1899-12-30T01:00:45"/>
        <d v="1899-12-30T02:01:01"/>
        <d v="1899-12-30T01:47:29"/>
        <d v="1899-12-30T01:59:58"/>
        <d v="1899-12-30T01:22:01"/>
        <d v="1899-12-30T01:25:00"/>
        <d v="1899-12-30T01:10:21"/>
        <n v="-0.92152777777777772"/>
        <d v="1899-12-30T00:30:45"/>
        <d v="1899-12-30T01:24:10"/>
        <d v="1899-12-30T00:57:54"/>
        <d v="1899-12-30T01:48:22"/>
      </sharedItems>
    </cacheField>
    <cacheField name="Cas północny 1" numFmtId="164">
      <sharedItems containsSemiMixedTypes="0" containsNonDate="0" containsDate="1" containsString="0" minDate="1899-12-30T00:23:52" maxDate="1899-12-30T22:59:00"/>
    </cacheField>
    <cacheField name="Czas północny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d v="2021-09-01T00:00:00"/>
    <s v="09:14:36"/>
    <n v="12"/>
    <n v="0"/>
    <x v="0"/>
    <x v="0"/>
    <d v="1899-12-30T16:00:00"/>
    <s v="09:14:36"/>
  </r>
  <r>
    <n v="2"/>
    <x v="0"/>
    <d v="1899-12-30T10:11:00"/>
    <d v="2021-09-01T00:00:00"/>
    <s v="13:25:27"/>
    <n v="11"/>
    <n v="16"/>
    <x v="0"/>
    <x v="1"/>
    <d v="1899-12-30T13:49:00"/>
    <s v="13:25:27"/>
  </r>
  <r>
    <n v="3"/>
    <x v="0"/>
    <d v="1899-12-30T15:30:26"/>
    <d v="2021-09-01T00:00:00"/>
    <s v="17:11:21"/>
    <n v="9"/>
    <n v="0"/>
    <x v="0"/>
    <x v="2"/>
    <d v="1899-12-30T08:29:34"/>
    <s v="17:11:21"/>
  </r>
  <r>
    <n v="4"/>
    <x v="0"/>
    <d v="1899-12-30T18:19:24"/>
    <d v="2021-09-01T00:00:00"/>
    <s v="21:56:12"/>
    <n v="14"/>
    <n v="11"/>
    <x v="0"/>
    <x v="3"/>
    <d v="1899-12-30T05:40:36"/>
    <s v="21:56:12"/>
  </r>
  <r>
    <n v="5"/>
    <x v="1"/>
    <d v="1899-12-30T04:15:11"/>
    <d v="2021-09-02T00:00:00"/>
    <s v="06:33:21"/>
    <n v="21"/>
    <n v="15"/>
    <x v="0"/>
    <x v="4"/>
    <d v="1899-12-30T19:44:49"/>
    <s v="06:33:21"/>
  </r>
  <r>
    <n v="6"/>
    <x v="1"/>
    <d v="1899-12-30T08:20:12"/>
    <d v="2021-09-02T00:00:00"/>
    <s v="10:11:26"/>
    <n v="11"/>
    <n v="24"/>
    <x v="0"/>
    <x v="5"/>
    <d v="1899-12-30T15:39:48"/>
    <s v="10:11:26"/>
  </r>
  <r>
    <n v="7"/>
    <x v="1"/>
    <d v="1899-12-30T11:32:21"/>
    <d v="2021-09-02T00:00:00"/>
    <s v="13:43:53"/>
    <n v="19"/>
    <n v="10"/>
    <x v="0"/>
    <x v="6"/>
    <d v="1899-12-30T12:27:39"/>
    <s v="13:43:53"/>
  </r>
  <r>
    <n v="8"/>
    <x v="1"/>
    <d v="1899-12-30T15:11:23"/>
    <d v="2021-09-02T00:00:00"/>
    <s v="17:30:24"/>
    <n v="9"/>
    <n v="11"/>
    <x v="0"/>
    <x v="7"/>
    <d v="1899-12-30T08:48:37"/>
    <s v="17:30:24"/>
  </r>
  <r>
    <n v="9"/>
    <x v="1"/>
    <d v="1899-12-30T19:20:32"/>
    <d v="2021-09-02T00:00:00"/>
    <s v="21:31:33"/>
    <n v="12"/>
    <n v="15"/>
    <x v="0"/>
    <x v="8"/>
    <d v="1899-12-30T04:39:28"/>
    <s v="21:31:33"/>
  </r>
  <r>
    <n v="10"/>
    <x v="2"/>
    <d v="1899-12-30T03:15:06"/>
    <d v="2021-09-03T00:00:00"/>
    <s v="07:34:45"/>
    <n v="17"/>
    <n v="22"/>
    <x v="0"/>
    <x v="9"/>
    <d v="1899-12-30T20:44:54"/>
    <s v="07:34:45"/>
  </r>
  <r>
    <n v="11"/>
    <x v="2"/>
    <d v="1899-12-30T09:04:06"/>
    <d v="2021-09-03T00:00:00"/>
    <s v="11:04:25"/>
    <n v="14"/>
    <n v="10"/>
    <x v="0"/>
    <x v="10"/>
    <d v="1899-12-30T14:55:54"/>
    <s v="11:04:25"/>
  </r>
  <r>
    <n v="12"/>
    <x v="2"/>
    <d v="1899-12-30T12:01:15"/>
    <d v="2021-09-03T00:00:00"/>
    <s v="15:16:19"/>
    <n v="24"/>
    <n v="19"/>
    <x v="0"/>
    <x v="11"/>
    <d v="1899-12-30T11:58:45"/>
    <s v="15:16:19"/>
  </r>
  <r>
    <n v="13"/>
    <x v="2"/>
    <d v="1899-12-30T16:55:06"/>
    <d v="2021-09-03T00:00:00"/>
    <s v="18:26:19"/>
    <n v="16"/>
    <n v="11"/>
    <x v="0"/>
    <x v="12"/>
    <d v="1899-12-30T07:04:54"/>
    <s v="18:26:19"/>
  </r>
  <r>
    <n v="14"/>
    <x v="2"/>
    <d v="1899-12-30T19:26:19"/>
    <d v="2021-09-03T00:00:00"/>
    <s v="22:16:45"/>
    <n v="15"/>
    <n v="9"/>
    <x v="0"/>
    <x v="13"/>
    <d v="1899-12-30T04:33:41"/>
    <s v="22:16:45"/>
  </r>
  <r>
    <n v="15"/>
    <x v="3"/>
    <d v="1899-12-30T04:06:09"/>
    <d v="2021-09-04T00:00:00"/>
    <s v="06:04:35"/>
    <n v="7"/>
    <n v="16"/>
    <x v="0"/>
    <x v="14"/>
    <d v="1899-12-30T19:53:51"/>
    <s v="06:04:35"/>
  </r>
  <r>
    <n v="16"/>
    <x v="3"/>
    <d v="1899-12-30T07:06:32"/>
    <d v="2021-09-04T00:00:00"/>
    <s v="08:19:45"/>
    <n v="9"/>
    <n v="11"/>
    <x v="0"/>
    <x v="15"/>
    <d v="1899-12-30T16:53:28"/>
    <s v="08:19:45"/>
  </r>
  <r>
    <n v="17"/>
    <x v="3"/>
    <d v="1899-12-30T08:35:19"/>
    <d v="2021-09-04T00:00:00"/>
    <s v="10:05:36"/>
    <n v="13"/>
    <n v="18"/>
    <x v="0"/>
    <x v="16"/>
    <d v="1899-12-30T15:24:41"/>
    <s v="10:05:36"/>
  </r>
  <r>
    <n v="18"/>
    <x v="3"/>
    <d v="1899-12-30T11:39:20"/>
    <d v="2021-09-04T00:00:00"/>
    <s v="12:55:10"/>
    <n v="22"/>
    <n v="5"/>
    <x v="0"/>
    <x v="17"/>
    <d v="1899-12-30T12:20:40"/>
    <s v="12:55:10"/>
  </r>
  <r>
    <n v="19"/>
    <x v="3"/>
    <d v="1899-12-30T16:51:10"/>
    <d v="2021-09-04T00:00:00"/>
    <s v="18:34:04"/>
    <n v="8"/>
    <n v="23"/>
    <x v="0"/>
    <x v="18"/>
    <d v="1899-12-30T07:08:50"/>
    <s v="18:34:04"/>
  </r>
  <r>
    <n v="20"/>
    <x v="3"/>
    <d v="1899-12-30T19:26:05"/>
    <d v="2021-09-04T00:00:00"/>
    <s v="23:11:16"/>
    <n v="11"/>
    <n v="14"/>
    <x v="0"/>
    <x v="19"/>
    <d v="1899-12-30T04:33:55"/>
    <s v="23:11:16"/>
  </r>
  <r>
    <n v="21"/>
    <x v="4"/>
    <d v="1899-12-30T07:15:54"/>
    <d v="2021-09-05T00:00:00"/>
    <s v="09:01:45"/>
    <n v="17"/>
    <n v="23"/>
    <x v="0"/>
    <x v="20"/>
    <d v="1899-12-30T16:44:06"/>
    <s v="09:01:45"/>
  </r>
  <r>
    <n v="22"/>
    <x v="4"/>
    <d v="1899-12-30T10:19:14"/>
    <d v="2021-09-05T00:00:00"/>
    <s v="12:16:25"/>
    <n v="15"/>
    <n v="11"/>
    <x v="0"/>
    <x v="21"/>
    <d v="1899-12-30T13:40:46"/>
    <s v="12:16:25"/>
  </r>
  <r>
    <n v="23"/>
    <x v="4"/>
    <d v="1899-12-30T13:25:06"/>
    <d v="2021-09-05T00:00:00"/>
    <s v="15:26:19"/>
    <n v="19"/>
    <n v="21"/>
    <x v="0"/>
    <x v="22"/>
    <d v="1899-12-30T10:34:54"/>
    <s v="15:26:19"/>
  </r>
  <r>
    <n v="24"/>
    <x v="4"/>
    <d v="1899-12-30T16:36:19"/>
    <d v="2021-09-05T00:00:00"/>
    <s v="17:36:28"/>
    <n v="11"/>
    <n v="9"/>
    <x v="0"/>
    <x v="23"/>
    <d v="1899-12-30T07:23:41"/>
    <s v="17:36:28"/>
  </r>
  <r>
    <n v="25"/>
    <x v="4"/>
    <d v="1899-12-30T18:30:30"/>
    <d v="2021-09-05T00:00:00"/>
    <s v="19:50:16"/>
    <n v="15"/>
    <n v="11"/>
    <x v="0"/>
    <x v="24"/>
    <d v="1899-12-30T05:29:30"/>
    <s v="19:50:16"/>
  </r>
  <r>
    <n v="26"/>
    <x v="4"/>
    <d v="1899-12-30T21:00:00"/>
    <d v="2021-09-06T00:00:00"/>
    <s v="00:19:26"/>
    <n v="15"/>
    <n v="17"/>
    <x v="1"/>
    <x v="25"/>
    <d v="1899-12-30T03:00:00"/>
    <s v="00:19:26"/>
  </r>
  <r>
    <n v="27"/>
    <x v="5"/>
    <d v="1899-12-30T05:12:46"/>
    <d v="2021-09-06T00:00:00"/>
    <s v="07:08:36"/>
    <n v="9"/>
    <n v="6"/>
    <x v="0"/>
    <x v="26"/>
    <d v="1899-12-30T18:47:14"/>
    <s v="07:08:36"/>
  </r>
  <r>
    <n v="28"/>
    <x v="5"/>
    <d v="1899-12-30T09:11:36"/>
    <d v="2021-09-06T00:00:00"/>
    <s v="12:36:19"/>
    <n v="14"/>
    <n v="22"/>
    <x v="0"/>
    <x v="27"/>
    <d v="1899-12-30T14:48:24"/>
    <s v="12:36:19"/>
  </r>
  <r>
    <n v="29"/>
    <x v="5"/>
    <d v="1899-12-30T13:25:15"/>
    <d v="2021-09-06T00:00:00"/>
    <s v="15:01:15"/>
    <n v="14"/>
    <n v="3"/>
    <x v="0"/>
    <x v="28"/>
    <d v="1899-12-30T10:34:45"/>
    <s v="15:01:15"/>
  </r>
  <r>
    <n v="30"/>
    <x v="5"/>
    <d v="1899-12-30T17:11:04"/>
    <d v="2021-09-06T00:00:00"/>
    <s v="18:19:00"/>
    <n v="18"/>
    <n v="14"/>
    <x v="0"/>
    <x v="29"/>
    <d v="1899-12-30T06:48:56"/>
    <s v="18:19:00"/>
  </r>
  <r>
    <n v="31"/>
    <x v="5"/>
    <d v="1899-12-30T19:42:12"/>
    <d v="2021-09-06T00:00:00"/>
    <s v="21:22:13"/>
    <n v="16"/>
    <n v="21"/>
    <x v="0"/>
    <x v="30"/>
    <d v="1899-12-30T04:17:48"/>
    <s v="21:22:13"/>
  </r>
  <r>
    <n v="32"/>
    <x v="6"/>
    <d v="1899-12-30T07:46:19"/>
    <d v="2021-09-07T00:00:00"/>
    <s v="09:36:14"/>
    <n v="15"/>
    <n v="14"/>
    <x v="0"/>
    <x v="31"/>
    <d v="1899-12-30T16:13:41"/>
    <s v="09:36:14"/>
  </r>
  <r>
    <n v="33"/>
    <x v="6"/>
    <d v="1899-12-30T11:09:08"/>
    <d v="2021-09-07T00:00:00"/>
    <s v="12:31:16"/>
    <n v="12"/>
    <n v="23"/>
    <x v="0"/>
    <x v="32"/>
    <d v="1899-12-30T12:50:52"/>
    <s v="12:31:16"/>
  </r>
  <r>
    <n v="34"/>
    <x v="6"/>
    <d v="1899-12-30T13:45:48"/>
    <d v="2021-09-07T00:00:00"/>
    <s v="15:34:16"/>
    <n v="17"/>
    <n v="6"/>
    <x v="0"/>
    <x v="33"/>
    <d v="1899-12-30T10:14:12"/>
    <s v="15:34:16"/>
  </r>
  <r>
    <n v="35"/>
    <x v="6"/>
    <d v="1899-12-30T16:56:19"/>
    <d v="2021-09-07T00:00:00"/>
    <s v="19:00:11"/>
    <n v="19"/>
    <n v="16"/>
    <x v="0"/>
    <x v="34"/>
    <d v="1899-12-30T07:03:41"/>
    <s v="19:00:11"/>
  </r>
  <r>
    <n v="36"/>
    <x v="6"/>
    <d v="1899-12-30T20:12:01"/>
    <d v="2021-09-07T00:00:00"/>
    <s v="22:34:36"/>
    <n v="11"/>
    <n v="14"/>
    <x v="0"/>
    <x v="35"/>
    <d v="1899-12-30T03:47:59"/>
    <s v="22:34:36"/>
  </r>
  <r>
    <n v="37"/>
    <x v="7"/>
    <d v="1899-12-30T03:15:16"/>
    <d v="2021-09-08T00:00:00"/>
    <s v="06:15:65"/>
    <n v="13"/>
    <n v="22"/>
    <x v="0"/>
    <x v="36"/>
    <d v="1899-12-30T20:44:44"/>
    <s v="06:15:65"/>
  </r>
  <r>
    <n v="38"/>
    <x v="7"/>
    <d v="1899-12-30T07:49:16"/>
    <d v="2021-09-08T00:00:00"/>
    <s v="09:33:04"/>
    <n v="11"/>
    <n v="4"/>
    <x v="0"/>
    <x v="37"/>
    <d v="1899-12-30T16:10:44"/>
    <s v="09:33:04"/>
  </r>
  <r>
    <n v="39"/>
    <x v="7"/>
    <d v="1899-12-30T10:01:22"/>
    <d v="2021-09-08T00:00:00"/>
    <s v="12:35:15"/>
    <n v="14"/>
    <n v="21"/>
    <x v="0"/>
    <x v="38"/>
    <d v="1899-12-30T13:58:38"/>
    <s v="12:35:15"/>
  </r>
  <r>
    <n v="40"/>
    <x v="7"/>
    <d v="1899-12-30T14:11:36"/>
    <d v="2021-09-08T00:00:00"/>
    <s v="16:26:19"/>
    <n v="16"/>
    <n v="9"/>
    <x v="0"/>
    <x v="39"/>
    <d v="1899-12-30T09:48:24"/>
    <s v="16:26:19"/>
  </r>
  <r>
    <n v="41"/>
    <x v="7"/>
    <d v="1899-12-30T17:36:45"/>
    <d v="2021-09-08T00:00:00"/>
    <s v="18:32:23"/>
    <n v="12"/>
    <n v="24"/>
    <x v="0"/>
    <x v="40"/>
    <d v="1899-12-30T06:23:15"/>
    <s v="18:32:23"/>
  </r>
  <r>
    <n v="42"/>
    <x v="7"/>
    <d v="1899-12-30T20:00:00"/>
    <d v="2021-09-08T00:00:00"/>
    <s v="21:31:36"/>
    <n v="9"/>
    <n v="2"/>
    <x v="0"/>
    <x v="41"/>
    <d v="1899-12-30T04:00:00"/>
    <s v="21:31:36"/>
  </r>
  <r>
    <n v="43"/>
    <x v="8"/>
    <d v="1899-12-30T06:11:26"/>
    <d v="2021-09-09T00:00:00"/>
    <s v="07:45:56"/>
    <n v="9"/>
    <n v="4"/>
    <x v="0"/>
    <x v="42"/>
    <d v="1899-12-30T17:48:34"/>
    <s v="07:45:56"/>
  </r>
  <r>
    <n v="44"/>
    <x v="8"/>
    <d v="1899-12-30T09:55:26"/>
    <d v="2021-09-09T00:00:00"/>
    <s v="10:55:13"/>
    <n v="9"/>
    <n v="14"/>
    <x v="0"/>
    <x v="43"/>
    <d v="1899-12-30T14:04:34"/>
    <s v="10:55:13"/>
  </r>
  <r>
    <n v="45"/>
    <x v="8"/>
    <d v="1899-12-30T12:08:45"/>
    <d v="2021-09-09T00:00:00"/>
    <s v="14:11:09"/>
    <n v="12"/>
    <n v="10"/>
    <x v="0"/>
    <x v="44"/>
    <d v="1899-12-30T11:51:15"/>
    <s v="14:11:09"/>
  </r>
  <r>
    <n v="46"/>
    <x v="8"/>
    <d v="1899-12-30T16:26:09"/>
    <d v="2021-09-09T00:00:00"/>
    <s v="18:30:24"/>
    <n v="16"/>
    <n v="11"/>
    <x v="0"/>
    <x v="45"/>
    <d v="1899-12-30T07:33:51"/>
    <s v="18:30:24"/>
  </r>
  <r>
    <n v="47"/>
    <x v="8"/>
    <d v="1899-12-30T20:30:16"/>
    <d v="2021-09-09T00:00:00"/>
    <s v="21:21:36"/>
    <n v="13"/>
    <n v="21"/>
    <x v="0"/>
    <x v="46"/>
    <d v="1899-12-30T03:29:44"/>
    <s v="21:21:36"/>
  </r>
  <r>
    <n v="48"/>
    <x v="9"/>
    <d v="1899-12-30T05:11:32"/>
    <d v="2021-09-10T00:00:00"/>
    <s v="07:26:14"/>
    <n v="7"/>
    <n v="15"/>
    <x v="0"/>
    <x v="47"/>
    <d v="1899-12-30T18:48:28"/>
    <s v="07:26:14"/>
  </r>
  <r>
    <n v="49"/>
    <x v="9"/>
    <d v="1899-12-30T09:10:06"/>
    <d v="2021-09-10T00:00:00"/>
    <s v="10:39:64"/>
    <n v="7"/>
    <n v="0"/>
    <x v="0"/>
    <x v="48"/>
    <d v="1899-12-30T14:49:54"/>
    <s v="10:39:64"/>
  </r>
  <r>
    <n v="50"/>
    <x v="9"/>
    <d v="1899-12-30T11:59:56"/>
    <d v="2021-09-10T00:00:00"/>
    <s v="14:14:48"/>
    <n v="7"/>
    <n v="1"/>
    <x v="0"/>
    <x v="49"/>
    <d v="1899-12-30T12:00:04"/>
    <s v="14:14:48"/>
  </r>
  <r>
    <n v="51"/>
    <x v="9"/>
    <d v="1899-12-30T15:35:54"/>
    <d v="2021-09-10T00:00:00"/>
    <s v="16:54:12"/>
    <n v="13"/>
    <n v="20"/>
    <x v="0"/>
    <x v="50"/>
    <d v="1899-12-30T08:24:06"/>
    <s v="16:54:12"/>
  </r>
  <r>
    <n v="52"/>
    <x v="9"/>
    <d v="1899-12-30T19:01:35"/>
    <d v="2021-09-10T00:00:00"/>
    <s v="19:48:46"/>
    <n v="12"/>
    <n v="4"/>
    <x v="0"/>
    <x v="51"/>
    <d v="1899-12-30T04:58:25"/>
    <s v="19:48:46"/>
  </r>
  <r>
    <n v="53"/>
    <x v="9"/>
    <d v="1899-12-30T21:01:04"/>
    <d v="2021-09-11T00:00:00"/>
    <s v="00:54:18"/>
    <n v="11"/>
    <n v="9"/>
    <x v="1"/>
    <x v="52"/>
    <d v="1899-12-30T02:58:56"/>
    <s v="00:54:18"/>
  </r>
  <r>
    <n v="54"/>
    <x v="10"/>
    <d v="1899-12-30T06:15:56"/>
    <d v="2021-09-11T00:00:00"/>
    <s v="09:11:45"/>
    <n v="12"/>
    <n v="21"/>
    <x v="0"/>
    <x v="53"/>
    <d v="1899-12-30T17:44:04"/>
    <s v="09:11:45"/>
  </r>
  <r>
    <n v="55"/>
    <x v="10"/>
    <d v="1899-12-30T11:04:15"/>
    <d v="2021-09-11T00:00:00"/>
    <s v="12:09:07"/>
    <n v="14"/>
    <n v="2"/>
    <x v="0"/>
    <x v="54"/>
    <d v="1899-12-30T12:55:45"/>
    <s v="12:09:07"/>
  </r>
  <r>
    <n v="56"/>
    <x v="10"/>
    <d v="1899-12-30T13:36:55"/>
    <d v="2021-09-11T00:00:00"/>
    <s v="14:26:47"/>
    <n v="17"/>
    <n v="9"/>
    <x v="0"/>
    <x v="55"/>
    <d v="1899-12-30T10:23:05"/>
    <s v="14:26:47"/>
  </r>
  <r>
    <n v="57"/>
    <x v="10"/>
    <d v="1899-12-30T15:57:15"/>
    <d v="2021-09-11T00:00:00"/>
    <s v="17:15:48"/>
    <n v="3"/>
    <n v="9"/>
    <x v="0"/>
    <x v="56"/>
    <d v="1899-12-30T08:02:45"/>
    <s v="17:15:48"/>
  </r>
  <r>
    <n v="58"/>
    <x v="10"/>
    <d v="1899-12-30T19:01:02"/>
    <d v="2021-09-11T00:00:00"/>
    <s v="21:11:01"/>
    <n v="11"/>
    <n v="3"/>
    <x v="0"/>
    <x v="57"/>
    <d v="1899-12-30T04:58:58"/>
    <s v="21:11:01"/>
  </r>
  <r>
    <n v="59"/>
    <x v="11"/>
    <d v="1899-12-30T04:00:00"/>
    <d v="2021-09-12T00:00:00"/>
    <s v="05:35:06"/>
    <n v="8"/>
    <n v="4"/>
    <x v="0"/>
    <x v="58"/>
    <d v="1899-12-30T20:00:00"/>
    <s v="05:35:06"/>
  </r>
  <r>
    <n v="60"/>
    <x v="11"/>
    <d v="1899-12-30T08:14:16"/>
    <d v="2021-09-12T00:00:00"/>
    <s v="10:16:19"/>
    <n v="1"/>
    <n v="6"/>
    <x v="0"/>
    <x v="59"/>
    <d v="1899-12-30T15:45:44"/>
    <s v="10:16:19"/>
  </r>
  <r>
    <n v="61"/>
    <x v="11"/>
    <d v="1899-12-30T12:30:01"/>
    <d v="2021-09-12T00:00:00"/>
    <s v="14:15:25"/>
    <n v="4"/>
    <n v="21"/>
    <x v="0"/>
    <x v="60"/>
    <d v="1899-12-30T11:29:59"/>
    <s v="14:15:25"/>
  </r>
  <r>
    <n v="62"/>
    <x v="11"/>
    <d v="1899-12-30T17:45:09"/>
    <d v="2021-09-12T00:00:00"/>
    <s v="19:10:01"/>
    <n v="9"/>
    <n v="11"/>
    <x v="0"/>
    <x v="61"/>
    <d v="1899-12-30T06:14:51"/>
    <s v="19:10:01"/>
  </r>
  <r>
    <n v="63"/>
    <x v="12"/>
    <d v="1899-12-30T05:08:45"/>
    <d v="2021-09-13T00:00:00"/>
    <s v="09:08:14"/>
    <n v="12"/>
    <n v="7"/>
    <x v="0"/>
    <x v="62"/>
    <d v="1899-12-30T18:51:15"/>
    <s v="09:08:14"/>
  </r>
  <r>
    <n v="64"/>
    <x v="12"/>
    <d v="1899-12-30T11:06:45"/>
    <d v="2021-09-13T00:00:00"/>
    <s v="12:48:06"/>
    <n v="11"/>
    <n v="13"/>
    <x v="0"/>
    <x v="63"/>
    <d v="1899-12-30T12:53:15"/>
    <s v="12:48:06"/>
  </r>
  <r>
    <n v="65"/>
    <x v="12"/>
    <d v="1899-12-30T13:15:09"/>
    <d v="2021-09-13T00:00:00"/>
    <s v="14:55:39"/>
    <n v="16"/>
    <n v="21"/>
    <x v="0"/>
    <x v="64"/>
    <d v="1899-12-30T10:44:51"/>
    <s v="14:55:39"/>
  </r>
  <r>
    <n v="66"/>
    <x v="12"/>
    <d v="1899-12-30T16:04:45"/>
    <d v="2021-09-13T00:00:00"/>
    <s v="18:00:00"/>
    <n v="19"/>
    <n v="10"/>
    <x v="0"/>
    <x v="65"/>
    <d v="1899-12-30T07:55:15"/>
    <s v="18:00:00"/>
  </r>
  <r>
    <n v="67"/>
    <x v="12"/>
    <d v="1899-12-30T20:09:11"/>
    <d v="2021-09-13T00:00:00"/>
    <s v="22:04:19"/>
    <n v="3"/>
    <n v="0"/>
    <x v="0"/>
    <x v="66"/>
    <d v="1899-12-30T03:50:49"/>
    <s v="22:04:19"/>
  </r>
  <r>
    <n v="68"/>
    <x v="13"/>
    <d v="1899-12-30T04:15:22"/>
    <d v="2021-09-14T00:00:00"/>
    <s v="06:14:24"/>
    <n v="12"/>
    <n v="21"/>
    <x v="0"/>
    <x v="67"/>
    <d v="1899-12-30T19:44:38"/>
    <s v="06:14:24"/>
  </r>
  <r>
    <n v="69"/>
    <x v="13"/>
    <d v="1899-12-30T08:15:54"/>
    <d v="2021-09-14T00:00:00"/>
    <s v="10:04:55"/>
    <n v="17"/>
    <n v="20"/>
    <x v="0"/>
    <x v="68"/>
    <d v="1899-12-30T15:44:06"/>
    <s v="10:04:55"/>
  </r>
  <r>
    <n v="70"/>
    <x v="13"/>
    <d v="1899-12-30T12:00:00"/>
    <d v="2021-09-14T00:00:00"/>
    <s v="13:56:55"/>
    <n v="11"/>
    <n v="22"/>
    <x v="0"/>
    <x v="69"/>
    <d v="1899-12-30T12:00:00"/>
    <s v="13:56:55"/>
  </r>
  <r>
    <n v="71"/>
    <x v="13"/>
    <d v="1899-12-30T15:26:30"/>
    <d v="2021-09-14T00:00:00"/>
    <s v="17:00:15"/>
    <n v="7"/>
    <n v="2"/>
    <x v="0"/>
    <x v="70"/>
    <d v="1899-12-30T08:33:30"/>
    <s v="17:00:15"/>
  </r>
  <r>
    <n v="72"/>
    <x v="13"/>
    <d v="1899-12-30T18:36:45"/>
    <d v="2021-09-14T00:00:00"/>
    <s v="19:15:54"/>
    <n v="8"/>
    <n v="7"/>
    <x v="0"/>
    <x v="71"/>
    <d v="1899-12-30T05:23:15"/>
    <s v="19:15:54"/>
  </r>
  <r>
    <n v="73"/>
    <x v="13"/>
    <d v="1899-12-30T20:56:55"/>
    <d v="2021-09-14T00:00:00"/>
    <s v="22:04:06"/>
    <n v="6"/>
    <n v="1"/>
    <x v="0"/>
    <x v="72"/>
    <d v="1899-12-30T03:03:05"/>
    <s v="22:04:06"/>
  </r>
  <r>
    <n v="74"/>
    <x v="14"/>
    <d v="1899-12-30T01:01:00"/>
    <d v="2021-09-15T00:00:00"/>
    <s v="04:09:06"/>
    <n v="0"/>
    <n v="6"/>
    <x v="0"/>
    <x v="73"/>
    <d v="1899-12-30T22:59:00"/>
    <s v="04:09:06"/>
  </r>
  <r>
    <n v="75"/>
    <x v="14"/>
    <d v="1899-12-30T06:55:57"/>
    <d v="2021-09-15T00:00:00"/>
    <s v="08:15:54"/>
    <n v="0"/>
    <n v="5"/>
    <x v="0"/>
    <x v="74"/>
    <d v="1899-12-30T17:04:03"/>
    <s v="08:15:54"/>
  </r>
  <r>
    <n v="76"/>
    <x v="14"/>
    <d v="1899-12-30T10:10:55"/>
    <d v="2021-09-15T00:00:00"/>
    <s v="12:45:47"/>
    <n v="10"/>
    <n v="1"/>
    <x v="0"/>
    <x v="75"/>
    <d v="1899-12-30T13:49:05"/>
    <s v="12:45:47"/>
  </r>
  <r>
    <n v="77"/>
    <x v="14"/>
    <d v="1899-12-30T14:22:45"/>
    <d v="2021-09-15T00:00:00"/>
    <s v="15:12:24"/>
    <n v="14"/>
    <n v="21"/>
    <x v="0"/>
    <x v="76"/>
    <d v="1899-12-30T09:37:15"/>
    <s v="15:12:24"/>
  </r>
  <r>
    <n v="78"/>
    <x v="14"/>
    <d v="1899-12-30T17:20:54"/>
    <d v="2021-09-15T00:00:00"/>
    <s v="18:36:45"/>
    <n v="4"/>
    <n v="1"/>
    <x v="0"/>
    <x v="77"/>
    <d v="1899-12-30T06:39:06"/>
    <s v="18:36:45"/>
  </r>
  <r>
    <n v="79"/>
    <x v="14"/>
    <d v="1899-12-30T20:47:41"/>
    <d v="2021-09-15T00:00:00"/>
    <s v="21:45:48"/>
    <n v="7"/>
    <n v="2"/>
    <x v="0"/>
    <x v="78"/>
    <d v="1899-12-30T03:12:19"/>
    <s v="21:45:48"/>
  </r>
  <r>
    <n v="80"/>
    <x v="15"/>
    <d v="1899-12-30T03:15:26"/>
    <d v="2021-09-16T00:00:00"/>
    <s v="06:04:09"/>
    <n v="13"/>
    <n v="5"/>
    <x v="0"/>
    <x v="79"/>
    <d v="1899-12-30T20:44:34"/>
    <s v="06:04:09"/>
  </r>
  <r>
    <n v="81"/>
    <x v="15"/>
    <d v="1899-12-30T07:11:26"/>
    <d v="2021-09-16T00:00:00"/>
    <s v="09:03:04"/>
    <n v="13"/>
    <n v="11"/>
    <x v="0"/>
    <x v="80"/>
    <d v="1899-12-30T16:48:34"/>
    <s v="09:03:04"/>
  </r>
  <r>
    <n v="82"/>
    <x v="15"/>
    <d v="1899-12-30T11:04:06"/>
    <d v="2021-09-16T00:00:00"/>
    <s v="12:00:45"/>
    <n v="14"/>
    <n v="9"/>
    <x v="0"/>
    <x v="81"/>
    <d v="1899-12-30T12:55:54"/>
    <s v="12:00:45"/>
  </r>
  <r>
    <n v="83"/>
    <x v="15"/>
    <d v="1899-12-30T13:55:00"/>
    <d v="2021-09-16T00:00:00"/>
    <s v="14:45:10"/>
    <n v="14"/>
    <n v="9"/>
    <x v="0"/>
    <x v="82"/>
    <d v="1899-12-30T10:05:00"/>
    <s v="14:45:10"/>
  </r>
  <r>
    <n v="84"/>
    <x v="15"/>
    <d v="1899-12-30T16:11:12"/>
    <d v="2021-09-16T00:00:00"/>
    <s v="17:22:01"/>
    <n v="12"/>
    <n v="7"/>
    <x v="0"/>
    <x v="83"/>
    <d v="1899-12-30T07:48:48"/>
    <s v="17:22:01"/>
  </r>
  <r>
    <n v="85"/>
    <x v="15"/>
    <d v="1899-12-30T19:01:22"/>
    <d v="2021-09-16T00:00:00"/>
    <s v="20:45:56"/>
    <n v="2"/>
    <n v="19"/>
    <x v="0"/>
    <x v="84"/>
    <d v="1899-12-30T04:58:38"/>
    <s v="20:45:56"/>
  </r>
  <r>
    <n v="86"/>
    <x v="16"/>
    <d v="1899-12-30T06:56:22"/>
    <d v="2021-09-17T00:00:00"/>
    <s v="08:01:04"/>
    <n v="4"/>
    <n v="11"/>
    <x v="0"/>
    <x v="85"/>
    <d v="1899-12-30T17:03:38"/>
    <s v="08:01:04"/>
  </r>
  <r>
    <n v="87"/>
    <x v="16"/>
    <d v="1899-12-30T11:00:06"/>
    <d v="2021-09-17T00:00:00"/>
    <s v="11:30:09"/>
    <n v="21"/>
    <n v="15"/>
    <x v="0"/>
    <x v="86"/>
    <d v="1899-12-30T12:59:54"/>
    <s v="11:30:09"/>
  </r>
  <r>
    <n v="88"/>
    <x v="16"/>
    <d v="1899-12-30T13:15:09"/>
    <d v="2021-09-17T00:00:00"/>
    <s v="14:55:03"/>
    <n v="7"/>
    <n v="13"/>
    <x v="0"/>
    <x v="87"/>
    <d v="1899-12-30T10:44:51"/>
    <s v="14:55:03"/>
  </r>
  <r>
    <n v="89"/>
    <x v="16"/>
    <d v="1899-12-30T15:35:55"/>
    <d v="2021-09-17T00:00:00"/>
    <s v="17:13:53"/>
    <n v="14"/>
    <n v="16"/>
    <x v="0"/>
    <x v="88"/>
    <d v="1899-12-30T08:24:05"/>
    <s v="17:13:53"/>
  </r>
  <r>
    <n v="90"/>
    <x v="16"/>
    <d v="1899-12-30T19:12:43"/>
    <d v="2021-09-17T00:00:00"/>
    <s v="20:45:44"/>
    <n v="7"/>
    <n v="0"/>
    <x v="0"/>
    <x v="89"/>
    <d v="1899-12-30T04:47:17"/>
    <s v="20:45:44"/>
  </r>
  <r>
    <n v="91"/>
    <x v="17"/>
    <d v="1899-12-30T05:05:06"/>
    <d v="2021-09-18T00:00:00"/>
    <s v="06:24:06"/>
    <n v="17"/>
    <n v="15"/>
    <x v="0"/>
    <x v="90"/>
    <d v="1899-12-30T18:54:54"/>
    <s v="06:24:06"/>
  </r>
  <r>
    <n v="92"/>
    <x v="17"/>
    <d v="1899-12-30T09:14:16"/>
    <d v="2021-09-18T00:00:00"/>
    <s v="10:00:11"/>
    <n v="5"/>
    <n v="8"/>
    <x v="0"/>
    <x v="91"/>
    <d v="1899-12-30T14:45:44"/>
    <s v="10:00:11"/>
  </r>
  <r>
    <n v="93"/>
    <x v="17"/>
    <d v="1899-12-30T11:23:24"/>
    <d v="2021-09-18T00:00:00"/>
    <s v="13:26:23"/>
    <n v="14"/>
    <n v="9"/>
    <x v="0"/>
    <x v="92"/>
    <d v="1899-12-30T12:36:36"/>
    <s v="13:26:23"/>
  </r>
  <r>
    <n v="94"/>
    <x v="17"/>
    <d v="1899-12-30T14:55:20"/>
    <d v="2021-09-18T00:00:00"/>
    <s v="15:25:19"/>
    <n v="11"/>
    <n v="17"/>
    <x v="0"/>
    <x v="93"/>
    <d v="1899-12-30T09:04:40"/>
    <s v="15:25:19"/>
  </r>
  <r>
    <n v="95"/>
    <x v="17"/>
    <d v="1899-12-30T17:24:15"/>
    <d v="2021-09-18T00:00:00"/>
    <s v="18:45:12"/>
    <n v="7"/>
    <n v="16"/>
    <x v="0"/>
    <x v="94"/>
    <d v="1899-12-30T06:35:45"/>
    <s v="18:45:12"/>
  </r>
  <r>
    <n v="96"/>
    <x v="18"/>
    <d v="1899-12-30T09:06:04"/>
    <d v="2021-09-19T00:00:00"/>
    <s v="10:46:11"/>
    <n v="5"/>
    <n v="1"/>
    <x v="0"/>
    <x v="95"/>
    <d v="1899-12-30T14:53:56"/>
    <s v="10:46:11"/>
  </r>
  <r>
    <n v="97"/>
    <x v="18"/>
    <d v="1899-12-30T13:55:17"/>
    <d v="2021-09-19T00:00:00"/>
    <s v="15:01:03"/>
    <n v="14"/>
    <n v="7"/>
    <x v="0"/>
    <x v="96"/>
    <d v="1899-12-30T10:04:43"/>
    <s v="15:01:03"/>
  </r>
  <r>
    <n v="98"/>
    <x v="18"/>
    <d v="1899-12-30T16:15:07"/>
    <d v="2021-09-19T00:00:00"/>
    <s v="17:33:46"/>
    <n v="12"/>
    <n v="9"/>
    <x v="0"/>
    <x v="97"/>
    <d v="1899-12-30T07:44:53"/>
    <s v="17:33:46"/>
  </r>
  <r>
    <n v="99"/>
    <x v="18"/>
    <d v="1899-12-30T19:31:36"/>
    <d v="2021-09-19T00:00:00"/>
    <s v="20:22:01"/>
    <n v="11"/>
    <n v="9"/>
    <x v="0"/>
    <x v="98"/>
    <d v="1899-12-30T04:28:24"/>
    <s v="20:22:01"/>
  </r>
  <r>
    <n v="100"/>
    <x v="18"/>
    <d v="1899-12-30T22:55:59"/>
    <d v="2021-09-20T00:00:00"/>
    <s v="01:12:45"/>
    <n v="11"/>
    <n v="8"/>
    <x v="1"/>
    <x v="99"/>
    <d v="1899-12-30T01:04:01"/>
    <s v="01:12:45"/>
  </r>
  <r>
    <n v="101"/>
    <x v="19"/>
    <d v="1899-12-30T09:11:34"/>
    <d v="2021-09-20T00:00:00"/>
    <s v="10:44:21"/>
    <n v="12"/>
    <n v="3"/>
    <x v="0"/>
    <x v="100"/>
    <d v="1899-12-30T14:48:26"/>
    <s v="10:44:21"/>
  </r>
  <r>
    <n v="102"/>
    <x v="19"/>
    <d v="1899-12-30T11:24:12"/>
    <d v="2021-09-20T00:00:00"/>
    <s v="12:43:11"/>
    <n v="7"/>
    <n v="12"/>
    <x v="0"/>
    <x v="101"/>
    <d v="1899-12-30T12:35:48"/>
    <s v="12:43:11"/>
  </r>
  <r>
    <n v="103"/>
    <x v="19"/>
    <d v="1899-12-30T13:10:22"/>
    <d v="2021-09-20T00:00:00"/>
    <s v="14:14:21"/>
    <n v="9"/>
    <n v="14"/>
    <x v="0"/>
    <x v="102"/>
    <d v="1899-12-30T10:49:38"/>
    <s v="14:14:21"/>
  </r>
  <r>
    <n v="104"/>
    <x v="19"/>
    <d v="1899-12-30T15:11:02"/>
    <d v="2021-09-20T00:00:00"/>
    <s v="16:12:04"/>
    <n v="8"/>
    <n v="19"/>
    <x v="0"/>
    <x v="103"/>
    <d v="1899-12-30T08:48:58"/>
    <s v="16:12:04"/>
  </r>
  <r>
    <n v="105"/>
    <x v="19"/>
    <d v="1899-12-30T17:01:22"/>
    <d v="2021-09-20T00:00:00"/>
    <s v="17:30:01"/>
    <n v="23"/>
    <n v="14"/>
    <x v="0"/>
    <x v="104"/>
    <d v="1899-12-30T06:58:38"/>
    <s v="17:30:01"/>
  </r>
  <r>
    <n v="106"/>
    <x v="19"/>
    <d v="1899-12-30T17:55:09"/>
    <d v="2021-09-20T00:00:00"/>
    <s v="18:45:33"/>
    <n v="19"/>
    <n v="9"/>
    <x v="0"/>
    <x v="105"/>
    <d v="1899-12-30T06:04:51"/>
    <s v="18:45:33"/>
  </r>
  <r>
    <n v="107"/>
    <x v="19"/>
    <d v="1899-12-30T19:46:47"/>
    <d v="2021-09-20T00:00:00"/>
    <s v="22:02:04"/>
    <n v="0"/>
    <n v="6"/>
    <x v="0"/>
    <x v="106"/>
    <d v="1899-12-30T04:13:13"/>
    <s v="22:02:04"/>
  </r>
  <r>
    <n v="108"/>
    <x v="19"/>
    <d v="1899-12-30T23:26:01"/>
    <d v="2021-09-21T00:00:00"/>
    <s v="01:23:16"/>
    <n v="4"/>
    <n v="15"/>
    <x v="1"/>
    <x v="107"/>
    <d v="1899-12-30T00:33:59"/>
    <s v="01:23:16"/>
  </r>
  <r>
    <n v="109"/>
    <x v="20"/>
    <d v="1899-12-30T07:00:05"/>
    <d v="2021-09-21T00:00:00"/>
    <s v="08:04:26"/>
    <n v="11"/>
    <n v="0"/>
    <x v="0"/>
    <x v="108"/>
    <d v="1899-12-30T16:59:55"/>
    <s v="08:04:26"/>
  </r>
  <r>
    <n v="110"/>
    <x v="20"/>
    <d v="1899-12-30T10:16:33"/>
    <d v="2021-09-21T00:00:00"/>
    <s v="13:58:27"/>
    <n v="9"/>
    <n v="4"/>
    <x v="0"/>
    <x v="109"/>
    <d v="1899-12-30T13:43:27"/>
    <s v="13:58:27"/>
  </r>
  <r>
    <n v="111"/>
    <x v="20"/>
    <d v="1899-12-30T14:55:19"/>
    <d v="2021-09-21T00:00:00"/>
    <s v="16:03:25"/>
    <n v="9"/>
    <n v="28"/>
    <x v="0"/>
    <x v="110"/>
    <d v="1899-12-30T09:04:41"/>
    <s v="16:03:25"/>
  </r>
  <r>
    <n v="112"/>
    <x v="20"/>
    <d v="1899-12-30T17:04:22"/>
    <d v="2021-09-21T00:00:00"/>
    <s v="18:16:54"/>
    <n v="0"/>
    <n v="10"/>
    <x v="0"/>
    <x v="111"/>
    <d v="1899-12-30T06:55:38"/>
    <s v="18:16:54"/>
  </r>
  <r>
    <n v="113"/>
    <x v="20"/>
    <d v="1899-12-30T19:59:06"/>
    <d v="2021-09-21T00:00:00"/>
    <s v="22:30:00"/>
    <n v="12"/>
    <n v="6"/>
    <x v="0"/>
    <x v="112"/>
    <d v="1899-12-30T04:00:54"/>
    <s v="22:30:00"/>
  </r>
  <r>
    <n v="114"/>
    <x v="21"/>
    <d v="1899-12-30T07:09:33"/>
    <d v="2021-09-22T00:00:00"/>
    <s v="08:16:45"/>
    <n v="11"/>
    <n v="5"/>
    <x v="0"/>
    <x v="113"/>
    <d v="1899-12-30T16:50:27"/>
    <s v="08:16:45"/>
  </r>
  <r>
    <n v="115"/>
    <x v="21"/>
    <d v="1899-12-30T09:17:33"/>
    <d v="2021-09-22T00:00:00"/>
    <s v="11:04:33"/>
    <n v="13"/>
    <n v="9"/>
    <x v="0"/>
    <x v="114"/>
    <d v="1899-12-30T14:42:27"/>
    <s v="11:04:33"/>
  </r>
  <r>
    <n v="116"/>
    <x v="21"/>
    <d v="1899-12-30T14:33:24"/>
    <d v="2021-09-22T00:00:00"/>
    <s v="15:11:19"/>
    <n v="14"/>
    <n v="11"/>
    <x v="0"/>
    <x v="115"/>
    <d v="1899-12-30T09:26:36"/>
    <s v="15:11:19"/>
  </r>
  <r>
    <n v="117"/>
    <x v="21"/>
    <d v="1899-12-30T15:30:05"/>
    <d v="2021-09-22T00:00:00"/>
    <s v="16:48:06"/>
    <n v="2"/>
    <n v="0"/>
    <x v="0"/>
    <x v="116"/>
    <d v="1899-12-30T08:29:55"/>
    <s v="16:48:06"/>
  </r>
  <r>
    <n v="118"/>
    <x v="21"/>
    <d v="1899-12-30T18:20:15"/>
    <d v="2021-09-22T00:00:00"/>
    <s v="20:21:07"/>
    <n v="6"/>
    <n v="0"/>
    <x v="0"/>
    <x v="117"/>
    <d v="1899-12-30T05:39:45"/>
    <s v="20:21:07"/>
  </r>
  <r>
    <n v="119"/>
    <x v="21"/>
    <d v="1899-12-30T23:36:08"/>
    <d v="2021-09-23T00:00:00"/>
    <s v="01:01:24"/>
    <n v="4"/>
    <n v="11"/>
    <x v="1"/>
    <x v="118"/>
    <d v="1899-12-30T00:23:52"/>
    <s v="01:01:24"/>
  </r>
  <r>
    <n v="120"/>
    <x v="22"/>
    <d v="1899-12-30T07:08:04"/>
    <d v="2021-09-23T00:00:00"/>
    <s v="09:22:35"/>
    <n v="19"/>
    <n v="3"/>
    <x v="0"/>
    <x v="119"/>
    <d v="1899-12-30T16:51:56"/>
    <s v="09:22:35"/>
  </r>
  <r>
    <n v="121"/>
    <x v="22"/>
    <d v="1899-12-30T10:25:36"/>
    <d v="2021-09-23T00:00:00"/>
    <s v="12:15:21"/>
    <n v="3"/>
    <n v="21"/>
    <x v="0"/>
    <x v="120"/>
    <d v="1899-12-30T13:34:24"/>
    <s v="12:15:21"/>
  </r>
  <r>
    <n v="122"/>
    <x v="22"/>
    <d v="1899-12-30T13:05:04"/>
    <d v="2021-09-23T00:00:00"/>
    <s v="14:06:22"/>
    <n v="19"/>
    <n v="22"/>
    <x v="0"/>
    <x v="121"/>
    <d v="1899-12-30T10:54:56"/>
    <s v="14:06:22"/>
  </r>
  <r>
    <n v="123"/>
    <x v="22"/>
    <d v="1899-12-30T15:11:06"/>
    <d v="2021-09-23T00:00:00"/>
    <s v="17:56:55"/>
    <n v="13"/>
    <n v="14"/>
    <x v="0"/>
    <x v="122"/>
    <d v="1899-12-30T08:48:54"/>
    <s v="17:56:55"/>
  </r>
  <r>
    <n v="124"/>
    <x v="22"/>
    <d v="1899-12-30T18:56:45"/>
    <d v="2021-09-23T00:00:00"/>
    <s v="21:21:04"/>
    <n v="19"/>
    <n v="25"/>
    <x v="0"/>
    <x v="123"/>
    <d v="1899-12-30T05:03:15"/>
    <s v="21:21:04"/>
  </r>
  <r>
    <n v="125"/>
    <x v="23"/>
    <d v="1899-12-30T04:11:06"/>
    <d v="2021-09-24T00:00:00"/>
    <s v="07:12:21"/>
    <n v="19"/>
    <n v="11"/>
    <x v="0"/>
    <x v="124"/>
    <d v="1899-12-30T19:48:54"/>
    <s v="07:12:21"/>
  </r>
  <r>
    <n v="126"/>
    <x v="23"/>
    <d v="1899-12-30T10:56:55"/>
    <d v="2021-09-24T00:00:00"/>
    <s v="14:11:06"/>
    <n v="13"/>
    <n v="4"/>
    <x v="0"/>
    <x v="125"/>
    <d v="1899-12-30T13:03:05"/>
    <s v="14:11:06"/>
  </r>
  <r>
    <n v="127"/>
    <x v="23"/>
    <d v="1899-12-30T17:26:03"/>
    <d v="2021-09-24T00:00:00"/>
    <s v="18:48:43"/>
    <n v="13"/>
    <n v="9"/>
    <x v="0"/>
    <x v="126"/>
    <d v="1899-12-30T06:33:57"/>
    <s v="18:48:43"/>
  </r>
  <r>
    <n v="128"/>
    <x v="23"/>
    <d v="1899-12-30T19:40:23"/>
    <d v="2021-09-24T00:00:00"/>
    <s v="21:13:04"/>
    <n v="10"/>
    <n v="12"/>
    <x v="0"/>
    <x v="127"/>
    <d v="1899-12-30T04:19:37"/>
    <s v="21:13:04"/>
  </r>
  <r>
    <n v="129"/>
    <x v="24"/>
    <d v="1899-12-30T07:04:25"/>
    <d v="2021-09-25T00:00:00"/>
    <s v="08:26:41"/>
    <n v="9"/>
    <n v="11"/>
    <x v="0"/>
    <x v="128"/>
    <d v="1899-12-30T16:55:35"/>
    <s v="08:26:41"/>
  </r>
  <r>
    <n v="130"/>
    <x v="24"/>
    <d v="1899-12-30T10:11:21"/>
    <d v="2021-09-25T00:00:00"/>
    <s v="12:01:04"/>
    <n v="14"/>
    <n v="20"/>
    <x v="0"/>
    <x v="129"/>
    <d v="1899-12-30T13:48:39"/>
    <s v="12:01:04"/>
  </r>
  <r>
    <n v="131"/>
    <x v="24"/>
    <d v="1899-12-30T13:04:26"/>
    <d v="2021-09-25T00:00:00"/>
    <s v="13:49:04"/>
    <n v="1"/>
    <n v="3"/>
    <x v="0"/>
    <x v="130"/>
    <d v="1899-12-30T10:55:34"/>
    <s v="13:49:04"/>
  </r>
  <r>
    <n v="132"/>
    <x v="24"/>
    <d v="1899-12-30T15:08:09"/>
    <d v="2021-09-25T00:00:00"/>
    <s v="16:04:09"/>
    <n v="5"/>
    <n v="6"/>
    <x v="0"/>
    <x v="131"/>
    <d v="1899-12-30T08:51:51"/>
    <s v="16:04:09"/>
  </r>
  <r>
    <n v="133"/>
    <x v="24"/>
    <d v="1899-12-30T17:04:26"/>
    <d v="2021-09-25T00:00:00"/>
    <s v="18:09:04"/>
    <n v="12"/>
    <n v="6"/>
    <x v="0"/>
    <x v="132"/>
    <d v="1899-12-30T06:55:34"/>
    <s v="18:09:04"/>
  </r>
  <r>
    <n v="134"/>
    <x v="25"/>
    <d v="1899-12-30T06:26:25"/>
    <d v="2021-09-26T00:00:00"/>
    <s v="07:55:36"/>
    <n v="13"/>
    <n v="24"/>
    <x v="0"/>
    <x v="133"/>
    <d v="1899-12-30T17:33:35"/>
    <s v="07:55:36"/>
  </r>
  <r>
    <n v="135"/>
    <x v="25"/>
    <d v="1899-12-30T09:11:05"/>
    <d v="2021-09-26T00:00:00"/>
    <s v="10:09:21"/>
    <n v="9"/>
    <n v="2"/>
    <x v="0"/>
    <x v="134"/>
    <d v="1899-12-30T14:48:55"/>
    <s v="10:09:21"/>
  </r>
  <r>
    <n v="136"/>
    <x v="25"/>
    <d v="1899-12-30T10:55:04"/>
    <d v="2021-09-26T00:00:00"/>
    <s v="11:54:10"/>
    <n v="11"/>
    <n v="6"/>
    <x v="0"/>
    <x v="135"/>
    <d v="1899-12-30T13:04:56"/>
    <s v="11:54:10"/>
  </r>
  <r>
    <n v="137"/>
    <x v="25"/>
    <d v="1899-12-30T13:04:05"/>
    <d v="2021-09-26T00:00:00"/>
    <s v="14:06:01"/>
    <n v="11"/>
    <n v="9"/>
    <x v="0"/>
    <x v="136"/>
    <d v="1899-12-30T10:55:55"/>
    <s v="14:06:01"/>
  </r>
  <r>
    <n v="138"/>
    <x v="25"/>
    <d v="1899-12-30T16:08:45"/>
    <d v="2021-09-26T00:00:00"/>
    <s v="17:55:04"/>
    <n v="13"/>
    <n v="24"/>
    <x v="0"/>
    <x v="137"/>
    <d v="1899-12-30T07:51:15"/>
    <s v="17:55:04"/>
  </r>
  <r>
    <n v="139"/>
    <x v="25"/>
    <d v="1899-12-30T19:04:04"/>
    <d v="2021-09-26T00:00:00"/>
    <s v="20:30:04"/>
    <n v="15"/>
    <n v="6"/>
    <x v="0"/>
    <x v="138"/>
    <d v="1899-12-30T04:55:56"/>
    <s v="20:30:04"/>
  </r>
  <r>
    <n v="140"/>
    <x v="26"/>
    <d v="1899-12-30T06:04:05"/>
    <d v="2021-09-27T00:00:00"/>
    <s v="07:56:55"/>
    <n v="15"/>
    <n v="9"/>
    <x v="0"/>
    <x v="139"/>
    <d v="1899-12-30T17:55:55"/>
    <s v="07:56:55"/>
  </r>
  <r>
    <n v="141"/>
    <x v="26"/>
    <d v="1899-12-30T09:10:01"/>
    <d v="2021-09-27T00:00:00"/>
    <s v="10:11:08"/>
    <n v="10"/>
    <n v="19"/>
    <x v="0"/>
    <x v="140"/>
    <d v="1899-12-30T14:49:59"/>
    <s v="10:11:08"/>
  </r>
  <r>
    <n v="142"/>
    <x v="26"/>
    <d v="1899-12-30T13:05:06"/>
    <d v="2021-09-27T00:00:00"/>
    <s v="15:05:06"/>
    <n v="1"/>
    <n v="0"/>
    <x v="0"/>
    <x v="141"/>
    <d v="1899-12-30T10:54:54"/>
    <s v="15:05:06"/>
  </r>
  <r>
    <n v="143"/>
    <x v="26"/>
    <d v="1899-12-30T17:04:06"/>
    <d v="2021-09-27T00:00:00"/>
    <s v="19:02:04"/>
    <n v="3"/>
    <n v="0"/>
    <x v="0"/>
    <x v="142"/>
    <d v="1899-12-30T06:55:54"/>
    <s v="19:02:04"/>
  </r>
  <r>
    <n v="144"/>
    <x v="27"/>
    <d v="1899-12-30T10:04:06"/>
    <d v="2021-09-28T00:00:00"/>
    <s v="11:54:06"/>
    <n v="9"/>
    <n v="14"/>
    <x v="0"/>
    <x v="143"/>
    <d v="1899-12-30T13:55:54"/>
    <s v="11:54:06"/>
  </r>
  <r>
    <n v="145"/>
    <x v="27"/>
    <d v="1899-12-30T12:59:04"/>
    <d v="2021-09-28T00:00:00"/>
    <s v="15:04:56"/>
    <n v="11"/>
    <n v="13"/>
    <x v="0"/>
    <x v="144"/>
    <d v="1899-12-30T11:00:56"/>
    <s v="15:04:56"/>
  </r>
  <r>
    <n v="146"/>
    <x v="27"/>
    <d v="1899-12-30T17:06:04"/>
    <d v="2021-09-28T00:00:00"/>
    <s v="18:06:49"/>
    <n v="12"/>
    <n v="9"/>
    <x v="0"/>
    <x v="145"/>
    <d v="1899-12-30T06:53:56"/>
    <s v="18:06:49"/>
  </r>
  <r>
    <n v="147"/>
    <x v="27"/>
    <d v="1899-12-30T19:00:00"/>
    <d v="2021-09-28T00:00:00"/>
    <s v="21:01:01"/>
    <n v="14"/>
    <n v="9"/>
    <x v="0"/>
    <x v="146"/>
    <d v="1899-12-30T05:00:00"/>
    <s v="21:01:01"/>
  </r>
  <r>
    <n v="148"/>
    <x v="28"/>
    <d v="1899-12-30T07:11:03"/>
    <d v="2021-09-29T00:00:00"/>
    <s v="08:58:32"/>
    <n v="12"/>
    <n v="16"/>
    <x v="0"/>
    <x v="147"/>
    <d v="1899-12-30T16:48:57"/>
    <s v="08:58:32"/>
  </r>
  <r>
    <n v="149"/>
    <x v="28"/>
    <d v="1899-12-30T10:01:04"/>
    <d v="2021-09-29T00:00:00"/>
    <s v="12:01:02"/>
    <n v="9"/>
    <n v="21"/>
    <x v="0"/>
    <x v="148"/>
    <d v="1899-12-30T13:58:56"/>
    <s v="12:01:02"/>
  </r>
  <r>
    <n v="150"/>
    <x v="28"/>
    <d v="1899-12-30T13:21:10"/>
    <d v="2021-09-29T00:00:00"/>
    <s v="14:43:11"/>
    <n v="15"/>
    <n v="9"/>
    <x v="0"/>
    <x v="149"/>
    <d v="1899-12-30T10:38:50"/>
    <s v="14:43:11"/>
  </r>
  <r>
    <n v="151"/>
    <x v="28"/>
    <d v="1899-12-30T16:09:12"/>
    <d v="2021-09-29T00:00:00"/>
    <s v="17:34:12"/>
    <n v="14"/>
    <n v="8"/>
    <x v="0"/>
    <x v="150"/>
    <d v="1899-12-30T07:50:48"/>
    <s v="17:34:12"/>
  </r>
  <r>
    <n v="152"/>
    <x v="28"/>
    <d v="1899-12-30T19:11:01"/>
    <d v="2021-09-29T00:00:00"/>
    <s v="20:21:22"/>
    <n v="16"/>
    <n v="21"/>
    <x v="0"/>
    <x v="151"/>
    <d v="1899-12-30T04:48:59"/>
    <s v="20:21:22"/>
  </r>
  <r>
    <n v="153"/>
    <x v="28"/>
    <d v="1899-12-30T23:04:04"/>
    <d v="2021-09-30T00:00:00"/>
    <s v="00:57:04"/>
    <n v="14"/>
    <n v="9"/>
    <x v="1"/>
    <x v="152"/>
    <d v="1899-12-30T00:55:56"/>
    <s v="00:57:04"/>
  </r>
  <r>
    <n v="154"/>
    <x v="29"/>
    <d v="1899-12-30T07:30:00"/>
    <d v="2021-09-30T00:00:00"/>
    <s v="08:00:45"/>
    <n v="17"/>
    <n v="3"/>
    <x v="0"/>
    <x v="153"/>
    <d v="1899-12-30T16:30:00"/>
    <s v="08:00:45"/>
  </r>
  <r>
    <n v="155"/>
    <x v="29"/>
    <d v="1899-12-30T10:36:54"/>
    <d v="2021-09-30T00:00:00"/>
    <s v="12:01:04"/>
    <n v="0"/>
    <n v="9"/>
    <x v="0"/>
    <x v="154"/>
    <d v="1899-12-30T13:23:06"/>
    <s v="12:01:04"/>
  </r>
  <r>
    <n v="156"/>
    <x v="29"/>
    <d v="1899-12-30T14:10:15"/>
    <d v="2021-09-30T00:00:00"/>
    <s v="15:08:09"/>
    <n v="14"/>
    <n v="8"/>
    <x v="0"/>
    <x v="155"/>
    <d v="1899-12-30T09:49:45"/>
    <s v="15:08:09"/>
  </r>
  <r>
    <n v="157"/>
    <x v="29"/>
    <d v="1899-12-30T17:08:33"/>
    <d v="2021-09-30T00:00:00"/>
    <s v="18:56:55"/>
    <n v="6"/>
    <n v="39"/>
    <x v="0"/>
    <x v="156"/>
    <d v="1899-12-30T06:51:27"/>
    <s v="18:56: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205FC-BA01-44E3-A5D3-125144682432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M3:P35" firstHeaderRow="1" firstDataRow="2" firstDataCol="1"/>
  <pivotFields count="11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numFmtId="164" showAll="0">
      <items count="158">
        <item x="118"/>
        <item x="152"/>
        <item x="107"/>
        <item x="99"/>
        <item x="25"/>
        <item x="52"/>
        <item x="104"/>
        <item x="93"/>
        <item x="86"/>
        <item x="153"/>
        <item x="115"/>
        <item x="71"/>
        <item x="130"/>
        <item x="91"/>
        <item x="51"/>
        <item x="76"/>
        <item x="55"/>
        <item x="82"/>
        <item x="105"/>
        <item x="98"/>
        <item x="46"/>
        <item x="40"/>
        <item x="131"/>
        <item x="81"/>
        <item x="155"/>
        <item x="78"/>
        <item x="134"/>
        <item x="135"/>
        <item x="43"/>
        <item x="23"/>
        <item x="145"/>
        <item x="103"/>
        <item x="140"/>
        <item x="121"/>
        <item x="136"/>
        <item x="102"/>
        <item x="108"/>
        <item x="132"/>
        <item x="85"/>
        <item x="54"/>
        <item x="96"/>
        <item x="72"/>
        <item x="113"/>
        <item x="29"/>
        <item x="110"/>
        <item x="151"/>
        <item x="83"/>
        <item x="111"/>
        <item x="15"/>
        <item x="0"/>
        <item x="17"/>
        <item x="77"/>
        <item x="116"/>
        <item x="50"/>
        <item x="56"/>
        <item x="97"/>
        <item x="101"/>
        <item x="90"/>
        <item x="24"/>
        <item x="74"/>
        <item x="94"/>
        <item x="149"/>
        <item x="32"/>
        <item x="128"/>
        <item x="126"/>
        <item x="154"/>
        <item x="61"/>
        <item x="150"/>
        <item x="138"/>
        <item x="133"/>
        <item x="48"/>
        <item x="16"/>
        <item x="12"/>
        <item x="41"/>
        <item x="127"/>
        <item x="100"/>
        <item x="89"/>
        <item x="70"/>
        <item x="42"/>
        <item x="58"/>
        <item x="28"/>
        <item x="88"/>
        <item x="87"/>
        <item x="30"/>
        <item x="95"/>
        <item x="64"/>
        <item x="2"/>
        <item x="63"/>
        <item x="18"/>
        <item x="37"/>
        <item x="84"/>
        <item x="60"/>
        <item x="20"/>
        <item x="137"/>
        <item x="114"/>
        <item x="147"/>
        <item x="156"/>
        <item x="33"/>
        <item x="68"/>
        <item x="129"/>
        <item x="120"/>
        <item x="31"/>
        <item x="143"/>
        <item x="5"/>
        <item x="80"/>
        <item x="139"/>
        <item x="66"/>
        <item x="65"/>
        <item x="26"/>
        <item x="69"/>
        <item x="21"/>
        <item x="142"/>
        <item x="14"/>
        <item x="67"/>
        <item x="148"/>
        <item x="141"/>
        <item x="10"/>
        <item x="117"/>
        <item x="146"/>
        <item x="22"/>
        <item x="59"/>
        <item x="44"/>
        <item x="92"/>
        <item x="34"/>
        <item x="45"/>
        <item x="144"/>
        <item x="57"/>
        <item x="8"/>
        <item x="6"/>
        <item x="119"/>
        <item x="47"/>
        <item x="39"/>
        <item x="49"/>
        <item x="106"/>
        <item x="4"/>
        <item x="7"/>
        <item x="35"/>
        <item x="123"/>
        <item x="112"/>
        <item x="38"/>
        <item x="75"/>
        <item x="122"/>
        <item x="79"/>
        <item x="13"/>
        <item x="53"/>
        <item x="36"/>
        <item x="124"/>
        <item x="73"/>
        <item x="125"/>
        <item x="1"/>
        <item x="11"/>
        <item x="27"/>
        <item x="3"/>
        <item x="109"/>
        <item x="19"/>
        <item x="62"/>
        <item x="9"/>
        <item t="default"/>
      </items>
    </pivotField>
    <pivotField numFmtId="164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z Czas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580A4B-7656-4083-B6B2-9554F5B173B0}" autoFormatId="16" applyNumberFormats="0" applyBorderFormats="0" applyFontFormats="0" applyPatternFormats="0" applyAlignmentFormats="0" applyWidthHeightFormats="0">
  <queryTableRefresh nextId="11">
    <queryTableFields count="7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³adunek" tableColumnId="6"/>
      <queryTableField id="7" name="Cargo wy³adunek" tableColumnId="7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91A9BB-A328-45EA-B512-EECC9A0FBE42}" autoFormatId="16" applyNumberFormats="0" applyBorderFormats="0" applyFontFormats="0" applyPatternFormats="0" applyAlignmentFormats="0" applyWidthHeightFormats="0">
  <queryTableRefresh nextId="15" unboundColumnsRight="2">
    <queryTableFields count="9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³adunek" tableColumnId="6"/>
      <queryTableField id="7" name="Cargo wy³adunek" tableColumnId="7"/>
      <queryTableField id="11" dataBound="0" tableColumnId="11"/>
      <queryTableField id="14" dataBound="0" tableColumnId="14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A2FF2BC-A804-487A-AF17-82C6B216391F}" autoFormatId="16" applyNumberFormats="0" applyBorderFormats="0" applyFontFormats="0" applyPatternFormats="0" applyAlignmentFormats="0" applyWidthHeightFormats="0">
  <queryTableRefresh nextId="15" unboundColumnsRight="4">
    <queryTableFields count="11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³adunek" tableColumnId="6"/>
      <queryTableField id="7" name="Cargo wy³adunek" tableColumnId="7"/>
      <queryTableField id="11" dataBound="0" tableColumnId="11"/>
      <queryTableField id="13" dataBound="0" tableColumnId="13"/>
      <queryTableField id="12" dataBound="0" tableColumnId="12"/>
      <queryTableField id="14" dataBound="0" tableColumnId="14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E99018C-2655-4149-B3A8-EA041BD05A31}" autoFormatId="16" applyNumberFormats="0" applyBorderFormats="0" applyFontFormats="0" applyPatternFormats="0" applyAlignmentFormats="0" applyWidthHeightFormats="0">
  <queryTableRefresh nextId="15" unboundColumnsRight="4">
    <queryTableFields count="11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³adunek" tableColumnId="6"/>
      <queryTableField id="7" name="Cargo wy³adunek" tableColumnId="7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3">
      <deletedField name="Column1"/>
      <deletedField name="_1"/>
      <deletedField name="_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EE591FC-64C7-4434-89E1-95BB9A8F522E}" autoFormatId="16" applyNumberFormats="0" applyBorderFormats="0" applyFontFormats="0" applyPatternFormats="0" applyAlignmentFormats="0" applyWidthHeightFormats="0">
  <queryTableRefresh nextId="15" unboundColumnsRight="4">
    <queryTableFields count="11">
      <queryTableField id="1" name="lp" tableColumnId="1"/>
      <queryTableField id="2" name="data wylotu" tableColumnId="2"/>
      <queryTableField id="3" name="godzina wylotu" tableColumnId="3"/>
      <queryTableField id="4" name="data przylotu" tableColumnId="4"/>
      <queryTableField id="5" name="godzina przylotu" tableColumnId="5"/>
      <queryTableField id="6" name="Cargo za³adunek" tableColumnId="6"/>
      <queryTableField id="7" name="Cargo wy³adunek" tableColumnId="7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3">
      <deletedField name="Column1"/>
      <deletedField name="_1"/>
      <deletedField name="_2"/>
    </queryTableDeleted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D8344-6BFC-4B35-86F0-AA91B8209F48}" name="loty" displayName="loty" ref="A1:G158" tableType="queryTable" totalsRowShown="0">
  <autoFilter ref="A1:G158" xr:uid="{B83D8344-6BFC-4B35-86F0-AA91B8209F48}"/>
  <tableColumns count="7">
    <tableColumn id="1" xr3:uid="{8C448DB4-6518-487E-8C0E-33D75FD8F290}" uniqueName="1" name="lp" queryTableFieldId="1"/>
    <tableColumn id="2" xr3:uid="{013F9B80-F02A-4847-8AAB-8065156B0104}" uniqueName="2" name="data wylotu" queryTableFieldId="2" dataDxfId="33"/>
    <tableColumn id="3" xr3:uid="{DF3E0F45-1FFC-4578-A909-C0D9B1CA9AE5}" uniqueName="3" name="godzina wylotu" queryTableFieldId="3" dataDxfId="32"/>
    <tableColumn id="4" xr3:uid="{D97B8AD6-68B9-4AA7-8810-E0611310F09A}" uniqueName="4" name="data przylotu" queryTableFieldId="4" dataDxfId="31"/>
    <tableColumn id="5" xr3:uid="{86553511-7A65-4B62-BD3A-D20A3B35C6B5}" uniqueName="5" name="godzina przylotu" queryTableFieldId="5" dataDxfId="30"/>
    <tableColumn id="6" xr3:uid="{48B3D30D-81EC-414D-BB8C-97C320B621AA}" uniqueName="6" name="Cargo załadunek" queryTableFieldId="6"/>
    <tableColumn id="7" xr3:uid="{7A79E973-8C4C-44CB-8803-24361F8B8ACC}" uniqueName="7" name="Cargo wyładunek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4E78B-8F5D-4BDE-A412-C9AA1564983C}" name="loty3" displayName="loty3" ref="A1:I158" tableType="queryTable" totalsRowShown="0">
  <autoFilter ref="A1:I158" xr:uid="{8134E78B-8F5D-4BDE-A412-C9AA1564983C}"/>
  <sortState xmlns:xlrd2="http://schemas.microsoft.com/office/spreadsheetml/2017/richdata2" ref="A2:I158">
    <sortCondition descending="1" ref="I1:I158"/>
  </sortState>
  <tableColumns count="9">
    <tableColumn id="1" xr3:uid="{372CEC17-4CFD-4F16-A900-50D1E58DABD6}" uniqueName="1" name="lp" queryTableFieldId="1"/>
    <tableColumn id="2" xr3:uid="{5C2461EE-27D7-4015-B851-2CF894852A2D}" uniqueName="2" name="data wylotu" queryTableFieldId="2" dataDxfId="29"/>
    <tableColumn id="3" xr3:uid="{1BAF385A-DF57-467E-ACDB-9F29BF802246}" uniqueName="3" name="godzina wylotu" queryTableFieldId="3" dataDxfId="28"/>
    <tableColumn id="4" xr3:uid="{AD4925C2-341F-43CA-B3D1-14AA00D82FF1}" uniqueName="4" name="data przylotu" queryTableFieldId="4" dataDxfId="27"/>
    <tableColumn id="5" xr3:uid="{467F4D25-F2AD-4C61-94F3-8E2343BD9DAC}" uniqueName="5" name="godzina przylotu" queryTableFieldId="5" dataDxfId="26"/>
    <tableColumn id="6" xr3:uid="{8E0D0E22-31D9-41F1-A09E-9BB01CA3CE7B}" uniqueName="6" name="Cargo załadunek" queryTableFieldId="6"/>
    <tableColumn id="7" xr3:uid="{7889AAA8-5A86-405A-AAEC-DC84AFC1A942}" uniqueName="7" name="Cargo wyładunek" queryTableFieldId="7"/>
    <tableColumn id="11" xr3:uid="{4F494EF3-9C67-46D0-BA4D-E23EC24592F3}" uniqueName="11" name="Czas lotu dni" queryTableFieldId="11" dataDxfId="25">
      <calculatedColumnFormula>loty3[[#This Row],[data przylotu]]-loty3[[#This Row],[data wylotu]]</calculatedColumnFormula>
    </tableColumn>
    <tableColumn id="14" xr3:uid="{07298DE7-E61A-45BD-B9A8-5DA1C84E010F}" uniqueName="14" name="Czas łączny" queryTableFieldId="14" dataDxfId="24">
      <calculatedColumnFormula>IF(loty3[[#This Row],[Czas lotu dni]]= 0, loty3[[#This Row],[godzina przylotu]]-loty3[[#This Row],[godzina wylotu]], 1-loty3[[#This Row],[godzina wylotu]]+loty3[[#This Row],[godzina przylotu]])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58DE38-D3B1-49D6-BD5B-065242F92957}" name="loty4" displayName="loty4" ref="A1:K158" tableType="queryTable" totalsRowShown="0">
  <autoFilter ref="A1:K158" xr:uid="{6658DE38-D3B1-49D6-BD5B-065242F92957}"/>
  <tableColumns count="11">
    <tableColumn id="1" xr3:uid="{39674107-7E73-483A-B506-EDD126FBF199}" uniqueName="1" name="lp" queryTableFieldId="1"/>
    <tableColumn id="2" xr3:uid="{55F8DFBC-7530-46A7-A674-D1E90564334F}" uniqueName="2" name="data wylotu" queryTableFieldId="2" dataDxfId="23"/>
    <tableColumn id="3" xr3:uid="{4D406767-2416-4E36-BCA3-3BFFA4B27F95}" uniqueName="3" name="godzina wylotu" queryTableFieldId="3" dataDxfId="22"/>
    <tableColumn id="4" xr3:uid="{53FE6766-35E3-4F84-8C83-9FCDBE95FE71}" uniqueName="4" name="data przylotu" queryTableFieldId="4" dataDxfId="21"/>
    <tableColumn id="5" xr3:uid="{A016D0E8-00C1-422A-B75D-EC3FDD95080C}" uniqueName="5" name="godzina przylotu" queryTableFieldId="5" dataDxfId="20"/>
    <tableColumn id="6" xr3:uid="{369B6DD8-E779-4D30-8B36-D19E3D4E3E0D}" uniqueName="6" name="Cargo załadunek" queryTableFieldId="6"/>
    <tableColumn id="7" xr3:uid="{800E60D0-7990-4FC6-9319-1341B0B95563}" uniqueName="7" name="Cargo wyładunek" queryTableFieldId="7"/>
    <tableColumn id="11" xr3:uid="{289B488C-E21F-4967-BE19-DFB0B0A41461}" uniqueName="11" name="Cargo przed" queryTableFieldId="11" dataDxfId="19">
      <calculatedColumnFormula>SUM(loty4[[#This Row],[Cargo załadunek]:[Cargo wyładunek]])</calculatedColumnFormula>
    </tableColumn>
    <tableColumn id="13" xr3:uid="{834505E7-9BC7-439D-B588-504AD48A3441}" uniqueName="13" name="Cargo wczasie" queryTableFieldId="13" dataDxfId="18">
      <calculatedColumnFormula>loty4[[#This Row],[Cargo przed]]+loty4[[#This Row],[Cargo załadunek]]</calculatedColumnFormula>
    </tableColumn>
    <tableColumn id="12" xr3:uid="{9F72B02C-1690-4626-BC1D-27B1418C679F}" uniqueName="12" name="Cargo po" queryTableFieldId="12" dataDxfId="17">
      <calculatedColumnFormula>loty4[[#This Row],[Cargo wczasie]]-loty4[[#This Row],[Cargo wyładunek]]</calculatedColumnFormula>
    </tableColumn>
    <tableColumn id="14" xr3:uid="{3D0C777A-DA01-4D69-A42B-A97554D4B718}" uniqueName="14" name="Przemytk" queryTableFieldId="14" dataDxfId="16">
      <calculatedColumnFormula>COUNTIF(loty4[[#This Row],[Cargo wczasie]:[Cargo po]], "&gt;40")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D1CDA5-BB13-4E7F-A76C-7191C9A7402C}" name="loty5" displayName="loty5" ref="A1:K158" tableType="queryTable" totalsRowShown="0">
  <autoFilter ref="A1:K158" xr:uid="{FCD1CDA5-BB13-4E7F-A76C-7191C9A7402C}"/>
  <tableColumns count="11">
    <tableColumn id="1" xr3:uid="{844A9064-8BBF-4133-B18B-8E65DFBEF38F}" uniqueName="1" name="lp" queryTableFieldId="1"/>
    <tableColumn id="2" xr3:uid="{B8618EBB-3B55-41A9-BF3B-F80B364A881B}" uniqueName="2" name="data wylotu" queryTableFieldId="2" dataDxfId="15"/>
    <tableColumn id="3" xr3:uid="{7326EE29-6C9D-4A08-845A-48D261B0FB03}" uniqueName="3" name="godzina wylotu" queryTableFieldId="3" dataDxfId="14"/>
    <tableColumn id="4" xr3:uid="{05DC9972-1113-4A06-AE48-679BFAE16C74}" uniqueName="4" name="data przylotu" queryTableFieldId="4" dataDxfId="13"/>
    <tableColumn id="5" xr3:uid="{8B1494DD-719C-42A4-BA15-307B75F78ACF}" uniqueName="5" name="godzina przylotu" queryTableFieldId="5" dataDxfId="12"/>
    <tableColumn id="6" xr3:uid="{32076BE8-1DCA-4388-9AA6-E8CB37A6E6F3}" uniqueName="6" name="Cargo załadunek" queryTableFieldId="6"/>
    <tableColumn id="7" xr3:uid="{5C33CFFD-D1C6-4F23-B44F-8BD4724D37D9}" uniqueName="7" name="Cargo wyładunek" queryTableFieldId="7"/>
    <tableColumn id="11" xr3:uid="{FBAF5F5D-504C-436D-8B33-79B4E9A25991}" uniqueName="11" name="Dni lotu" queryTableFieldId="11" dataDxfId="11">
      <calculatedColumnFormula>loty5[[#This Row],[data przylotu]]-loty5[[#This Row],[data wylotu]]</calculatedColumnFormula>
    </tableColumn>
    <tableColumn id="12" xr3:uid="{B851AE54-01CE-4C18-8E7C-C1046AC62EB3}" uniqueName="12" name="Czas" queryTableFieldId="12" dataDxfId="10">
      <calculatedColumnFormula>loty5[[#This Row],[godzina przylotu]]-loty5[[#This Row],[godzina wylotu]]</calculatedColumnFormula>
    </tableColumn>
    <tableColumn id="13" xr3:uid="{8249A5CE-CBEC-416B-82A9-724330F306A6}" uniqueName="13" name="Cas północny 1" queryTableFieldId="13" dataDxfId="9">
      <calculatedColumnFormula>1-loty5[[#This Row],[godzina wylotu]]</calculatedColumnFormula>
    </tableColumn>
    <tableColumn id="14" xr3:uid="{89F9D7EB-DA2C-49E1-8F29-E1EE0DA3DEEB}" uniqueName="14" name="Czas północny 2" queryTableFieldId="14" dataDxfId="8">
      <calculatedColumnFormula>loty5[[#This Row],[godzina przylotu]]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71D5F3-BF7C-4F10-BBD1-985E192914C4}" name="loty6" displayName="loty6" ref="A1:K158" tableType="queryTable" totalsRowShown="0">
  <autoFilter ref="A1:K158" xr:uid="{3D71D5F3-BF7C-4F10-BBD1-985E192914C4}"/>
  <tableColumns count="11">
    <tableColumn id="1" xr3:uid="{76980E85-23C8-4D14-BB20-0E924DB9860A}" uniqueName="1" name="lp" queryTableFieldId="1"/>
    <tableColumn id="2" xr3:uid="{55CB5C16-E774-48BE-A8C6-460FA897BB38}" uniqueName="2" name="data wylotu" queryTableFieldId="2" dataDxfId="7"/>
    <tableColumn id="3" xr3:uid="{8BFF8ECB-4FC6-4F2F-ACBA-CE14400ADB72}" uniqueName="3" name="godzina wylotu" queryTableFieldId="3" dataDxfId="6"/>
    <tableColumn id="4" xr3:uid="{67932D8B-3795-4D3C-9A4E-1E4D2E9E4E51}" uniqueName="4" name="data przylotu" queryTableFieldId="4" dataDxfId="5"/>
    <tableColumn id="5" xr3:uid="{2DBA6BC8-41AA-4905-B9C7-2588F723D26D}" uniqueName="5" name="godzina przylotu" queryTableFieldId="5" dataDxfId="4"/>
    <tableColumn id="6" xr3:uid="{934084B8-CF53-497C-A657-3E4F70220143}" uniqueName="6" name="Cargo załadunek" queryTableFieldId="6"/>
    <tableColumn id="7" xr3:uid="{D8D93C8D-F61A-469D-808D-C451F5DFF076}" uniqueName="7" name="Cargo wyładunek" queryTableFieldId="7"/>
    <tableColumn id="11" xr3:uid="{873A8C27-7344-49E6-908C-97158766A5C5}" uniqueName="11" name="Cas dni" queryTableFieldId="11" dataDxfId="3">
      <calculatedColumnFormula>loty6[[#This Row],[data przylotu]]-loty6[[#This Row],[data wylotu]]</calculatedColumnFormula>
    </tableColumn>
    <tableColumn id="12" xr3:uid="{22A60EFD-3C28-4DB1-8247-A6B8681429EF}" uniqueName="12" name="Czas łączny" queryTableFieldId="12" dataDxfId="2">
      <calculatedColumnFormula>IF(loty6[[#This Row],[Cas dni]]= 0, loty6[[#This Row],[godzina przylotu]]-loty6[[#This Row],[godzina wylotu]], 1-loty6[[#This Row],[godzina wylotu]]+loty6[[#This Row],[godzina przylotu]])</calculatedColumnFormula>
    </tableColumn>
    <tableColumn id="13" xr3:uid="{EB415FAB-9372-4C1B-8DB8-54EED8C154C3}" uniqueName="13" name="Czas sumaryczny" queryTableFieldId="13" dataDxfId="1">
      <calculatedColumnFormula>loty6[[#This Row],[Czas łączny]]+J1</calculatedColumnFormula>
    </tableColumn>
    <tableColumn id="14" xr3:uid="{87A775F9-3B96-49ED-89E5-1254CEB43A89}" uniqueName="14" name="Kolumna1" queryTableFieldId="14" dataDxfId="0">
      <calculatedColumnFormula>_xleta.TIME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87BE-B4B1-41B5-9B10-8AC368E34D8E}">
  <dimension ref="A1:G158"/>
  <sheetViews>
    <sheetView workbookViewId="0">
      <selection sqref="A1:XFD1048576"/>
    </sheetView>
  </sheetViews>
  <sheetFormatPr defaultRowHeight="14.25" x14ac:dyDescent="0.45"/>
  <cols>
    <col min="1" max="1" width="4.46484375" bestFit="1" customWidth="1"/>
    <col min="2" max="2" width="12.06640625" bestFit="1" customWidth="1"/>
    <col min="3" max="3" width="14.6640625" bestFit="1" customWidth="1"/>
    <col min="4" max="4" width="13.19921875" bestFit="1" customWidth="1"/>
    <col min="5" max="5" width="15.86328125" bestFit="1" customWidth="1"/>
    <col min="6" max="6" width="16.265625" bestFit="1" customWidth="1"/>
    <col min="7" max="7" width="16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161</v>
      </c>
      <c r="G1" t="s">
        <v>162</v>
      </c>
    </row>
    <row r="2" spans="1:7" x14ac:dyDescent="0.45">
      <c r="A2">
        <v>1</v>
      </c>
      <c r="B2" s="1">
        <v>44440</v>
      </c>
      <c r="C2" s="2">
        <v>0.33333333333333331</v>
      </c>
      <c r="D2" s="1">
        <v>44440</v>
      </c>
      <c r="E2" s="3" t="s">
        <v>5</v>
      </c>
      <c r="F2">
        <v>12</v>
      </c>
      <c r="G2">
        <v>0</v>
      </c>
    </row>
    <row r="3" spans="1:7" x14ac:dyDescent="0.45">
      <c r="A3">
        <v>2</v>
      </c>
      <c r="B3" s="1">
        <v>44440</v>
      </c>
      <c r="C3" s="2">
        <v>0.42430555555555555</v>
      </c>
      <c r="D3" s="1">
        <v>44440</v>
      </c>
      <c r="E3" s="3" t="s">
        <v>6</v>
      </c>
      <c r="F3">
        <v>11</v>
      </c>
      <c r="G3">
        <v>16</v>
      </c>
    </row>
    <row r="4" spans="1:7" x14ac:dyDescent="0.45">
      <c r="A4">
        <v>3</v>
      </c>
      <c r="B4" s="1">
        <v>44440</v>
      </c>
      <c r="C4" s="2">
        <v>0.64613425925925927</v>
      </c>
      <c r="D4" s="1">
        <v>44440</v>
      </c>
      <c r="E4" s="3" t="s">
        <v>7</v>
      </c>
      <c r="F4">
        <v>9</v>
      </c>
      <c r="G4">
        <v>0</v>
      </c>
    </row>
    <row r="5" spans="1:7" x14ac:dyDescent="0.45">
      <c r="A5">
        <v>4</v>
      </c>
      <c r="B5" s="1">
        <v>44440</v>
      </c>
      <c r="C5" s="2">
        <v>0.76347222222222222</v>
      </c>
      <c r="D5" s="1">
        <v>44440</v>
      </c>
      <c r="E5" s="3" t="s">
        <v>8</v>
      </c>
      <c r="F5">
        <v>14</v>
      </c>
      <c r="G5">
        <v>11</v>
      </c>
    </row>
    <row r="6" spans="1:7" x14ac:dyDescent="0.45">
      <c r="A6">
        <v>5</v>
      </c>
      <c r="B6" s="1">
        <v>44441</v>
      </c>
      <c r="C6" s="2">
        <v>0.17721064814814816</v>
      </c>
      <c r="D6" s="1">
        <v>44441</v>
      </c>
      <c r="E6" s="3" t="s">
        <v>9</v>
      </c>
      <c r="F6">
        <v>21</v>
      </c>
      <c r="G6">
        <v>15</v>
      </c>
    </row>
    <row r="7" spans="1:7" x14ac:dyDescent="0.45">
      <c r="A7">
        <v>6</v>
      </c>
      <c r="B7" s="1">
        <v>44441</v>
      </c>
      <c r="C7" s="2">
        <v>0.34736111111111112</v>
      </c>
      <c r="D7" s="1">
        <v>44441</v>
      </c>
      <c r="E7" s="3" t="s">
        <v>10</v>
      </c>
      <c r="F7">
        <v>11</v>
      </c>
      <c r="G7">
        <v>24</v>
      </c>
    </row>
    <row r="8" spans="1:7" x14ac:dyDescent="0.45">
      <c r="A8">
        <v>7</v>
      </c>
      <c r="B8" s="1">
        <v>44441</v>
      </c>
      <c r="C8" s="2">
        <v>0.48079861111111111</v>
      </c>
      <c r="D8" s="1">
        <v>44441</v>
      </c>
      <c r="E8" s="3" t="s">
        <v>11</v>
      </c>
      <c r="F8">
        <v>19</v>
      </c>
      <c r="G8">
        <v>10</v>
      </c>
    </row>
    <row r="9" spans="1:7" x14ac:dyDescent="0.45">
      <c r="A9">
        <v>8</v>
      </c>
      <c r="B9" s="1">
        <v>44441</v>
      </c>
      <c r="C9" s="2">
        <v>0.63290509259259264</v>
      </c>
      <c r="D9" s="1">
        <v>44441</v>
      </c>
      <c r="E9" s="3" t="s">
        <v>12</v>
      </c>
      <c r="F9">
        <v>9</v>
      </c>
      <c r="G9">
        <v>11</v>
      </c>
    </row>
    <row r="10" spans="1:7" x14ac:dyDescent="0.45">
      <c r="A10">
        <v>9</v>
      </c>
      <c r="B10" s="1">
        <v>44441</v>
      </c>
      <c r="C10" s="2">
        <v>0.80592592592592593</v>
      </c>
      <c r="D10" s="1">
        <v>44441</v>
      </c>
      <c r="E10" s="3" t="s">
        <v>13</v>
      </c>
      <c r="F10">
        <v>12</v>
      </c>
      <c r="G10">
        <v>15</v>
      </c>
    </row>
    <row r="11" spans="1:7" x14ac:dyDescent="0.45">
      <c r="A11">
        <v>10</v>
      </c>
      <c r="B11" s="1">
        <v>44442</v>
      </c>
      <c r="C11" s="2">
        <v>0.13548611111111111</v>
      </c>
      <c r="D11" s="1">
        <v>44442</v>
      </c>
      <c r="E11" s="3" t="s">
        <v>14</v>
      </c>
      <c r="F11">
        <v>17</v>
      </c>
      <c r="G11">
        <v>22</v>
      </c>
    </row>
    <row r="12" spans="1:7" x14ac:dyDescent="0.45">
      <c r="A12">
        <v>11</v>
      </c>
      <c r="B12" s="1">
        <v>44442</v>
      </c>
      <c r="C12" s="2">
        <v>0.37784722222222222</v>
      </c>
      <c r="D12" s="1">
        <v>44442</v>
      </c>
      <c r="E12" s="3" t="s">
        <v>15</v>
      </c>
      <c r="F12">
        <v>14</v>
      </c>
      <c r="G12">
        <v>10</v>
      </c>
    </row>
    <row r="13" spans="1:7" x14ac:dyDescent="0.45">
      <c r="A13">
        <v>12</v>
      </c>
      <c r="B13" s="1">
        <v>44442</v>
      </c>
      <c r="C13" s="2">
        <v>0.50086805555555558</v>
      </c>
      <c r="D13" s="1">
        <v>44442</v>
      </c>
      <c r="E13" s="3" t="s">
        <v>16</v>
      </c>
      <c r="F13">
        <v>24</v>
      </c>
      <c r="G13">
        <v>19</v>
      </c>
    </row>
    <row r="14" spans="1:7" x14ac:dyDescent="0.45">
      <c r="A14">
        <v>13</v>
      </c>
      <c r="B14" s="1">
        <v>44442</v>
      </c>
      <c r="C14" s="2">
        <v>0.7049305555555555</v>
      </c>
      <c r="D14" s="1">
        <v>44442</v>
      </c>
      <c r="E14" s="3" t="s">
        <v>17</v>
      </c>
      <c r="F14">
        <v>16</v>
      </c>
      <c r="G14">
        <v>11</v>
      </c>
    </row>
    <row r="15" spans="1:7" x14ac:dyDescent="0.45">
      <c r="A15">
        <v>14</v>
      </c>
      <c r="B15" s="1">
        <v>44442</v>
      </c>
      <c r="C15" s="2">
        <v>0.80994212962962964</v>
      </c>
      <c r="D15" s="1">
        <v>44442</v>
      </c>
      <c r="E15" s="3" t="s">
        <v>18</v>
      </c>
      <c r="F15">
        <v>15</v>
      </c>
      <c r="G15">
        <v>9</v>
      </c>
    </row>
    <row r="16" spans="1:7" x14ac:dyDescent="0.45">
      <c r="A16">
        <v>15</v>
      </c>
      <c r="B16" s="1">
        <v>44443</v>
      </c>
      <c r="C16" s="2">
        <v>0.17093749999999999</v>
      </c>
      <c r="D16" s="1">
        <v>44443</v>
      </c>
      <c r="E16" s="3" t="s">
        <v>19</v>
      </c>
      <c r="F16">
        <v>7</v>
      </c>
      <c r="G16">
        <v>16</v>
      </c>
    </row>
    <row r="17" spans="1:7" x14ac:dyDescent="0.45">
      <c r="A17">
        <v>16</v>
      </c>
      <c r="B17" s="1">
        <v>44443</v>
      </c>
      <c r="C17" s="2">
        <v>0.29620370370370369</v>
      </c>
      <c r="D17" s="1">
        <v>44443</v>
      </c>
      <c r="E17" s="3" t="s">
        <v>20</v>
      </c>
      <c r="F17">
        <v>9</v>
      </c>
      <c r="G17">
        <v>11</v>
      </c>
    </row>
    <row r="18" spans="1:7" x14ac:dyDescent="0.45">
      <c r="A18">
        <v>17</v>
      </c>
      <c r="B18" s="1">
        <v>44443</v>
      </c>
      <c r="C18" s="2">
        <v>0.3578587962962963</v>
      </c>
      <c r="D18" s="1">
        <v>44443</v>
      </c>
      <c r="E18" s="3" t="s">
        <v>21</v>
      </c>
      <c r="F18">
        <v>13</v>
      </c>
      <c r="G18">
        <v>18</v>
      </c>
    </row>
    <row r="19" spans="1:7" x14ac:dyDescent="0.45">
      <c r="A19">
        <v>18</v>
      </c>
      <c r="B19" s="1">
        <v>44443</v>
      </c>
      <c r="C19" s="2">
        <v>0.48564814814814816</v>
      </c>
      <c r="D19" s="1">
        <v>44443</v>
      </c>
      <c r="E19" s="3" t="s">
        <v>22</v>
      </c>
      <c r="F19">
        <v>22</v>
      </c>
      <c r="G19">
        <v>5</v>
      </c>
    </row>
    <row r="20" spans="1:7" x14ac:dyDescent="0.45">
      <c r="A20">
        <v>19</v>
      </c>
      <c r="B20" s="1">
        <v>44443</v>
      </c>
      <c r="C20" s="2">
        <v>0.70219907407407411</v>
      </c>
      <c r="D20" s="1">
        <v>44443</v>
      </c>
      <c r="E20" s="3" t="s">
        <v>23</v>
      </c>
      <c r="F20">
        <v>8</v>
      </c>
      <c r="G20">
        <v>23</v>
      </c>
    </row>
    <row r="21" spans="1:7" x14ac:dyDescent="0.45">
      <c r="A21">
        <v>20</v>
      </c>
      <c r="B21" s="1">
        <v>44443</v>
      </c>
      <c r="C21" s="2">
        <v>0.80978009259259254</v>
      </c>
      <c r="D21" s="1">
        <v>44443</v>
      </c>
      <c r="E21" s="3" t="s">
        <v>24</v>
      </c>
      <c r="F21">
        <v>11</v>
      </c>
      <c r="G21">
        <v>14</v>
      </c>
    </row>
    <row r="22" spans="1:7" x14ac:dyDescent="0.45">
      <c r="A22">
        <v>21</v>
      </c>
      <c r="B22" s="1">
        <v>44444</v>
      </c>
      <c r="C22" s="2">
        <v>0.30270833333333336</v>
      </c>
      <c r="D22" s="1">
        <v>44444</v>
      </c>
      <c r="E22" s="3" t="s">
        <v>25</v>
      </c>
      <c r="F22">
        <v>17</v>
      </c>
      <c r="G22">
        <v>23</v>
      </c>
    </row>
    <row r="23" spans="1:7" x14ac:dyDescent="0.45">
      <c r="A23">
        <v>22</v>
      </c>
      <c r="B23" s="1">
        <v>44444</v>
      </c>
      <c r="C23" s="2">
        <v>0.43002314814814813</v>
      </c>
      <c r="D23" s="1">
        <v>44444</v>
      </c>
      <c r="E23" s="3" t="s">
        <v>26</v>
      </c>
      <c r="F23">
        <v>15</v>
      </c>
      <c r="G23">
        <v>11</v>
      </c>
    </row>
    <row r="24" spans="1:7" x14ac:dyDescent="0.45">
      <c r="A24">
        <v>23</v>
      </c>
      <c r="B24" s="1">
        <v>44444</v>
      </c>
      <c r="C24" s="2">
        <v>0.55909722222222225</v>
      </c>
      <c r="D24" s="1">
        <v>44444</v>
      </c>
      <c r="E24" s="3" t="s">
        <v>27</v>
      </c>
      <c r="F24">
        <v>19</v>
      </c>
      <c r="G24">
        <v>21</v>
      </c>
    </row>
    <row r="25" spans="1:7" x14ac:dyDescent="0.45">
      <c r="A25">
        <v>24</v>
      </c>
      <c r="B25" s="1">
        <v>44444</v>
      </c>
      <c r="C25" s="2">
        <v>0.69188657407407406</v>
      </c>
      <c r="D25" s="1">
        <v>44444</v>
      </c>
      <c r="E25" s="3" t="s">
        <v>28</v>
      </c>
      <c r="F25">
        <v>11</v>
      </c>
      <c r="G25">
        <v>9</v>
      </c>
    </row>
    <row r="26" spans="1:7" x14ac:dyDescent="0.45">
      <c r="A26">
        <v>25</v>
      </c>
      <c r="B26" s="1">
        <v>44444</v>
      </c>
      <c r="C26" s="2">
        <v>0.77118055555555554</v>
      </c>
      <c r="D26" s="1">
        <v>44444</v>
      </c>
      <c r="E26" s="3" t="s">
        <v>29</v>
      </c>
      <c r="F26">
        <v>15</v>
      </c>
      <c r="G26">
        <v>11</v>
      </c>
    </row>
    <row r="27" spans="1:7" x14ac:dyDescent="0.45">
      <c r="A27">
        <v>26</v>
      </c>
      <c r="B27" s="1">
        <v>44444</v>
      </c>
      <c r="C27" s="2">
        <v>0.875</v>
      </c>
      <c r="D27" s="1">
        <v>44445</v>
      </c>
      <c r="E27" s="3" t="s">
        <v>30</v>
      </c>
      <c r="F27">
        <v>15</v>
      </c>
      <c r="G27">
        <v>17</v>
      </c>
    </row>
    <row r="28" spans="1:7" x14ac:dyDescent="0.45">
      <c r="A28">
        <v>27</v>
      </c>
      <c r="B28" s="1">
        <v>44445</v>
      </c>
      <c r="C28" s="2">
        <v>0.21719907407407407</v>
      </c>
      <c r="D28" s="1">
        <v>44445</v>
      </c>
      <c r="E28" s="3" t="s">
        <v>31</v>
      </c>
      <c r="F28">
        <v>9</v>
      </c>
      <c r="G28">
        <v>6</v>
      </c>
    </row>
    <row r="29" spans="1:7" x14ac:dyDescent="0.45">
      <c r="A29">
        <v>28</v>
      </c>
      <c r="B29" s="1">
        <v>44445</v>
      </c>
      <c r="C29" s="2">
        <v>0.38305555555555554</v>
      </c>
      <c r="D29" s="1">
        <v>44445</v>
      </c>
      <c r="E29" s="3" t="s">
        <v>32</v>
      </c>
      <c r="F29">
        <v>14</v>
      </c>
      <c r="G29">
        <v>22</v>
      </c>
    </row>
    <row r="30" spans="1:7" x14ac:dyDescent="0.45">
      <c r="A30">
        <v>29</v>
      </c>
      <c r="B30" s="1">
        <v>44445</v>
      </c>
      <c r="C30" s="2">
        <v>0.55920138888888893</v>
      </c>
      <c r="D30" s="1">
        <v>44445</v>
      </c>
      <c r="E30" s="3" t="s">
        <v>33</v>
      </c>
      <c r="F30">
        <v>14</v>
      </c>
      <c r="G30">
        <v>3</v>
      </c>
    </row>
    <row r="31" spans="1:7" x14ac:dyDescent="0.45">
      <c r="A31">
        <v>30</v>
      </c>
      <c r="B31" s="1">
        <v>44445</v>
      </c>
      <c r="C31" s="2">
        <v>0.7160185185185185</v>
      </c>
      <c r="D31" s="1">
        <v>44445</v>
      </c>
      <c r="E31" s="3" t="s">
        <v>34</v>
      </c>
      <c r="F31">
        <v>18</v>
      </c>
      <c r="G31">
        <v>14</v>
      </c>
    </row>
    <row r="32" spans="1:7" x14ac:dyDescent="0.45">
      <c r="A32">
        <v>31</v>
      </c>
      <c r="B32" s="1">
        <v>44445</v>
      </c>
      <c r="C32" s="2">
        <v>0.82097222222222221</v>
      </c>
      <c r="D32" s="1">
        <v>44445</v>
      </c>
      <c r="E32" s="3" t="s">
        <v>35</v>
      </c>
      <c r="F32">
        <v>16</v>
      </c>
      <c r="G32">
        <v>21</v>
      </c>
    </row>
    <row r="33" spans="1:7" x14ac:dyDescent="0.45">
      <c r="A33">
        <v>32</v>
      </c>
      <c r="B33" s="1">
        <v>44446</v>
      </c>
      <c r="C33" s="2">
        <v>0.32383101851851853</v>
      </c>
      <c r="D33" s="1">
        <v>44446</v>
      </c>
      <c r="E33" s="3" t="s">
        <v>36</v>
      </c>
      <c r="F33">
        <v>15</v>
      </c>
      <c r="G33">
        <v>14</v>
      </c>
    </row>
    <row r="34" spans="1:7" x14ac:dyDescent="0.45">
      <c r="A34">
        <v>33</v>
      </c>
      <c r="B34" s="1">
        <v>44446</v>
      </c>
      <c r="C34" s="2">
        <v>0.46467592592592594</v>
      </c>
      <c r="D34" s="1">
        <v>44446</v>
      </c>
      <c r="E34" s="3" t="s">
        <v>37</v>
      </c>
      <c r="F34">
        <v>12</v>
      </c>
      <c r="G34">
        <v>23</v>
      </c>
    </row>
    <row r="35" spans="1:7" x14ac:dyDescent="0.45">
      <c r="A35">
        <v>34</v>
      </c>
      <c r="B35" s="1">
        <v>44446</v>
      </c>
      <c r="C35" s="2">
        <v>0.57347222222222227</v>
      </c>
      <c r="D35" s="1">
        <v>44446</v>
      </c>
      <c r="E35" s="3" t="s">
        <v>38</v>
      </c>
      <c r="F35">
        <v>17</v>
      </c>
      <c r="G35">
        <v>6</v>
      </c>
    </row>
    <row r="36" spans="1:7" x14ac:dyDescent="0.45">
      <c r="A36">
        <v>35</v>
      </c>
      <c r="B36" s="1">
        <v>44446</v>
      </c>
      <c r="C36" s="2">
        <v>0.70577546296296301</v>
      </c>
      <c r="D36" s="1">
        <v>44446</v>
      </c>
      <c r="E36" s="3" t="s">
        <v>39</v>
      </c>
      <c r="F36">
        <v>19</v>
      </c>
      <c r="G36">
        <v>16</v>
      </c>
    </row>
    <row r="37" spans="1:7" x14ac:dyDescent="0.45">
      <c r="A37">
        <v>36</v>
      </c>
      <c r="B37" s="1">
        <v>44446</v>
      </c>
      <c r="C37" s="2">
        <v>0.84167824074074071</v>
      </c>
      <c r="D37" s="1">
        <v>44446</v>
      </c>
      <c r="E37" s="3" t="s">
        <v>40</v>
      </c>
      <c r="F37">
        <v>11</v>
      </c>
      <c r="G37">
        <v>14</v>
      </c>
    </row>
    <row r="38" spans="1:7" x14ac:dyDescent="0.45">
      <c r="A38">
        <v>37</v>
      </c>
      <c r="B38" s="1">
        <v>44447</v>
      </c>
      <c r="C38" s="2">
        <v>0.13560185185185186</v>
      </c>
      <c r="D38" s="1">
        <v>44447</v>
      </c>
      <c r="E38" s="3" t="s">
        <v>41</v>
      </c>
      <c r="F38">
        <v>13</v>
      </c>
      <c r="G38">
        <v>22</v>
      </c>
    </row>
    <row r="39" spans="1:7" x14ac:dyDescent="0.45">
      <c r="A39">
        <v>38</v>
      </c>
      <c r="B39" s="1">
        <v>44447</v>
      </c>
      <c r="C39" s="2">
        <v>0.32587962962962963</v>
      </c>
      <c r="D39" s="1">
        <v>44447</v>
      </c>
      <c r="E39" s="3" t="s">
        <v>42</v>
      </c>
      <c r="F39">
        <v>11</v>
      </c>
      <c r="G39">
        <v>4</v>
      </c>
    </row>
    <row r="40" spans="1:7" x14ac:dyDescent="0.45">
      <c r="A40">
        <v>39</v>
      </c>
      <c r="B40" s="1">
        <v>44447</v>
      </c>
      <c r="C40" s="2">
        <v>0.41761574074074076</v>
      </c>
      <c r="D40" s="1">
        <v>44447</v>
      </c>
      <c r="E40" s="3" t="s">
        <v>43</v>
      </c>
      <c r="F40">
        <v>14</v>
      </c>
      <c r="G40">
        <v>21</v>
      </c>
    </row>
    <row r="41" spans="1:7" x14ac:dyDescent="0.45">
      <c r="A41">
        <v>40</v>
      </c>
      <c r="B41" s="1">
        <v>44447</v>
      </c>
      <c r="C41" s="2">
        <v>0.59138888888888885</v>
      </c>
      <c r="D41" s="1">
        <v>44447</v>
      </c>
      <c r="E41" s="3" t="s">
        <v>44</v>
      </c>
      <c r="F41">
        <v>16</v>
      </c>
      <c r="G41">
        <v>9</v>
      </c>
    </row>
    <row r="42" spans="1:7" x14ac:dyDescent="0.45">
      <c r="A42">
        <v>41</v>
      </c>
      <c r="B42" s="1">
        <v>44447</v>
      </c>
      <c r="C42" s="2">
        <v>0.7338541666666667</v>
      </c>
      <c r="D42" s="1">
        <v>44447</v>
      </c>
      <c r="E42" s="3" t="s">
        <v>45</v>
      </c>
      <c r="F42">
        <v>12</v>
      </c>
      <c r="G42">
        <v>24</v>
      </c>
    </row>
    <row r="43" spans="1:7" x14ac:dyDescent="0.45">
      <c r="A43">
        <v>42</v>
      </c>
      <c r="B43" s="1">
        <v>44447</v>
      </c>
      <c r="C43" s="2">
        <v>0.83333333333333337</v>
      </c>
      <c r="D43" s="1">
        <v>44447</v>
      </c>
      <c r="E43" s="3" t="s">
        <v>46</v>
      </c>
      <c r="F43">
        <v>9</v>
      </c>
      <c r="G43">
        <v>2</v>
      </c>
    </row>
    <row r="44" spans="1:7" x14ac:dyDescent="0.45">
      <c r="A44">
        <v>43</v>
      </c>
      <c r="B44" s="1">
        <v>44448</v>
      </c>
      <c r="C44" s="2">
        <v>0.25793981481481482</v>
      </c>
      <c r="D44" s="1">
        <v>44448</v>
      </c>
      <c r="E44" s="3" t="s">
        <v>47</v>
      </c>
      <c r="F44">
        <v>9</v>
      </c>
      <c r="G44">
        <v>4</v>
      </c>
    </row>
    <row r="45" spans="1:7" x14ac:dyDescent="0.45">
      <c r="A45">
        <v>44</v>
      </c>
      <c r="B45" s="1">
        <v>44448</v>
      </c>
      <c r="C45" s="2">
        <v>0.41349537037037037</v>
      </c>
      <c r="D45" s="1">
        <v>44448</v>
      </c>
      <c r="E45" s="3" t="s">
        <v>48</v>
      </c>
      <c r="F45">
        <v>9</v>
      </c>
      <c r="G45">
        <v>14</v>
      </c>
    </row>
    <row r="46" spans="1:7" x14ac:dyDescent="0.45">
      <c r="A46">
        <v>45</v>
      </c>
      <c r="B46" s="1">
        <v>44448</v>
      </c>
      <c r="C46" s="2">
        <v>0.50607638888888884</v>
      </c>
      <c r="D46" s="1">
        <v>44448</v>
      </c>
      <c r="E46" s="3" t="s">
        <v>49</v>
      </c>
      <c r="F46">
        <v>12</v>
      </c>
      <c r="G46">
        <v>10</v>
      </c>
    </row>
    <row r="47" spans="1:7" x14ac:dyDescent="0.45">
      <c r="A47">
        <v>46</v>
      </c>
      <c r="B47" s="1">
        <v>44448</v>
      </c>
      <c r="C47" s="2">
        <v>0.68482638888888892</v>
      </c>
      <c r="D47" s="1">
        <v>44448</v>
      </c>
      <c r="E47" s="3" t="s">
        <v>50</v>
      </c>
      <c r="F47">
        <v>16</v>
      </c>
      <c r="G47">
        <v>11</v>
      </c>
    </row>
    <row r="48" spans="1:7" x14ac:dyDescent="0.45">
      <c r="A48">
        <v>47</v>
      </c>
      <c r="B48" s="1">
        <v>44448</v>
      </c>
      <c r="C48" s="2">
        <v>0.85435185185185181</v>
      </c>
      <c r="D48" s="1">
        <v>44448</v>
      </c>
      <c r="E48" s="3" t="s">
        <v>51</v>
      </c>
      <c r="F48">
        <v>13</v>
      </c>
      <c r="G48">
        <v>21</v>
      </c>
    </row>
    <row r="49" spans="1:7" x14ac:dyDescent="0.45">
      <c r="A49">
        <v>48</v>
      </c>
      <c r="B49" s="1">
        <v>44449</v>
      </c>
      <c r="C49" s="2">
        <v>0.21634259259259259</v>
      </c>
      <c r="D49" s="1">
        <v>44449</v>
      </c>
      <c r="E49" s="3" t="s">
        <v>52</v>
      </c>
      <c r="F49">
        <v>7</v>
      </c>
      <c r="G49">
        <v>15</v>
      </c>
    </row>
    <row r="50" spans="1:7" x14ac:dyDescent="0.45">
      <c r="A50">
        <v>49</v>
      </c>
      <c r="B50" s="1">
        <v>44449</v>
      </c>
      <c r="C50" s="2">
        <v>0.38201388888888888</v>
      </c>
      <c r="D50" s="1">
        <v>44449</v>
      </c>
      <c r="E50" s="3" t="s">
        <v>53</v>
      </c>
      <c r="F50">
        <v>7</v>
      </c>
      <c r="G50">
        <v>0</v>
      </c>
    </row>
    <row r="51" spans="1:7" x14ac:dyDescent="0.45">
      <c r="A51">
        <v>50</v>
      </c>
      <c r="B51" s="1">
        <v>44449</v>
      </c>
      <c r="C51" s="2">
        <v>0.49995370370370368</v>
      </c>
      <c r="D51" s="1">
        <v>44449</v>
      </c>
      <c r="E51" s="3" t="s">
        <v>54</v>
      </c>
      <c r="F51">
        <v>7</v>
      </c>
      <c r="G51">
        <v>1</v>
      </c>
    </row>
    <row r="52" spans="1:7" x14ac:dyDescent="0.45">
      <c r="A52">
        <v>51</v>
      </c>
      <c r="B52" s="1">
        <v>44449</v>
      </c>
      <c r="C52" s="2">
        <v>0.64993055555555557</v>
      </c>
      <c r="D52" s="1">
        <v>44449</v>
      </c>
      <c r="E52" s="3" t="s">
        <v>55</v>
      </c>
      <c r="F52">
        <v>13</v>
      </c>
      <c r="G52">
        <v>20</v>
      </c>
    </row>
    <row r="53" spans="1:7" x14ac:dyDescent="0.45">
      <c r="A53">
        <v>52</v>
      </c>
      <c r="B53" s="1">
        <v>44449</v>
      </c>
      <c r="C53" s="2">
        <v>0.79276620370370365</v>
      </c>
      <c r="D53" s="1">
        <v>44449</v>
      </c>
      <c r="E53" s="3" t="s">
        <v>56</v>
      </c>
      <c r="F53">
        <v>12</v>
      </c>
      <c r="G53">
        <v>4</v>
      </c>
    </row>
    <row r="54" spans="1:7" x14ac:dyDescent="0.45">
      <c r="A54">
        <v>53</v>
      </c>
      <c r="B54" s="1">
        <v>44449</v>
      </c>
      <c r="C54" s="2">
        <v>0.87574074074074071</v>
      </c>
      <c r="D54" s="1">
        <v>44450</v>
      </c>
      <c r="E54" s="3" t="s">
        <v>57</v>
      </c>
      <c r="F54">
        <v>11</v>
      </c>
      <c r="G54">
        <v>9</v>
      </c>
    </row>
    <row r="55" spans="1:7" x14ac:dyDescent="0.45">
      <c r="A55">
        <v>54</v>
      </c>
      <c r="B55" s="1">
        <v>44450</v>
      </c>
      <c r="C55" s="2">
        <v>0.26106481481481481</v>
      </c>
      <c r="D55" s="1">
        <v>44450</v>
      </c>
      <c r="E55" s="3" t="s">
        <v>58</v>
      </c>
      <c r="F55">
        <v>12</v>
      </c>
      <c r="G55">
        <v>21</v>
      </c>
    </row>
    <row r="56" spans="1:7" x14ac:dyDescent="0.45">
      <c r="A56">
        <v>55</v>
      </c>
      <c r="B56" s="1">
        <v>44450</v>
      </c>
      <c r="C56" s="2">
        <v>0.46128472222222222</v>
      </c>
      <c r="D56" s="1">
        <v>44450</v>
      </c>
      <c r="E56" s="3" t="s">
        <v>59</v>
      </c>
      <c r="F56">
        <v>14</v>
      </c>
      <c r="G56">
        <v>2</v>
      </c>
    </row>
    <row r="57" spans="1:7" x14ac:dyDescent="0.45">
      <c r="A57">
        <v>56</v>
      </c>
      <c r="B57" s="1">
        <v>44450</v>
      </c>
      <c r="C57" s="2">
        <v>0.56730324074074079</v>
      </c>
      <c r="D57" s="1">
        <v>44450</v>
      </c>
      <c r="E57" s="3" t="s">
        <v>60</v>
      </c>
      <c r="F57">
        <v>17</v>
      </c>
      <c r="G57">
        <v>9</v>
      </c>
    </row>
    <row r="58" spans="1:7" x14ac:dyDescent="0.45">
      <c r="A58">
        <v>57</v>
      </c>
      <c r="B58" s="1">
        <v>44450</v>
      </c>
      <c r="C58" s="2">
        <v>0.66475694444444444</v>
      </c>
      <c r="D58" s="1">
        <v>44450</v>
      </c>
      <c r="E58" s="3" t="s">
        <v>61</v>
      </c>
      <c r="F58">
        <v>3</v>
      </c>
      <c r="G58">
        <v>9</v>
      </c>
    </row>
    <row r="59" spans="1:7" x14ac:dyDescent="0.45">
      <c r="A59">
        <v>58</v>
      </c>
      <c r="B59" s="1">
        <v>44450</v>
      </c>
      <c r="C59" s="2">
        <v>0.79238425925925926</v>
      </c>
      <c r="D59" s="1">
        <v>44450</v>
      </c>
      <c r="E59" s="3" t="s">
        <v>62</v>
      </c>
      <c r="F59">
        <v>11</v>
      </c>
      <c r="G59">
        <v>3</v>
      </c>
    </row>
    <row r="60" spans="1:7" x14ac:dyDescent="0.45">
      <c r="A60">
        <v>59</v>
      </c>
      <c r="B60" s="1">
        <v>44451</v>
      </c>
      <c r="C60" s="2">
        <v>0.16666666666666666</v>
      </c>
      <c r="D60" s="1">
        <v>44451</v>
      </c>
      <c r="E60" s="3" t="s">
        <v>63</v>
      </c>
      <c r="F60">
        <v>8</v>
      </c>
      <c r="G60">
        <v>4</v>
      </c>
    </row>
    <row r="61" spans="1:7" x14ac:dyDescent="0.45">
      <c r="A61">
        <v>60</v>
      </c>
      <c r="B61" s="1">
        <v>44451</v>
      </c>
      <c r="C61" s="2">
        <v>0.34324074074074074</v>
      </c>
      <c r="D61" s="1">
        <v>44451</v>
      </c>
      <c r="E61" s="3" t="s">
        <v>64</v>
      </c>
      <c r="F61">
        <v>1</v>
      </c>
      <c r="G61">
        <v>6</v>
      </c>
    </row>
    <row r="62" spans="1:7" x14ac:dyDescent="0.45">
      <c r="A62">
        <v>61</v>
      </c>
      <c r="B62" s="1">
        <v>44451</v>
      </c>
      <c r="C62" s="2">
        <v>0.52084490740740741</v>
      </c>
      <c r="D62" s="1">
        <v>44451</v>
      </c>
      <c r="E62" s="3" t="s">
        <v>65</v>
      </c>
      <c r="F62">
        <v>4</v>
      </c>
      <c r="G62">
        <v>21</v>
      </c>
    </row>
    <row r="63" spans="1:7" x14ac:dyDescent="0.45">
      <c r="A63">
        <v>62</v>
      </c>
      <c r="B63" s="1">
        <v>44451</v>
      </c>
      <c r="C63" s="2">
        <v>0.73968750000000005</v>
      </c>
      <c r="D63" s="1">
        <v>44451</v>
      </c>
      <c r="E63" s="3" t="s">
        <v>66</v>
      </c>
      <c r="F63">
        <v>9</v>
      </c>
      <c r="G63">
        <v>11</v>
      </c>
    </row>
    <row r="64" spans="1:7" x14ac:dyDescent="0.45">
      <c r="A64">
        <v>63</v>
      </c>
      <c r="B64" s="1">
        <v>44452</v>
      </c>
      <c r="C64" s="2">
        <v>0.21440972222222221</v>
      </c>
      <c r="D64" s="1">
        <v>44452</v>
      </c>
      <c r="E64" s="3" t="s">
        <v>67</v>
      </c>
      <c r="F64">
        <v>12</v>
      </c>
      <c r="G64">
        <v>7</v>
      </c>
    </row>
    <row r="65" spans="1:7" x14ac:dyDescent="0.45">
      <c r="A65">
        <v>64</v>
      </c>
      <c r="B65" s="1">
        <v>44452</v>
      </c>
      <c r="C65" s="2">
        <v>0.46302083333333333</v>
      </c>
      <c r="D65" s="1">
        <v>44452</v>
      </c>
      <c r="E65" s="3" t="s">
        <v>68</v>
      </c>
      <c r="F65">
        <v>11</v>
      </c>
      <c r="G65">
        <v>13</v>
      </c>
    </row>
    <row r="66" spans="1:7" x14ac:dyDescent="0.45">
      <c r="A66">
        <v>65</v>
      </c>
      <c r="B66" s="1">
        <v>44452</v>
      </c>
      <c r="C66" s="2">
        <v>0.55218750000000005</v>
      </c>
      <c r="D66" s="1">
        <v>44452</v>
      </c>
      <c r="E66" s="3" t="s">
        <v>69</v>
      </c>
      <c r="F66">
        <v>16</v>
      </c>
      <c r="G66">
        <v>21</v>
      </c>
    </row>
    <row r="67" spans="1:7" x14ac:dyDescent="0.45">
      <c r="A67">
        <v>66</v>
      </c>
      <c r="B67" s="1">
        <v>44452</v>
      </c>
      <c r="C67" s="2">
        <v>0.66996527777777781</v>
      </c>
      <c r="D67" s="1">
        <v>44452</v>
      </c>
      <c r="E67" s="3" t="s">
        <v>70</v>
      </c>
      <c r="F67">
        <v>19</v>
      </c>
      <c r="G67">
        <v>10</v>
      </c>
    </row>
    <row r="68" spans="1:7" x14ac:dyDescent="0.45">
      <c r="A68">
        <v>67</v>
      </c>
      <c r="B68" s="1">
        <v>44452</v>
      </c>
      <c r="C68" s="2">
        <v>0.83971064814814811</v>
      </c>
      <c r="D68" s="1">
        <v>44452</v>
      </c>
      <c r="E68" s="3" t="s">
        <v>71</v>
      </c>
      <c r="F68">
        <v>3</v>
      </c>
      <c r="G68">
        <v>0</v>
      </c>
    </row>
    <row r="69" spans="1:7" x14ac:dyDescent="0.45">
      <c r="A69">
        <v>68</v>
      </c>
      <c r="B69" s="1">
        <v>44453</v>
      </c>
      <c r="C69" s="2">
        <v>0.17733796296296298</v>
      </c>
      <c r="D69" s="1">
        <v>44453</v>
      </c>
      <c r="E69" s="3" t="s">
        <v>72</v>
      </c>
      <c r="F69">
        <v>12</v>
      </c>
      <c r="G69">
        <v>21</v>
      </c>
    </row>
    <row r="70" spans="1:7" x14ac:dyDescent="0.45">
      <c r="A70">
        <v>69</v>
      </c>
      <c r="B70" s="1">
        <v>44453</v>
      </c>
      <c r="C70" s="2">
        <v>0.34437499999999999</v>
      </c>
      <c r="D70" s="1">
        <v>44453</v>
      </c>
      <c r="E70" s="3" t="s">
        <v>73</v>
      </c>
      <c r="F70">
        <v>17</v>
      </c>
      <c r="G70">
        <v>20</v>
      </c>
    </row>
    <row r="71" spans="1:7" x14ac:dyDescent="0.45">
      <c r="A71">
        <v>70</v>
      </c>
      <c r="B71" s="1">
        <v>44453</v>
      </c>
      <c r="C71" s="2">
        <v>0.5</v>
      </c>
      <c r="D71" s="1">
        <v>44453</v>
      </c>
      <c r="E71" s="3" t="s">
        <v>74</v>
      </c>
      <c r="F71">
        <v>11</v>
      </c>
      <c r="G71">
        <v>22</v>
      </c>
    </row>
    <row r="72" spans="1:7" x14ac:dyDescent="0.45">
      <c r="A72">
        <v>71</v>
      </c>
      <c r="B72" s="1">
        <v>44453</v>
      </c>
      <c r="C72" s="2">
        <v>0.64340277777777777</v>
      </c>
      <c r="D72" s="1">
        <v>44453</v>
      </c>
      <c r="E72" s="3" t="s">
        <v>75</v>
      </c>
      <c r="F72">
        <v>7</v>
      </c>
      <c r="G72">
        <v>2</v>
      </c>
    </row>
    <row r="73" spans="1:7" x14ac:dyDescent="0.45">
      <c r="A73">
        <v>72</v>
      </c>
      <c r="B73" s="1">
        <v>44453</v>
      </c>
      <c r="C73" s="2">
        <v>0.77552083333333333</v>
      </c>
      <c r="D73" s="1">
        <v>44453</v>
      </c>
      <c r="E73" s="3" t="s">
        <v>76</v>
      </c>
      <c r="F73">
        <v>8</v>
      </c>
      <c r="G73">
        <v>7</v>
      </c>
    </row>
    <row r="74" spans="1:7" x14ac:dyDescent="0.45">
      <c r="A74">
        <v>73</v>
      </c>
      <c r="B74" s="1">
        <v>44453</v>
      </c>
      <c r="C74" s="2">
        <v>0.87285879629629626</v>
      </c>
      <c r="D74" s="1">
        <v>44453</v>
      </c>
      <c r="E74" s="3" t="s">
        <v>77</v>
      </c>
      <c r="F74">
        <v>6</v>
      </c>
      <c r="G74">
        <v>1</v>
      </c>
    </row>
    <row r="75" spans="1:7" x14ac:dyDescent="0.45">
      <c r="A75">
        <v>74</v>
      </c>
      <c r="B75" s="1">
        <v>44454</v>
      </c>
      <c r="C75" s="2">
        <v>4.2361111111111113E-2</v>
      </c>
      <c r="D75" s="1">
        <v>44454</v>
      </c>
      <c r="E75" s="3" t="s">
        <v>78</v>
      </c>
      <c r="F75">
        <v>0</v>
      </c>
      <c r="G75">
        <v>6</v>
      </c>
    </row>
    <row r="76" spans="1:7" x14ac:dyDescent="0.45">
      <c r="A76">
        <v>75</v>
      </c>
      <c r="B76" s="1">
        <v>44454</v>
      </c>
      <c r="C76" s="2">
        <v>0.28885416666666669</v>
      </c>
      <c r="D76" s="1">
        <v>44454</v>
      </c>
      <c r="E76" s="3" t="s">
        <v>79</v>
      </c>
      <c r="F76">
        <v>0</v>
      </c>
      <c r="G76">
        <v>5</v>
      </c>
    </row>
    <row r="77" spans="1:7" x14ac:dyDescent="0.45">
      <c r="A77">
        <v>76</v>
      </c>
      <c r="B77" s="1">
        <v>44454</v>
      </c>
      <c r="C77" s="2">
        <v>0.42424768518518519</v>
      </c>
      <c r="D77" s="1">
        <v>44454</v>
      </c>
      <c r="E77" s="3" t="s">
        <v>80</v>
      </c>
      <c r="F77">
        <v>10</v>
      </c>
      <c r="G77">
        <v>1</v>
      </c>
    </row>
    <row r="78" spans="1:7" x14ac:dyDescent="0.45">
      <c r="A78">
        <v>77</v>
      </c>
      <c r="B78" s="1">
        <v>44454</v>
      </c>
      <c r="C78" s="2">
        <v>0.5991319444444444</v>
      </c>
      <c r="D78" s="1">
        <v>44454</v>
      </c>
      <c r="E78" s="3" t="s">
        <v>81</v>
      </c>
      <c r="F78">
        <v>14</v>
      </c>
      <c r="G78">
        <v>21</v>
      </c>
    </row>
    <row r="79" spans="1:7" x14ac:dyDescent="0.45">
      <c r="A79">
        <v>78</v>
      </c>
      <c r="B79" s="1">
        <v>44454</v>
      </c>
      <c r="C79" s="2">
        <v>0.7228472222222222</v>
      </c>
      <c r="D79" s="1">
        <v>44454</v>
      </c>
      <c r="E79" s="3" t="s">
        <v>82</v>
      </c>
      <c r="F79">
        <v>4</v>
      </c>
      <c r="G79">
        <v>1</v>
      </c>
    </row>
    <row r="80" spans="1:7" x14ac:dyDescent="0.45">
      <c r="A80">
        <v>79</v>
      </c>
      <c r="B80" s="1">
        <v>44454</v>
      </c>
      <c r="C80" s="2">
        <v>0.86644675925925929</v>
      </c>
      <c r="D80" s="1">
        <v>44454</v>
      </c>
      <c r="E80" s="3" t="s">
        <v>83</v>
      </c>
      <c r="F80">
        <v>7</v>
      </c>
      <c r="G80">
        <v>2</v>
      </c>
    </row>
    <row r="81" spans="1:7" x14ac:dyDescent="0.45">
      <c r="A81">
        <v>80</v>
      </c>
      <c r="B81" s="1">
        <v>44455</v>
      </c>
      <c r="C81" s="2">
        <v>0.13571759259259258</v>
      </c>
      <c r="D81" s="1">
        <v>44455</v>
      </c>
      <c r="E81" s="3" t="s">
        <v>84</v>
      </c>
      <c r="F81">
        <v>13</v>
      </c>
      <c r="G81">
        <v>5</v>
      </c>
    </row>
    <row r="82" spans="1:7" x14ac:dyDescent="0.45">
      <c r="A82">
        <v>81</v>
      </c>
      <c r="B82" s="1">
        <v>44455</v>
      </c>
      <c r="C82" s="2">
        <v>0.2996064814814815</v>
      </c>
      <c r="D82" s="1">
        <v>44455</v>
      </c>
      <c r="E82" s="3" t="s">
        <v>85</v>
      </c>
      <c r="F82">
        <v>13</v>
      </c>
      <c r="G82">
        <v>11</v>
      </c>
    </row>
    <row r="83" spans="1:7" x14ac:dyDescent="0.45">
      <c r="A83">
        <v>82</v>
      </c>
      <c r="B83" s="1">
        <v>44455</v>
      </c>
      <c r="C83" s="2">
        <v>0.46118055555555554</v>
      </c>
      <c r="D83" s="1">
        <v>44455</v>
      </c>
      <c r="E83" s="3" t="s">
        <v>86</v>
      </c>
      <c r="F83">
        <v>14</v>
      </c>
      <c r="G83">
        <v>9</v>
      </c>
    </row>
    <row r="84" spans="1:7" x14ac:dyDescent="0.45">
      <c r="A84">
        <v>83</v>
      </c>
      <c r="B84" s="1">
        <v>44455</v>
      </c>
      <c r="C84" s="2">
        <v>0.57986111111111116</v>
      </c>
      <c r="D84" s="1">
        <v>44455</v>
      </c>
      <c r="E84" s="3" t="s">
        <v>87</v>
      </c>
      <c r="F84">
        <v>14</v>
      </c>
      <c r="G84">
        <v>9</v>
      </c>
    </row>
    <row r="85" spans="1:7" x14ac:dyDescent="0.45">
      <c r="A85">
        <v>84</v>
      </c>
      <c r="B85" s="1">
        <v>44455</v>
      </c>
      <c r="C85" s="2">
        <v>0.6744444444444444</v>
      </c>
      <c r="D85" s="1">
        <v>44455</v>
      </c>
      <c r="E85" s="3" t="s">
        <v>88</v>
      </c>
      <c r="F85">
        <v>12</v>
      </c>
      <c r="G85">
        <v>7</v>
      </c>
    </row>
    <row r="86" spans="1:7" x14ac:dyDescent="0.45">
      <c r="A86">
        <v>85</v>
      </c>
      <c r="B86" s="1">
        <v>44455</v>
      </c>
      <c r="C86" s="2">
        <v>0.7926157407407407</v>
      </c>
      <c r="D86" s="1">
        <v>44455</v>
      </c>
      <c r="E86" s="3" t="s">
        <v>89</v>
      </c>
      <c r="F86">
        <v>2</v>
      </c>
      <c r="G86">
        <v>19</v>
      </c>
    </row>
    <row r="87" spans="1:7" x14ac:dyDescent="0.45">
      <c r="A87">
        <v>86</v>
      </c>
      <c r="B87" s="1">
        <v>44456</v>
      </c>
      <c r="C87" s="2">
        <v>0.28914351851851849</v>
      </c>
      <c r="D87" s="1">
        <v>44456</v>
      </c>
      <c r="E87" s="3" t="s">
        <v>90</v>
      </c>
      <c r="F87">
        <v>4</v>
      </c>
      <c r="G87">
        <v>11</v>
      </c>
    </row>
    <row r="88" spans="1:7" x14ac:dyDescent="0.45">
      <c r="A88">
        <v>87</v>
      </c>
      <c r="B88" s="1">
        <v>44456</v>
      </c>
      <c r="C88" s="2">
        <v>0.45840277777777777</v>
      </c>
      <c r="D88" s="1">
        <v>44456</v>
      </c>
      <c r="E88" s="3" t="s">
        <v>91</v>
      </c>
      <c r="F88">
        <v>21</v>
      </c>
      <c r="G88">
        <v>15</v>
      </c>
    </row>
    <row r="89" spans="1:7" x14ac:dyDescent="0.45">
      <c r="A89">
        <v>88</v>
      </c>
      <c r="B89" s="1">
        <v>44456</v>
      </c>
      <c r="C89" s="2">
        <v>0.55218750000000005</v>
      </c>
      <c r="D89" s="1">
        <v>44456</v>
      </c>
      <c r="E89" s="3" t="s">
        <v>92</v>
      </c>
      <c r="F89">
        <v>7</v>
      </c>
      <c r="G89">
        <v>13</v>
      </c>
    </row>
    <row r="90" spans="1:7" x14ac:dyDescent="0.45">
      <c r="A90">
        <v>89</v>
      </c>
      <c r="B90" s="1">
        <v>44456</v>
      </c>
      <c r="C90" s="2">
        <v>0.64994212962962961</v>
      </c>
      <c r="D90" s="1">
        <v>44456</v>
      </c>
      <c r="E90" s="3" t="s">
        <v>93</v>
      </c>
      <c r="F90">
        <v>14</v>
      </c>
      <c r="G90">
        <v>16</v>
      </c>
    </row>
    <row r="91" spans="1:7" x14ac:dyDescent="0.45">
      <c r="A91">
        <v>90</v>
      </c>
      <c r="B91" s="1">
        <v>44456</v>
      </c>
      <c r="C91" s="2">
        <v>0.80049768518518516</v>
      </c>
      <c r="D91" s="1">
        <v>44456</v>
      </c>
      <c r="E91" s="3" t="s">
        <v>94</v>
      </c>
      <c r="F91">
        <v>7</v>
      </c>
      <c r="G91">
        <v>0</v>
      </c>
    </row>
    <row r="92" spans="1:7" x14ac:dyDescent="0.45">
      <c r="A92">
        <v>91</v>
      </c>
      <c r="B92" s="1">
        <v>44457</v>
      </c>
      <c r="C92" s="2">
        <v>0.21187500000000001</v>
      </c>
      <c r="D92" s="1">
        <v>44457</v>
      </c>
      <c r="E92" s="3" t="s">
        <v>95</v>
      </c>
      <c r="F92">
        <v>17</v>
      </c>
      <c r="G92">
        <v>15</v>
      </c>
    </row>
    <row r="93" spans="1:7" x14ac:dyDescent="0.45">
      <c r="A93">
        <v>92</v>
      </c>
      <c r="B93" s="1">
        <v>44457</v>
      </c>
      <c r="C93" s="2">
        <v>0.38490740740740742</v>
      </c>
      <c r="D93" s="1">
        <v>44457</v>
      </c>
      <c r="E93" s="3" t="s">
        <v>96</v>
      </c>
      <c r="F93">
        <v>5</v>
      </c>
      <c r="G93">
        <v>8</v>
      </c>
    </row>
    <row r="94" spans="1:7" x14ac:dyDescent="0.45">
      <c r="A94">
        <v>93</v>
      </c>
      <c r="B94" s="1">
        <v>44457</v>
      </c>
      <c r="C94" s="2">
        <v>0.47458333333333336</v>
      </c>
      <c r="D94" s="1">
        <v>44457</v>
      </c>
      <c r="E94" s="3" t="s">
        <v>97</v>
      </c>
      <c r="F94">
        <v>14</v>
      </c>
      <c r="G94">
        <v>9</v>
      </c>
    </row>
    <row r="95" spans="1:7" x14ac:dyDescent="0.45">
      <c r="A95">
        <v>94</v>
      </c>
      <c r="B95" s="1">
        <v>44457</v>
      </c>
      <c r="C95" s="2">
        <v>0.62175925925925923</v>
      </c>
      <c r="D95" s="1">
        <v>44457</v>
      </c>
      <c r="E95" s="3" t="s">
        <v>98</v>
      </c>
      <c r="F95">
        <v>11</v>
      </c>
      <c r="G95">
        <v>17</v>
      </c>
    </row>
    <row r="96" spans="1:7" x14ac:dyDescent="0.45">
      <c r="A96">
        <v>95</v>
      </c>
      <c r="B96" s="1">
        <v>44457</v>
      </c>
      <c r="C96" s="2">
        <v>0.72517361111111112</v>
      </c>
      <c r="D96" s="1">
        <v>44457</v>
      </c>
      <c r="E96" s="3" t="s">
        <v>99</v>
      </c>
      <c r="F96">
        <v>7</v>
      </c>
      <c r="G96">
        <v>16</v>
      </c>
    </row>
    <row r="97" spans="1:7" x14ac:dyDescent="0.45">
      <c r="A97">
        <v>96</v>
      </c>
      <c r="B97" s="1">
        <v>44458</v>
      </c>
      <c r="C97" s="2">
        <v>0.37921296296296297</v>
      </c>
      <c r="D97" s="1">
        <v>44458</v>
      </c>
      <c r="E97" s="3" t="s">
        <v>100</v>
      </c>
      <c r="F97">
        <v>5</v>
      </c>
      <c r="G97">
        <v>1</v>
      </c>
    </row>
    <row r="98" spans="1:7" x14ac:dyDescent="0.45">
      <c r="A98">
        <v>97</v>
      </c>
      <c r="B98" s="1">
        <v>44458</v>
      </c>
      <c r="C98" s="2">
        <v>0.58005787037037038</v>
      </c>
      <c r="D98" s="1">
        <v>44458</v>
      </c>
      <c r="E98" s="3" t="s">
        <v>101</v>
      </c>
      <c r="F98">
        <v>14</v>
      </c>
      <c r="G98">
        <v>7</v>
      </c>
    </row>
    <row r="99" spans="1:7" x14ac:dyDescent="0.45">
      <c r="A99">
        <v>98</v>
      </c>
      <c r="B99" s="1">
        <v>44458</v>
      </c>
      <c r="C99" s="2">
        <v>0.67716435185185186</v>
      </c>
      <c r="D99" s="1">
        <v>44458</v>
      </c>
      <c r="E99" s="3" t="s">
        <v>102</v>
      </c>
      <c r="F99">
        <v>12</v>
      </c>
      <c r="G99">
        <v>9</v>
      </c>
    </row>
    <row r="100" spans="1:7" x14ac:dyDescent="0.4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103</v>
      </c>
      <c r="F100">
        <v>11</v>
      </c>
      <c r="G100">
        <v>9</v>
      </c>
    </row>
    <row r="101" spans="1:7" x14ac:dyDescent="0.4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104</v>
      </c>
      <c r="F101">
        <v>11</v>
      </c>
      <c r="G101">
        <v>8</v>
      </c>
    </row>
    <row r="102" spans="1:7" x14ac:dyDescent="0.4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105</v>
      </c>
      <c r="F102">
        <v>12</v>
      </c>
      <c r="G102">
        <v>3</v>
      </c>
    </row>
    <row r="103" spans="1:7" x14ac:dyDescent="0.4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106</v>
      </c>
      <c r="F103">
        <v>7</v>
      </c>
      <c r="G103">
        <v>12</v>
      </c>
    </row>
    <row r="104" spans="1:7" x14ac:dyDescent="0.4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107</v>
      </c>
      <c r="F104">
        <v>9</v>
      </c>
      <c r="G104">
        <v>14</v>
      </c>
    </row>
    <row r="105" spans="1:7" x14ac:dyDescent="0.4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108</v>
      </c>
      <c r="F105">
        <v>8</v>
      </c>
      <c r="G105">
        <v>19</v>
      </c>
    </row>
    <row r="106" spans="1:7" x14ac:dyDescent="0.4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109</v>
      </c>
      <c r="F106">
        <v>23</v>
      </c>
      <c r="G106">
        <v>14</v>
      </c>
    </row>
    <row r="107" spans="1:7" x14ac:dyDescent="0.4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110</v>
      </c>
      <c r="F107">
        <v>19</v>
      </c>
      <c r="G107">
        <v>9</v>
      </c>
    </row>
    <row r="108" spans="1:7" x14ac:dyDescent="0.4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111</v>
      </c>
      <c r="F108">
        <v>0</v>
      </c>
      <c r="G108">
        <v>6</v>
      </c>
    </row>
    <row r="109" spans="1:7" x14ac:dyDescent="0.4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112</v>
      </c>
      <c r="F109">
        <v>4</v>
      </c>
      <c r="G109">
        <v>15</v>
      </c>
    </row>
    <row r="110" spans="1:7" x14ac:dyDescent="0.4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113</v>
      </c>
      <c r="F110">
        <v>11</v>
      </c>
      <c r="G110">
        <v>0</v>
      </c>
    </row>
    <row r="111" spans="1:7" x14ac:dyDescent="0.4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114</v>
      </c>
      <c r="F111">
        <v>9</v>
      </c>
      <c r="G111">
        <v>4</v>
      </c>
    </row>
    <row r="112" spans="1:7" x14ac:dyDescent="0.4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115</v>
      </c>
      <c r="F112">
        <v>9</v>
      </c>
      <c r="G112">
        <v>28</v>
      </c>
    </row>
    <row r="113" spans="1:7" x14ac:dyDescent="0.4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116</v>
      </c>
      <c r="F113">
        <v>0</v>
      </c>
      <c r="G113">
        <v>10</v>
      </c>
    </row>
    <row r="114" spans="1:7" x14ac:dyDescent="0.4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117</v>
      </c>
      <c r="F114">
        <v>12</v>
      </c>
      <c r="G114">
        <v>6</v>
      </c>
    </row>
    <row r="115" spans="1:7" x14ac:dyDescent="0.4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118</v>
      </c>
      <c r="F115">
        <v>11</v>
      </c>
      <c r="G115">
        <v>5</v>
      </c>
    </row>
    <row r="116" spans="1:7" x14ac:dyDescent="0.4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119</v>
      </c>
      <c r="F116">
        <v>13</v>
      </c>
      <c r="G116">
        <v>9</v>
      </c>
    </row>
    <row r="117" spans="1:7" x14ac:dyDescent="0.4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120</v>
      </c>
      <c r="F117">
        <v>14</v>
      </c>
      <c r="G117">
        <v>11</v>
      </c>
    </row>
    <row r="118" spans="1:7" x14ac:dyDescent="0.4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121</v>
      </c>
      <c r="F118">
        <v>2</v>
      </c>
      <c r="G118">
        <v>0</v>
      </c>
    </row>
    <row r="119" spans="1:7" x14ac:dyDescent="0.4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122</v>
      </c>
      <c r="F119">
        <v>6</v>
      </c>
      <c r="G119">
        <v>0</v>
      </c>
    </row>
    <row r="120" spans="1:7" x14ac:dyDescent="0.4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123</v>
      </c>
      <c r="F120">
        <v>4</v>
      </c>
      <c r="G120">
        <v>11</v>
      </c>
    </row>
    <row r="121" spans="1:7" x14ac:dyDescent="0.4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124</v>
      </c>
      <c r="F121">
        <v>19</v>
      </c>
      <c r="G121">
        <v>3</v>
      </c>
    </row>
    <row r="122" spans="1:7" x14ac:dyDescent="0.4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125</v>
      </c>
      <c r="F122">
        <v>3</v>
      </c>
      <c r="G122">
        <v>21</v>
      </c>
    </row>
    <row r="123" spans="1:7" x14ac:dyDescent="0.4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126</v>
      </c>
      <c r="F123">
        <v>19</v>
      </c>
      <c r="G123">
        <v>22</v>
      </c>
    </row>
    <row r="124" spans="1:7" x14ac:dyDescent="0.4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127</v>
      </c>
      <c r="F124">
        <v>13</v>
      </c>
      <c r="G124">
        <v>14</v>
      </c>
    </row>
    <row r="125" spans="1:7" x14ac:dyDescent="0.4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128</v>
      </c>
      <c r="F125">
        <v>19</v>
      </c>
      <c r="G125">
        <v>25</v>
      </c>
    </row>
    <row r="126" spans="1:7" x14ac:dyDescent="0.45">
      <c r="A126">
        <v>125</v>
      </c>
      <c r="B126" s="1">
        <v>44463</v>
      </c>
      <c r="C126" s="2">
        <v>0.174375</v>
      </c>
      <c r="D126" s="1">
        <v>44463</v>
      </c>
      <c r="E126" s="3" t="s">
        <v>129</v>
      </c>
      <c r="F126">
        <v>19</v>
      </c>
      <c r="G126">
        <v>11</v>
      </c>
    </row>
    <row r="127" spans="1:7" x14ac:dyDescent="0.4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130</v>
      </c>
      <c r="F127">
        <v>13</v>
      </c>
      <c r="G127">
        <v>4</v>
      </c>
    </row>
    <row r="128" spans="1:7" x14ac:dyDescent="0.4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131</v>
      </c>
      <c r="F128">
        <v>13</v>
      </c>
      <c r="G128">
        <v>9</v>
      </c>
    </row>
    <row r="129" spans="1:7" x14ac:dyDescent="0.4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132</v>
      </c>
      <c r="F129">
        <v>10</v>
      </c>
      <c r="G129">
        <v>12</v>
      </c>
    </row>
    <row r="130" spans="1:7" x14ac:dyDescent="0.4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133</v>
      </c>
      <c r="F130">
        <v>9</v>
      </c>
      <c r="G130">
        <v>11</v>
      </c>
    </row>
    <row r="131" spans="1:7" x14ac:dyDescent="0.4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134</v>
      </c>
      <c r="F131">
        <v>14</v>
      </c>
      <c r="G131">
        <v>20</v>
      </c>
    </row>
    <row r="132" spans="1:7" x14ac:dyDescent="0.4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135</v>
      </c>
      <c r="F132">
        <v>1</v>
      </c>
      <c r="G132">
        <v>3</v>
      </c>
    </row>
    <row r="133" spans="1:7" x14ac:dyDescent="0.4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136</v>
      </c>
      <c r="F133">
        <v>5</v>
      </c>
      <c r="G133">
        <v>6</v>
      </c>
    </row>
    <row r="134" spans="1:7" x14ac:dyDescent="0.4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137</v>
      </c>
      <c r="F134">
        <v>12</v>
      </c>
      <c r="G134">
        <v>6</v>
      </c>
    </row>
    <row r="135" spans="1:7" x14ac:dyDescent="0.4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138</v>
      </c>
      <c r="F135">
        <v>13</v>
      </c>
      <c r="G135">
        <v>24</v>
      </c>
    </row>
    <row r="136" spans="1:7" x14ac:dyDescent="0.4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139</v>
      </c>
      <c r="F136">
        <v>9</v>
      </c>
      <c r="G136">
        <v>2</v>
      </c>
    </row>
    <row r="137" spans="1:7" x14ac:dyDescent="0.4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140</v>
      </c>
      <c r="F137">
        <v>11</v>
      </c>
      <c r="G137">
        <v>6</v>
      </c>
    </row>
    <row r="138" spans="1:7" x14ac:dyDescent="0.4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141</v>
      </c>
      <c r="F138">
        <v>11</v>
      </c>
      <c r="G138">
        <v>9</v>
      </c>
    </row>
    <row r="139" spans="1:7" x14ac:dyDescent="0.4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142</v>
      </c>
      <c r="F139">
        <v>13</v>
      </c>
      <c r="G139">
        <v>24</v>
      </c>
    </row>
    <row r="140" spans="1:7" x14ac:dyDescent="0.4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143</v>
      </c>
      <c r="F140">
        <v>15</v>
      </c>
      <c r="G140">
        <v>6</v>
      </c>
    </row>
    <row r="141" spans="1:7" x14ac:dyDescent="0.4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144</v>
      </c>
      <c r="F141">
        <v>15</v>
      </c>
      <c r="G141">
        <v>9</v>
      </c>
    </row>
    <row r="142" spans="1:7" x14ac:dyDescent="0.4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145</v>
      </c>
      <c r="F142">
        <v>10</v>
      </c>
      <c r="G142">
        <v>19</v>
      </c>
    </row>
    <row r="143" spans="1:7" x14ac:dyDescent="0.4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146</v>
      </c>
      <c r="F143">
        <v>1</v>
      </c>
      <c r="G143">
        <v>0</v>
      </c>
    </row>
    <row r="144" spans="1:7" x14ac:dyDescent="0.4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147</v>
      </c>
      <c r="F144">
        <v>3</v>
      </c>
      <c r="G144">
        <v>0</v>
      </c>
    </row>
    <row r="145" spans="1:7" x14ac:dyDescent="0.4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148</v>
      </c>
      <c r="F145">
        <v>9</v>
      </c>
      <c r="G145">
        <v>14</v>
      </c>
    </row>
    <row r="146" spans="1:7" x14ac:dyDescent="0.4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149</v>
      </c>
      <c r="F146">
        <v>11</v>
      </c>
      <c r="G146">
        <v>13</v>
      </c>
    </row>
    <row r="147" spans="1:7" x14ac:dyDescent="0.4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150</v>
      </c>
      <c r="F147">
        <v>12</v>
      </c>
      <c r="G147">
        <v>9</v>
      </c>
    </row>
    <row r="148" spans="1:7" x14ac:dyDescent="0.4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151</v>
      </c>
      <c r="F148">
        <v>14</v>
      </c>
      <c r="G148">
        <v>9</v>
      </c>
    </row>
    <row r="149" spans="1:7" x14ac:dyDescent="0.4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152</v>
      </c>
      <c r="F149">
        <v>12</v>
      </c>
      <c r="G149">
        <v>16</v>
      </c>
    </row>
    <row r="150" spans="1:7" x14ac:dyDescent="0.4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153</v>
      </c>
      <c r="F150">
        <v>9</v>
      </c>
      <c r="G150">
        <v>21</v>
      </c>
    </row>
    <row r="151" spans="1:7" x14ac:dyDescent="0.4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154</v>
      </c>
      <c r="F151">
        <v>15</v>
      </c>
      <c r="G151">
        <v>9</v>
      </c>
    </row>
    <row r="152" spans="1:7" x14ac:dyDescent="0.4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155</v>
      </c>
      <c r="F152">
        <v>14</v>
      </c>
      <c r="G152">
        <v>8</v>
      </c>
    </row>
    <row r="153" spans="1:7" x14ac:dyDescent="0.4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156</v>
      </c>
      <c r="F153">
        <v>16</v>
      </c>
      <c r="G153">
        <v>21</v>
      </c>
    </row>
    <row r="154" spans="1:7" x14ac:dyDescent="0.4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157</v>
      </c>
      <c r="F154">
        <v>14</v>
      </c>
      <c r="G154">
        <v>9</v>
      </c>
    </row>
    <row r="155" spans="1:7" x14ac:dyDescent="0.45">
      <c r="A155">
        <v>154</v>
      </c>
      <c r="B155" s="1">
        <v>44469</v>
      </c>
      <c r="C155" s="2">
        <v>0.3125</v>
      </c>
      <c r="D155" s="1">
        <v>44469</v>
      </c>
      <c r="E155" s="3" t="s">
        <v>158</v>
      </c>
      <c r="F155">
        <v>17</v>
      </c>
      <c r="G155">
        <v>3</v>
      </c>
    </row>
    <row r="156" spans="1:7" x14ac:dyDescent="0.4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134</v>
      </c>
      <c r="F156">
        <v>0</v>
      </c>
      <c r="G156">
        <v>9</v>
      </c>
    </row>
    <row r="157" spans="1:7" x14ac:dyDescent="0.4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159</v>
      </c>
      <c r="F157">
        <v>14</v>
      </c>
      <c r="G157">
        <v>8</v>
      </c>
    </row>
    <row r="158" spans="1:7" x14ac:dyDescent="0.4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160</v>
      </c>
      <c r="F158">
        <v>6</v>
      </c>
      <c r="G158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2E38-54E1-4A57-B94B-7F745B8E0A3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I158"/>
  <sheetViews>
    <sheetView workbookViewId="0">
      <selection activeCell="I2" sqref="I2"/>
    </sheetView>
  </sheetViews>
  <sheetFormatPr defaultRowHeight="14.25" x14ac:dyDescent="0.45"/>
  <cols>
    <col min="1" max="1" width="4.46484375" bestFit="1" customWidth="1"/>
    <col min="2" max="2" width="12.06640625" bestFit="1" customWidth="1"/>
    <col min="3" max="3" width="14.6640625" bestFit="1" customWidth="1"/>
    <col min="4" max="4" width="13.19921875" bestFit="1" customWidth="1"/>
    <col min="5" max="5" width="15.86328125" bestFit="1" customWidth="1"/>
    <col min="6" max="6" width="16.265625" bestFit="1" customWidth="1"/>
    <col min="7" max="7" width="16.7304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45">
      <c r="A2">
        <v>10</v>
      </c>
      <c r="B2" s="1">
        <v>44442</v>
      </c>
      <c r="C2" s="2">
        <v>0.13548611111111111</v>
      </c>
      <c r="D2" s="1">
        <v>44442</v>
      </c>
      <c r="E2" s="3" t="s">
        <v>14</v>
      </c>
      <c r="F2">
        <v>17</v>
      </c>
      <c r="G2">
        <v>22</v>
      </c>
      <c r="H2">
        <f>loty3[[#This Row],[data przylotu]]-loty3[[#This Row],[data wylotu]]</f>
        <v>0</v>
      </c>
      <c r="I2">
        <f>IF(loty3[[#This Row],[Czas lotu dni]]= 0, loty3[[#This Row],[godzina przylotu]]-loty3[[#This Row],[godzina wylotu]], 1-loty3[[#This Row],[godzina wylotu]]+loty3[[#This Row],[godzina przylotu]])</f>
        <v>0.18031250000000001</v>
      </c>
    </row>
    <row r="3" spans="1:9" x14ac:dyDescent="0.45">
      <c r="A3">
        <v>63</v>
      </c>
      <c r="B3" s="1">
        <v>44452</v>
      </c>
      <c r="C3" s="2">
        <v>0.21440972222222221</v>
      </c>
      <c r="D3" s="1">
        <v>44452</v>
      </c>
      <c r="E3" s="3" t="s">
        <v>67</v>
      </c>
      <c r="F3">
        <v>12</v>
      </c>
      <c r="G3">
        <v>7</v>
      </c>
      <c r="H3">
        <f>loty3[[#This Row],[data przylotu]]-loty3[[#This Row],[data wylotu]]</f>
        <v>0</v>
      </c>
      <c r="I3">
        <f>IF(loty3[[#This Row],[Czas lotu dni]]= 0, loty3[[#This Row],[godzina przylotu]]-loty3[[#This Row],[godzina wylotu]], 1-loty3[[#This Row],[godzina wylotu]]+loty3[[#This Row],[godzina przylotu]])</f>
        <v>0.16630787037037037</v>
      </c>
    </row>
    <row r="4" spans="1:9" x14ac:dyDescent="0.45">
      <c r="A4">
        <v>53</v>
      </c>
      <c r="B4" s="1">
        <v>44449</v>
      </c>
      <c r="C4" s="2">
        <v>0.87574074074074071</v>
      </c>
      <c r="D4" s="1">
        <v>44450</v>
      </c>
      <c r="E4" s="3" t="s">
        <v>57</v>
      </c>
      <c r="F4">
        <v>11</v>
      </c>
      <c r="G4">
        <v>9</v>
      </c>
      <c r="H4">
        <f>loty3[[#This Row],[data przylotu]]-loty3[[#This Row],[data wylotu]]</f>
        <v>1</v>
      </c>
      <c r="I4">
        <f>IF(loty3[[#This Row],[Czas lotu dni]]= 0, loty3[[#This Row],[godzina przylotu]]-loty3[[#This Row],[godzina wylotu]], 1-loty3[[#This Row],[godzina wylotu]]+loty3[[#This Row],[godzina przylotu]])</f>
        <v>0.16196759259259264</v>
      </c>
    </row>
    <row r="5" spans="1:9" x14ac:dyDescent="0.45">
      <c r="A5">
        <v>20</v>
      </c>
      <c r="B5" s="1">
        <v>44443</v>
      </c>
      <c r="C5" s="2">
        <v>0.80978009259259254</v>
      </c>
      <c r="D5" s="1">
        <v>44443</v>
      </c>
      <c r="E5" s="3" t="s">
        <v>24</v>
      </c>
      <c r="F5">
        <v>11</v>
      </c>
      <c r="G5">
        <v>14</v>
      </c>
      <c r="H5">
        <f>loty3[[#This Row],[data przylotu]]-loty3[[#This Row],[data wylotu]]</f>
        <v>0</v>
      </c>
      <c r="I5">
        <f>IF(loty3[[#This Row],[Czas lotu dni]]= 0, loty3[[#This Row],[godzina przylotu]]-loty3[[#This Row],[godzina wylotu]], 1-loty3[[#This Row],[godzina wylotu]]+loty3[[#This Row],[godzina przylotu]])</f>
        <v>0.15637731481481487</v>
      </c>
    </row>
    <row r="6" spans="1:9" x14ac:dyDescent="0.45">
      <c r="A6">
        <v>110</v>
      </c>
      <c r="B6" s="1">
        <v>44460</v>
      </c>
      <c r="C6" s="2">
        <v>0.42815972222222221</v>
      </c>
      <c r="D6" s="1">
        <v>44460</v>
      </c>
      <c r="E6" s="3" t="s">
        <v>114</v>
      </c>
      <c r="F6">
        <v>9</v>
      </c>
      <c r="G6">
        <v>4</v>
      </c>
      <c r="H6">
        <f>loty3[[#This Row],[data przylotu]]-loty3[[#This Row],[data wylotu]]</f>
        <v>0</v>
      </c>
      <c r="I6">
        <f>IF(loty3[[#This Row],[Czas lotu dni]]= 0, loty3[[#This Row],[godzina przylotu]]-loty3[[#This Row],[godzina wylotu]], 1-loty3[[#This Row],[godzina wylotu]]+loty3[[#This Row],[godzina przylotu]])</f>
        <v>0.15409722222222222</v>
      </c>
    </row>
    <row r="7" spans="1:9" x14ac:dyDescent="0.45">
      <c r="A7">
        <v>4</v>
      </c>
      <c r="B7" s="1">
        <v>44440</v>
      </c>
      <c r="C7" s="2">
        <v>0.76347222222222222</v>
      </c>
      <c r="D7" s="1">
        <v>44440</v>
      </c>
      <c r="E7" s="3" t="s">
        <v>8</v>
      </c>
      <c r="F7">
        <v>14</v>
      </c>
      <c r="G7">
        <v>11</v>
      </c>
      <c r="H7">
        <f>loty3[[#This Row],[data przylotu]]-loty3[[#This Row],[data wylotu]]</f>
        <v>0</v>
      </c>
      <c r="I7">
        <f>IF(loty3[[#This Row],[Czas lotu dni]]= 0, loty3[[#This Row],[godzina przylotu]]-loty3[[#This Row],[godzina wylotu]], 1-loty3[[#This Row],[godzina wylotu]]+loty3[[#This Row],[godzina przylotu]])</f>
        <v>0.15055555555555555</v>
      </c>
    </row>
    <row r="8" spans="1:9" x14ac:dyDescent="0.45">
      <c r="A8">
        <v>28</v>
      </c>
      <c r="B8" s="1">
        <v>44445</v>
      </c>
      <c r="C8" s="2">
        <v>0.38305555555555554</v>
      </c>
      <c r="D8" s="1">
        <v>44445</v>
      </c>
      <c r="E8" s="3" t="s">
        <v>32</v>
      </c>
      <c r="F8">
        <v>14</v>
      </c>
      <c r="G8">
        <v>22</v>
      </c>
      <c r="H8">
        <f>loty3[[#This Row],[data przylotu]]-loty3[[#This Row],[data wylotu]]</f>
        <v>0</v>
      </c>
      <c r="I8">
        <f>IF(loty3[[#This Row],[Czas lotu dni]]= 0, loty3[[#This Row],[godzina przylotu]]-loty3[[#This Row],[godzina wylotu]], 1-loty3[[#This Row],[godzina wylotu]]+loty3[[#This Row],[godzina przylotu]])</f>
        <v>0.14216435185185189</v>
      </c>
    </row>
    <row r="9" spans="1:9" x14ac:dyDescent="0.45">
      <c r="A9">
        <v>26</v>
      </c>
      <c r="B9" s="1">
        <v>44444</v>
      </c>
      <c r="C9" s="2">
        <v>0.875</v>
      </c>
      <c r="D9" s="1">
        <v>44445</v>
      </c>
      <c r="E9" s="3" t="s">
        <v>30</v>
      </c>
      <c r="F9">
        <v>15</v>
      </c>
      <c r="G9">
        <v>17</v>
      </c>
      <c r="H9">
        <f>loty3[[#This Row],[data przylotu]]-loty3[[#This Row],[data wylotu]]</f>
        <v>1</v>
      </c>
      <c r="I9">
        <f>IF(loty3[[#This Row],[Czas lotu dni]]= 0, loty3[[#This Row],[godzina przylotu]]-loty3[[#This Row],[godzina wylotu]], 1-loty3[[#This Row],[godzina wylotu]]+loty3[[#This Row],[godzina przylotu]])</f>
        <v>0.13849537037037038</v>
      </c>
    </row>
    <row r="10" spans="1:9" x14ac:dyDescent="0.45">
      <c r="A10">
        <v>12</v>
      </c>
      <c r="B10" s="1">
        <v>44442</v>
      </c>
      <c r="C10" s="2">
        <v>0.50086805555555558</v>
      </c>
      <c r="D10" s="1">
        <v>44442</v>
      </c>
      <c r="E10" s="3" t="s">
        <v>16</v>
      </c>
      <c r="F10">
        <v>24</v>
      </c>
      <c r="G10">
        <v>19</v>
      </c>
      <c r="H10">
        <f>loty3[[#This Row],[data przylotu]]-loty3[[#This Row],[data wylotu]]</f>
        <v>0</v>
      </c>
      <c r="I10">
        <f>IF(loty3[[#This Row],[Czas lotu dni]]= 0, loty3[[#This Row],[godzina przylotu]]-loty3[[#This Row],[godzina wylotu]], 1-loty3[[#This Row],[godzina wylotu]]+loty3[[#This Row],[godzina przylotu]])</f>
        <v>0.1354629629629629</v>
      </c>
    </row>
    <row r="11" spans="1:9" x14ac:dyDescent="0.45">
      <c r="A11">
        <v>2</v>
      </c>
      <c r="B11" s="1">
        <v>44440</v>
      </c>
      <c r="C11" s="2">
        <v>0.42430555555555555</v>
      </c>
      <c r="D11" s="1">
        <v>44440</v>
      </c>
      <c r="E11" s="3" t="s">
        <v>6</v>
      </c>
      <c r="F11">
        <v>11</v>
      </c>
      <c r="G11">
        <v>16</v>
      </c>
      <c r="H11">
        <f>loty3[[#This Row],[data przylotu]]-loty3[[#This Row],[data wylotu]]</f>
        <v>0</v>
      </c>
      <c r="I11">
        <f>IF(loty3[[#This Row],[Czas lotu dni]]= 0, loty3[[#This Row],[godzina przylotu]]-loty3[[#This Row],[godzina wylotu]], 1-loty3[[#This Row],[godzina wylotu]]+loty3[[#This Row],[godzina przylotu]])</f>
        <v>0.13503472222222218</v>
      </c>
    </row>
    <row r="12" spans="1:9" x14ac:dyDescent="0.45">
      <c r="A12">
        <v>126</v>
      </c>
      <c r="B12" s="1">
        <v>44463</v>
      </c>
      <c r="C12" s="2">
        <v>0.45619212962962963</v>
      </c>
      <c r="D12" s="1">
        <v>44463</v>
      </c>
      <c r="E12" s="3" t="s">
        <v>130</v>
      </c>
      <c r="F12">
        <v>13</v>
      </c>
      <c r="G12">
        <v>4</v>
      </c>
      <c r="H12">
        <f>loty3[[#This Row],[data przylotu]]-loty3[[#This Row],[data wylotu]]</f>
        <v>0</v>
      </c>
      <c r="I12">
        <f>IF(loty3[[#This Row],[Czas lotu dni]]= 0, loty3[[#This Row],[godzina przylotu]]-loty3[[#This Row],[godzina wylotu]], 1-loty3[[#This Row],[godzina wylotu]]+loty3[[#This Row],[godzina przylotu]])</f>
        <v>0.13484953703703706</v>
      </c>
    </row>
    <row r="13" spans="1:9" x14ac:dyDescent="0.45">
      <c r="A13">
        <v>74</v>
      </c>
      <c r="B13" s="1">
        <v>44454</v>
      </c>
      <c r="C13" s="2">
        <v>4.2361111111111113E-2</v>
      </c>
      <c r="D13" s="1">
        <v>44454</v>
      </c>
      <c r="E13" s="3" t="s">
        <v>78</v>
      </c>
      <c r="F13">
        <v>0</v>
      </c>
      <c r="G13">
        <v>6</v>
      </c>
      <c r="H13">
        <f>loty3[[#This Row],[data przylotu]]-loty3[[#This Row],[data wylotu]]</f>
        <v>0</v>
      </c>
      <c r="I13">
        <f>IF(loty3[[#This Row],[Czas lotu dni]]= 0, loty3[[#This Row],[godzina przylotu]]-loty3[[#This Row],[godzina wylotu]], 1-loty3[[#This Row],[godzina wylotu]]+loty3[[#This Row],[godzina przylotu]])</f>
        <v>0.13062499999999999</v>
      </c>
    </row>
    <row r="14" spans="1:9" x14ac:dyDescent="0.45">
      <c r="A14">
        <v>125</v>
      </c>
      <c r="B14" s="1">
        <v>44463</v>
      </c>
      <c r="C14" s="2">
        <v>0.174375</v>
      </c>
      <c r="D14" s="1">
        <v>44463</v>
      </c>
      <c r="E14" s="3" t="s">
        <v>129</v>
      </c>
      <c r="F14">
        <v>19</v>
      </c>
      <c r="G14">
        <v>11</v>
      </c>
      <c r="H14">
        <f>loty3[[#This Row],[data przylotu]]-loty3[[#This Row],[data wylotu]]</f>
        <v>0</v>
      </c>
      <c r="I14">
        <f>IF(loty3[[#This Row],[Czas lotu dni]]= 0, loty3[[#This Row],[godzina przylotu]]-loty3[[#This Row],[godzina wylotu]], 1-loty3[[#This Row],[godzina wylotu]]+loty3[[#This Row],[godzina przylotu]])</f>
        <v>0.12586805555555558</v>
      </c>
    </row>
    <row r="15" spans="1:9" x14ac:dyDescent="0.45">
      <c r="A15">
        <v>37</v>
      </c>
      <c r="B15" s="1">
        <v>44447</v>
      </c>
      <c r="C15" s="2">
        <v>0.13560185185185186</v>
      </c>
      <c r="D15" s="1">
        <v>44447</v>
      </c>
      <c r="E15" s="3" t="s">
        <v>41</v>
      </c>
      <c r="F15">
        <v>13</v>
      </c>
      <c r="G15">
        <v>22</v>
      </c>
      <c r="H15">
        <f>loty3[[#This Row],[data przylotu]]-loty3[[#This Row],[data wylotu]]</f>
        <v>0</v>
      </c>
      <c r="I15">
        <f>IF(loty3[[#This Row],[Czas lotu dni]]= 0, loty3[[#This Row],[godzina przylotu]]-loty3[[#This Row],[godzina wylotu]], 1-loty3[[#This Row],[godzina wylotu]]+loty3[[#This Row],[godzina przylotu]])</f>
        <v>0.12556712962962963</v>
      </c>
    </row>
    <row r="16" spans="1:9" x14ac:dyDescent="0.45">
      <c r="A16">
        <v>54</v>
      </c>
      <c r="B16" s="1">
        <v>44450</v>
      </c>
      <c r="C16" s="2">
        <v>0.26106481481481481</v>
      </c>
      <c r="D16" s="1">
        <v>44450</v>
      </c>
      <c r="E16" s="3" t="s">
        <v>58</v>
      </c>
      <c r="F16">
        <v>12</v>
      </c>
      <c r="G16">
        <v>21</v>
      </c>
      <c r="H16">
        <f>loty3[[#This Row],[data przylotu]]-loty3[[#This Row],[data wylotu]]</f>
        <v>0</v>
      </c>
      <c r="I16">
        <f>IF(loty3[[#This Row],[Czas lotu dni]]= 0, loty3[[#This Row],[godzina przylotu]]-loty3[[#This Row],[godzina wylotu]], 1-loty3[[#This Row],[godzina wylotu]]+loty3[[#This Row],[godzina przylotu]])</f>
        <v>0.12209490740740742</v>
      </c>
    </row>
    <row r="17" spans="1:9" x14ac:dyDescent="0.45">
      <c r="A17">
        <v>14</v>
      </c>
      <c r="B17" s="1">
        <v>44442</v>
      </c>
      <c r="C17" s="2">
        <v>0.80994212962962964</v>
      </c>
      <c r="D17" s="1">
        <v>44442</v>
      </c>
      <c r="E17" s="3" t="s">
        <v>18</v>
      </c>
      <c r="F17">
        <v>15</v>
      </c>
      <c r="G17">
        <v>9</v>
      </c>
      <c r="H17">
        <f>loty3[[#This Row],[data przylotu]]-loty3[[#This Row],[data wylotu]]</f>
        <v>0</v>
      </c>
      <c r="I17">
        <f>IF(loty3[[#This Row],[Czas lotu dni]]= 0, loty3[[#This Row],[godzina przylotu]]-loty3[[#This Row],[godzina wylotu]], 1-loty3[[#This Row],[godzina wylotu]]+loty3[[#This Row],[godzina przylotu]])</f>
        <v>0.11835648148148148</v>
      </c>
    </row>
    <row r="18" spans="1:9" x14ac:dyDescent="0.45">
      <c r="A18">
        <v>80</v>
      </c>
      <c r="B18" s="1">
        <v>44455</v>
      </c>
      <c r="C18" s="2">
        <v>0.13571759259259258</v>
      </c>
      <c r="D18" s="1">
        <v>44455</v>
      </c>
      <c r="E18" s="3" t="s">
        <v>84</v>
      </c>
      <c r="F18">
        <v>13</v>
      </c>
      <c r="G18">
        <v>5</v>
      </c>
      <c r="H18">
        <f>loty3[[#This Row],[data przylotu]]-loty3[[#This Row],[data wylotu]]</f>
        <v>0</v>
      </c>
      <c r="I18">
        <f>IF(loty3[[#This Row],[Czas lotu dni]]= 0, loty3[[#This Row],[godzina przylotu]]-loty3[[#This Row],[godzina wylotu]], 1-loty3[[#This Row],[godzina wylotu]]+loty3[[#This Row],[godzina przylotu]])</f>
        <v>0.11716435185185187</v>
      </c>
    </row>
    <row r="19" spans="1:9" x14ac:dyDescent="0.45">
      <c r="A19">
        <v>123</v>
      </c>
      <c r="B19" s="1">
        <v>44462</v>
      </c>
      <c r="C19" s="2">
        <v>0.63270833333333332</v>
      </c>
      <c r="D19" s="1">
        <v>44462</v>
      </c>
      <c r="E19" s="3" t="s">
        <v>127</v>
      </c>
      <c r="F19">
        <v>13</v>
      </c>
      <c r="G19">
        <v>14</v>
      </c>
      <c r="H19">
        <f>loty3[[#This Row],[data przylotu]]-loty3[[#This Row],[data wylotu]]</f>
        <v>0</v>
      </c>
      <c r="I19">
        <f>IF(loty3[[#This Row],[Czas lotu dni]]= 0, loty3[[#This Row],[godzina przylotu]]-loty3[[#This Row],[godzina wylotu]], 1-loty3[[#This Row],[godzina wylotu]]+loty3[[#This Row],[godzina przylotu]])</f>
        <v>0.11515046296296294</v>
      </c>
    </row>
    <row r="20" spans="1:9" x14ac:dyDescent="0.45">
      <c r="A20">
        <v>76</v>
      </c>
      <c r="B20" s="1">
        <v>44454</v>
      </c>
      <c r="C20" s="2">
        <v>0.42424768518518519</v>
      </c>
      <c r="D20" s="1">
        <v>44454</v>
      </c>
      <c r="E20" s="3" t="s">
        <v>80</v>
      </c>
      <c r="F20">
        <v>10</v>
      </c>
      <c r="G20">
        <v>1</v>
      </c>
      <c r="H20">
        <f>loty3[[#This Row],[data przylotu]]-loty3[[#This Row],[data wylotu]]</f>
        <v>0</v>
      </c>
      <c r="I20">
        <f>IF(loty3[[#This Row],[Czas lotu dni]]= 0, loty3[[#This Row],[godzina przylotu]]-loty3[[#This Row],[godzina wylotu]], 1-loty3[[#This Row],[godzina wylotu]]+loty3[[#This Row],[godzina przylotu]])</f>
        <v>0.10754629629629631</v>
      </c>
    </row>
    <row r="21" spans="1:9" x14ac:dyDescent="0.45">
      <c r="A21">
        <v>39</v>
      </c>
      <c r="B21" s="1">
        <v>44447</v>
      </c>
      <c r="C21" s="2">
        <v>0.41761574074074076</v>
      </c>
      <c r="D21" s="1">
        <v>44447</v>
      </c>
      <c r="E21" s="3" t="s">
        <v>43</v>
      </c>
      <c r="F21">
        <v>14</v>
      </c>
      <c r="G21">
        <v>21</v>
      </c>
      <c r="H21">
        <f>loty3[[#This Row],[data przylotu]]-loty3[[#This Row],[data wylotu]]</f>
        <v>0</v>
      </c>
      <c r="I21">
        <f>IF(loty3[[#This Row],[Czas lotu dni]]= 0, loty3[[#This Row],[godzina przylotu]]-loty3[[#This Row],[godzina wylotu]], 1-loty3[[#This Row],[godzina wylotu]]+loty3[[#This Row],[godzina przylotu]])</f>
        <v>0.10686342592592596</v>
      </c>
    </row>
    <row r="22" spans="1:9" x14ac:dyDescent="0.45">
      <c r="A22">
        <v>113</v>
      </c>
      <c r="B22" s="1">
        <v>44460</v>
      </c>
      <c r="C22" s="2">
        <v>0.83270833333333338</v>
      </c>
      <c r="D22" s="1">
        <v>44460</v>
      </c>
      <c r="E22" s="3" t="s">
        <v>117</v>
      </c>
      <c r="F22">
        <v>12</v>
      </c>
      <c r="G22">
        <v>6</v>
      </c>
      <c r="H22">
        <f>loty3[[#This Row],[data przylotu]]-loty3[[#This Row],[data wylotu]]</f>
        <v>0</v>
      </c>
      <c r="I22">
        <f>IF(loty3[[#This Row],[Czas lotu dni]]= 0, loty3[[#This Row],[godzina przylotu]]-loty3[[#This Row],[godzina wylotu]], 1-loty3[[#This Row],[godzina wylotu]]+loty3[[#This Row],[godzina przylotu]])</f>
        <v>0.10479166666666662</v>
      </c>
    </row>
    <row r="23" spans="1:9" x14ac:dyDescent="0.45">
      <c r="A23">
        <v>124</v>
      </c>
      <c r="B23" s="1">
        <v>44462</v>
      </c>
      <c r="C23" s="2">
        <v>0.78940972222222228</v>
      </c>
      <c r="D23" s="1">
        <v>44462</v>
      </c>
      <c r="E23" s="3" t="s">
        <v>128</v>
      </c>
      <c r="F23">
        <v>19</v>
      </c>
      <c r="G23">
        <v>25</v>
      </c>
      <c r="H23">
        <f>loty3[[#This Row],[data przylotu]]-loty3[[#This Row],[data wylotu]]</f>
        <v>0</v>
      </c>
      <c r="I23">
        <f>IF(loty3[[#This Row],[Czas lotu dni]]= 0, loty3[[#This Row],[godzina przylotu]]-loty3[[#This Row],[godzina wylotu]], 1-loty3[[#This Row],[godzina wylotu]]+loty3[[#This Row],[godzina przylotu]])</f>
        <v>0.10021990740740738</v>
      </c>
    </row>
    <row r="24" spans="1:9" x14ac:dyDescent="0.45">
      <c r="A24">
        <v>36</v>
      </c>
      <c r="B24" s="1">
        <v>44446</v>
      </c>
      <c r="C24" s="2">
        <v>0.84167824074074071</v>
      </c>
      <c r="D24" s="1">
        <v>44446</v>
      </c>
      <c r="E24" s="3" t="s">
        <v>40</v>
      </c>
      <c r="F24">
        <v>11</v>
      </c>
      <c r="G24">
        <v>14</v>
      </c>
      <c r="H24">
        <f>loty3[[#This Row],[data przylotu]]-loty3[[#This Row],[data wylotu]]</f>
        <v>0</v>
      </c>
      <c r="I24">
        <f>IF(loty3[[#This Row],[Czas lotu dni]]= 0, loty3[[#This Row],[godzina przylotu]]-loty3[[#This Row],[godzina wylotu]], 1-loty3[[#This Row],[godzina wylotu]]+loty3[[#This Row],[godzina przylotu]])</f>
        <v>9.9016203703703787E-2</v>
      </c>
    </row>
    <row r="25" spans="1:9" x14ac:dyDescent="0.45">
      <c r="A25">
        <v>8</v>
      </c>
      <c r="B25" s="1">
        <v>44441</v>
      </c>
      <c r="C25" s="2">
        <v>0.63290509259259264</v>
      </c>
      <c r="D25" s="1">
        <v>44441</v>
      </c>
      <c r="E25" s="3" t="s">
        <v>12</v>
      </c>
      <c r="F25">
        <v>9</v>
      </c>
      <c r="G25">
        <v>11</v>
      </c>
      <c r="H25">
        <f>loty3[[#This Row],[data przylotu]]-loty3[[#This Row],[data wylotu]]</f>
        <v>0</v>
      </c>
      <c r="I25">
        <f>IF(loty3[[#This Row],[Czas lotu dni]]= 0, loty3[[#This Row],[godzina przylotu]]-loty3[[#This Row],[godzina wylotu]], 1-loty3[[#This Row],[godzina wylotu]]+loty3[[#This Row],[godzina przylotu]])</f>
        <v>9.6539351851851807E-2</v>
      </c>
    </row>
    <row r="26" spans="1:9" x14ac:dyDescent="0.45">
      <c r="A26">
        <v>5</v>
      </c>
      <c r="B26" s="1">
        <v>44441</v>
      </c>
      <c r="C26" s="2">
        <v>0.17721064814814816</v>
      </c>
      <c r="D26" s="1">
        <v>44441</v>
      </c>
      <c r="E26" s="3" t="s">
        <v>9</v>
      </c>
      <c r="F26">
        <v>21</v>
      </c>
      <c r="G26">
        <v>15</v>
      </c>
      <c r="H26">
        <f>loty3[[#This Row],[data przylotu]]-loty3[[#This Row],[data wylotu]]</f>
        <v>0</v>
      </c>
      <c r="I26">
        <f>IF(loty3[[#This Row],[Czas lotu dni]]= 0, loty3[[#This Row],[godzina przylotu]]-loty3[[#This Row],[godzina wylotu]], 1-loty3[[#This Row],[godzina wylotu]]+loty3[[#This Row],[godzina przylotu]])</f>
        <v>9.5949074074074076E-2</v>
      </c>
    </row>
    <row r="27" spans="1:9" x14ac:dyDescent="0.45">
      <c r="A27">
        <v>100</v>
      </c>
      <c r="B27" s="1">
        <v>44458</v>
      </c>
      <c r="C27" s="2">
        <v>0.95554398148148145</v>
      </c>
      <c r="D27" s="1">
        <v>44459</v>
      </c>
      <c r="E27" s="3" t="s">
        <v>104</v>
      </c>
      <c r="F27">
        <v>11</v>
      </c>
      <c r="G27">
        <v>8</v>
      </c>
      <c r="H27">
        <f>loty3[[#This Row],[data przylotu]]-loty3[[#This Row],[data wylotu]]</f>
        <v>1</v>
      </c>
      <c r="I27">
        <f>IF(loty3[[#This Row],[Czas lotu dni]]= 0, loty3[[#This Row],[godzina przylotu]]-loty3[[#This Row],[godzina wylotu]], 1-loty3[[#This Row],[godzina wylotu]]+loty3[[#This Row],[godzina przylotu]])</f>
        <v>9.4976851851851882E-2</v>
      </c>
    </row>
    <row r="28" spans="1:9" x14ac:dyDescent="0.45">
      <c r="A28">
        <v>107</v>
      </c>
      <c r="B28" s="1">
        <v>44459</v>
      </c>
      <c r="C28" s="2">
        <v>0.82415509259259256</v>
      </c>
      <c r="D28" s="1">
        <v>44459</v>
      </c>
      <c r="E28" s="3" t="s">
        <v>111</v>
      </c>
      <c r="F28">
        <v>0</v>
      </c>
      <c r="G28">
        <v>6</v>
      </c>
      <c r="H28">
        <f>loty3[[#This Row],[data przylotu]]-loty3[[#This Row],[data wylotu]]</f>
        <v>0</v>
      </c>
      <c r="I28">
        <f>IF(loty3[[#This Row],[Czas lotu dni]]= 0, loty3[[#This Row],[godzina przylotu]]-loty3[[#This Row],[godzina wylotu]], 1-loty3[[#This Row],[godzina wylotu]]+loty3[[#This Row],[godzina przylotu]])</f>
        <v>9.3946759259259327E-2</v>
      </c>
    </row>
    <row r="29" spans="1:9" x14ac:dyDescent="0.45">
      <c r="A29">
        <v>50</v>
      </c>
      <c r="B29" s="1">
        <v>44449</v>
      </c>
      <c r="C29" s="2">
        <v>0.49995370370370368</v>
      </c>
      <c r="D29" s="1">
        <v>44449</v>
      </c>
      <c r="E29" s="3" t="s">
        <v>54</v>
      </c>
      <c r="F29">
        <v>7</v>
      </c>
      <c r="G29">
        <v>1</v>
      </c>
      <c r="H29">
        <f>loty3[[#This Row],[data przylotu]]-loty3[[#This Row],[data wylotu]]</f>
        <v>0</v>
      </c>
      <c r="I29">
        <f>IF(loty3[[#This Row],[Czas lotu dni]]= 0, loty3[[#This Row],[godzina przylotu]]-loty3[[#This Row],[godzina wylotu]], 1-loty3[[#This Row],[godzina wylotu]]+loty3[[#This Row],[godzina przylotu]])</f>
        <v>9.3657407407407411E-2</v>
      </c>
    </row>
    <row r="30" spans="1:9" x14ac:dyDescent="0.45">
      <c r="A30">
        <v>40</v>
      </c>
      <c r="B30" s="1">
        <v>44447</v>
      </c>
      <c r="C30" s="2">
        <v>0.59138888888888885</v>
      </c>
      <c r="D30" s="1">
        <v>44447</v>
      </c>
      <c r="E30" s="3" t="s">
        <v>44</v>
      </c>
      <c r="F30">
        <v>16</v>
      </c>
      <c r="G30">
        <v>9</v>
      </c>
      <c r="H30">
        <f>loty3[[#This Row],[data przylotu]]-loty3[[#This Row],[data wylotu]]</f>
        <v>0</v>
      </c>
      <c r="I30">
        <f>IF(loty3[[#This Row],[Czas lotu dni]]= 0, loty3[[#This Row],[godzina przylotu]]-loty3[[#This Row],[godzina wylotu]], 1-loty3[[#This Row],[godzina wylotu]]+loty3[[#This Row],[godzina przylotu]])</f>
        <v>9.3553240740740784E-2</v>
      </c>
    </row>
    <row r="31" spans="1:9" x14ac:dyDescent="0.45">
      <c r="A31">
        <v>48</v>
      </c>
      <c r="B31" s="1">
        <v>44449</v>
      </c>
      <c r="C31" s="2">
        <v>0.21634259259259259</v>
      </c>
      <c r="D31" s="1">
        <v>44449</v>
      </c>
      <c r="E31" s="3" t="s">
        <v>52</v>
      </c>
      <c r="F31">
        <v>7</v>
      </c>
      <c r="G31">
        <v>15</v>
      </c>
      <c r="H31">
        <f>loty3[[#This Row],[data przylotu]]-loty3[[#This Row],[data wylotu]]</f>
        <v>0</v>
      </c>
      <c r="I31">
        <f>IF(loty3[[#This Row],[Czas lotu dni]]= 0, loty3[[#This Row],[godzina przylotu]]-loty3[[#This Row],[godzina wylotu]], 1-loty3[[#This Row],[godzina wylotu]]+loty3[[#This Row],[godzina przylotu]])</f>
        <v>9.354166666666669E-2</v>
      </c>
    </row>
    <row r="32" spans="1:9" x14ac:dyDescent="0.45">
      <c r="A32">
        <v>120</v>
      </c>
      <c r="B32" s="1">
        <v>44462</v>
      </c>
      <c r="C32" s="2">
        <v>0.29726851851851854</v>
      </c>
      <c r="D32" s="1">
        <v>44462</v>
      </c>
      <c r="E32" s="3" t="s">
        <v>124</v>
      </c>
      <c r="F32">
        <v>19</v>
      </c>
      <c r="G32">
        <v>3</v>
      </c>
      <c r="H32">
        <f>loty3[[#This Row],[data przylotu]]-loty3[[#This Row],[data wylotu]]</f>
        <v>0</v>
      </c>
      <c r="I32">
        <f>IF(loty3[[#This Row],[Czas lotu dni]]= 0, loty3[[#This Row],[godzina przylotu]]-loty3[[#This Row],[godzina wylotu]], 1-loty3[[#This Row],[godzina wylotu]]+loty3[[#This Row],[godzina przylotu]])</f>
        <v>9.3414351851851818E-2</v>
      </c>
    </row>
    <row r="33" spans="1:9" x14ac:dyDescent="0.45">
      <c r="A33">
        <v>7</v>
      </c>
      <c r="B33" s="1">
        <v>44441</v>
      </c>
      <c r="C33" s="2">
        <v>0.48079861111111111</v>
      </c>
      <c r="D33" s="1">
        <v>44441</v>
      </c>
      <c r="E33" s="3" t="s">
        <v>11</v>
      </c>
      <c r="F33">
        <v>19</v>
      </c>
      <c r="G33">
        <v>10</v>
      </c>
      <c r="H33">
        <f>loty3[[#This Row],[data przylotu]]-loty3[[#This Row],[data wylotu]]</f>
        <v>0</v>
      </c>
      <c r="I33">
        <f>IF(loty3[[#This Row],[Czas lotu dni]]= 0, loty3[[#This Row],[godzina przylotu]]-loty3[[#This Row],[godzina wylotu]], 1-loty3[[#This Row],[godzina wylotu]]+loty3[[#This Row],[godzina przylotu]])</f>
        <v>9.1342592592592586E-2</v>
      </c>
    </row>
    <row r="34" spans="1:9" x14ac:dyDescent="0.45">
      <c r="A34">
        <v>9</v>
      </c>
      <c r="B34" s="1">
        <v>44441</v>
      </c>
      <c r="C34" s="2">
        <v>0.80592592592592593</v>
      </c>
      <c r="D34" s="1">
        <v>44441</v>
      </c>
      <c r="E34" s="3" t="s">
        <v>13</v>
      </c>
      <c r="F34">
        <v>12</v>
      </c>
      <c r="G34">
        <v>15</v>
      </c>
      <c r="H34">
        <f>loty3[[#This Row],[data przylotu]]-loty3[[#This Row],[data wylotu]]</f>
        <v>0</v>
      </c>
      <c r="I34">
        <f>IF(loty3[[#This Row],[Czas lotu dni]]= 0, loty3[[#This Row],[godzina przylotu]]-loty3[[#This Row],[godzina wylotu]], 1-loty3[[#This Row],[godzina wylotu]]+loty3[[#This Row],[godzina przylotu]])</f>
        <v>9.0983796296296271E-2</v>
      </c>
    </row>
    <row r="35" spans="1:9" x14ac:dyDescent="0.45">
      <c r="A35">
        <v>58</v>
      </c>
      <c r="B35" s="1">
        <v>44450</v>
      </c>
      <c r="C35" s="2">
        <v>0.79238425925925926</v>
      </c>
      <c r="D35" s="1">
        <v>44450</v>
      </c>
      <c r="E35" s="3" t="s">
        <v>62</v>
      </c>
      <c r="F35">
        <v>11</v>
      </c>
      <c r="G35">
        <v>3</v>
      </c>
      <c r="H35">
        <f>loty3[[#This Row],[data przylotu]]-loty3[[#This Row],[data wylotu]]</f>
        <v>0</v>
      </c>
      <c r="I35">
        <f>IF(loty3[[#This Row],[Czas lotu dni]]= 0, loty3[[#This Row],[godzina przylotu]]-loty3[[#This Row],[godzina wylotu]], 1-loty3[[#This Row],[godzina wylotu]]+loty3[[#This Row],[godzina przylotu]])</f>
        <v>9.0266203703703751E-2</v>
      </c>
    </row>
    <row r="36" spans="1:9" x14ac:dyDescent="0.45">
      <c r="A36">
        <v>145</v>
      </c>
      <c r="B36" s="1">
        <v>44467</v>
      </c>
      <c r="C36" s="2">
        <v>0.54101851851851857</v>
      </c>
      <c r="D36" s="1">
        <v>44467</v>
      </c>
      <c r="E36" s="3" t="s">
        <v>149</v>
      </c>
      <c r="F36">
        <v>11</v>
      </c>
      <c r="G36">
        <v>13</v>
      </c>
      <c r="H36">
        <f>loty3[[#This Row],[data przylotu]]-loty3[[#This Row],[data wylotu]]</f>
        <v>0</v>
      </c>
      <c r="I36">
        <f>IF(loty3[[#This Row],[Czas lotu dni]]= 0, loty3[[#This Row],[godzina przylotu]]-loty3[[#This Row],[godzina wylotu]], 1-loty3[[#This Row],[godzina wylotu]]+loty3[[#This Row],[godzina przylotu]])</f>
        <v>8.7407407407407378E-2</v>
      </c>
    </row>
    <row r="37" spans="1:9" x14ac:dyDescent="0.45">
      <c r="A37">
        <v>46</v>
      </c>
      <c r="B37" s="1">
        <v>44448</v>
      </c>
      <c r="C37" s="2">
        <v>0.68482638888888892</v>
      </c>
      <c r="D37" s="1">
        <v>44448</v>
      </c>
      <c r="E37" s="3" t="s">
        <v>50</v>
      </c>
      <c r="F37">
        <v>16</v>
      </c>
      <c r="G37">
        <v>11</v>
      </c>
      <c r="H37">
        <f>loty3[[#This Row],[data przylotu]]-loty3[[#This Row],[data wylotu]]</f>
        <v>0</v>
      </c>
      <c r="I37">
        <f>IF(loty3[[#This Row],[Czas lotu dni]]= 0, loty3[[#This Row],[godzina przylotu]]-loty3[[#This Row],[godzina wylotu]], 1-loty3[[#This Row],[godzina wylotu]]+loty3[[#This Row],[godzina przylotu]])</f>
        <v>8.6284722222222165E-2</v>
      </c>
    </row>
    <row r="38" spans="1:9" x14ac:dyDescent="0.45">
      <c r="A38">
        <v>35</v>
      </c>
      <c r="B38" s="1">
        <v>44446</v>
      </c>
      <c r="C38" s="2">
        <v>0.70577546296296301</v>
      </c>
      <c r="D38" s="1">
        <v>44446</v>
      </c>
      <c r="E38" s="3" t="s">
        <v>39</v>
      </c>
      <c r="F38">
        <v>19</v>
      </c>
      <c r="G38">
        <v>16</v>
      </c>
      <c r="H38">
        <f>loty3[[#This Row],[data przylotu]]-loty3[[#This Row],[data wylotu]]</f>
        <v>0</v>
      </c>
      <c r="I38">
        <f>IF(loty3[[#This Row],[Czas lotu dni]]= 0, loty3[[#This Row],[godzina przylotu]]-loty3[[#This Row],[godzina wylotu]], 1-loty3[[#This Row],[godzina wylotu]]+loty3[[#This Row],[godzina przylotu]])</f>
        <v>8.6018518518518494E-2</v>
      </c>
    </row>
    <row r="39" spans="1:9" x14ac:dyDescent="0.45">
      <c r="A39">
        <v>93</v>
      </c>
      <c r="B39" s="1">
        <v>44457</v>
      </c>
      <c r="C39" s="2">
        <v>0.47458333333333336</v>
      </c>
      <c r="D39" s="1">
        <v>44457</v>
      </c>
      <c r="E39" s="3" t="s">
        <v>97</v>
      </c>
      <c r="F39">
        <v>14</v>
      </c>
      <c r="G39">
        <v>9</v>
      </c>
      <c r="H39">
        <f>loty3[[#This Row],[data przylotu]]-loty3[[#This Row],[data wylotu]]</f>
        <v>0</v>
      </c>
      <c r="I39">
        <f>IF(loty3[[#This Row],[Czas lotu dni]]= 0, loty3[[#This Row],[godzina przylotu]]-loty3[[#This Row],[godzina wylotu]], 1-loty3[[#This Row],[godzina wylotu]]+loty3[[#This Row],[godzina przylotu]])</f>
        <v>8.5405092592592546E-2</v>
      </c>
    </row>
    <row r="40" spans="1:9" x14ac:dyDescent="0.45">
      <c r="A40">
        <v>45</v>
      </c>
      <c r="B40" s="1">
        <v>44448</v>
      </c>
      <c r="C40" s="2">
        <v>0.50607638888888884</v>
      </c>
      <c r="D40" s="1">
        <v>44448</v>
      </c>
      <c r="E40" s="3" t="s">
        <v>49</v>
      </c>
      <c r="F40">
        <v>12</v>
      </c>
      <c r="G40">
        <v>10</v>
      </c>
      <c r="H40">
        <f>loty3[[#This Row],[data przylotu]]-loty3[[#This Row],[data wylotu]]</f>
        <v>0</v>
      </c>
      <c r="I40">
        <f>IF(loty3[[#This Row],[Czas lotu dni]]= 0, loty3[[#This Row],[godzina przylotu]]-loty3[[#This Row],[godzina wylotu]], 1-loty3[[#This Row],[godzina wylotu]]+loty3[[#This Row],[godzina przylotu]])</f>
        <v>8.5000000000000075E-2</v>
      </c>
    </row>
    <row r="41" spans="1:9" x14ac:dyDescent="0.45">
      <c r="A41">
        <v>60</v>
      </c>
      <c r="B41" s="1">
        <v>44451</v>
      </c>
      <c r="C41" s="2">
        <v>0.34324074074074074</v>
      </c>
      <c r="D41" s="1">
        <v>44451</v>
      </c>
      <c r="E41" s="3" t="s">
        <v>64</v>
      </c>
      <c r="F41">
        <v>1</v>
      </c>
      <c r="G41">
        <v>6</v>
      </c>
      <c r="H41">
        <f>loty3[[#This Row],[data przylotu]]-loty3[[#This Row],[data wylotu]]</f>
        <v>0</v>
      </c>
      <c r="I41">
        <f>IF(loty3[[#This Row],[Czas lotu dni]]= 0, loty3[[#This Row],[godzina przylotu]]-loty3[[#This Row],[godzina wylotu]], 1-loty3[[#This Row],[godzina wylotu]]+loty3[[#This Row],[godzina przylotu]])</f>
        <v>8.4756944444444426E-2</v>
      </c>
    </row>
    <row r="42" spans="1:9" x14ac:dyDescent="0.45">
      <c r="A42">
        <v>23</v>
      </c>
      <c r="B42" s="1">
        <v>44444</v>
      </c>
      <c r="C42" s="2">
        <v>0.55909722222222225</v>
      </c>
      <c r="D42" s="1">
        <v>44444</v>
      </c>
      <c r="E42" s="3" t="s">
        <v>27</v>
      </c>
      <c r="F42">
        <v>19</v>
      </c>
      <c r="G42">
        <v>21</v>
      </c>
      <c r="H42">
        <f>loty3[[#This Row],[data przylotu]]-loty3[[#This Row],[data wylotu]]</f>
        <v>0</v>
      </c>
      <c r="I42">
        <f>IF(loty3[[#This Row],[Czas lotu dni]]= 0, loty3[[#This Row],[godzina przylotu]]-loty3[[#This Row],[godzina wylotu]], 1-loty3[[#This Row],[godzina wylotu]]+loty3[[#This Row],[godzina przylotu]])</f>
        <v>8.4178240740740762E-2</v>
      </c>
    </row>
    <row r="43" spans="1:9" x14ac:dyDescent="0.45">
      <c r="A43">
        <v>147</v>
      </c>
      <c r="B43" s="1">
        <v>44467</v>
      </c>
      <c r="C43" s="2">
        <v>0.79166666666666663</v>
      </c>
      <c r="D43" s="1">
        <v>44467</v>
      </c>
      <c r="E43" s="3" t="s">
        <v>151</v>
      </c>
      <c r="F43">
        <v>14</v>
      </c>
      <c r="G43">
        <v>9</v>
      </c>
      <c r="H43">
        <f>loty3[[#This Row],[data przylotu]]-loty3[[#This Row],[data wylotu]]</f>
        <v>0</v>
      </c>
      <c r="I43">
        <f>IF(loty3[[#This Row],[Czas lotu dni]]= 0, loty3[[#This Row],[godzina przylotu]]-loty3[[#This Row],[godzina wylotu]], 1-loty3[[#This Row],[godzina wylotu]]+loty3[[#This Row],[godzina przylotu]])</f>
        <v>8.4039351851851851E-2</v>
      </c>
    </row>
    <row r="44" spans="1:9" x14ac:dyDescent="0.45">
      <c r="A44">
        <v>118</v>
      </c>
      <c r="B44" s="1">
        <v>44461</v>
      </c>
      <c r="C44" s="2">
        <v>0.76406249999999998</v>
      </c>
      <c r="D44" s="1">
        <v>44461</v>
      </c>
      <c r="E44" s="3" t="s">
        <v>122</v>
      </c>
      <c r="F44">
        <v>6</v>
      </c>
      <c r="G44">
        <v>0</v>
      </c>
      <c r="H44">
        <f>loty3[[#This Row],[data przylotu]]-loty3[[#This Row],[data wylotu]]</f>
        <v>0</v>
      </c>
      <c r="I44">
        <f>IF(loty3[[#This Row],[Czas lotu dni]]= 0, loty3[[#This Row],[godzina przylotu]]-loty3[[#This Row],[godzina wylotu]], 1-loty3[[#This Row],[godzina wylotu]]+loty3[[#This Row],[godzina przylotu]])</f>
        <v>8.3935185185185168E-2</v>
      </c>
    </row>
    <row r="45" spans="1:9" x14ac:dyDescent="0.45">
      <c r="A45">
        <v>11</v>
      </c>
      <c r="B45" s="1">
        <v>44442</v>
      </c>
      <c r="C45" s="2">
        <v>0.37784722222222222</v>
      </c>
      <c r="D45" s="1">
        <v>44442</v>
      </c>
      <c r="E45" s="3" t="s">
        <v>15</v>
      </c>
      <c r="F45">
        <v>14</v>
      </c>
      <c r="G45">
        <v>10</v>
      </c>
      <c r="H45">
        <f>loty3[[#This Row],[data przylotu]]-loty3[[#This Row],[data wylotu]]</f>
        <v>0</v>
      </c>
      <c r="I45">
        <f>IF(loty3[[#This Row],[Czas lotu dni]]= 0, loty3[[#This Row],[godzina przylotu]]-loty3[[#This Row],[godzina wylotu]], 1-loty3[[#This Row],[godzina wylotu]]+loty3[[#This Row],[godzina przylotu]])</f>
        <v>8.355324074074072E-2</v>
      </c>
    </row>
    <row r="46" spans="1:9" x14ac:dyDescent="0.45">
      <c r="A46">
        <v>142</v>
      </c>
      <c r="B46" s="1">
        <v>44466</v>
      </c>
      <c r="C46" s="2">
        <v>0.54520833333333329</v>
      </c>
      <c r="D46" s="1">
        <v>44466</v>
      </c>
      <c r="E46" s="3" t="s">
        <v>146</v>
      </c>
      <c r="F46">
        <v>1</v>
      </c>
      <c r="G46">
        <v>0</v>
      </c>
      <c r="H46">
        <f>loty3[[#This Row],[data przylotu]]-loty3[[#This Row],[data wylotu]]</f>
        <v>0</v>
      </c>
      <c r="I46">
        <f>IF(loty3[[#This Row],[Czas lotu dni]]= 0, loty3[[#This Row],[godzina przylotu]]-loty3[[#This Row],[godzina wylotu]], 1-loty3[[#This Row],[godzina wylotu]]+loty3[[#This Row],[godzina przylotu]])</f>
        <v>8.333333333333337E-2</v>
      </c>
    </row>
    <row r="47" spans="1:9" x14ac:dyDescent="0.45">
      <c r="A47">
        <v>149</v>
      </c>
      <c r="B47" s="1">
        <v>44468</v>
      </c>
      <c r="C47" s="2">
        <v>0.41740740740740739</v>
      </c>
      <c r="D47" s="1">
        <v>44468</v>
      </c>
      <c r="E47" s="3" t="s">
        <v>153</v>
      </c>
      <c r="F47">
        <v>9</v>
      </c>
      <c r="G47">
        <v>21</v>
      </c>
      <c r="H47">
        <f>loty3[[#This Row],[data przylotu]]-loty3[[#This Row],[data wylotu]]</f>
        <v>0</v>
      </c>
      <c r="I47">
        <f>IF(loty3[[#This Row],[Czas lotu dni]]= 0, loty3[[#This Row],[godzina przylotu]]-loty3[[#This Row],[godzina wylotu]], 1-loty3[[#This Row],[godzina wylotu]]+loty3[[#This Row],[godzina przylotu]])</f>
        <v>8.3310185185185237E-2</v>
      </c>
    </row>
    <row r="48" spans="1:9" x14ac:dyDescent="0.45">
      <c r="A48">
        <v>68</v>
      </c>
      <c r="B48" s="1">
        <v>44453</v>
      </c>
      <c r="C48" s="2">
        <v>0.17733796296296298</v>
      </c>
      <c r="D48" s="1">
        <v>44453</v>
      </c>
      <c r="E48" s="3" t="s">
        <v>72</v>
      </c>
      <c r="F48">
        <v>12</v>
      </c>
      <c r="G48">
        <v>21</v>
      </c>
      <c r="H48">
        <f>loty3[[#This Row],[data przylotu]]-loty3[[#This Row],[data wylotu]]</f>
        <v>0</v>
      </c>
      <c r="I48">
        <f>IF(loty3[[#This Row],[Czas lotu dni]]= 0, loty3[[#This Row],[godzina przylotu]]-loty3[[#This Row],[godzina wylotu]], 1-loty3[[#This Row],[godzina wylotu]]+loty3[[#This Row],[godzina przylotu]])</f>
        <v>8.2662037037037034E-2</v>
      </c>
    </row>
    <row r="49" spans="1:9" x14ac:dyDescent="0.45">
      <c r="A49">
        <v>15</v>
      </c>
      <c r="B49" s="1">
        <v>44443</v>
      </c>
      <c r="C49" s="2">
        <v>0.17093749999999999</v>
      </c>
      <c r="D49" s="1">
        <v>44443</v>
      </c>
      <c r="E49" s="3" t="s">
        <v>19</v>
      </c>
      <c r="F49">
        <v>7</v>
      </c>
      <c r="G49">
        <v>16</v>
      </c>
      <c r="H49">
        <f>loty3[[#This Row],[data przylotu]]-loty3[[#This Row],[data wylotu]]</f>
        <v>0</v>
      </c>
      <c r="I49">
        <f>IF(loty3[[#This Row],[Czas lotu dni]]= 0, loty3[[#This Row],[godzina przylotu]]-loty3[[#This Row],[godzina wylotu]], 1-loty3[[#This Row],[godzina wylotu]]+loty3[[#This Row],[godzina przylotu]])</f>
        <v>8.2245370370370358E-2</v>
      </c>
    </row>
    <row r="50" spans="1:9" x14ac:dyDescent="0.45">
      <c r="A50">
        <v>143</v>
      </c>
      <c r="B50" s="1">
        <v>44466</v>
      </c>
      <c r="C50" s="2">
        <v>0.71118055555555559</v>
      </c>
      <c r="D50" s="1">
        <v>44466</v>
      </c>
      <c r="E50" s="3" t="s">
        <v>147</v>
      </c>
      <c r="F50">
        <v>3</v>
      </c>
      <c r="G50">
        <v>0</v>
      </c>
      <c r="H50">
        <f>loty3[[#This Row],[data przylotu]]-loty3[[#This Row],[data wylotu]]</f>
        <v>0</v>
      </c>
      <c r="I50">
        <f>IF(loty3[[#This Row],[Czas lotu dni]]= 0, loty3[[#This Row],[godzina przylotu]]-loty3[[#This Row],[godzina wylotu]], 1-loty3[[#This Row],[godzina wylotu]]+loty3[[#This Row],[godzina przylotu]])</f>
        <v>8.1921296296296298E-2</v>
      </c>
    </row>
    <row r="51" spans="1:9" x14ac:dyDescent="0.45">
      <c r="A51">
        <v>108</v>
      </c>
      <c r="B51" s="1">
        <v>44459</v>
      </c>
      <c r="C51" s="2">
        <v>0.97640046296296301</v>
      </c>
      <c r="D51" s="1">
        <v>44460</v>
      </c>
      <c r="E51" s="3" t="s">
        <v>112</v>
      </c>
      <c r="F51">
        <v>4</v>
      </c>
      <c r="G51">
        <v>15</v>
      </c>
      <c r="H51">
        <f>loty3[[#This Row],[data przylotu]]-loty3[[#This Row],[data wylotu]]</f>
        <v>1</v>
      </c>
      <c r="I51">
        <f>IF(loty3[[#This Row],[Czas lotu dni]]= 0, loty3[[#This Row],[godzina przylotu]]-loty3[[#This Row],[godzina wylotu]], 1-loty3[[#This Row],[godzina wylotu]]+loty3[[#This Row],[godzina przylotu]])</f>
        <v>8.1423611111111072E-2</v>
      </c>
    </row>
    <row r="52" spans="1:9" x14ac:dyDescent="0.45">
      <c r="A52">
        <v>22</v>
      </c>
      <c r="B52" s="1">
        <v>44444</v>
      </c>
      <c r="C52" s="2">
        <v>0.43002314814814813</v>
      </c>
      <c r="D52" s="1">
        <v>44444</v>
      </c>
      <c r="E52" s="3" t="s">
        <v>26</v>
      </c>
      <c r="F52">
        <v>15</v>
      </c>
      <c r="G52">
        <v>11</v>
      </c>
      <c r="H52">
        <f>loty3[[#This Row],[data przylotu]]-loty3[[#This Row],[data wylotu]]</f>
        <v>0</v>
      </c>
      <c r="I52">
        <f>IF(loty3[[#This Row],[Czas lotu dni]]= 0, loty3[[#This Row],[godzina przylotu]]-loty3[[#This Row],[godzina wylotu]], 1-loty3[[#This Row],[godzina wylotu]]+loty3[[#This Row],[godzina przylotu]])</f>
        <v>8.1377314814814805E-2</v>
      </c>
    </row>
    <row r="53" spans="1:9" x14ac:dyDescent="0.45">
      <c r="A53">
        <v>70</v>
      </c>
      <c r="B53" s="1">
        <v>44453</v>
      </c>
      <c r="C53" s="2">
        <v>0.5</v>
      </c>
      <c r="D53" s="1">
        <v>44453</v>
      </c>
      <c r="E53" s="3" t="s">
        <v>74</v>
      </c>
      <c r="F53">
        <v>11</v>
      </c>
      <c r="G53">
        <v>22</v>
      </c>
      <c r="H53">
        <f>loty3[[#This Row],[data przylotu]]-loty3[[#This Row],[data wylotu]]</f>
        <v>0</v>
      </c>
      <c r="I53">
        <f>IF(loty3[[#This Row],[Czas lotu dni]]= 0, loty3[[#This Row],[godzina przylotu]]-loty3[[#This Row],[godzina wylotu]], 1-loty3[[#This Row],[godzina wylotu]]+loty3[[#This Row],[godzina przylotu]])</f>
        <v>8.1192129629629628E-2</v>
      </c>
    </row>
    <row r="54" spans="1:9" x14ac:dyDescent="0.45">
      <c r="A54">
        <v>27</v>
      </c>
      <c r="B54" s="1">
        <v>44445</v>
      </c>
      <c r="C54" s="2">
        <v>0.21719907407407407</v>
      </c>
      <c r="D54" s="1">
        <v>44445</v>
      </c>
      <c r="E54" s="3" t="s">
        <v>31</v>
      </c>
      <c r="F54">
        <v>9</v>
      </c>
      <c r="G54">
        <v>6</v>
      </c>
      <c r="H54">
        <f>loty3[[#This Row],[data przylotu]]-loty3[[#This Row],[data wylotu]]</f>
        <v>0</v>
      </c>
      <c r="I54">
        <f>IF(loty3[[#This Row],[Czas lotu dni]]= 0, loty3[[#This Row],[godzina przylotu]]-loty3[[#This Row],[godzina wylotu]], 1-loty3[[#This Row],[godzina wylotu]]+loty3[[#This Row],[godzina przylotu]])</f>
        <v>8.0439814814814825E-2</v>
      </c>
    </row>
    <row r="55" spans="1:9" x14ac:dyDescent="0.45">
      <c r="A55">
        <v>66</v>
      </c>
      <c r="B55" s="1">
        <v>44452</v>
      </c>
      <c r="C55" s="2">
        <v>0.66996527777777781</v>
      </c>
      <c r="D55" s="1">
        <v>44452</v>
      </c>
      <c r="E55" s="3" t="s">
        <v>70</v>
      </c>
      <c r="F55">
        <v>19</v>
      </c>
      <c r="G55">
        <v>10</v>
      </c>
      <c r="H55">
        <f>loty3[[#This Row],[data przylotu]]-loty3[[#This Row],[data wylotu]]</f>
        <v>0</v>
      </c>
      <c r="I55">
        <f>IF(loty3[[#This Row],[Czas lotu dni]]= 0, loty3[[#This Row],[godzina przylotu]]-loty3[[#This Row],[godzina wylotu]], 1-loty3[[#This Row],[godzina wylotu]]+loty3[[#This Row],[godzina przylotu]])</f>
        <v>8.0034722222222188E-2</v>
      </c>
    </row>
    <row r="56" spans="1:9" x14ac:dyDescent="0.45">
      <c r="A56">
        <v>67</v>
      </c>
      <c r="B56" s="1">
        <v>44452</v>
      </c>
      <c r="C56" s="2">
        <v>0.83971064814814811</v>
      </c>
      <c r="D56" s="1">
        <v>44452</v>
      </c>
      <c r="E56" s="3" t="s">
        <v>71</v>
      </c>
      <c r="F56">
        <v>3</v>
      </c>
      <c r="G56">
        <v>0</v>
      </c>
      <c r="H56">
        <f>loty3[[#This Row],[data przylotu]]-loty3[[#This Row],[data wylotu]]</f>
        <v>0</v>
      </c>
      <c r="I56">
        <f>IF(loty3[[#This Row],[Czas lotu dni]]= 0, loty3[[#This Row],[godzina przylotu]]-loty3[[#This Row],[godzina wylotu]], 1-loty3[[#This Row],[godzina wylotu]]+loty3[[#This Row],[godzina przylotu]])</f>
        <v>7.9953703703703694E-2</v>
      </c>
    </row>
    <row r="57" spans="1:9" x14ac:dyDescent="0.45">
      <c r="A57">
        <v>153</v>
      </c>
      <c r="B57" s="1">
        <v>44468</v>
      </c>
      <c r="C57" s="2">
        <v>0.9611574074074074</v>
      </c>
      <c r="D57" s="1">
        <v>44469</v>
      </c>
      <c r="E57" s="3" t="s">
        <v>157</v>
      </c>
      <c r="F57">
        <v>14</v>
      </c>
      <c r="G57">
        <v>9</v>
      </c>
      <c r="H57">
        <f>loty3[[#This Row],[data przylotu]]-loty3[[#This Row],[data wylotu]]</f>
        <v>1</v>
      </c>
      <c r="I57">
        <f>IF(loty3[[#This Row],[Czas lotu dni]]= 0, loty3[[#This Row],[godzina przylotu]]-loty3[[#This Row],[godzina wylotu]], 1-loty3[[#This Row],[godzina wylotu]]+loty3[[#This Row],[godzina przylotu]])</f>
        <v>7.8472222222222221E-2</v>
      </c>
    </row>
    <row r="58" spans="1:9" x14ac:dyDescent="0.45">
      <c r="A58">
        <v>140</v>
      </c>
      <c r="B58" s="1">
        <v>44466</v>
      </c>
      <c r="C58" s="2">
        <v>0.25283564814814813</v>
      </c>
      <c r="D58" s="1">
        <v>44466</v>
      </c>
      <c r="E58" s="3" t="s">
        <v>144</v>
      </c>
      <c r="F58">
        <v>15</v>
      </c>
      <c r="G58">
        <v>9</v>
      </c>
      <c r="H58">
        <f>loty3[[#This Row],[data przylotu]]-loty3[[#This Row],[data wylotu]]</f>
        <v>0</v>
      </c>
      <c r="I58">
        <f>IF(loty3[[#This Row],[Czas lotu dni]]= 0, loty3[[#This Row],[godzina przylotu]]-loty3[[#This Row],[godzina wylotu]], 1-loty3[[#This Row],[godzina wylotu]]+loty3[[#This Row],[godzina przylotu]])</f>
        <v>7.8356481481481499E-2</v>
      </c>
    </row>
    <row r="59" spans="1:9" x14ac:dyDescent="0.45">
      <c r="A59">
        <v>81</v>
      </c>
      <c r="B59" s="1">
        <v>44455</v>
      </c>
      <c r="C59" s="2">
        <v>0.2996064814814815</v>
      </c>
      <c r="D59" s="1">
        <v>44455</v>
      </c>
      <c r="E59" s="3" t="s">
        <v>85</v>
      </c>
      <c r="F59">
        <v>13</v>
      </c>
      <c r="G59">
        <v>11</v>
      </c>
      <c r="H59">
        <f>loty3[[#This Row],[data przylotu]]-loty3[[#This Row],[data wylotu]]</f>
        <v>0</v>
      </c>
      <c r="I59">
        <f>IF(loty3[[#This Row],[Czas lotu dni]]= 0, loty3[[#This Row],[godzina przylotu]]-loty3[[#This Row],[godzina wylotu]], 1-loty3[[#This Row],[godzina wylotu]]+loty3[[#This Row],[godzina przylotu]])</f>
        <v>7.7523148148148147E-2</v>
      </c>
    </row>
    <row r="60" spans="1:9" x14ac:dyDescent="0.45">
      <c r="A60">
        <v>6</v>
      </c>
      <c r="B60" s="1">
        <v>44441</v>
      </c>
      <c r="C60" s="2">
        <v>0.34736111111111112</v>
      </c>
      <c r="D60" s="1">
        <v>44441</v>
      </c>
      <c r="E60" s="3" t="s">
        <v>10</v>
      </c>
      <c r="F60">
        <v>11</v>
      </c>
      <c r="G60">
        <v>24</v>
      </c>
      <c r="H60">
        <f>loty3[[#This Row],[data przylotu]]-loty3[[#This Row],[data wylotu]]</f>
        <v>0</v>
      </c>
      <c r="I60">
        <f>IF(loty3[[#This Row],[Czas lotu dni]]= 0, loty3[[#This Row],[godzina przylotu]]-loty3[[#This Row],[godzina wylotu]], 1-loty3[[#This Row],[godzina wylotu]]+loty3[[#This Row],[godzina przylotu]])</f>
        <v>7.7245370370370381E-2</v>
      </c>
    </row>
    <row r="61" spans="1:9" x14ac:dyDescent="0.45">
      <c r="A61">
        <v>144</v>
      </c>
      <c r="B61" s="1">
        <v>44467</v>
      </c>
      <c r="C61" s="2">
        <v>0.41951388888888891</v>
      </c>
      <c r="D61" s="1">
        <v>44467</v>
      </c>
      <c r="E61" s="3" t="s">
        <v>148</v>
      </c>
      <c r="F61">
        <v>9</v>
      </c>
      <c r="G61">
        <v>14</v>
      </c>
      <c r="H61">
        <f>loty3[[#This Row],[data przylotu]]-loty3[[#This Row],[data wylotu]]</f>
        <v>0</v>
      </c>
      <c r="I61">
        <f>IF(loty3[[#This Row],[Czas lotu dni]]= 0, loty3[[#This Row],[godzina przylotu]]-loty3[[#This Row],[godzina wylotu]], 1-loty3[[#This Row],[godzina wylotu]]+loty3[[#This Row],[godzina przylotu]])</f>
        <v>7.6388888888888895E-2</v>
      </c>
    </row>
    <row r="62" spans="1:9" x14ac:dyDescent="0.45">
      <c r="A62">
        <v>32</v>
      </c>
      <c r="B62" s="1">
        <v>44446</v>
      </c>
      <c r="C62" s="2">
        <v>0.32383101851851853</v>
      </c>
      <c r="D62" s="1">
        <v>44446</v>
      </c>
      <c r="E62" s="3" t="s">
        <v>36</v>
      </c>
      <c r="F62">
        <v>15</v>
      </c>
      <c r="G62">
        <v>14</v>
      </c>
      <c r="H62">
        <f>loty3[[#This Row],[data przylotu]]-loty3[[#This Row],[data wylotu]]</f>
        <v>0</v>
      </c>
      <c r="I62">
        <f>IF(loty3[[#This Row],[Czas lotu dni]]= 0, loty3[[#This Row],[godzina przylotu]]-loty3[[#This Row],[godzina wylotu]], 1-loty3[[#This Row],[godzina wylotu]]+loty3[[#This Row],[godzina przylotu]])</f>
        <v>7.6331018518518479E-2</v>
      </c>
    </row>
    <row r="63" spans="1:9" x14ac:dyDescent="0.45">
      <c r="A63">
        <v>121</v>
      </c>
      <c r="B63" s="1">
        <v>44462</v>
      </c>
      <c r="C63" s="2">
        <v>0.43444444444444447</v>
      </c>
      <c r="D63" s="1">
        <v>44462</v>
      </c>
      <c r="E63" s="3" t="s">
        <v>125</v>
      </c>
      <c r="F63">
        <v>3</v>
      </c>
      <c r="G63">
        <v>21</v>
      </c>
      <c r="H63">
        <f>loty3[[#This Row],[data przylotu]]-loty3[[#This Row],[data wylotu]]</f>
        <v>0</v>
      </c>
      <c r="I63">
        <f>IF(loty3[[#This Row],[Czas lotu dni]]= 0, loty3[[#This Row],[godzina przylotu]]-loty3[[#This Row],[godzina wylotu]], 1-loty3[[#This Row],[godzina wylotu]]+loty3[[#This Row],[godzina przylotu]])</f>
        <v>7.6215277777777757E-2</v>
      </c>
    </row>
    <row r="64" spans="1:9" x14ac:dyDescent="0.45">
      <c r="A64">
        <v>130</v>
      </c>
      <c r="B64" s="1">
        <v>44464</v>
      </c>
      <c r="C64" s="2">
        <v>0.42454861111111108</v>
      </c>
      <c r="D64" s="1">
        <v>44464</v>
      </c>
      <c r="E64" s="3" t="s">
        <v>134</v>
      </c>
      <c r="F64">
        <v>14</v>
      </c>
      <c r="G64">
        <v>20</v>
      </c>
      <c r="H64">
        <f>loty3[[#This Row],[data przylotu]]-loty3[[#This Row],[data wylotu]]</f>
        <v>0</v>
      </c>
      <c r="I64">
        <f>IF(loty3[[#This Row],[Czas lotu dni]]= 0, loty3[[#This Row],[godzina przylotu]]-loty3[[#This Row],[godzina wylotu]], 1-loty3[[#This Row],[godzina wylotu]]+loty3[[#This Row],[godzina przylotu]])</f>
        <v>7.6192129629629624E-2</v>
      </c>
    </row>
    <row r="65" spans="1:9" x14ac:dyDescent="0.45">
      <c r="A65">
        <v>69</v>
      </c>
      <c r="B65" s="1">
        <v>44453</v>
      </c>
      <c r="C65" s="2">
        <v>0.34437499999999999</v>
      </c>
      <c r="D65" s="1">
        <v>44453</v>
      </c>
      <c r="E65" s="3" t="s">
        <v>73</v>
      </c>
      <c r="F65">
        <v>17</v>
      </c>
      <c r="G65">
        <v>20</v>
      </c>
      <c r="H65">
        <f>loty3[[#This Row],[data przylotu]]-loty3[[#This Row],[data wylotu]]</f>
        <v>0</v>
      </c>
      <c r="I65">
        <f>IF(loty3[[#This Row],[Czas lotu dni]]= 0, loty3[[#This Row],[godzina przylotu]]-loty3[[#This Row],[godzina wylotu]], 1-loty3[[#This Row],[godzina wylotu]]+loty3[[#This Row],[godzina przylotu]])</f>
        <v>7.5706018518518547E-2</v>
      </c>
    </row>
    <row r="66" spans="1:9" x14ac:dyDescent="0.45">
      <c r="A66">
        <v>34</v>
      </c>
      <c r="B66" s="1">
        <v>44446</v>
      </c>
      <c r="C66" s="2">
        <v>0.57347222222222227</v>
      </c>
      <c r="D66" s="1">
        <v>44446</v>
      </c>
      <c r="E66" s="3" t="s">
        <v>38</v>
      </c>
      <c r="F66">
        <v>17</v>
      </c>
      <c r="G66">
        <v>6</v>
      </c>
      <c r="H66">
        <f>loty3[[#This Row],[data przylotu]]-loty3[[#This Row],[data wylotu]]</f>
        <v>0</v>
      </c>
      <c r="I66">
        <f>IF(loty3[[#This Row],[Czas lotu dni]]= 0, loty3[[#This Row],[godzina przylotu]]-loty3[[#This Row],[godzina wylotu]], 1-loty3[[#This Row],[godzina wylotu]]+loty3[[#This Row],[godzina przylotu]])</f>
        <v>7.5324074074074043E-2</v>
      </c>
    </row>
    <row r="67" spans="1:9" x14ac:dyDescent="0.45">
      <c r="A67">
        <v>157</v>
      </c>
      <c r="B67" s="1">
        <v>44469</v>
      </c>
      <c r="C67" s="2">
        <v>0.7142708333333333</v>
      </c>
      <c r="D67" s="1">
        <v>44469</v>
      </c>
      <c r="E67" s="3" t="s">
        <v>160</v>
      </c>
      <c r="F67">
        <v>6</v>
      </c>
      <c r="G67">
        <v>39</v>
      </c>
      <c r="H67">
        <f>loty3[[#This Row],[data przylotu]]-loty3[[#This Row],[data wylotu]]</f>
        <v>0</v>
      </c>
      <c r="I67">
        <f>IF(loty3[[#This Row],[Czas lotu dni]]= 0, loty3[[#This Row],[godzina przylotu]]-loty3[[#This Row],[godzina wylotu]], 1-loty3[[#This Row],[godzina wylotu]]+loty3[[#This Row],[godzina przylotu]])</f>
        <v>7.5254629629629699E-2</v>
      </c>
    </row>
    <row r="68" spans="1:9" x14ac:dyDescent="0.45">
      <c r="A68">
        <v>148</v>
      </c>
      <c r="B68" s="1">
        <v>44468</v>
      </c>
      <c r="C68" s="2">
        <v>0.29934027777777777</v>
      </c>
      <c r="D68" s="1">
        <v>44468</v>
      </c>
      <c r="E68" s="3" t="s">
        <v>152</v>
      </c>
      <c r="F68">
        <v>12</v>
      </c>
      <c r="G68">
        <v>16</v>
      </c>
      <c r="H68">
        <f>loty3[[#This Row],[data przylotu]]-loty3[[#This Row],[data wylotu]]</f>
        <v>0</v>
      </c>
      <c r="I68">
        <f>IF(loty3[[#This Row],[Czas lotu dni]]= 0, loty3[[#This Row],[godzina przylotu]]-loty3[[#This Row],[godzina wylotu]], 1-loty3[[#This Row],[godzina wylotu]]+loty3[[#This Row],[godzina przylotu]])</f>
        <v>7.4641203703703696E-2</v>
      </c>
    </row>
    <row r="69" spans="1:9" x14ac:dyDescent="0.45">
      <c r="A69">
        <v>115</v>
      </c>
      <c r="B69" s="1">
        <v>44461</v>
      </c>
      <c r="C69" s="2">
        <v>0.38718750000000002</v>
      </c>
      <c r="D69" s="1">
        <v>44461</v>
      </c>
      <c r="E69" s="3" t="s">
        <v>119</v>
      </c>
      <c r="F69">
        <v>13</v>
      </c>
      <c r="G69">
        <v>9</v>
      </c>
      <c r="H69">
        <f>loty3[[#This Row],[data przylotu]]-loty3[[#This Row],[data wylotu]]</f>
        <v>0</v>
      </c>
      <c r="I69">
        <f>IF(loty3[[#This Row],[Czas lotu dni]]= 0, loty3[[#This Row],[godzina przylotu]]-loty3[[#This Row],[godzina wylotu]], 1-loty3[[#This Row],[godzina wylotu]]+loty3[[#This Row],[godzina przylotu]])</f>
        <v>7.4305555555555514E-2</v>
      </c>
    </row>
    <row r="70" spans="1:9" x14ac:dyDescent="0.45">
      <c r="A70">
        <v>138</v>
      </c>
      <c r="B70" s="1">
        <v>44465</v>
      </c>
      <c r="C70" s="2">
        <v>0.67274305555555558</v>
      </c>
      <c r="D70" s="1">
        <v>44465</v>
      </c>
      <c r="E70" s="3" t="s">
        <v>142</v>
      </c>
      <c r="F70">
        <v>13</v>
      </c>
      <c r="G70">
        <v>24</v>
      </c>
      <c r="H70">
        <f>loty3[[#This Row],[data przylotu]]-loty3[[#This Row],[data wylotu]]</f>
        <v>0</v>
      </c>
      <c r="I70">
        <f>IF(loty3[[#This Row],[Czas lotu dni]]= 0, loty3[[#This Row],[godzina przylotu]]-loty3[[#This Row],[godzina wylotu]], 1-loty3[[#This Row],[godzina wylotu]]+loty3[[#This Row],[godzina przylotu]])</f>
        <v>7.3831018518518476E-2</v>
      </c>
    </row>
    <row r="71" spans="1:9" x14ac:dyDescent="0.45">
      <c r="A71">
        <v>21</v>
      </c>
      <c r="B71" s="1">
        <v>44444</v>
      </c>
      <c r="C71" s="2">
        <v>0.30270833333333336</v>
      </c>
      <c r="D71" s="1">
        <v>44444</v>
      </c>
      <c r="E71" s="3" t="s">
        <v>25</v>
      </c>
      <c r="F71">
        <v>17</v>
      </c>
      <c r="G71">
        <v>23</v>
      </c>
      <c r="H71">
        <f>loty3[[#This Row],[data przylotu]]-loty3[[#This Row],[data wylotu]]</f>
        <v>0</v>
      </c>
      <c r="I71">
        <f>IF(loty3[[#This Row],[Czas lotu dni]]= 0, loty3[[#This Row],[godzina przylotu]]-loty3[[#This Row],[godzina wylotu]], 1-loty3[[#This Row],[godzina wylotu]]+loty3[[#This Row],[godzina przylotu]])</f>
        <v>7.3506944444444444E-2</v>
      </c>
    </row>
    <row r="72" spans="1:9" x14ac:dyDescent="0.45">
      <c r="A72">
        <v>61</v>
      </c>
      <c r="B72" s="1">
        <v>44451</v>
      </c>
      <c r="C72" s="2">
        <v>0.52084490740740741</v>
      </c>
      <c r="D72" s="1">
        <v>44451</v>
      </c>
      <c r="E72" s="3" t="s">
        <v>65</v>
      </c>
      <c r="F72">
        <v>4</v>
      </c>
      <c r="G72">
        <v>21</v>
      </c>
      <c r="H72">
        <f>loty3[[#This Row],[data przylotu]]-loty3[[#This Row],[data wylotu]]</f>
        <v>0</v>
      </c>
      <c r="I72">
        <f>IF(loty3[[#This Row],[Czas lotu dni]]= 0, loty3[[#This Row],[godzina przylotu]]-loty3[[#This Row],[godzina wylotu]], 1-loty3[[#This Row],[godzina wylotu]]+loty3[[#This Row],[godzina przylotu]])</f>
        <v>7.3194444444444451E-2</v>
      </c>
    </row>
    <row r="73" spans="1:9" x14ac:dyDescent="0.45">
      <c r="A73">
        <v>85</v>
      </c>
      <c r="B73" s="1">
        <v>44455</v>
      </c>
      <c r="C73" s="2">
        <v>0.7926157407407407</v>
      </c>
      <c r="D73" s="1">
        <v>44455</v>
      </c>
      <c r="E73" s="3" t="s">
        <v>89</v>
      </c>
      <c r="F73">
        <v>2</v>
      </c>
      <c r="G73">
        <v>19</v>
      </c>
      <c r="H73">
        <f>loty3[[#This Row],[data przylotu]]-loty3[[#This Row],[data wylotu]]</f>
        <v>0</v>
      </c>
      <c r="I73">
        <f>IF(loty3[[#This Row],[Czas lotu dni]]= 0, loty3[[#This Row],[godzina przylotu]]-loty3[[#This Row],[godzina wylotu]], 1-loty3[[#This Row],[godzina wylotu]]+loty3[[#This Row],[godzina przylotu]])</f>
        <v>7.2615740740740731E-2</v>
      </c>
    </row>
    <row r="74" spans="1:9" x14ac:dyDescent="0.45">
      <c r="A74">
        <v>38</v>
      </c>
      <c r="B74" s="1">
        <v>44447</v>
      </c>
      <c r="C74" s="2">
        <v>0.32587962962962963</v>
      </c>
      <c r="D74" s="1">
        <v>44447</v>
      </c>
      <c r="E74" s="3" t="s">
        <v>42</v>
      </c>
      <c r="F74">
        <v>11</v>
      </c>
      <c r="G74">
        <v>4</v>
      </c>
      <c r="H74">
        <f>loty3[[#This Row],[data przylotu]]-loty3[[#This Row],[data wylotu]]</f>
        <v>0</v>
      </c>
      <c r="I74">
        <f>IF(loty3[[#This Row],[Czas lotu dni]]= 0, loty3[[#This Row],[godzina przylotu]]-loty3[[#This Row],[godzina wylotu]], 1-loty3[[#This Row],[godzina wylotu]]+loty3[[#This Row],[godzina przylotu]])</f>
        <v>7.2083333333333333E-2</v>
      </c>
    </row>
    <row r="75" spans="1:9" x14ac:dyDescent="0.45">
      <c r="A75">
        <v>19</v>
      </c>
      <c r="B75" s="1">
        <v>44443</v>
      </c>
      <c r="C75" s="2">
        <v>0.70219907407407411</v>
      </c>
      <c r="D75" s="1">
        <v>44443</v>
      </c>
      <c r="E75" s="3" t="s">
        <v>23</v>
      </c>
      <c r="F75">
        <v>8</v>
      </c>
      <c r="G75">
        <v>23</v>
      </c>
      <c r="H75">
        <f>loty3[[#This Row],[data przylotu]]-loty3[[#This Row],[data wylotu]]</f>
        <v>0</v>
      </c>
      <c r="I75">
        <f>IF(loty3[[#This Row],[Czas lotu dni]]= 0, loty3[[#This Row],[godzina przylotu]]-loty3[[#This Row],[godzina wylotu]], 1-loty3[[#This Row],[godzina wylotu]]+loty3[[#This Row],[godzina przylotu]])</f>
        <v>7.145833333333329E-2</v>
      </c>
    </row>
    <row r="76" spans="1:9" x14ac:dyDescent="0.45">
      <c r="A76">
        <v>64</v>
      </c>
      <c r="B76" s="1">
        <v>44452</v>
      </c>
      <c r="C76" s="2">
        <v>0.46302083333333333</v>
      </c>
      <c r="D76" s="1">
        <v>44452</v>
      </c>
      <c r="E76" s="3" t="s">
        <v>68</v>
      </c>
      <c r="F76">
        <v>11</v>
      </c>
      <c r="G76">
        <v>13</v>
      </c>
      <c r="H76">
        <f>loty3[[#This Row],[data przylotu]]-loty3[[#This Row],[data wylotu]]</f>
        <v>0</v>
      </c>
      <c r="I76">
        <f>IF(loty3[[#This Row],[Czas lotu dni]]= 0, loty3[[#This Row],[godzina przylotu]]-loty3[[#This Row],[godzina wylotu]], 1-loty3[[#This Row],[godzina wylotu]]+loty3[[#This Row],[godzina przylotu]])</f>
        <v>7.0381944444444455E-2</v>
      </c>
    </row>
    <row r="77" spans="1:9" x14ac:dyDescent="0.45">
      <c r="A77">
        <v>3</v>
      </c>
      <c r="B77" s="1">
        <v>44440</v>
      </c>
      <c r="C77" s="2">
        <v>0.64613425925925927</v>
      </c>
      <c r="D77" s="1">
        <v>44440</v>
      </c>
      <c r="E77" s="3" t="s">
        <v>7</v>
      </c>
      <c r="F77">
        <v>9</v>
      </c>
      <c r="G77">
        <v>0</v>
      </c>
      <c r="H77">
        <f>loty3[[#This Row],[data przylotu]]-loty3[[#This Row],[data wylotu]]</f>
        <v>0</v>
      </c>
      <c r="I77">
        <f>IF(loty3[[#This Row],[Czas lotu dni]]= 0, loty3[[#This Row],[godzina przylotu]]-loty3[[#This Row],[godzina wylotu]], 1-loty3[[#This Row],[godzina wylotu]]+loty3[[#This Row],[godzina przylotu]])</f>
        <v>7.0081018518518556E-2</v>
      </c>
    </row>
    <row r="78" spans="1:9" x14ac:dyDescent="0.45">
      <c r="A78">
        <v>65</v>
      </c>
      <c r="B78" s="1">
        <v>44452</v>
      </c>
      <c r="C78" s="2">
        <v>0.55218750000000005</v>
      </c>
      <c r="D78" s="1">
        <v>44452</v>
      </c>
      <c r="E78" s="3" t="s">
        <v>69</v>
      </c>
      <c r="F78">
        <v>16</v>
      </c>
      <c r="G78">
        <v>21</v>
      </c>
      <c r="H78">
        <f>loty3[[#This Row],[data przylotu]]-loty3[[#This Row],[data wylotu]]</f>
        <v>0</v>
      </c>
      <c r="I78">
        <f>IF(loty3[[#This Row],[Czas lotu dni]]= 0, loty3[[#This Row],[godzina przylotu]]-loty3[[#This Row],[godzina wylotu]], 1-loty3[[#This Row],[godzina wylotu]]+loty3[[#This Row],[godzina przylotu]])</f>
        <v>6.9791666666666585E-2</v>
      </c>
    </row>
    <row r="79" spans="1:9" x14ac:dyDescent="0.45">
      <c r="A79">
        <v>96</v>
      </c>
      <c r="B79" s="1">
        <v>44458</v>
      </c>
      <c r="C79" s="2">
        <v>0.37921296296296297</v>
      </c>
      <c r="D79" s="1">
        <v>44458</v>
      </c>
      <c r="E79" s="3" t="s">
        <v>100</v>
      </c>
      <c r="F79">
        <v>5</v>
      </c>
      <c r="G79">
        <v>1</v>
      </c>
      <c r="H79">
        <f>loty3[[#This Row],[data przylotu]]-loty3[[#This Row],[data wylotu]]</f>
        <v>0</v>
      </c>
      <c r="I79">
        <f>IF(loty3[[#This Row],[Czas lotu dni]]= 0, loty3[[#This Row],[godzina przylotu]]-loty3[[#This Row],[godzina wylotu]], 1-loty3[[#This Row],[godzina wylotu]]+loty3[[#This Row],[godzina przylotu]])</f>
        <v>6.9525462962962969E-2</v>
      </c>
    </row>
    <row r="80" spans="1:9" x14ac:dyDescent="0.45">
      <c r="A80">
        <v>31</v>
      </c>
      <c r="B80" s="1">
        <v>44445</v>
      </c>
      <c r="C80" s="2">
        <v>0.82097222222222221</v>
      </c>
      <c r="D80" s="1">
        <v>44445</v>
      </c>
      <c r="E80" s="3" t="s">
        <v>35</v>
      </c>
      <c r="F80">
        <v>16</v>
      </c>
      <c r="G80">
        <v>21</v>
      </c>
      <c r="H80">
        <f>loty3[[#This Row],[data przylotu]]-loty3[[#This Row],[data wylotu]]</f>
        <v>0</v>
      </c>
      <c r="I80">
        <f>IF(loty3[[#This Row],[Czas lotu dni]]= 0, loty3[[#This Row],[godzina przylotu]]-loty3[[#This Row],[godzina wylotu]], 1-loty3[[#This Row],[godzina wylotu]]+loty3[[#This Row],[godzina przylotu]])</f>
        <v>6.945601851851857E-2</v>
      </c>
    </row>
    <row r="81" spans="1:9" x14ac:dyDescent="0.45">
      <c r="A81">
        <v>88</v>
      </c>
      <c r="B81" s="1">
        <v>44456</v>
      </c>
      <c r="C81" s="2">
        <v>0.55218750000000005</v>
      </c>
      <c r="D81" s="1">
        <v>44456</v>
      </c>
      <c r="E81" s="3" t="s">
        <v>92</v>
      </c>
      <c r="F81">
        <v>7</v>
      </c>
      <c r="G81">
        <v>13</v>
      </c>
      <c r="H81">
        <f>loty3[[#This Row],[data przylotu]]-loty3[[#This Row],[data wylotu]]</f>
        <v>0</v>
      </c>
      <c r="I81">
        <f>IF(loty3[[#This Row],[Czas lotu dni]]= 0, loty3[[#This Row],[godzina przylotu]]-loty3[[#This Row],[godzina wylotu]], 1-loty3[[#This Row],[godzina wylotu]]+loty3[[#This Row],[godzina przylotu]])</f>
        <v>6.9374999999999964E-2</v>
      </c>
    </row>
    <row r="82" spans="1:9" x14ac:dyDescent="0.45">
      <c r="A82">
        <v>89</v>
      </c>
      <c r="B82" s="1">
        <v>44456</v>
      </c>
      <c r="C82" s="2">
        <v>0.64994212962962961</v>
      </c>
      <c r="D82" s="1">
        <v>44456</v>
      </c>
      <c r="E82" s="3" t="s">
        <v>93</v>
      </c>
      <c r="F82">
        <v>14</v>
      </c>
      <c r="G82">
        <v>16</v>
      </c>
      <c r="H82">
        <f>loty3[[#This Row],[data przylotu]]-loty3[[#This Row],[data wylotu]]</f>
        <v>0</v>
      </c>
      <c r="I82">
        <f>IF(loty3[[#This Row],[Czas lotu dni]]= 0, loty3[[#This Row],[godzina przylotu]]-loty3[[#This Row],[godzina wylotu]], 1-loty3[[#This Row],[godzina wylotu]]+loty3[[#This Row],[godzina przylotu]])</f>
        <v>6.8032407407407458E-2</v>
      </c>
    </row>
    <row r="83" spans="1:9" x14ac:dyDescent="0.45">
      <c r="A83">
        <v>29</v>
      </c>
      <c r="B83" s="1">
        <v>44445</v>
      </c>
      <c r="C83" s="2">
        <v>0.55920138888888893</v>
      </c>
      <c r="D83" s="1">
        <v>44445</v>
      </c>
      <c r="E83" s="3" t="s">
        <v>33</v>
      </c>
      <c r="F83">
        <v>14</v>
      </c>
      <c r="G83">
        <v>3</v>
      </c>
      <c r="H83">
        <f>loty3[[#This Row],[data przylotu]]-loty3[[#This Row],[data wylotu]]</f>
        <v>0</v>
      </c>
      <c r="I83">
        <f>IF(loty3[[#This Row],[Czas lotu dni]]= 0, loty3[[#This Row],[godzina przylotu]]-loty3[[#This Row],[godzina wylotu]], 1-loty3[[#This Row],[godzina wylotu]]+loty3[[#This Row],[godzina przylotu]])</f>
        <v>6.6666666666666652E-2</v>
      </c>
    </row>
    <row r="84" spans="1:9" x14ac:dyDescent="0.45">
      <c r="A84">
        <v>59</v>
      </c>
      <c r="B84" s="1">
        <v>44451</v>
      </c>
      <c r="C84" s="2">
        <v>0.16666666666666666</v>
      </c>
      <c r="D84" s="1">
        <v>44451</v>
      </c>
      <c r="E84" s="3" t="s">
        <v>63</v>
      </c>
      <c r="F84">
        <v>8</v>
      </c>
      <c r="G84">
        <v>4</v>
      </c>
      <c r="H84">
        <f>loty3[[#This Row],[data przylotu]]-loty3[[#This Row],[data wylotu]]</f>
        <v>0</v>
      </c>
      <c r="I84">
        <f>IF(loty3[[#This Row],[Czas lotu dni]]= 0, loty3[[#This Row],[godzina przylotu]]-loty3[[#This Row],[godzina wylotu]], 1-loty3[[#This Row],[godzina wylotu]]+loty3[[#This Row],[godzina przylotu]])</f>
        <v>6.6041666666666665E-2</v>
      </c>
    </row>
    <row r="85" spans="1:9" x14ac:dyDescent="0.45">
      <c r="A85">
        <v>43</v>
      </c>
      <c r="B85" s="1">
        <v>44448</v>
      </c>
      <c r="C85" s="2">
        <v>0.25793981481481482</v>
      </c>
      <c r="D85" s="1">
        <v>44448</v>
      </c>
      <c r="E85" s="3" t="s">
        <v>47</v>
      </c>
      <c r="F85">
        <v>9</v>
      </c>
      <c r="G85">
        <v>4</v>
      </c>
      <c r="H85">
        <f>loty3[[#This Row],[data przylotu]]-loty3[[#This Row],[data wylotu]]</f>
        <v>0</v>
      </c>
      <c r="I85">
        <f>IF(loty3[[#This Row],[Czas lotu dni]]= 0, loty3[[#This Row],[godzina przylotu]]-loty3[[#This Row],[godzina wylotu]], 1-loty3[[#This Row],[godzina wylotu]]+loty3[[#This Row],[godzina przylotu]])</f>
        <v>6.5624999999999989E-2</v>
      </c>
    </row>
    <row r="86" spans="1:9" x14ac:dyDescent="0.45">
      <c r="A86">
        <v>71</v>
      </c>
      <c r="B86" s="1">
        <v>44453</v>
      </c>
      <c r="C86" s="2">
        <v>0.64340277777777777</v>
      </c>
      <c r="D86" s="1">
        <v>44453</v>
      </c>
      <c r="E86" s="3" t="s">
        <v>75</v>
      </c>
      <c r="F86">
        <v>7</v>
      </c>
      <c r="G86">
        <v>2</v>
      </c>
      <c r="H86">
        <f>loty3[[#This Row],[data przylotu]]-loty3[[#This Row],[data wylotu]]</f>
        <v>0</v>
      </c>
      <c r="I86">
        <f>IF(loty3[[#This Row],[Czas lotu dni]]= 0, loty3[[#This Row],[godzina przylotu]]-loty3[[#This Row],[godzina wylotu]], 1-loty3[[#This Row],[godzina wylotu]]+loty3[[#This Row],[godzina przylotu]])</f>
        <v>6.510416666666663E-2</v>
      </c>
    </row>
    <row r="87" spans="1:9" x14ac:dyDescent="0.45">
      <c r="A87">
        <v>90</v>
      </c>
      <c r="B87" s="1">
        <v>44456</v>
      </c>
      <c r="C87" s="2">
        <v>0.80049768518518516</v>
      </c>
      <c r="D87" s="1">
        <v>44456</v>
      </c>
      <c r="E87" s="3" t="s">
        <v>94</v>
      </c>
      <c r="F87">
        <v>7</v>
      </c>
      <c r="G87">
        <v>0</v>
      </c>
      <c r="H87">
        <f>loty3[[#This Row],[data przylotu]]-loty3[[#This Row],[data wylotu]]</f>
        <v>0</v>
      </c>
      <c r="I87">
        <f>IF(loty3[[#This Row],[Czas lotu dni]]= 0, loty3[[#This Row],[godzina przylotu]]-loty3[[#This Row],[godzina wylotu]], 1-loty3[[#This Row],[godzina wylotu]]+loty3[[#This Row],[godzina przylotu]])</f>
        <v>6.4594907407407476E-2</v>
      </c>
    </row>
    <row r="88" spans="1:9" x14ac:dyDescent="0.45">
      <c r="A88">
        <v>101</v>
      </c>
      <c r="B88" s="1">
        <v>44459</v>
      </c>
      <c r="C88" s="2">
        <v>0.3830324074074074</v>
      </c>
      <c r="D88" s="1">
        <v>44459</v>
      </c>
      <c r="E88" s="3" t="s">
        <v>105</v>
      </c>
      <c r="F88">
        <v>12</v>
      </c>
      <c r="G88">
        <v>3</v>
      </c>
      <c r="H88">
        <f>loty3[[#This Row],[data przylotu]]-loty3[[#This Row],[data wylotu]]</f>
        <v>0</v>
      </c>
      <c r="I88">
        <f>IF(loty3[[#This Row],[Czas lotu dni]]= 0, loty3[[#This Row],[godzina przylotu]]-loty3[[#This Row],[godzina wylotu]], 1-loty3[[#This Row],[godzina wylotu]]+loty3[[#This Row],[godzina przylotu]])</f>
        <v>6.4432870370370376E-2</v>
      </c>
    </row>
    <row r="89" spans="1:9" x14ac:dyDescent="0.45">
      <c r="A89">
        <v>128</v>
      </c>
      <c r="B89" s="1">
        <v>44463</v>
      </c>
      <c r="C89" s="2">
        <v>0.8197106481481482</v>
      </c>
      <c r="D89" s="1">
        <v>44463</v>
      </c>
      <c r="E89" s="3" t="s">
        <v>132</v>
      </c>
      <c r="F89">
        <v>10</v>
      </c>
      <c r="G89">
        <v>12</v>
      </c>
      <c r="H89">
        <f>loty3[[#This Row],[data przylotu]]-loty3[[#This Row],[data wylotu]]</f>
        <v>0</v>
      </c>
      <c r="I89">
        <f>IF(loty3[[#This Row],[Czas lotu dni]]= 0, loty3[[#This Row],[godzina przylotu]]-loty3[[#This Row],[godzina wylotu]], 1-loty3[[#This Row],[godzina wylotu]]+loty3[[#This Row],[godzina przylotu]])</f>
        <v>6.4363425925925921E-2</v>
      </c>
    </row>
    <row r="90" spans="1:9" x14ac:dyDescent="0.45">
      <c r="A90">
        <v>42</v>
      </c>
      <c r="B90" s="1">
        <v>44447</v>
      </c>
      <c r="C90" s="2">
        <v>0.83333333333333337</v>
      </c>
      <c r="D90" s="1">
        <v>44447</v>
      </c>
      <c r="E90" s="3" t="s">
        <v>46</v>
      </c>
      <c r="F90">
        <v>9</v>
      </c>
      <c r="G90">
        <v>2</v>
      </c>
      <c r="H90">
        <f>loty3[[#This Row],[data przylotu]]-loty3[[#This Row],[data wylotu]]</f>
        <v>0</v>
      </c>
      <c r="I90">
        <f>IF(loty3[[#This Row],[Czas lotu dni]]= 0, loty3[[#This Row],[godzina przylotu]]-loty3[[#This Row],[godzina wylotu]], 1-loty3[[#This Row],[godzina wylotu]]+loty3[[#This Row],[godzina przylotu]])</f>
        <v>6.3611111111111063E-2</v>
      </c>
    </row>
    <row r="91" spans="1:9" x14ac:dyDescent="0.45">
      <c r="A91">
        <v>13</v>
      </c>
      <c r="B91" s="1">
        <v>44442</v>
      </c>
      <c r="C91" s="2">
        <v>0.7049305555555555</v>
      </c>
      <c r="D91" s="1">
        <v>44442</v>
      </c>
      <c r="E91" s="3" t="s">
        <v>17</v>
      </c>
      <c r="F91">
        <v>16</v>
      </c>
      <c r="G91">
        <v>11</v>
      </c>
      <c r="H91">
        <f>loty3[[#This Row],[data przylotu]]-loty3[[#This Row],[data wylotu]]</f>
        <v>0</v>
      </c>
      <c r="I91">
        <f>IF(loty3[[#This Row],[Czas lotu dni]]= 0, loty3[[#This Row],[godzina przylotu]]-loty3[[#This Row],[godzina wylotu]], 1-loty3[[#This Row],[godzina wylotu]]+loty3[[#This Row],[godzina przylotu]])</f>
        <v>6.3344907407407502E-2</v>
      </c>
    </row>
    <row r="92" spans="1:9" x14ac:dyDescent="0.45">
      <c r="A92">
        <v>17</v>
      </c>
      <c r="B92" s="1">
        <v>44443</v>
      </c>
      <c r="C92" s="2">
        <v>0.3578587962962963</v>
      </c>
      <c r="D92" s="1">
        <v>44443</v>
      </c>
      <c r="E92" s="3" t="s">
        <v>21</v>
      </c>
      <c r="F92">
        <v>13</v>
      </c>
      <c r="G92">
        <v>18</v>
      </c>
      <c r="H92">
        <f>loty3[[#This Row],[data przylotu]]-loty3[[#This Row],[data wylotu]]</f>
        <v>0</v>
      </c>
      <c r="I92">
        <f>IF(loty3[[#This Row],[Czas lotu dni]]= 0, loty3[[#This Row],[godzina przylotu]]-loty3[[#This Row],[godzina wylotu]], 1-loty3[[#This Row],[godzina wylotu]]+loty3[[#This Row],[godzina przylotu]])</f>
        <v>6.2696759259259272E-2</v>
      </c>
    </row>
    <row r="93" spans="1:9" x14ac:dyDescent="0.45">
      <c r="A93">
        <v>49</v>
      </c>
      <c r="B93" s="1">
        <v>44449</v>
      </c>
      <c r="C93" s="2">
        <v>0.38201388888888888</v>
      </c>
      <c r="D93" s="1">
        <v>44449</v>
      </c>
      <c r="E93" s="3" t="s">
        <v>53</v>
      </c>
      <c r="F93">
        <v>7</v>
      </c>
      <c r="G93">
        <v>0</v>
      </c>
      <c r="H93">
        <f>loty3[[#This Row],[data przylotu]]-loty3[[#This Row],[data wylotu]]</f>
        <v>0</v>
      </c>
      <c r="I93">
        <f>IF(loty3[[#This Row],[Czas lotu dni]]= 0, loty3[[#This Row],[godzina przylotu]]-loty3[[#This Row],[godzina wylotu]], 1-loty3[[#This Row],[godzina wylotu]]+loty3[[#This Row],[godzina przylotu]])</f>
        <v>6.2476851851851867E-2</v>
      </c>
    </row>
    <row r="94" spans="1:9" x14ac:dyDescent="0.45">
      <c r="A94">
        <v>134</v>
      </c>
      <c r="B94" s="1">
        <v>44465</v>
      </c>
      <c r="C94" s="2">
        <v>0.26834490740740741</v>
      </c>
      <c r="D94" s="1">
        <v>44465</v>
      </c>
      <c r="E94" s="3" t="s">
        <v>138</v>
      </c>
      <c r="F94">
        <v>13</v>
      </c>
      <c r="G94">
        <v>24</v>
      </c>
      <c r="H94">
        <f>loty3[[#This Row],[data przylotu]]-loty3[[#This Row],[data wylotu]]</f>
        <v>0</v>
      </c>
      <c r="I94">
        <f>IF(loty3[[#This Row],[Czas lotu dni]]= 0, loty3[[#This Row],[godzina przylotu]]-loty3[[#This Row],[godzina wylotu]], 1-loty3[[#This Row],[godzina wylotu]]+loty3[[#This Row],[godzina przylotu]])</f>
        <v>6.1932870370370374E-2</v>
      </c>
    </row>
    <row r="95" spans="1:9" x14ac:dyDescent="0.45">
      <c r="A95">
        <v>139</v>
      </c>
      <c r="B95" s="1">
        <v>44465</v>
      </c>
      <c r="C95" s="2">
        <v>0.79449074074074078</v>
      </c>
      <c r="D95" s="1">
        <v>44465</v>
      </c>
      <c r="E95" s="3" t="s">
        <v>143</v>
      </c>
      <c r="F95">
        <v>15</v>
      </c>
      <c r="G95">
        <v>6</v>
      </c>
      <c r="H95">
        <f>loty3[[#This Row],[data przylotu]]-loty3[[#This Row],[data wylotu]]</f>
        <v>0</v>
      </c>
      <c r="I95">
        <f>IF(loty3[[#This Row],[Czas lotu dni]]= 0, loty3[[#This Row],[godzina przylotu]]-loty3[[#This Row],[godzina wylotu]], 1-loty3[[#This Row],[godzina wylotu]]+loty3[[#This Row],[godzina przylotu]])</f>
        <v>5.9722222222222232E-2</v>
      </c>
    </row>
    <row r="96" spans="1:9" x14ac:dyDescent="0.45">
      <c r="A96">
        <v>119</v>
      </c>
      <c r="B96" s="1">
        <v>44461</v>
      </c>
      <c r="C96" s="2">
        <v>0.98342592592592593</v>
      </c>
      <c r="D96" s="1">
        <v>44462</v>
      </c>
      <c r="E96" s="3" t="s">
        <v>123</v>
      </c>
      <c r="F96">
        <v>4</v>
      </c>
      <c r="G96">
        <v>11</v>
      </c>
      <c r="H96">
        <f>loty3[[#This Row],[data przylotu]]-loty3[[#This Row],[data wylotu]]</f>
        <v>1</v>
      </c>
      <c r="I96">
        <f>IF(loty3[[#This Row],[Czas lotu dni]]= 0, loty3[[#This Row],[godzina przylotu]]-loty3[[#This Row],[godzina wylotu]], 1-loty3[[#This Row],[godzina wylotu]]+loty3[[#This Row],[godzina przylotu]])</f>
        <v>5.921296296296296E-2</v>
      </c>
    </row>
    <row r="97" spans="1:9" x14ac:dyDescent="0.45">
      <c r="A97">
        <v>151</v>
      </c>
      <c r="B97" s="1">
        <v>44468</v>
      </c>
      <c r="C97" s="2">
        <v>0.67305555555555552</v>
      </c>
      <c r="D97" s="1">
        <v>44468</v>
      </c>
      <c r="E97" s="3" t="s">
        <v>155</v>
      </c>
      <c r="F97">
        <v>14</v>
      </c>
      <c r="G97">
        <v>8</v>
      </c>
      <c r="H97">
        <f>loty3[[#This Row],[data przylotu]]-loty3[[#This Row],[data wylotu]]</f>
        <v>0</v>
      </c>
      <c r="I97">
        <f>IF(loty3[[#This Row],[Czas lotu dni]]= 0, loty3[[#This Row],[godzina przylotu]]-loty3[[#This Row],[godzina wylotu]], 1-loty3[[#This Row],[godzina wylotu]]+loty3[[#This Row],[godzina przylotu]])</f>
        <v>5.902777777777779E-2</v>
      </c>
    </row>
    <row r="98" spans="1:9" x14ac:dyDescent="0.45">
      <c r="A98">
        <v>62</v>
      </c>
      <c r="B98" s="1">
        <v>44451</v>
      </c>
      <c r="C98" s="2">
        <v>0.73968750000000005</v>
      </c>
      <c r="D98" s="1">
        <v>44451</v>
      </c>
      <c r="E98" s="3" t="s">
        <v>66</v>
      </c>
      <c r="F98">
        <v>9</v>
      </c>
      <c r="G98">
        <v>11</v>
      </c>
      <c r="H98">
        <f>loty3[[#This Row],[data przylotu]]-loty3[[#This Row],[data wylotu]]</f>
        <v>0</v>
      </c>
      <c r="I98">
        <f>IF(loty3[[#This Row],[Czas lotu dni]]= 0, loty3[[#This Row],[godzina przylotu]]-loty3[[#This Row],[godzina wylotu]], 1-loty3[[#This Row],[godzina wylotu]]+loty3[[#This Row],[godzina przylotu]])</f>
        <v>5.8935185185185146E-2</v>
      </c>
    </row>
    <row r="99" spans="1:9" x14ac:dyDescent="0.45">
      <c r="A99">
        <v>155</v>
      </c>
      <c r="B99" s="1">
        <v>44469</v>
      </c>
      <c r="C99" s="2">
        <v>0.44229166666666669</v>
      </c>
      <c r="D99" s="1">
        <v>44469</v>
      </c>
      <c r="E99" s="3" t="s">
        <v>134</v>
      </c>
      <c r="F99">
        <v>0</v>
      </c>
      <c r="G99">
        <v>9</v>
      </c>
      <c r="H99">
        <f>loty3[[#This Row],[data przylotu]]-loty3[[#This Row],[data wylotu]]</f>
        <v>0</v>
      </c>
      <c r="I99">
        <f>IF(loty3[[#This Row],[Czas lotu dni]]= 0, loty3[[#This Row],[godzina przylotu]]-loty3[[#This Row],[godzina wylotu]], 1-loty3[[#This Row],[godzina wylotu]]+loty3[[#This Row],[godzina przylotu]])</f>
        <v>5.8449074074074014E-2</v>
      </c>
    </row>
    <row r="100" spans="1:9" x14ac:dyDescent="0.45">
      <c r="A100">
        <v>127</v>
      </c>
      <c r="B100" s="1">
        <v>44463</v>
      </c>
      <c r="C100" s="2">
        <v>0.72642361111111109</v>
      </c>
      <c r="D100" s="1">
        <v>44463</v>
      </c>
      <c r="E100" s="3" t="s">
        <v>131</v>
      </c>
      <c r="F100">
        <v>13</v>
      </c>
      <c r="G100">
        <v>9</v>
      </c>
      <c r="H100">
        <f>loty3[[#This Row],[data przylotu]]-loty3[[#This Row],[data wylotu]]</f>
        <v>0</v>
      </c>
      <c r="I100">
        <f>IF(loty3[[#This Row],[Czas lotu dni]]= 0, loty3[[#This Row],[godzina przylotu]]-loty3[[#This Row],[godzina wylotu]], 1-loty3[[#This Row],[godzina wylotu]]+loty3[[#This Row],[godzina przylotu]])</f>
        <v>5.7407407407407463E-2</v>
      </c>
    </row>
    <row r="101" spans="1:9" x14ac:dyDescent="0.45">
      <c r="A101">
        <v>129</v>
      </c>
      <c r="B101" s="1">
        <v>44464</v>
      </c>
      <c r="C101" s="2">
        <v>0.29473379629629631</v>
      </c>
      <c r="D101" s="1">
        <v>44464</v>
      </c>
      <c r="E101" s="3" t="s">
        <v>133</v>
      </c>
      <c r="F101">
        <v>9</v>
      </c>
      <c r="G101">
        <v>11</v>
      </c>
      <c r="H101">
        <f>loty3[[#This Row],[data przylotu]]-loty3[[#This Row],[data wylotu]]</f>
        <v>0</v>
      </c>
      <c r="I101">
        <f>IF(loty3[[#This Row],[Czas lotu dni]]= 0, loty3[[#This Row],[godzina przylotu]]-loty3[[#This Row],[godzina wylotu]], 1-loty3[[#This Row],[godzina wylotu]]+loty3[[#This Row],[godzina przylotu]])</f>
        <v>5.7129629629629586E-2</v>
      </c>
    </row>
    <row r="102" spans="1:9" x14ac:dyDescent="0.45">
      <c r="A102">
        <v>33</v>
      </c>
      <c r="B102" s="1">
        <v>44446</v>
      </c>
      <c r="C102" s="2">
        <v>0.46467592592592594</v>
      </c>
      <c r="D102" s="1">
        <v>44446</v>
      </c>
      <c r="E102" s="3" t="s">
        <v>37</v>
      </c>
      <c r="F102">
        <v>12</v>
      </c>
      <c r="G102">
        <v>23</v>
      </c>
      <c r="H102">
        <f>loty3[[#This Row],[data przylotu]]-loty3[[#This Row],[data wylotu]]</f>
        <v>0</v>
      </c>
      <c r="I102">
        <f>IF(loty3[[#This Row],[Czas lotu dni]]= 0, loty3[[#This Row],[godzina przylotu]]-loty3[[#This Row],[godzina wylotu]], 1-loty3[[#This Row],[godzina wylotu]]+loty3[[#This Row],[godzina przylotu]])</f>
        <v>5.7037037037037053E-2</v>
      </c>
    </row>
    <row r="103" spans="1:9" x14ac:dyDescent="0.45">
      <c r="A103">
        <v>150</v>
      </c>
      <c r="B103" s="1">
        <v>44468</v>
      </c>
      <c r="C103" s="2">
        <v>0.55636574074074074</v>
      </c>
      <c r="D103" s="1">
        <v>44468</v>
      </c>
      <c r="E103" s="3" t="s">
        <v>154</v>
      </c>
      <c r="F103">
        <v>15</v>
      </c>
      <c r="G103">
        <v>9</v>
      </c>
      <c r="H103">
        <f>loty3[[#This Row],[data przylotu]]-loty3[[#This Row],[data wylotu]]</f>
        <v>0</v>
      </c>
      <c r="I103">
        <f>IF(loty3[[#This Row],[Czas lotu dni]]= 0, loty3[[#This Row],[godzina przylotu]]-loty3[[#This Row],[godzina wylotu]], 1-loty3[[#This Row],[godzina wylotu]]+loty3[[#This Row],[godzina przylotu]])</f>
        <v>5.6956018518518503E-2</v>
      </c>
    </row>
    <row r="104" spans="1:9" x14ac:dyDescent="0.45">
      <c r="A104">
        <v>95</v>
      </c>
      <c r="B104" s="1">
        <v>44457</v>
      </c>
      <c r="C104" s="2">
        <v>0.72517361111111112</v>
      </c>
      <c r="D104" s="1">
        <v>44457</v>
      </c>
      <c r="E104" s="3" t="s">
        <v>99</v>
      </c>
      <c r="F104">
        <v>7</v>
      </c>
      <c r="G104">
        <v>16</v>
      </c>
      <c r="H104">
        <f>loty3[[#This Row],[data przylotu]]-loty3[[#This Row],[data wylotu]]</f>
        <v>0</v>
      </c>
      <c r="I104">
        <f>IF(loty3[[#This Row],[Czas lotu dni]]= 0, loty3[[#This Row],[godzina przylotu]]-loty3[[#This Row],[godzina wylotu]], 1-loty3[[#This Row],[godzina wylotu]]+loty3[[#This Row],[godzina przylotu]])</f>
        <v>5.6215277777777795E-2</v>
      </c>
    </row>
    <row r="105" spans="1:9" x14ac:dyDescent="0.45">
      <c r="A105">
        <v>75</v>
      </c>
      <c r="B105" s="1">
        <v>44454</v>
      </c>
      <c r="C105" s="2">
        <v>0.28885416666666669</v>
      </c>
      <c r="D105" s="1">
        <v>44454</v>
      </c>
      <c r="E105" s="3" t="s">
        <v>79</v>
      </c>
      <c r="F105">
        <v>0</v>
      </c>
      <c r="G105">
        <v>5</v>
      </c>
      <c r="H105">
        <f>loty3[[#This Row],[data przylotu]]-loty3[[#This Row],[data wylotu]]</f>
        <v>0</v>
      </c>
      <c r="I105">
        <f>IF(loty3[[#This Row],[Czas lotu dni]]= 0, loty3[[#This Row],[godzina przylotu]]-loty3[[#This Row],[godzina wylotu]], 1-loty3[[#This Row],[godzina wylotu]]+loty3[[#This Row],[godzina przylotu]])</f>
        <v>5.5520833333333297E-2</v>
      </c>
    </row>
    <row r="106" spans="1:9" x14ac:dyDescent="0.45">
      <c r="A106">
        <v>25</v>
      </c>
      <c r="B106" s="1">
        <v>44444</v>
      </c>
      <c r="C106" s="2">
        <v>0.77118055555555554</v>
      </c>
      <c r="D106" s="1">
        <v>44444</v>
      </c>
      <c r="E106" s="3" t="s">
        <v>29</v>
      </c>
      <c r="F106">
        <v>15</v>
      </c>
      <c r="G106">
        <v>11</v>
      </c>
      <c r="H106">
        <f>loty3[[#This Row],[data przylotu]]-loty3[[#This Row],[data wylotu]]</f>
        <v>0</v>
      </c>
      <c r="I106">
        <f>IF(loty3[[#This Row],[Czas lotu dni]]= 0, loty3[[#This Row],[godzina przylotu]]-loty3[[#This Row],[godzina wylotu]], 1-loty3[[#This Row],[godzina wylotu]]+loty3[[#This Row],[godzina przylotu]])</f>
        <v>5.5393518518518592E-2</v>
      </c>
    </row>
    <row r="107" spans="1:9" x14ac:dyDescent="0.45">
      <c r="A107">
        <v>91</v>
      </c>
      <c r="B107" s="1">
        <v>44457</v>
      </c>
      <c r="C107" s="2">
        <v>0.21187500000000001</v>
      </c>
      <c r="D107" s="1">
        <v>44457</v>
      </c>
      <c r="E107" s="3" t="s">
        <v>95</v>
      </c>
      <c r="F107">
        <v>17</v>
      </c>
      <c r="G107">
        <v>15</v>
      </c>
      <c r="H107">
        <f>loty3[[#This Row],[data przylotu]]-loty3[[#This Row],[data wylotu]]</f>
        <v>0</v>
      </c>
      <c r="I107">
        <f>IF(loty3[[#This Row],[Czas lotu dni]]= 0, loty3[[#This Row],[godzina przylotu]]-loty3[[#This Row],[godzina wylotu]], 1-loty3[[#This Row],[godzina wylotu]]+loty3[[#This Row],[godzina przylotu]])</f>
        <v>5.486111111111111E-2</v>
      </c>
    </row>
    <row r="108" spans="1:9" x14ac:dyDescent="0.45">
      <c r="A108">
        <v>102</v>
      </c>
      <c r="B108" s="1">
        <v>44459</v>
      </c>
      <c r="C108" s="2">
        <v>0.47513888888888889</v>
      </c>
      <c r="D108" s="1">
        <v>44459</v>
      </c>
      <c r="E108" s="3" t="s">
        <v>106</v>
      </c>
      <c r="F108">
        <v>7</v>
      </c>
      <c r="G108">
        <v>12</v>
      </c>
      <c r="H108">
        <f>loty3[[#This Row],[data przylotu]]-loty3[[#This Row],[data wylotu]]</f>
        <v>0</v>
      </c>
      <c r="I108">
        <f>IF(loty3[[#This Row],[Czas lotu dni]]= 0, loty3[[#This Row],[godzina przylotu]]-loty3[[#This Row],[godzina wylotu]], 1-loty3[[#This Row],[godzina wylotu]]+loty3[[#This Row],[godzina przylotu]])</f>
        <v>5.4849537037036988E-2</v>
      </c>
    </row>
    <row r="109" spans="1:9" x14ac:dyDescent="0.45">
      <c r="A109">
        <v>98</v>
      </c>
      <c r="B109" s="1">
        <v>44458</v>
      </c>
      <c r="C109" s="2">
        <v>0.67716435185185186</v>
      </c>
      <c r="D109" s="1">
        <v>44458</v>
      </c>
      <c r="E109" s="3" t="s">
        <v>102</v>
      </c>
      <c r="F109">
        <v>12</v>
      </c>
      <c r="G109">
        <v>9</v>
      </c>
      <c r="H109">
        <f>loty3[[#This Row],[data przylotu]]-loty3[[#This Row],[data wylotu]]</f>
        <v>0</v>
      </c>
      <c r="I109">
        <f>IF(loty3[[#This Row],[Czas lotu dni]]= 0, loty3[[#This Row],[godzina przylotu]]-loty3[[#This Row],[godzina wylotu]], 1-loty3[[#This Row],[godzina wylotu]]+loty3[[#This Row],[godzina przylotu]])</f>
        <v>5.4618055555555545E-2</v>
      </c>
    </row>
    <row r="110" spans="1:9" x14ac:dyDescent="0.45">
      <c r="A110">
        <v>57</v>
      </c>
      <c r="B110" s="1">
        <v>44450</v>
      </c>
      <c r="C110" s="2">
        <v>0.66475694444444444</v>
      </c>
      <c r="D110" s="1">
        <v>44450</v>
      </c>
      <c r="E110" s="3" t="s">
        <v>61</v>
      </c>
      <c r="F110">
        <v>3</v>
      </c>
      <c r="G110">
        <v>9</v>
      </c>
      <c r="H110">
        <f>loty3[[#This Row],[data przylotu]]-loty3[[#This Row],[data wylotu]]</f>
        <v>0</v>
      </c>
      <c r="I110">
        <f>IF(loty3[[#This Row],[Czas lotu dni]]= 0, loty3[[#This Row],[godzina przylotu]]-loty3[[#This Row],[godzina wylotu]], 1-loty3[[#This Row],[godzina wylotu]]+loty3[[#This Row],[godzina przylotu]])</f>
        <v>5.4548611111111089E-2</v>
      </c>
    </row>
    <row r="111" spans="1:9" x14ac:dyDescent="0.45">
      <c r="A111">
        <v>51</v>
      </c>
      <c r="B111" s="1">
        <v>44449</v>
      </c>
      <c r="C111" s="2">
        <v>0.64993055555555557</v>
      </c>
      <c r="D111" s="1">
        <v>44449</v>
      </c>
      <c r="E111" s="3" t="s">
        <v>55</v>
      </c>
      <c r="F111">
        <v>13</v>
      </c>
      <c r="G111">
        <v>20</v>
      </c>
      <c r="H111">
        <f>loty3[[#This Row],[data przylotu]]-loty3[[#This Row],[data wylotu]]</f>
        <v>0</v>
      </c>
      <c r="I111">
        <f>IF(loty3[[#This Row],[Czas lotu dni]]= 0, loty3[[#This Row],[godzina przylotu]]-loty3[[#This Row],[godzina wylotu]], 1-loty3[[#This Row],[godzina wylotu]]+loty3[[#This Row],[godzina przylotu]])</f>
        <v>5.4374999999999951E-2</v>
      </c>
    </row>
    <row r="112" spans="1:9" x14ac:dyDescent="0.45">
      <c r="A112">
        <v>117</v>
      </c>
      <c r="B112" s="1">
        <v>44461</v>
      </c>
      <c r="C112" s="2">
        <v>0.64589120370370368</v>
      </c>
      <c r="D112" s="1">
        <v>44461</v>
      </c>
      <c r="E112" s="3" t="s">
        <v>121</v>
      </c>
      <c r="F112">
        <v>2</v>
      </c>
      <c r="G112">
        <v>0</v>
      </c>
      <c r="H112">
        <f>loty3[[#This Row],[data przylotu]]-loty3[[#This Row],[data wylotu]]</f>
        <v>0</v>
      </c>
      <c r="I112">
        <f>IF(loty3[[#This Row],[Czas lotu dni]]= 0, loty3[[#This Row],[godzina przylotu]]-loty3[[#This Row],[godzina wylotu]], 1-loty3[[#This Row],[godzina wylotu]]+loty3[[#This Row],[godzina przylotu]])</f>
        <v>5.4178240740740735E-2</v>
      </c>
    </row>
    <row r="113" spans="1:9" x14ac:dyDescent="0.45">
      <c r="A113">
        <v>78</v>
      </c>
      <c r="B113" s="1">
        <v>44454</v>
      </c>
      <c r="C113" s="2">
        <v>0.7228472222222222</v>
      </c>
      <c r="D113" s="1">
        <v>44454</v>
      </c>
      <c r="E113" s="3" t="s">
        <v>82</v>
      </c>
      <c r="F113">
        <v>4</v>
      </c>
      <c r="G113">
        <v>1</v>
      </c>
      <c r="H113">
        <f>loty3[[#This Row],[data przylotu]]-loty3[[#This Row],[data wylotu]]</f>
        <v>0</v>
      </c>
      <c r="I113">
        <f>IF(loty3[[#This Row],[Czas lotu dni]]= 0, loty3[[#This Row],[godzina przylotu]]-loty3[[#This Row],[godzina wylotu]], 1-loty3[[#This Row],[godzina wylotu]]+loty3[[#This Row],[godzina przylotu]])</f>
        <v>5.2673611111111129E-2</v>
      </c>
    </row>
    <row r="114" spans="1:9" x14ac:dyDescent="0.45">
      <c r="A114">
        <v>18</v>
      </c>
      <c r="B114" s="1">
        <v>44443</v>
      </c>
      <c r="C114" s="2">
        <v>0.48564814814814816</v>
      </c>
      <c r="D114" s="1">
        <v>44443</v>
      </c>
      <c r="E114" s="3" t="s">
        <v>22</v>
      </c>
      <c r="F114">
        <v>22</v>
      </c>
      <c r="G114">
        <v>5</v>
      </c>
      <c r="H114">
        <f>loty3[[#This Row],[data przylotu]]-loty3[[#This Row],[data wylotu]]</f>
        <v>0</v>
      </c>
      <c r="I114">
        <f>IF(loty3[[#This Row],[Czas lotu dni]]= 0, loty3[[#This Row],[godzina przylotu]]-loty3[[#This Row],[godzina wylotu]], 1-loty3[[#This Row],[godzina wylotu]]+loty3[[#This Row],[godzina przylotu]])</f>
        <v>5.2662037037036979E-2</v>
      </c>
    </row>
    <row r="115" spans="1:9" x14ac:dyDescent="0.45">
      <c r="A115">
        <v>1</v>
      </c>
      <c r="B115" s="1">
        <v>44440</v>
      </c>
      <c r="C115" s="2">
        <v>0.33333333333333331</v>
      </c>
      <c r="D115" s="1">
        <v>44440</v>
      </c>
      <c r="E115" s="3" t="s">
        <v>5</v>
      </c>
      <c r="F115">
        <v>12</v>
      </c>
      <c r="G115">
        <v>0</v>
      </c>
      <c r="H115">
        <f>loty3[[#This Row],[data przylotu]]-loty3[[#This Row],[data wylotu]]</f>
        <v>0</v>
      </c>
      <c r="I115">
        <f>IF(loty3[[#This Row],[Czas lotu dni]]= 0, loty3[[#This Row],[godzina przylotu]]-loty3[[#This Row],[godzina wylotu]], 1-loty3[[#This Row],[godzina wylotu]]+loty3[[#This Row],[godzina przylotu]])</f>
        <v>5.1805555555555549E-2</v>
      </c>
    </row>
    <row r="116" spans="1:9" x14ac:dyDescent="0.45">
      <c r="A116">
        <v>16</v>
      </c>
      <c r="B116" s="1">
        <v>44443</v>
      </c>
      <c r="C116" s="2">
        <v>0.29620370370370369</v>
      </c>
      <c r="D116" s="1">
        <v>44443</v>
      </c>
      <c r="E116" s="3" t="s">
        <v>20</v>
      </c>
      <c r="F116">
        <v>9</v>
      </c>
      <c r="G116">
        <v>11</v>
      </c>
      <c r="H116">
        <f>loty3[[#This Row],[data przylotu]]-loty3[[#This Row],[data wylotu]]</f>
        <v>0</v>
      </c>
      <c r="I116">
        <f>IF(loty3[[#This Row],[Czas lotu dni]]= 0, loty3[[#This Row],[godzina przylotu]]-loty3[[#This Row],[godzina wylotu]], 1-loty3[[#This Row],[godzina wylotu]]+loty3[[#This Row],[godzina przylotu]])</f>
        <v>5.0844907407407436E-2</v>
      </c>
    </row>
    <row r="117" spans="1:9" x14ac:dyDescent="0.45">
      <c r="A117">
        <v>112</v>
      </c>
      <c r="B117" s="1">
        <v>44460</v>
      </c>
      <c r="C117" s="2">
        <v>0.71136574074074077</v>
      </c>
      <c r="D117" s="1">
        <v>44460</v>
      </c>
      <c r="E117" s="3" t="s">
        <v>116</v>
      </c>
      <c r="F117">
        <v>0</v>
      </c>
      <c r="G117">
        <v>10</v>
      </c>
      <c r="H117">
        <f>loty3[[#This Row],[data przylotu]]-loty3[[#This Row],[data wylotu]]</f>
        <v>0</v>
      </c>
      <c r="I117">
        <f>IF(loty3[[#This Row],[Czas lotu dni]]= 0, loty3[[#This Row],[godzina przylotu]]-loty3[[#This Row],[godzina wylotu]], 1-loty3[[#This Row],[godzina wylotu]]+loty3[[#This Row],[godzina przylotu]])</f>
        <v>5.0370370370370288E-2</v>
      </c>
    </row>
    <row r="118" spans="1:9" x14ac:dyDescent="0.45">
      <c r="A118">
        <v>84</v>
      </c>
      <c r="B118" s="1">
        <v>44455</v>
      </c>
      <c r="C118" s="2">
        <v>0.6744444444444444</v>
      </c>
      <c r="D118" s="1">
        <v>44455</v>
      </c>
      <c r="E118" s="3" t="s">
        <v>88</v>
      </c>
      <c r="F118">
        <v>12</v>
      </c>
      <c r="G118">
        <v>7</v>
      </c>
      <c r="H118">
        <f>loty3[[#This Row],[data przylotu]]-loty3[[#This Row],[data wylotu]]</f>
        <v>0</v>
      </c>
      <c r="I118">
        <f>IF(loty3[[#This Row],[Czas lotu dni]]= 0, loty3[[#This Row],[godzina przylotu]]-loty3[[#This Row],[godzina wylotu]], 1-loty3[[#This Row],[godzina wylotu]]+loty3[[#This Row],[godzina przylotu]])</f>
        <v>4.9178240740740731E-2</v>
      </c>
    </row>
    <row r="119" spans="1:9" x14ac:dyDescent="0.45">
      <c r="A119">
        <v>152</v>
      </c>
      <c r="B119" s="1">
        <v>44468</v>
      </c>
      <c r="C119" s="2">
        <v>0.79931712962962964</v>
      </c>
      <c r="D119" s="1">
        <v>44468</v>
      </c>
      <c r="E119" s="3" t="s">
        <v>156</v>
      </c>
      <c r="F119">
        <v>16</v>
      </c>
      <c r="G119">
        <v>21</v>
      </c>
      <c r="H119">
        <f>loty3[[#This Row],[data przylotu]]-loty3[[#This Row],[data wylotu]]</f>
        <v>0</v>
      </c>
      <c r="I119">
        <f>IF(loty3[[#This Row],[Czas lotu dni]]= 0, loty3[[#This Row],[godzina przylotu]]-loty3[[#This Row],[godzina wylotu]], 1-loty3[[#This Row],[godzina wylotu]]+loty3[[#This Row],[godzina przylotu]])</f>
        <v>4.8854166666666643E-2</v>
      </c>
    </row>
    <row r="120" spans="1:9" x14ac:dyDescent="0.45">
      <c r="A120">
        <v>111</v>
      </c>
      <c r="B120" s="1">
        <v>44460</v>
      </c>
      <c r="C120" s="2">
        <v>0.62174768518518519</v>
      </c>
      <c r="D120" s="1">
        <v>44460</v>
      </c>
      <c r="E120" s="3" t="s">
        <v>115</v>
      </c>
      <c r="F120">
        <v>9</v>
      </c>
      <c r="G120">
        <v>28</v>
      </c>
      <c r="H120">
        <f>loty3[[#This Row],[data przylotu]]-loty3[[#This Row],[data wylotu]]</f>
        <v>0</v>
      </c>
      <c r="I120">
        <f>IF(loty3[[#This Row],[Czas lotu dni]]= 0, loty3[[#This Row],[godzina przylotu]]-loty3[[#This Row],[godzina wylotu]], 1-loty3[[#This Row],[godzina wylotu]]+loty3[[#This Row],[godzina przylotu]])</f>
        <v>4.7291666666666621E-2</v>
      </c>
    </row>
    <row r="121" spans="1:9" x14ac:dyDescent="0.45">
      <c r="A121">
        <v>30</v>
      </c>
      <c r="B121" s="1">
        <v>44445</v>
      </c>
      <c r="C121" s="2">
        <v>0.7160185185185185</v>
      </c>
      <c r="D121" s="1">
        <v>44445</v>
      </c>
      <c r="E121" s="3" t="s">
        <v>34</v>
      </c>
      <c r="F121">
        <v>18</v>
      </c>
      <c r="G121">
        <v>14</v>
      </c>
      <c r="H121">
        <f>loty3[[#This Row],[data przylotu]]-loty3[[#This Row],[data wylotu]]</f>
        <v>0</v>
      </c>
      <c r="I121">
        <f>IF(loty3[[#This Row],[Czas lotu dni]]= 0, loty3[[#This Row],[godzina przylotu]]-loty3[[#This Row],[godzina wylotu]], 1-loty3[[#This Row],[godzina wylotu]]+loty3[[#This Row],[godzina przylotu]])</f>
        <v>4.7175925925925899E-2</v>
      </c>
    </row>
    <row r="122" spans="1:9" x14ac:dyDescent="0.45">
      <c r="A122">
        <v>114</v>
      </c>
      <c r="B122" s="1">
        <v>44461</v>
      </c>
      <c r="C122" s="2">
        <v>0.29829861111111111</v>
      </c>
      <c r="D122" s="1">
        <v>44461</v>
      </c>
      <c r="E122" s="3" t="s">
        <v>118</v>
      </c>
      <c r="F122">
        <v>11</v>
      </c>
      <c r="G122">
        <v>5</v>
      </c>
      <c r="H122">
        <f>loty3[[#This Row],[data przylotu]]-loty3[[#This Row],[data wylotu]]</f>
        <v>0</v>
      </c>
      <c r="I122">
        <f>IF(loty3[[#This Row],[Czas lotu dni]]= 0, loty3[[#This Row],[godzina przylotu]]-loty3[[#This Row],[godzina wylotu]], 1-loty3[[#This Row],[godzina wylotu]]+loty3[[#This Row],[godzina przylotu]])</f>
        <v>4.666666666666669E-2</v>
      </c>
    </row>
    <row r="123" spans="1:9" x14ac:dyDescent="0.45">
      <c r="A123">
        <v>73</v>
      </c>
      <c r="B123" s="1">
        <v>44453</v>
      </c>
      <c r="C123" s="2">
        <v>0.87285879629629626</v>
      </c>
      <c r="D123" s="1">
        <v>44453</v>
      </c>
      <c r="E123" s="3" t="s">
        <v>77</v>
      </c>
      <c r="F123">
        <v>6</v>
      </c>
      <c r="G123">
        <v>1</v>
      </c>
      <c r="H123">
        <f>loty3[[#This Row],[data przylotu]]-loty3[[#This Row],[data wylotu]]</f>
        <v>0</v>
      </c>
      <c r="I123">
        <f>IF(loty3[[#This Row],[Czas lotu dni]]= 0, loty3[[#This Row],[godzina przylotu]]-loty3[[#This Row],[godzina wylotu]], 1-loty3[[#This Row],[godzina wylotu]]+loty3[[#This Row],[godzina przylotu]])</f>
        <v>4.6655092592592595E-2</v>
      </c>
    </row>
    <row r="124" spans="1:9" x14ac:dyDescent="0.45">
      <c r="A124">
        <v>97</v>
      </c>
      <c r="B124" s="1">
        <v>44458</v>
      </c>
      <c r="C124" s="2">
        <v>0.58005787037037038</v>
      </c>
      <c r="D124" s="1">
        <v>44458</v>
      </c>
      <c r="E124" s="3" t="s">
        <v>101</v>
      </c>
      <c r="F124">
        <v>14</v>
      </c>
      <c r="G124">
        <v>7</v>
      </c>
      <c r="H124">
        <f>loty3[[#This Row],[data przylotu]]-loty3[[#This Row],[data wylotu]]</f>
        <v>0</v>
      </c>
      <c r="I124">
        <f>IF(loty3[[#This Row],[Czas lotu dni]]= 0, loty3[[#This Row],[godzina przylotu]]-loty3[[#This Row],[godzina wylotu]], 1-loty3[[#This Row],[godzina wylotu]]+loty3[[#This Row],[godzina przylotu]])</f>
        <v>4.5671296296296293E-2</v>
      </c>
    </row>
    <row r="125" spans="1:9" x14ac:dyDescent="0.45">
      <c r="A125">
        <v>55</v>
      </c>
      <c r="B125" s="1">
        <v>44450</v>
      </c>
      <c r="C125" s="2">
        <v>0.46128472222222222</v>
      </c>
      <c r="D125" s="1">
        <v>44450</v>
      </c>
      <c r="E125" s="3" t="s">
        <v>59</v>
      </c>
      <c r="F125">
        <v>14</v>
      </c>
      <c r="G125">
        <v>2</v>
      </c>
      <c r="H125">
        <f>loty3[[#This Row],[data przylotu]]-loty3[[#This Row],[data wylotu]]</f>
        <v>0</v>
      </c>
      <c r="I125">
        <f>IF(loty3[[#This Row],[Czas lotu dni]]= 0, loty3[[#This Row],[godzina przylotu]]-loty3[[#This Row],[godzina wylotu]], 1-loty3[[#This Row],[godzina wylotu]]+loty3[[#This Row],[godzina przylotu]])</f>
        <v>4.5046296296296251E-2</v>
      </c>
    </row>
    <row r="126" spans="1:9" x14ac:dyDescent="0.45">
      <c r="A126">
        <v>86</v>
      </c>
      <c r="B126" s="1">
        <v>44456</v>
      </c>
      <c r="C126" s="2">
        <v>0.28914351851851849</v>
      </c>
      <c r="D126" s="1">
        <v>44456</v>
      </c>
      <c r="E126" s="3" t="s">
        <v>90</v>
      </c>
      <c r="F126">
        <v>4</v>
      </c>
      <c r="G126">
        <v>11</v>
      </c>
      <c r="H126">
        <f>loty3[[#This Row],[data przylotu]]-loty3[[#This Row],[data wylotu]]</f>
        <v>0</v>
      </c>
      <c r="I126">
        <f>IF(loty3[[#This Row],[Czas lotu dni]]= 0, loty3[[#This Row],[godzina przylotu]]-loty3[[#This Row],[godzina wylotu]], 1-loty3[[#This Row],[godzina wylotu]]+loty3[[#This Row],[godzina przylotu]])</f>
        <v>4.4930555555555585E-2</v>
      </c>
    </row>
    <row r="127" spans="1:9" x14ac:dyDescent="0.45">
      <c r="A127">
        <v>133</v>
      </c>
      <c r="B127" s="1">
        <v>44464</v>
      </c>
      <c r="C127" s="2">
        <v>0.71141203703703704</v>
      </c>
      <c r="D127" s="1">
        <v>44464</v>
      </c>
      <c r="E127" s="3" t="s">
        <v>137</v>
      </c>
      <c r="F127">
        <v>12</v>
      </c>
      <c r="G127">
        <v>6</v>
      </c>
      <c r="H127">
        <f>loty3[[#This Row],[data przylotu]]-loty3[[#This Row],[data wylotu]]</f>
        <v>0</v>
      </c>
      <c r="I127">
        <f>IF(loty3[[#This Row],[Czas lotu dni]]= 0, loty3[[#This Row],[godzina przylotu]]-loty3[[#This Row],[godzina wylotu]], 1-loty3[[#This Row],[godzina wylotu]]+loty3[[#This Row],[godzina przylotu]])</f>
        <v>4.4884259259259207E-2</v>
      </c>
    </row>
    <row r="128" spans="1:9" x14ac:dyDescent="0.45">
      <c r="A128">
        <v>109</v>
      </c>
      <c r="B128" s="1">
        <v>44460</v>
      </c>
      <c r="C128" s="2">
        <v>0.29172453703703705</v>
      </c>
      <c r="D128" s="1">
        <v>44460</v>
      </c>
      <c r="E128" s="3" t="s">
        <v>113</v>
      </c>
      <c r="F128">
        <v>11</v>
      </c>
      <c r="G128">
        <v>0</v>
      </c>
      <c r="H128">
        <f>loty3[[#This Row],[data przylotu]]-loty3[[#This Row],[data wylotu]]</f>
        <v>0</v>
      </c>
      <c r="I128">
        <f>IF(loty3[[#This Row],[Czas lotu dni]]= 0, loty3[[#This Row],[godzina przylotu]]-loty3[[#This Row],[godzina wylotu]], 1-loty3[[#This Row],[godzina wylotu]]+loty3[[#This Row],[godzina przylotu]])</f>
        <v>4.4687499999999991E-2</v>
      </c>
    </row>
    <row r="129" spans="1:9" x14ac:dyDescent="0.45">
      <c r="A129">
        <v>103</v>
      </c>
      <c r="B129" s="1">
        <v>44459</v>
      </c>
      <c r="C129" s="2">
        <v>0.54886574074074079</v>
      </c>
      <c r="D129" s="1">
        <v>44459</v>
      </c>
      <c r="E129" s="3" t="s">
        <v>107</v>
      </c>
      <c r="F129">
        <v>9</v>
      </c>
      <c r="G129">
        <v>14</v>
      </c>
      <c r="H129">
        <f>loty3[[#This Row],[data przylotu]]-loty3[[#This Row],[data wylotu]]</f>
        <v>0</v>
      </c>
      <c r="I129">
        <f>IF(loty3[[#This Row],[Czas lotu dni]]= 0, loty3[[#This Row],[godzina przylotu]]-loty3[[#This Row],[godzina wylotu]], 1-loty3[[#This Row],[godzina wylotu]]+loty3[[#This Row],[godzina przylotu]])</f>
        <v>4.4432870370370359E-2</v>
      </c>
    </row>
    <row r="130" spans="1:9" x14ac:dyDescent="0.45">
      <c r="A130">
        <v>137</v>
      </c>
      <c r="B130" s="1">
        <v>44465</v>
      </c>
      <c r="C130" s="2">
        <v>0.54450231481481481</v>
      </c>
      <c r="D130" s="1">
        <v>44465</v>
      </c>
      <c r="E130" s="3" t="s">
        <v>141</v>
      </c>
      <c r="F130">
        <v>11</v>
      </c>
      <c r="G130">
        <v>9</v>
      </c>
      <c r="H130">
        <f>loty3[[#This Row],[data przylotu]]-loty3[[#This Row],[data wylotu]]</f>
        <v>0</v>
      </c>
      <c r="I130">
        <f>IF(loty3[[#This Row],[Czas lotu dni]]= 0, loty3[[#This Row],[godzina przylotu]]-loty3[[#This Row],[godzina wylotu]], 1-loty3[[#This Row],[godzina wylotu]]+loty3[[#This Row],[godzina przylotu]])</f>
        <v>4.3009259259259247E-2</v>
      </c>
    </row>
    <row r="131" spans="1:9" x14ac:dyDescent="0.45">
      <c r="A131">
        <v>122</v>
      </c>
      <c r="B131" s="1">
        <v>44462</v>
      </c>
      <c r="C131" s="2">
        <v>0.54518518518518522</v>
      </c>
      <c r="D131" s="1">
        <v>44462</v>
      </c>
      <c r="E131" s="3" t="s">
        <v>126</v>
      </c>
      <c r="F131">
        <v>19</v>
      </c>
      <c r="G131">
        <v>22</v>
      </c>
      <c r="H131">
        <f>loty3[[#This Row],[data przylotu]]-loty3[[#This Row],[data wylotu]]</f>
        <v>0</v>
      </c>
      <c r="I131">
        <f>IF(loty3[[#This Row],[Czas lotu dni]]= 0, loty3[[#This Row],[godzina przylotu]]-loty3[[#This Row],[godzina wylotu]], 1-loty3[[#This Row],[godzina wylotu]]+loty3[[#This Row],[godzina przylotu]])</f>
        <v>4.2569444444444438E-2</v>
      </c>
    </row>
    <row r="132" spans="1:9" x14ac:dyDescent="0.45">
      <c r="A132">
        <v>141</v>
      </c>
      <c r="B132" s="1">
        <v>44466</v>
      </c>
      <c r="C132" s="2">
        <v>0.38195601851851851</v>
      </c>
      <c r="D132" s="1">
        <v>44466</v>
      </c>
      <c r="E132" s="3" t="s">
        <v>145</v>
      </c>
      <c r="F132">
        <v>10</v>
      </c>
      <c r="G132">
        <v>19</v>
      </c>
      <c r="H132">
        <f>loty3[[#This Row],[data przylotu]]-loty3[[#This Row],[data wylotu]]</f>
        <v>0</v>
      </c>
      <c r="I132">
        <f>IF(loty3[[#This Row],[Czas lotu dni]]= 0, loty3[[#This Row],[godzina przylotu]]-loty3[[#This Row],[godzina wylotu]], 1-loty3[[#This Row],[godzina wylotu]]+loty3[[#This Row],[godzina przylotu]])</f>
        <v>4.2442129629629621E-2</v>
      </c>
    </row>
    <row r="133" spans="1:9" x14ac:dyDescent="0.45">
      <c r="A133">
        <v>104</v>
      </c>
      <c r="B133" s="1">
        <v>44459</v>
      </c>
      <c r="C133" s="2">
        <v>0.63266203703703705</v>
      </c>
      <c r="D133" s="1">
        <v>44459</v>
      </c>
      <c r="E133" s="3" t="s">
        <v>108</v>
      </c>
      <c r="F133">
        <v>8</v>
      </c>
      <c r="G133">
        <v>19</v>
      </c>
      <c r="H133">
        <f>loty3[[#This Row],[data przylotu]]-loty3[[#This Row],[data wylotu]]</f>
        <v>0</v>
      </c>
      <c r="I133">
        <f>IF(loty3[[#This Row],[Czas lotu dni]]= 0, loty3[[#This Row],[godzina przylotu]]-loty3[[#This Row],[godzina wylotu]], 1-loty3[[#This Row],[godzina wylotu]]+loty3[[#This Row],[godzina przylotu]])</f>
        <v>4.238425925925926E-2</v>
      </c>
    </row>
    <row r="134" spans="1:9" x14ac:dyDescent="0.45">
      <c r="A134">
        <v>146</v>
      </c>
      <c r="B134" s="1">
        <v>44467</v>
      </c>
      <c r="C134" s="2">
        <v>0.71254629629629629</v>
      </c>
      <c r="D134" s="1">
        <v>44467</v>
      </c>
      <c r="E134" s="3" t="s">
        <v>150</v>
      </c>
      <c r="F134">
        <v>12</v>
      </c>
      <c r="G134">
        <v>9</v>
      </c>
      <c r="H134">
        <f>loty3[[#This Row],[data przylotu]]-loty3[[#This Row],[data wylotu]]</f>
        <v>0</v>
      </c>
      <c r="I134">
        <f>IF(loty3[[#This Row],[Czas lotu dni]]= 0, loty3[[#This Row],[godzina przylotu]]-loty3[[#This Row],[godzina wylotu]], 1-loty3[[#This Row],[godzina wylotu]]+loty3[[#This Row],[godzina przylotu]])</f>
        <v>4.2187500000000044E-2</v>
      </c>
    </row>
    <row r="135" spans="1:9" x14ac:dyDescent="0.45">
      <c r="A135">
        <v>24</v>
      </c>
      <c r="B135" s="1">
        <v>44444</v>
      </c>
      <c r="C135" s="2">
        <v>0.69188657407407406</v>
      </c>
      <c r="D135" s="1">
        <v>44444</v>
      </c>
      <c r="E135" s="3" t="s">
        <v>28</v>
      </c>
      <c r="F135">
        <v>11</v>
      </c>
      <c r="G135">
        <v>9</v>
      </c>
      <c r="H135">
        <f>loty3[[#This Row],[data przylotu]]-loty3[[#This Row],[data wylotu]]</f>
        <v>0</v>
      </c>
      <c r="I135">
        <f>IF(loty3[[#This Row],[Czas lotu dni]]= 0, loty3[[#This Row],[godzina przylotu]]-loty3[[#This Row],[godzina wylotu]], 1-loty3[[#This Row],[godzina wylotu]]+loty3[[#This Row],[godzina przylotu]])</f>
        <v>4.1770833333333313E-2</v>
      </c>
    </row>
    <row r="136" spans="1:9" x14ac:dyDescent="0.45">
      <c r="A136">
        <v>44</v>
      </c>
      <c r="B136" s="1">
        <v>44448</v>
      </c>
      <c r="C136" s="2">
        <v>0.41349537037037037</v>
      </c>
      <c r="D136" s="1">
        <v>44448</v>
      </c>
      <c r="E136" s="3" t="s">
        <v>48</v>
      </c>
      <c r="F136">
        <v>9</v>
      </c>
      <c r="G136">
        <v>14</v>
      </c>
      <c r="H136">
        <f>loty3[[#This Row],[data przylotu]]-loty3[[#This Row],[data wylotu]]</f>
        <v>0</v>
      </c>
      <c r="I136">
        <f>IF(loty3[[#This Row],[Czas lotu dni]]= 0, loty3[[#This Row],[godzina przylotu]]-loty3[[#This Row],[godzina wylotu]], 1-loty3[[#This Row],[godzina wylotu]]+loty3[[#This Row],[godzina przylotu]])</f>
        <v>4.151620370370368E-2</v>
      </c>
    </row>
    <row r="137" spans="1:9" x14ac:dyDescent="0.4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140</v>
      </c>
      <c r="F137">
        <v>11</v>
      </c>
      <c r="G137">
        <v>6</v>
      </c>
      <c r="H137">
        <f>loty3[[#This Row],[data przylotu]]-loty3[[#This Row],[data wylotu]]</f>
        <v>0</v>
      </c>
      <c r="I137">
        <f>IF(loty3[[#This Row],[Czas lotu dni]]= 0, loty3[[#This Row],[godzina przylotu]]-loty3[[#This Row],[godzina wylotu]], 1-loty3[[#This Row],[godzina wylotu]]+loty3[[#This Row],[godzina przylotu]])</f>
        <v>4.1041666666666643E-2</v>
      </c>
    </row>
    <row r="138" spans="1:9" x14ac:dyDescent="0.45">
      <c r="A138">
        <v>135</v>
      </c>
      <c r="B138" s="1">
        <v>44465</v>
      </c>
      <c r="C138" s="2">
        <v>0.38269675925925928</v>
      </c>
      <c r="D138" s="1">
        <v>44465</v>
      </c>
      <c r="E138" s="3" t="s">
        <v>139</v>
      </c>
      <c r="F138">
        <v>9</v>
      </c>
      <c r="G138">
        <v>2</v>
      </c>
      <c r="H138">
        <f>loty3[[#This Row],[data przylotu]]-loty3[[#This Row],[data wylotu]]</f>
        <v>0</v>
      </c>
      <c r="I138">
        <f>IF(loty3[[#This Row],[Czas lotu dni]]= 0, loty3[[#This Row],[godzina przylotu]]-loty3[[#This Row],[godzina wylotu]], 1-loty3[[#This Row],[godzina wylotu]]+loty3[[#This Row],[godzina przylotu]])</f>
        <v>4.0462962962962923E-2</v>
      </c>
    </row>
    <row r="139" spans="1:9" x14ac:dyDescent="0.45">
      <c r="A139">
        <v>79</v>
      </c>
      <c r="B139" s="1">
        <v>44454</v>
      </c>
      <c r="C139" s="2">
        <v>0.86644675925925929</v>
      </c>
      <c r="D139" s="1">
        <v>44454</v>
      </c>
      <c r="E139" s="3" t="s">
        <v>83</v>
      </c>
      <c r="F139">
        <v>7</v>
      </c>
      <c r="G139">
        <v>2</v>
      </c>
      <c r="H139">
        <f>loty3[[#This Row],[data przylotu]]-loty3[[#This Row],[data wylotu]]</f>
        <v>0</v>
      </c>
      <c r="I139">
        <f>IF(loty3[[#This Row],[Czas lotu dni]]= 0, loty3[[#This Row],[godzina przylotu]]-loty3[[#This Row],[godzina wylotu]], 1-loty3[[#This Row],[godzina wylotu]]+loty3[[#This Row],[godzina przylotu]])</f>
        <v>4.035879629629624E-2</v>
      </c>
    </row>
    <row r="140" spans="1:9" x14ac:dyDescent="0.45">
      <c r="A140">
        <v>156</v>
      </c>
      <c r="B140" s="1">
        <v>44469</v>
      </c>
      <c r="C140" s="2">
        <v>0.59045138888888893</v>
      </c>
      <c r="D140" s="1">
        <v>44469</v>
      </c>
      <c r="E140" s="3" t="s">
        <v>159</v>
      </c>
      <c r="F140">
        <v>14</v>
      </c>
      <c r="G140">
        <v>8</v>
      </c>
      <c r="H140">
        <f>loty3[[#This Row],[data przylotu]]-loty3[[#This Row],[data wylotu]]</f>
        <v>0</v>
      </c>
      <c r="I140">
        <f>IF(loty3[[#This Row],[Czas lotu dni]]= 0, loty3[[#This Row],[godzina przylotu]]-loty3[[#This Row],[godzina wylotu]], 1-loty3[[#This Row],[godzina wylotu]]+loty3[[#This Row],[godzina przylotu]])</f>
        <v>4.020833333333329E-2</v>
      </c>
    </row>
    <row r="141" spans="1:9" x14ac:dyDescent="0.45">
      <c r="A141">
        <v>82</v>
      </c>
      <c r="B141" s="1">
        <v>44455</v>
      </c>
      <c r="C141" s="2">
        <v>0.46118055555555554</v>
      </c>
      <c r="D141" s="1">
        <v>44455</v>
      </c>
      <c r="E141" s="3" t="s">
        <v>86</v>
      </c>
      <c r="F141">
        <v>14</v>
      </c>
      <c r="G141">
        <v>9</v>
      </c>
      <c r="H141">
        <f>loty3[[#This Row],[data przylotu]]-loty3[[#This Row],[data wylotu]]</f>
        <v>0</v>
      </c>
      <c r="I141">
        <f>IF(loty3[[#This Row],[Czas lotu dni]]= 0, loty3[[#This Row],[godzina przylotu]]-loty3[[#This Row],[godzina wylotu]], 1-loty3[[#This Row],[godzina wylotu]]+loty3[[#This Row],[godzina przylotu]])</f>
        <v>3.9340277777777766E-2</v>
      </c>
    </row>
    <row r="142" spans="1:9" x14ac:dyDescent="0.45">
      <c r="A142">
        <v>132</v>
      </c>
      <c r="B142" s="1">
        <v>44464</v>
      </c>
      <c r="C142" s="2">
        <v>0.63065972222222222</v>
      </c>
      <c r="D142" s="1">
        <v>44464</v>
      </c>
      <c r="E142" s="3" t="s">
        <v>136</v>
      </c>
      <c r="F142">
        <v>5</v>
      </c>
      <c r="G142">
        <v>6</v>
      </c>
      <c r="H142">
        <f>loty3[[#This Row],[data przylotu]]-loty3[[#This Row],[data wylotu]]</f>
        <v>0</v>
      </c>
      <c r="I142">
        <f>IF(loty3[[#This Row],[Czas lotu dni]]= 0, loty3[[#This Row],[godzina przylotu]]-loty3[[#This Row],[godzina wylotu]], 1-loty3[[#This Row],[godzina wylotu]]+loty3[[#This Row],[godzina przylotu]])</f>
        <v>3.8888888888888862E-2</v>
      </c>
    </row>
    <row r="143" spans="1:9" x14ac:dyDescent="0.45">
      <c r="A143">
        <v>41</v>
      </c>
      <c r="B143" s="1">
        <v>44447</v>
      </c>
      <c r="C143" s="2">
        <v>0.7338541666666667</v>
      </c>
      <c r="D143" s="1">
        <v>44447</v>
      </c>
      <c r="E143" s="3" t="s">
        <v>45</v>
      </c>
      <c r="F143">
        <v>12</v>
      </c>
      <c r="G143">
        <v>24</v>
      </c>
      <c r="H143">
        <f>loty3[[#This Row],[data przylotu]]-loty3[[#This Row],[data wylotu]]</f>
        <v>0</v>
      </c>
      <c r="I143">
        <f>IF(loty3[[#This Row],[Czas lotu dni]]= 0, loty3[[#This Row],[godzina przylotu]]-loty3[[#This Row],[godzina wylotu]], 1-loty3[[#This Row],[godzina wylotu]]+loty3[[#This Row],[godzina przylotu]])</f>
        <v>3.8634259259259229E-2</v>
      </c>
    </row>
    <row r="144" spans="1:9" x14ac:dyDescent="0.45">
      <c r="A144">
        <v>47</v>
      </c>
      <c r="B144" s="1">
        <v>44448</v>
      </c>
      <c r="C144" s="2">
        <v>0.85435185185185181</v>
      </c>
      <c r="D144" s="1">
        <v>44448</v>
      </c>
      <c r="E144" s="3" t="s">
        <v>51</v>
      </c>
      <c r="F144">
        <v>13</v>
      </c>
      <c r="G144">
        <v>21</v>
      </c>
      <c r="H144">
        <f>loty3[[#This Row],[data przylotu]]-loty3[[#This Row],[data wylotu]]</f>
        <v>0</v>
      </c>
      <c r="I144">
        <f>IF(loty3[[#This Row],[Czas lotu dni]]= 0, loty3[[#This Row],[godzina przylotu]]-loty3[[#This Row],[godzina wylotu]], 1-loty3[[#This Row],[godzina wylotu]]+loty3[[#This Row],[godzina przylotu]])</f>
        <v>3.5648148148148207E-2</v>
      </c>
    </row>
    <row r="145" spans="1:9" x14ac:dyDescent="0.45">
      <c r="A145">
        <v>99</v>
      </c>
      <c r="B145" s="1">
        <v>44458</v>
      </c>
      <c r="C145" s="2">
        <v>0.81361111111111106</v>
      </c>
      <c r="D145" s="1">
        <v>44458</v>
      </c>
      <c r="E145" s="3" t="s">
        <v>103</v>
      </c>
      <c r="F145">
        <v>11</v>
      </c>
      <c r="G145">
        <v>9</v>
      </c>
      <c r="H145">
        <f>loty3[[#This Row],[data przylotu]]-loty3[[#This Row],[data wylotu]]</f>
        <v>0</v>
      </c>
      <c r="I145">
        <f>IF(loty3[[#This Row],[Czas lotu dni]]= 0, loty3[[#This Row],[godzina przylotu]]-loty3[[#This Row],[godzina wylotu]], 1-loty3[[#This Row],[godzina wylotu]]+loty3[[#This Row],[godzina przylotu]])</f>
        <v>3.501157407407407E-2</v>
      </c>
    </row>
    <row r="146" spans="1:9" x14ac:dyDescent="0.45">
      <c r="A146">
        <v>106</v>
      </c>
      <c r="B146" s="1">
        <v>44459</v>
      </c>
      <c r="C146" s="2">
        <v>0.74663194444444447</v>
      </c>
      <c r="D146" s="1">
        <v>44459</v>
      </c>
      <c r="E146" s="3" t="s">
        <v>110</v>
      </c>
      <c r="F146">
        <v>19</v>
      </c>
      <c r="G146">
        <v>9</v>
      </c>
      <c r="H146">
        <f>loty3[[#This Row],[data przylotu]]-loty3[[#This Row],[data wylotu]]</f>
        <v>0</v>
      </c>
      <c r="I146">
        <f>IF(loty3[[#This Row],[Czas lotu dni]]= 0, loty3[[#This Row],[godzina przylotu]]-loty3[[#This Row],[godzina wylotu]], 1-loty3[[#This Row],[godzina wylotu]]+loty3[[#This Row],[godzina przylotu]])</f>
        <v>3.499999999999992E-2</v>
      </c>
    </row>
    <row r="147" spans="1:9" x14ac:dyDescent="0.45">
      <c r="A147">
        <v>83</v>
      </c>
      <c r="B147" s="1">
        <v>44455</v>
      </c>
      <c r="C147" s="2">
        <v>0.57986111111111116</v>
      </c>
      <c r="D147" s="1">
        <v>44455</v>
      </c>
      <c r="E147" s="3" t="s">
        <v>87</v>
      </c>
      <c r="F147">
        <v>14</v>
      </c>
      <c r="G147">
        <v>9</v>
      </c>
      <c r="H147">
        <f>loty3[[#This Row],[data przylotu]]-loty3[[#This Row],[data wylotu]]</f>
        <v>0</v>
      </c>
      <c r="I147">
        <f>IF(loty3[[#This Row],[Czas lotu dni]]= 0, loty3[[#This Row],[godzina przylotu]]-loty3[[#This Row],[godzina wylotu]], 1-loty3[[#This Row],[godzina wylotu]]+loty3[[#This Row],[godzina przylotu]])</f>
        <v>3.4837962962962932E-2</v>
      </c>
    </row>
    <row r="148" spans="1:9" x14ac:dyDescent="0.45">
      <c r="A148">
        <v>56</v>
      </c>
      <c r="B148" s="1">
        <v>44450</v>
      </c>
      <c r="C148" s="2">
        <v>0.56730324074074079</v>
      </c>
      <c r="D148" s="1">
        <v>44450</v>
      </c>
      <c r="E148" s="3" t="s">
        <v>60</v>
      </c>
      <c r="F148">
        <v>17</v>
      </c>
      <c r="G148">
        <v>9</v>
      </c>
      <c r="H148">
        <f>loty3[[#This Row],[data przylotu]]-loty3[[#This Row],[data wylotu]]</f>
        <v>0</v>
      </c>
      <c r="I148">
        <f>IF(loty3[[#This Row],[Czas lotu dni]]= 0, loty3[[#This Row],[godzina przylotu]]-loty3[[#This Row],[godzina wylotu]], 1-loty3[[#This Row],[godzina wylotu]]+loty3[[#This Row],[godzina przylotu]])</f>
        <v>3.4629629629629566E-2</v>
      </c>
    </row>
    <row r="149" spans="1:9" x14ac:dyDescent="0.45">
      <c r="A149">
        <v>77</v>
      </c>
      <c r="B149" s="1">
        <v>44454</v>
      </c>
      <c r="C149" s="2">
        <v>0.5991319444444444</v>
      </c>
      <c r="D149" s="1">
        <v>44454</v>
      </c>
      <c r="E149" s="3" t="s">
        <v>81</v>
      </c>
      <c r="F149">
        <v>14</v>
      </c>
      <c r="G149">
        <v>21</v>
      </c>
      <c r="H149">
        <f>loty3[[#This Row],[data przylotu]]-loty3[[#This Row],[data wylotu]]</f>
        <v>0</v>
      </c>
      <c r="I149">
        <f>IF(loty3[[#This Row],[Czas lotu dni]]= 0, loty3[[#This Row],[godzina przylotu]]-loty3[[#This Row],[godzina wylotu]], 1-loty3[[#This Row],[godzina wylotu]]+loty3[[#This Row],[godzina przylotu]])</f>
        <v>3.4479166666666727E-2</v>
      </c>
    </row>
    <row r="150" spans="1:9" x14ac:dyDescent="0.45">
      <c r="A150">
        <v>52</v>
      </c>
      <c r="B150" s="1">
        <v>44449</v>
      </c>
      <c r="C150" s="2">
        <v>0.79276620370370365</v>
      </c>
      <c r="D150" s="1">
        <v>44449</v>
      </c>
      <c r="E150" s="3" t="s">
        <v>56</v>
      </c>
      <c r="F150">
        <v>12</v>
      </c>
      <c r="G150">
        <v>4</v>
      </c>
      <c r="H150">
        <f>loty3[[#This Row],[data przylotu]]-loty3[[#This Row],[data wylotu]]</f>
        <v>0</v>
      </c>
      <c r="I150">
        <f>IF(loty3[[#This Row],[Czas lotu dni]]= 0, loty3[[#This Row],[godzina przylotu]]-loty3[[#This Row],[godzina wylotu]], 1-loty3[[#This Row],[godzina wylotu]]+loty3[[#This Row],[godzina przylotu]])</f>
        <v>3.2766203703703756E-2</v>
      </c>
    </row>
    <row r="151" spans="1:9" x14ac:dyDescent="0.45">
      <c r="A151">
        <v>92</v>
      </c>
      <c r="B151" s="1">
        <v>44457</v>
      </c>
      <c r="C151" s="2">
        <v>0.38490740740740742</v>
      </c>
      <c r="D151" s="1">
        <v>44457</v>
      </c>
      <c r="E151" s="3" t="s">
        <v>96</v>
      </c>
      <c r="F151">
        <v>5</v>
      </c>
      <c r="G151">
        <v>8</v>
      </c>
      <c r="H151">
        <f>loty3[[#This Row],[data przylotu]]-loty3[[#This Row],[data wylotu]]</f>
        <v>0</v>
      </c>
      <c r="I151">
        <f>IF(loty3[[#This Row],[Czas lotu dni]]= 0, loty3[[#This Row],[godzina przylotu]]-loty3[[#This Row],[godzina wylotu]], 1-loty3[[#This Row],[godzina wylotu]]+loty3[[#This Row],[godzina przylotu]])</f>
        <v>3.1886574074074081E-2</v>
      </c>
    </row>
    <row r="152" spans="1:9" x14ac:dyDescent="0.45">
      <c r="A152">
        <v>131</v>
      </c>
      <c r="B152" s="1">
        <v>44464</v>
      </c>
      <c r="C152" s="2">
        <v>0.54474537037037041</v>
      </c>
      <c r="D152" s="1">
        <v>44464</v>
      </c>
      <c r="E152" s="3" t="s">
        <v>135</v>
      </c>
      <c r="F152">
        <v>1</v>
      </c>
      <c r="G152">
        <v>3</v>
      </c>
      <c r="H152">
        <f>loty3[[#This Row],[data przylotu]]-loty3[[#This Row],[data wylotu]]</f>
        <v>0</v>
      </c>
      <c r="I152">
        <f>IF(loty3[[#This Row],[Czas lotu dni]]= 0, loty3[[#This Row],[godzina przylotu]]-loty3[[#This Row],[godzina wylotu]], 1-loty3[[#This Row],[godzina wylotu]]+loty3[[#This Row],[godzina przylotu]])</f>
        <v>3.0995370370370368E-2</v>
      </c>
    </row>
    <row r="153" spans="1:9" x14ac:dyDescent="0.45">
      <c r="A153">
        <v>72</v>
      </c>
      <c r="B153" s="1">
        <v>44453</v>
      </c>
      <c r="C153" s="2">
        <v>0.77552083333333333</v>
      </c>
      <c r="D153" s="1">
        <v>44453</v>
      </c>
      <c r="E153" s="3" t="s">
        <v>76</v>
      </c>
      <c r="F153">
        <v>8</v>
      </c>
      <c r="G153">
        <v>7</v>
      </c>
      <c r="H153">
        <f>loty3[[#This Row],[data przylotu]]-loty3[[#This Row],[data wylotu]]</f>
        <v>0</v>
      </c>
      <c r="I153">
        <f>IF(loty3[[#This Row],[Czas lotu dni]]= 0, loty3[[#This Row],[godzina przylotu]]-loty3[[#This Row],[godzina wylotu]], 1-loty3[[#This Row],[godzina wylotu]]+loty3[[#This Row],[godzina przylotu]])</f>
        <v>2.7187500000000031E-2</v>
      </c>
    </row>
    <row r="154" spans="1:9" x14ac:dyDescent="0.45">
      <c r="A154">
        <v>116</v>
      </c>
      <c r="B154" s="1">
        <v>44461</v>
      </c>
      <c r="C154" s="2">
        <v>0.60652777777777778</v>
      </c>
      <c r="D154" s="1">
        <v>44461</v>
      </c>
      <c r="E154" s="3" t="s">
        <v>120</v>
      </c>
      <c r="F154">
        <v>14</v>
      </c>
      <c r="G154">
        <v>11</v>
      </c>
      <c r="H154">
        <f>loty3[[#This Row],[data przylotu]]-loty3[[#This Row],[data wylotu]]</f>
        <v>0</v>
      </c>
      <c r="I154">
        <f>IF(loty3[[#This Row],[Czas lotu dni]]= 0, loty3[[#This Row],[godzina przylotu]]-loty3[[#This Row],[godzina wylotu]], 1-loty3[[#This Row],[godzina wylotu]]+loty3[[#This Row],[godzina przylotu]])</f>
        <v>2.633101851851849E-2</v>
      </c>
    </row>
    <row r="155" spans="1:9" x14ac:dyDescent="0.45">
      <c r="A155">
        <v>154</v>
      </c>
      <c r="B155" s="1">
        <v>44469</v>
      </c>
      <c r="C155" s="2">
        <v>0.3125</v>
      </c>
      <c r="D155" s="1">
        <v>44469</v>
      </c>
      <c r="E155" s="3" t="s">
        <v>158</v>
      </c>
      <c r="F155">
        <v>17</v>
      </c>
      <c r="G155">
        <v>3</v>
      </c>
      <c r="H155">
        <f>loty3[[#This Row],[data przylotu]]-loty3[[#This Row],[data wylotu]]</f>
        <v>0</v>
      </c>
      <c r="I155">
        <f>IF(loty3[[#This Row],[Czas lotu dni]]= 0, loty3[[#This Row],[godzina przylotu]]-loty3[[#This Row],[godzina wylotu]], 1-loty3[[#This Row],[godzina wylotu]]+loty3[[#This Row],[godzina przylotu]])</f>
        <v>2.1354166666666674E-2</v>
      </c>
    </row>
    <row r="156" spans="1:9" x14ac:dyDescent="0.45">
      <c r="A156">
        <v>87</v>
      </c>
      <c r="B156" s="1">
        <v>44456</v>
      </c>
      <c r="C156" s="2">
        <v>0.45840277777777777</v>
      </c>
      <c r="D156" s="1">
        <v>44456</v>
      </c>
      <c r="E156" s="3" t="s">
        <v>91</v>
      </c>
      <c r="F156">
        <v>21</v>
      </c>
      <c r="G156">
        <v>15</v>
      </c>
      <c r="H156">
        <f>loty3[[#This Row],[data przylotu]]-loty3[[#This Row],[data wylotu]]</f>
        <v>0</v>
      </c>
      <c r="I156">
        <f>IF(loty3[[#This Row],[Czas lotu dni]]= 0, loty3[[#This Row],[godzina przylotu]]-loty3[[#This Row],[godzina wylotu]], 1-loty3[[#This Row],[godzina wylotu]]+loty3[[#This Row],[godzina przylotu]])</f>
        <v>2.0868055555555542E-2</v>
      </c>
    </row>
    <row r="157" spans="1:9" x14ac:dyDescent="0.45">
      <c r="A157">
        <v>94</v>
      </c>
      <c r="B157" s="1">
        <v>44457</v>
      </c>
      <c r="C157" s="2">
        <v>0.62175925925925923</v>
      </c>
      <c r="D157" s="1">
        <v>44457</v>
      </c>
      <c r="E157" s="3" t="s">
        <v>98</v>
      </c>
      <c r="F157">
        <v>11</v>
      </c>
      <c r="G157">
        <v>17</v>
      </c>
      <c r="H157">
        <f>loty3[[#This Row],[data przylotu]]-loty3[[#This Row],[data wylotu]]</f>
        <v>0</v>
      </c>
      <c r="I157">
        <f>IF(loty3[[#This Row],[Czas lotu dni]]= 0, loty3[[#This Row],[godzina przylotu]]-loty3[[#This Row],[godzina wylotu]], 1-loty3[[#This Row],[godzina wylotu]]+loty3[[#This Row],[godzina przylotu]])</f>
        <v>2.0821759259259331E-2</v>
      </c>
    </row>
    <row r="158" spans="1:9" x14ac:dyDescent="0.45">
      <c r="A158">
        <v>105</v>
      </c>
      <c r="B158" s="1">
        <v>44459</v>
      </c>
      <c r="C158" s="2">
        <v>0.70928240740740744</v>
      </c>
      <c r="D158" s="1">
        <v>44459</v>
      </c>
      <c r="E158" s="3" t="s">
        <v>109</v>
      </c>
      <c r="F158">
        <v>23</v>
      </c>
      <c r="G158">
        <v>14</v>
      </c>
      <c r="H158">
        <f>loty3[[#This Row],[data przylotu]]-loty3[[#This Row],[data wylotu]]</f>
        <v>0</v>
      </c>
      <c r="I158">
        <f>IF(loty3[[#This Row],[Czas lotu dni]]= 0, loty3[[#This Row],[godzina przylotu]]-loty3[[#This Row],[godzina wylotu]], 1-loty3[[#This Row],[godzina wylotu]]+loty3[[#This Row],[godzina przylotu]])</f>
        <v>1.9895833333333335E-2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28C1-B3B6-4A57-A9E8-8CF6D08FA0CE}">
  <dimension ref="A1:M158"/>
  <sheetViews>
    <sheetView workbookViewId="0">
      <selection activeCell="M2" sqref="M2"/>
    </sheetView>
  </sheetViews>
  <sheetFormatPr defaultRowHeight="14.25" x14ac:dyDescent="0.45"/>
  <cols>
    <col min="1" max="1" width="4.46484375" bestFit="1" customWidth="1"/>
    <col min="2" max="2" width="12.06640625" bestFit="1" customWidth="1"/>
    <col min="3" max="3" width="14.6640625" bestFit="1" customWidth="1"/>
    <col min="4" max="4" width="13.19921875" bestFit="1" customWidth="1"/>
    <col min="5" max="5" width="15.86328125" bestFit="1" customWidth="1"/>
    <col min="6" max="6" width="16.265625" bestFit="1" customWidth="1"/>
    <col min="7" max="7" width="16.7304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161</v>
      </c>
      <c r="G1" t="s">
        <v>162</v>
      </c>
      <c r="H1" t="s">
        <v>165</v>
      </c>
      <c r="I1" t="s">
        <v>168</v>
      </c>
      <c r="J1" t="s">
        <v>166</v>
      </c>
      <c r="K1" t="s">
        <v>169</v>
      </c>
      <c r="M1">
        <f>SUM(loty4[Przemytk])</f>
        <v>3</v>
      </c>
    </row>
    <row r="2" spans="1:13" x14ac:dyDescent="0.45">
      <c r="A2">
        <v>1</v>
      </c>
      <c r="B2" s="1">
        <v>44440</v>
      </c>
      <c r="C2" s="2">
        <v>0.33333333333333331</v>
      </c>
      <c r="D2" s="1">
        <v>44440</v>
      </c>
      <c r="E2" s="3" t="s">
        <v>5</v>
      </c>
      <c r="F2">
        <v>12</v>
      </c>
      <c r="G2">
        <v>0</v>
      </c>
      <c r="H2">
        <v>0</v>
      </c>
      <c r="I2">
        <f>loty4[[#This Row],[Cargo przed]]+loty4[[#This Row],[Cargo załadunek]]</f>
        <v>12</v>
      </c>
      <c r="J2">
        <f>loty4[[#This Row],[Cargo wczasie]]-loty4[[#This Row],[Cargo wyładunek]]</f>
        <v>12</v>
      </c>
      <c r="K2" s="3">
        <f>COUNTIF(loty4[[#This Row],[Cargo wczasie]:[Cargo po]], "&gt;40")</f>
        <v>0</v>
      </c>
    </row>
    <row r="3" spans="1:13" x14ac:dyDescent="0.45">
      <c r="A3">
        <v>2</v>
      </c>
      <c r="B3" s="1">
        <v>44440</v>
      </c>
      <c r="C3" s="2">
        <v>0.42430555555555555</v>
      </c>
      <c r="D3" s="1">
        <v>44440</v>
      </c>
      <c r="E3" s="3" t="s">
        <v>6</v>
      </c>
      <c r="F3">
        <v>11</v>
      </c>
      <c r="G3">
        <v>16</v>
      </c>
      <c r="H3">
        <f>J2</f>
        <v>12</v>
      </c>
      <c r="I3">
        <f>loty4[[#This Row],[Cargo przed]]+loty4[[#This Row],[Cargo załadunek]]</f>
        <v>23</v>
      </c>
      <c r="J3">
        <f>loty4[[#This Row],[Cargo wczasie]]-loty4[[#This Row],[Cargo wyładunek]]</f>
        <v>7</v>
      </c>
      <c r="K3" s="3">
        <f>COUNTIF(loty4[[#This Row],[Cargo wczasie]:[Cargo po]], "&gt;40")</f>
        <v>0</v>
      </c>
    </row>
    <row r="4" spans="1:13" x14ac:dyDescent="0.45">
      <c r="A4">
        <v>3</v>
      </c>
      <c r="B4" s="1">
        <v>44440</v>
      </c>
      <c r="C4" s="2">
        <v>0.64613425925925927</v>
      </c>
      <c r="D4" s="1">
        <v>44440</v>
      </c>
      <c r="E4" s="3" t="s">
        <v>7</v>
      </c>
      <c r="F4">
        <v>9</v>
      </c>
      <c r="G4">
        <v>0</v>
      </c>
      <c r="H4">
        <f t="shared" ref="H4:H67" si="0">J3</f>
        <v>7</v>
      </c>
      <c r="I4">
        <f>loty4[[#This Row],[Cargo przed]]+loty4[[#This Row],[Cargo załadunek]]</f>
        <v>16</v>
      </c>
      <c r="J4">
        <f>loty4[[#This Row],[Cargo wczasie]]-loty4[[#This Row],[Cargo wyładunek]]</f>
        <v>16</v>
      </c>
      <c r="K4" s="3">
        <f>COUNTIF(loty4[[#This Row],[Cargo wczasie]:[Cargo po]], "&gt;40")</f>
        <v>0</v>
      </c>
    </row>
    <row r="5" spans="1:13" x14ac:dyDescent="0.45">
      <c r="A5">
        <v>4</v>
      </c>
      <c r="B5" s="1">
        <v>44440</v>
      </c>
      <c r="C5" s="2">
        <v>0.76347222222222222</v>
      </c>
      <c r="D5" s="1">
        <v>44440</v>
      </c>
      <c r="E5" s="3" t="s">
        <v>8</v>
      </c>
      <c r="F5">
        <v>14</v>
      </c>
      <c r="G5">
        <v>11</v>
      </c>
      <c r="H5">
        <f t="shared" si="0"/>
        <v>16</v>
      </c>
      <c r="I5">
        <f>loty4[[#This Row],[Cargo przed]]+loty4[[#This Row],[Cargo załadunek]]</f>
        <v>30</v>
      </c>
      <c r="J5">
        <f>loty4[[#This Row],[Cargo wczasie]]-loty4[[#This Row],[Cargo wyładunek]]</f>
        <v>19</v>
      </c>
      <c r="K5" s="3">
        <f>COUNTIF(loty4[[#This Row],[Cargo wczasie]:[Cargo po]], "&gt;40")</f>
        <v>0</v>
      </c>
    </row>
    <row r="6" spans="1:13" x14ac:dyDescent="0.45">
      <c r="A6">
        <v>5</v>
      </c>
      <c r="B6" s="1">
        <v>44441</v>
      </c>
      <c r="C6" s="2">
        <v>0.17721064814814816</v>
      </c>
      <c r="D6" s="1">
        <v>44441</v>
      </c>
      <c r="E6" s="3" t="s">
        <v>9</v>
      </c>
      <c r="F6">
        <v>21</v>
      </c>
      <c r="G6">
        <v>15</v>
      </c>
      <c r="H6">
        <f t="shared" si="0"/>
        <v>19</v>
      </c>
      <c r="I6">
        <f>loty4[[#This Row],[Cargo przed]]+loty4[[#This Row],[Cargo załadunek]]</f>
        <v>40</v>
      </c>
      <c r="J6">
        <f>loty4[[#This Row],[Cargo wczasie]]-loty4[[#This Row],[Cargo wyładunek]]</f>
        <v>25</v>
      </c>
      <c r="K6" s="3">
        <f>COUNTIF(loty4[[#This Row],[Cargo wczasie]:[Cargo po]], "&gt;40")</f>
        <v>0</v>
      </c>
    </row>
    <row r="7" spans="1:13" x14ac:dyDescent="0.45">
      <c r="A7">
        <v>6</v>
      </c>
      <c r="B7" s="1">
        <v>44441</v>
      </c>
      <c r="C7" s="2">
        <v>0.34736111111111112</v>
      </c>
      <c r="D7" s="1">
        <v>44441</v>
      </c>
      <c r="E7" s="3" t="s">
        <v>10</v>
      </c>
      <c r="F7">
        <v>11</v>
      </c>
      <c r="G7">
        <v>24</v>
      </c>
      <c r="H7">
        <f t="shared" si="0"/>
        <v>25</v>
      </c>
      <c r="I7">
        <f>loty4[[#This Row],[Cargo przed]]+loty4[[#This Row],[Cargo załadunek]]</f>
        <v>36</v>
      </c>
      <c r="J7">
        <f>loty4[[#This Row],[Cargo wczasie]]-loty4[[#This Row],[Cargo wyładunek]]</f>
        <v>12</v>
      </c>
      <c r="K7" s="3">
        <f>COUNTIF(loty4[[#This Row],[Cargo wczasie]:[Cargo po]], "&gt;40")</f>
        <v>0</v>
      </c>
    </row>
    <row r="8" spans="1:13" x14ac:dyDescent="0.45">
      <c r="A8">
        <v>7</v>
      </c>
      <c r="B8" s="1">
        <v>44441</v>
      </c>
      <c r="C8" s="2">
        <v>0.48079861111111111</v>
      </c>
      <c r="D8" s="1">
        <v>44441</v>
      </c>
      <c r="E8" s="3" t="s">
        <v>11</v>
      </c>
      <c r="F8">
        <v>19</v>
      </c>
      <c r="G8">
        <v>10</v>
      </c>
      <c r="H8">
        <f t="shared" si="0"/>
        <v>12</v>
      </c>
      <c r="I8">
        <f>loty4[[#This Row],[Cargo przed]]+loty4[[#This Row],[Cargo załadunek]]</f>
        <v>31</v>
      </c>
      <c r="J8">
        <f>loty4[[#This Row],[Cargo wczasie]]-loty4[[#This Row],[Cargo wyładunek]]</f>
        <v>21</v>
      </c>
      <c r="K8" s="3">
        <f>COUNTIF(loty4[[#This Row],[Cargo wczasie]:[Cargo po]], "&gt;40")</f>
        <v>0</v>
      </c>
    </row>
    <row r="9" spans="1:13" x14ac:dyDescent="0.45">
      <c r="A9">
        <v>8</v>
      </c>
      <c r="B9" s="1">
        <v>44441</v>
      </c>
      <c r="C9" s="2">
        <v>0.63290509259259264</v>
      </c>
      <c r="D9" s="1">
        <v>44441</v>
      </c>
      <c r="E9" s="3" t="s">
        <v>12</v>
      </c>
      <c r="F9">
        <v>9</v>
      </c>
      <c r="G9">
        <v>11</v>
      </c>
      <c r="H9">
        <f t="shared" si="0"/>
        <v>21</v>
      </c>
      <c r="I9">
        <f>loty4[[#This Row],[Cargo przed]]+loty4[[#This Row],[Cargo załadunek]]</f>
        <v>30</v>
      </c>
      <c r="J9">
        <f>loty4[[#This Row],[Cargo wczasie]]-loty4[[#This Row],[Cargo wyładunek]]</f>
        <v>19</v>
      </c>
      <c r="K9" s="3">
        <f>COUNTIF(loty4[[#This Row],[Cargo wczasie]:[Cargo po]], "&gt;40")</f>
        <v>0</v>
      </c>
    </row>
    <row r="10" spans="1:13" x14ac:dyDescent="0.45">
      <c r="A10">
        <v>9</v>
      </c>
      <c r="B10" s="1">
        <v>44441</v>
      </c>
      <c r="C10" s="2">
        <v>0.80592592592592593</v>
      </c>
      <c r="D10" s="1">
        <v>44441</v>
      </c>
      <c r="E10" s="3" t="s">
        <v>13</v>
      </c>
      <c r="F10">
        <v>12</v>
      </c>
      <c r="G10">
        <v>15</v>
      </c>
      <c r="H10">
        <f t="shared" si="0"/>
        <v>19</v>
      </c>
      <c r="I10">
        <f>loty4[[#This Row],[Cargo przed]]+loty4[[#This Row],[Cargo załadunek]]</f>
        <v>31</v>
      </c>
      <c r="J10">
        <f>loty4[[#This Row],[Cargo wczasie]]-loty4[[#This Row],[Cargo wyładunek]]</f>
        <v>16</v>
      </c>
      <c r="K10" s="3">
        <f>COUNTIF(loty4[[#This Row],[Cargo wczasie]:[Cargo po]], "&gt;40")</f>
        <v>0</v>
      </c>
    </row>
    <row r="11" spans="1:13" x14ac:dyDescent="0.45">
      <c r="A11">
        <v>10</v>
      </c>
      <c r="B11" s="1">
        <v>44442</v>
      </c>
      <c r="C11" s="2">
        <v>0.13548611111111111</v>
      </c>
      <c r="D11" s="1">
        <v>44442</v>
      </c>
      <c r="E11" s="3" t="s">
        <v>14</v>
      </c>
      <c r="F11">
        <v>17</v>
      </c>
      <c r="G11">
        <v>22</v>
      </c>
      <c r="H11">
        <f t="shared" si="0"/>
        <v>16</v>
      </c>
      <c r="I11">
        <f>loty4[[#This Row],[Cargo przed]]+loty4[[#This Row],[Cargo załadunek]]</f>
        <v>33</v>
      </c>
      <c r="J11">
        <f>loty4[[#This Row],[Cargo wczasie]]-loty4[[#This Row],[Cargo wyładunek]]</f>
        <v>11</v>
      </c>
      <c r="K11" s="3">
        <f>COUNTIF(loty4[[#This Row],[Cargo wczasie]:[Cargo po]], "&gt;40")</f>
        <v>0</v>
      </c>
    </row>
    <row r="12" spans="1:13" x14ac:dyDescent="0.45">
      <c r="A12">
        <v>11</v>
      </c>
      <c r="B12" s="1">
        <v>44442</v>
      </c>
      <c r="C12" s="2">
        <v>0.37784722222222222</v>
      </c>
      <c r="D12" s="1">
        <v>44442</v>
      </c>
      <c r="E12" s="3" t="s">
        <v>15</v>
      </c>
      <c r="F12">
        <v>14</v>
      </c>
      <c r="G12">
        <v>10</v>
      </c>
      <c r="H12">
        <f t="shared" si="0"/>
        <v>11</v>
      </c>
      <c r="I12">
        <f>loty4[[#This Row],[Cargo przed]]+loty4[[#This Row],[Cargo załadunek]]</f>
        <v>25</v>
      </c>
      <c r="J12">
        <f>loty4[[#This Row],[Cargo wczasie]]-loty4[[#This Row],[Cargo wyładunek]]</f>
        <v>15</v>
      </c>
      <c r="K12" s="3">
        <f>COUNTIF(loty4[[#This Row],[Cargo wczasie]:[Cargo po]], "&gt;40")</f>
        <v>0</v>
      </c>
    </row>
    <row r="13" spans="1:13" x14ac:dyDescent="0.45">
      <c r="A13">
        <v>12</v>
      </c>
      <c r="B13" s="1">
        <v>44442</v>
      </c>
      <c r="C13" s="2">
        <v>0.50086805555555558</v>
      </c>
      <c r="D13" s="1">
        <v>44442</v>
      </c>
      <c r="E13" s="3" t="s">
        <v>16</v>
      </c>
      <c r="F13">
        <v>24</v>
      </c>
      <c r="G13">
        <v>19</v>
      </c>
      <c r="H13">
        <f t="shared" si="0"/>
        <v>15</v>
      </c>
      <c r="I13">
        <f>loty4[[#This Row],[Cargo przed]]+loty4[[#This Row],[Cargo załadunek]]</f>
        <v>39</v>
      </c>
      <c r="J13">
        <f>loty4[[#This Row],[Cargo wczasie]]-loty4[[#This Row],[Cargo wyładunek]]</f>
        <v>20</v>
      </c>
      <c r="K13" s="3">
        <f>COUNTIF(loty4[[#This Row],[Cargo wczasie]:[Cargo po]], "&gt;40")</f>
        <v>0</v>
      </c>
    </row>
    <row r="14" spans="1:13" x14ac:dyDescent="0.45">
      <c r="A14">
        <v>13</v>
      </c>
      <c r="B14" s="1">
        <v>44442</v>
      </c>
      <c r="C14" s="2">
        <v>0.7049305555555555</v>
      </c>
      <c r="D14" s="1">
        <v>44442</v>
      </c>
      <c r="E14" s="3" t="s">
        <v>17</v>
      </c>
      <c r="F14">
        <v>16</v>
      </c>
      <c r="G14">
        <v>11</v>
      </c>
      <c r="H14">
        <f t="shared" si="0"/>
        <v>20</v>
      </c>
      <c r="I14">
        <f>loty4[[#This Row],[Cargo przed]]+loty4[[#This Row],[Cargo załadunek]]</f>
        <v>36</v>
      </c>
      <c r="J14">
        <f>loty4[[#This Row],[Cargo wczasie]]-loty4[[#This Row],[Cargo wyładunek]]</f>
        <v>25</v>
      </c>
      <c r="K14" s="3">
        <f>COUNTIF(loty4[[#This Row],[Cargo wczasie]:[Cargo po]], "&gt;40")</f>
        <v>0</v>
      </c>
    </row>
    <row r="15" spans="1:13" x14ac:dyDescent="0.45">
      <c r="A15">
        <v>14</v>
      </c>
      <c r="B15" s="1">
        <v>44442</v>
      </c>
      <c r="C15" s="2">
        <v>0.80994212962962964</v>
      </c>
      <c r="D15" s="1">
        <v>44442</v>
      </c>
      <c r="E15" s="3" t="s">
        <v>18</v>
      </c>
      <c r="F15">
        <v>15</v>
      </c>
      <c r="G15">
        <v>9</v>
      </c>
      <c r="H15">
        <f t="shared" si="0"/>
        <v>25</v>
      </c>
      <c r="I15">
        <f>loty4[[#This Row],[Cargo przed]]+loty4[[#This Row],[Cargo załadunek]]</f>
        <v>40</v>
      </c>
      <c r="J15">
        <f>loty4[[#This Row],[Cargo wczasie]]-loty4[[#This Row],[Cargo wyładunek]]</f>
        <v>31</v>
      </c>
      <c r="K15" s="3">
        <f>COUNTIF(loty4[[#This Row],[Cargo wczasie]:[Cargo po]], "&gt;40")</f>
        <v>0</v>
      </c>
    </row>
    <row r="16" spans="1:13" x14ac:dyDescent="0.45">
      <c r="A16">
        <v>15</v>
      </c>
      <c r="B16" s="1">
        <v>44443</v>
      </c>
      <c r="C16" s="2">
        <v>0.17093749999999999</v>
      </c>
      <c r="D16" s="1">
        <v>44443</v>
      </c>
      <c r="E16" s="3" t="s">
        <v>19</v>
      </c>
      <c r="F16">
        <v>7</v>
      </c>
      <c r="G16">
        <v>16</v>
      </c>
      <c r="H16">
        <f t="shared" si="0"/>
        <v>31</v>
      </c>
      <c r="I16">
        <f>loty4[[#This Row],[Cargo przed]]+loty4[[#This Row],[Cargo załadunek]]</f>
        <v>38</v>
      </c>
      <c r="J16">
        <f>loty4[[#This Row],[Cargo wczasie]]-loty4[[#This Row],[Cargo wyładunek]]</f>
        <v>22</v>
      </c>
      <c r="K16" s="3">
        <f>COUNTIF(loty4[[#This Row],[Cargo wczasie]:[Cargo po]], "&gt;40")</f>
        <v>0</v>
      </c>
    </row>
    <row r="17" spans="1:11" x14ac:dyDescent="0.45">
      <c r="A17">
        <v>16</v>
      </c>
      <c r="B17" s="1">
        <v>44443</v>
      </c>
      <c r="C17" s="2">
        <v>0.29620370370370369</v>
      </c>
      <c r="D17" s="1">
        <v>44443</v>
      </c>
      <c r="E17" s="3" t="s">
        <v>20</v>
      </c>
      <c r="F17">
        <v>9</v>
      </c>
      <c r="G17">
        <v>11</v>
      </c>
      <c r="H17">
        <f t="shared" si="0"/>
        <v>22</v>
      </c>
      <c r="I17">
        <f>loty4[[#This Row],[Cargo przed]]+loty4[[#This Row],[Cargo załadunek]]</f>
        <v>31</v>
      </c>
      <c r="J17">
        <f>loty4[[#This Row],[Cargo wczasie]]-loty4[[#This Row],[Cargo wyładunek]]</f>
        <v>20</v>
      </c>
      <c r="K17" s="3">
        <f>COUNTIF(loty4[[#This Row],[Cargo wczasie]:[Cargo po]], "&gt;40")</f>
        <v>0</v>
      </c>
    </row>
    <row r="18" spans="1:11" x14ac:dyDescent="0.45">
      <c r="A18">
        <v>17</v>
      </c>
      <c r="B18" s="1">
        <v>44443</v>
      </c>
      <c r="C18" s="2">
        <v>0.3578587962962963</v>
      </c>
      <c r="D18" s="1">
        <v>44443</v>
      </c>
      <c r="E18" s="3" t="s">
        <v>21</v>
      </c>
      <c r="F18">
        <v>13</v>
      </c>
      <c r="G18">
        <v>18</v>
      </c>
      <c r="H18">
        <f t="shared" si="0"/>
        <v>20</v>
      </c>
      <c r="I18">
        <f>loty4[[#This Row],[Cargo przed]]+loty4[[#This Row],[Cargo załadunek]]</f>
        <v>33</v>
      </c>
      <c r="J18">
        <f>loty4[[#This Row],[Cargo wczasie]]-loty4[[#This Row],[Cargo wyładunek]]</f>
        <v>15</v>
      </c>
      <c r="K18" s="3">
        <f>COUNTIF(loty4[[#This Row],[Cargo wczasie]:[Cargo po]], "&gt;40")</f>
        <v>0</v>
      </c>
    </row>
    <row r="19" spans="1:11" x14ac:dyDescent="0.45">
      <c r="A19">
        <v>18</v>
      </c>
      <c r="B19" s="1">
        <v>44443</v>
      </c>
      <c r="C19" s="2">
        <v>0.48564814814814816</v>
      </c>
      <c r="D19" s="1">
        <v>44443</v>
      </c>
      <c r="E19" s="3" t="s">
        <v>22</v>
      </c>
      <c r="F19">
        <v>22</v>
      </c>
      <c r="G19">
        <v>5</v>
      </c>
      <c r="H19">
        <f t="shared" si="0"/>
        <v>15</v>
      </c>
      <c r="I19">
        <f>loty4[[#This Row],[Cargo przed]]+loty4[[#This Row],[Cargo załadunek]]</f>
        <v>37</v>
      </c>
      <c r="J19">
        <f>loty4[[#This Row],[Cargo wczasie]]-loty4[[#This Row],[Cargo wyładunek]]</f>
        <v>32</v>
      </c>
      <c r="K19" s="3">
        <f>COUNTIF(loty4[[#This Row],[Cargo wczasie]:[Cargo po]], "&gt;40")</f>
        <v>0</v>
      </c>
    </row>
    <row r="20" spans="1:11" x14ac:dyDescent="0.45">
      <c r="A20">
        <v>19</v>
      </c>
      <c r="B20" s="1">
        <v>44443</v>
      </c>
      <c r="C20" s="2">
        <v>0.70219907407407411</v>
      </c>
      <c r="D20" s="1">
        <v>44443</v>
      </c>
      <c r="E20" s="3" t="s">
        <v>23</v>
      </c>
      <c r="F20">
        <v>8</v>
      </c>
      <c r="G20">
        <v>23</v>
      </c>
      <c r="H20">
        <f t="shared" si="0"/>
        <v>32</v>
      </c>
      <c r="I20">
        <f>loty4[[#This Row],[Cargo przed]]+loty4[[#This Row],[Cargo załadunek]]</f>
        <v>40</v>
      </c>
      <c r="J20">
        <f>loty4[[#This Row],[Cargo wczasie]]-loty4[[#This Row],[Cargo wyładunek]]</f>
        <v>17</v>
      </c>
      <c r="K20" s="3">
        <f>COUNTIF(loty4[[#This Row],[Cargo wczasie]:[Cargo po]], "&gt;40")</f>
        <v>0</v>
      </c>
    </row>
    <row r="21" spans="1:11" x14ac:dyDescent="0.45">
      <c r="A21">
        <v>20</v>
      </c>
      <c r="B21" s="1">
        <v>44443</v>
      </c>
      <c r="C21" s="2">
        <v>0.80978009259259254</v>
      </c>
      <c r="D21" s="1">
        <v>44443</v>
      </c>
      <c r="E21" s="3" t="s">
        <v>24</v>
      </c>
      <c r="F21">
        <v>11</v>
      </c>
      <c r="G21">
        <v>14</v>
      </c>
      <c r="H21">
        <f t="shared" si="0"/>
        <v>17</v>
      </c>
      <c r="I21">
        <f>loty4[[#This Row],[Cargo przed]]+loty4[[#This Row],[Cargo załadunek]]</f>
        <v>28</v>
      </c>
      <c r="J21">
        <f>loty4[[#This Row],[Cargo wczasie]]-loty4[[#This Row],[Cargo wyładunek]]</f>
        <v>14</v>
      </c>
      <c r="K21" s="3">
        <f>COUNTIF(loty4[[#This Row],[Cargo wczasie]:[Cargo po]], "&gt;40")</f>
        <v>0</v>
      </c>
    </row>
    <row r="22" spans="1:11" x14ac:dyDescent="0.45">
      <c r="A22">
        <v>21</v>
      </c>
      <c r="B22" s="1">
        <v>44444</v>
      </c>
      <c r="C22" s="2">
        <v>0.30270833333333336</v>
      </c>
      <c r="D22" s="1">
        <v>44444</v>
      </c>
      <c r="E22" s="3" t="s">
        <v>25</v>
      </c>
      <c r="F22">
        <v>17</v>
      </c>
      <c r="G22">
        <v>23</v>
      </c>
      <c r="H22">
        <f t="shared" si="0"/>
        <v>14</v>
      </c>
      <c r="I22">
        <f>loty4[[#This Row],[Cargo przed]]+loty4[[#This Row],[Cargo załadunek]]</f>
        <v>31</v>
      </c>
      <c r="J22">
        <f>loty4[[#This Row],[Cargo wczasie]]-loty4[[#This Row],[Cargo wyładunek]]</f>
        <v>8</v>
      </c>
      <c r="K22" s="3">
        <f>COUNTIF(loty4[[#This Row],[Cargo wczasie]:[Cargo po]], "&gt;40")</f>
        <v>0</v>
      </c>
    </row>
    <row r="23" spans="1:11" x14ac:dyDescent="0.45">
      <c r="A23">
        <v>22</v>
      </c>
      <c r="B23" s="1">
        <v>44444</v>
      </c>
      <c r="C23" s="2">
        <v>0.43002314814814813</v>
      </c>
      <c r="D23" s="1">
        <v>44444</v>
      </c>
      <c r="E23" s="3" t="s">
        <v>26</v>
      </c>
      <c r="F23">
        <v>15</v>
      </c>
      <c r="G23">
        <v>11</v>
      </c>
      <c r="H23">
        <f t="shared" si="0"/>
        <v>8</v>
      </c>
      <c r="I23">
        <f>loty4[[#This Row],[Cargo przed]]+loty4[[#This Row],[Cargo załadunek]]</f>
        <v>23</v>
      </c>
      <c r="J23">
        <f>loty4[[#This Row],[Cargo wczasie]]-loty4[[#This Row],[Cargo wyładunek]]</f>
        <v>12</v>
      </c>
      <c r="K23" s="3">
        <f>COUNTIF(loty4[[#This Row],[Cargo wczasie]:[Cargo po]], "&gt;40")</f>
        <v>0</v>
      </c>
    </row>
    <row r="24" spans="1:11" x14ac:dyDescent="0.45">
      <c r="A24">
        <v>23</v>
      </c>
      <c r="B24" s="1">
        <v>44444</v>
      </c>
      <c r="C24" s="2">
        <v>0.55909722222222225</v>
      </c>
      <c r="D24" s="1">
        <v>44444</v>
      </c>
      <c r="E24" s="3" t="s">
        <v>27</v>
      </c>
      <c r="F24">
        <v>19</v>
      </c>
      <c r="G24">
        <v>21</v>
      </c>
      <c r="H24">
        <f t="shared" si="0"/>
        <v>12</v>
      </c>
      <c r="I24">
        <f>loty4[[#This Row],[Cargo przed]]+loty4[[#This Row],[Cargo załadunek]]</f>
        <v>31</v>
      </c>
      <c r="J24">
        <f>loty4[[#This Row],[Cargo wczasie]]-loty4[[#This Row],[Cargo wyładunek]]</f>
        <v>10</v>
      </c>
      <c r="K24" s="3">
        <f>COUNTIF(loty4[[#This Row],[Cargo wczasie]:[Cargo po]], "&gt;40")</f>
        <v>0</v>
      </c>
    </row>
    <row r="25" spans="1:11" x14ac:dyDescent="0.45">
      <c r="A25">
        <v>24</v>
      </c>
      <c r="B25" s="1">
        <v>44444</v>
      </c>
      <c r="C25" s="2">
        <v>0.69188657407407406</v>
      </c>
      <c r="D25" s="1">
        <v>44444</v>
      </c>
      <c r="E25" s="3" t="s">
        <v>28</v>
      </c>
      <c r="F25">
        <v>11</v>
      </c>
      <c r="G25">
        <v>9</v>
      </c>
      <c r="H25">
        <f t="shared" si="0"/>
        <v>10</v>
      </c>
      <c r="I25">
        <f>loty4[[#This Row],[Cargo przed]]+loty4[[#This Row],[Cargo załadunek]]</f>
        <v>21</v>
      </c>
      <c r="J25">
        <f>loty4[[#This Row],[Cargo wczasie]]-loty4[[#This Row],[Cargo wyładunek]]</f>
        <v>12</v>
      </c>
      <c r="K25" s="3">
        <f>COUNTIF(loty4[[#This Row],[Cargo wczasie]:[Cargo po]], "&gt;40")</f>
        <v>0</v>
      </c>
    </row>
    <row r="26" spans="1:11" x14ac:dyDescent="0.45">
      <c r="A26">
        <v>25</v>
      </c>
      <c r="B26" s="1">
        <v>44444</v>
      </c>
      <c r="C26" s="2">
        <v>0.77118055555555554</v>
      </c>
      <c r="D26" s="1">
        <v>44444</v>
      </c>
      <c r="E26" s="3" t="s">
        <v>29</v>
      </c>
      <c r="F26">
        <v>15</v>
      </c>
      <c r="G26">
        <v>11</v>
      </c>
      <c r="H26">
        <f t="shared" si="0"/>
        <v>12</v>
      </c>
      <c r="I26">
        <f>loty4[[#This Row],[Cargo przed]]+loty4[[#This Row],[Cargo załadunek]]</f>
        <v>27</v>
      </c>
      <c r="J26">
        <f>loty4[[#This Row],[Cargo wczasie]]-loty4[[#This Row],[Cargo wyładunek]]</f>
        <v>16</v>
      </c>
      <c r="K26" s="3">
        <f>COUNTIF(loty4[[#This Row],[Cargo wczasie]:[Cargo po]], "&gt;40")</f>
        <v>0</v>
      </c>
    </row>
    <row r="27" spans="1:11" x14ac:dyDescent="0.45">
      <c r="A27">
        <v>26</v>
      </c>
      <c r="B27" s="1">
        <v>44444</v>
      </c>
      <c r="C27" s="2">
        <v>0.875</v>
      </c>
      <c r="D27" s="1">
        <v>44445</v>
      </c>
      <c r="E27" s="3" t="s">
        <v>30</v>
      </c>
      <c r="F27">
        <v>15</v>
      </c>
      <c r="G27">
        <v>17</v>
      </c>
      <c r="H27">
        <f t="shared" si="0"/>
        <v>16</v>
      </c>
      <c r="I27">
        <f>loty4[[#This Row],[Cargo przed]]+loty4[[#This Row],[Cargo załadunek]]</f>
        <v>31</v>
      </c>
      <c r="J27">
        <f>loty4[[#This Row],[Cargo wczasie]]-loty4[[#This Row],[Cargo wyładunek]]</f>
        <v>14</v>
      </c>
      <c r="K27" s="3">
        <f>COUNTIF(loty4[[#This Row],[Cargo wczasie]:[Cargo po]], "&gt;40")</f>
        <v>0</v>
      </c>
    </row>
    <row r="28" spans="1:11" x14ac:dyDescent="0.45">
      <c r="A28">
        <v>27</v>
      </c>
      <c r="B28" s="1">
        <v>44445</v>
      </c>
      <c r="C28" s="2">
        <v>0.21719907407407407</v>
      </c>
      <c r="D28" s="1">
        <v>44445</v>
      </c>
      <c r="E28" s="3" t="s">
        <v>31</v>
      </c>
      <c r="F28">
        <v>9</v>
      </c>
      <c r="G28">
        <v>6</v>
      </c>
      <c r="H28">
        <f t="shared" si="0"/>
        <v>14</v>
      </c>
      <c r="I28">
        <f>loty4[[#This Row],[Cargo przed]]+loty4[[#This Row],[Cargo załadunek]]</f>
        <v>23</v>
      </c>
      <c r="J28">
        <f>loty4[[#This Row],[Cargo wczasie]]-loty4[[#This Row],[Cargo wyładunek]]</f>
        <v>17</v>
      </c>
      <c r="K28" s="3">
        <f>COUNTIF(loty4[[#This Row],[Cargo wczasie]:[Cargo po]], "&gt;40")</f>
        <v>0</v>
      </c>
    </row>
    <row r="29" spans="1:11" x14ac:dyDescent="0.45">
      <c r="A29">
        <v>28</v>
      </c>
      <c r="B29" s="1">
        <v>44445</v>
      </c>
      <c r="C29" s="2">
        <v>0.38305555555555554</v>
      </c>
      <c r="D29" s="1">
        <v>44445</v>
      </c>
      <c r="E29" s="3" t="s">
        <v>32</v>
      </c>
      <c r="F29">
        <v>14</v>
      </c>
      <c r="G29">
        <v>22</v>
      </c>
      <c r="H29">
        <f t="shared" si="0"/>
        <v>17</v>
      </c>
      <c r="I29">
        <f>loty4[[#This Row],[Cargo przed]]+loty4[[#This Row],[Cargo załadunek]]</f>
        <v>31</v>
      </c>
      <c r="J29">
        <f>loty4[[#This Row],[Cargo wczasie]]-loty4[[#This Row],[Cargo wyładunek]]</f>
        <v>9</v>
      </c>
      <c r="K29" s="3">
        <f>COUNTIF(loty4[[#This Row],[Cargo wczasie]:[Cargo po]], "&gt;40")</f>
        <v>0</v>
      </c>
    </row>
    <row r="30" spans="1:11" x14ac:dyDescent="0.45">
      <c r="A30">
        <v>29</v>
      </c>
      <c r="B30" s="1">
        <v>44445</v>
      </c>
      <c r="C30" s="2">
        <v>0.55920138888888893</v>
      </c>
      <c r="D30" s="1">
        <v>44445</v>
      </c>
      <c r="E30" s="3" t="s">
        <v>33</v>
      </c>
      <c r="F30">
        <v>14</v>
      </c>
      <c r="G30">
        <v>3</v>
      </c>
      <c r="H30">
        <f t="shared" si="0"/>
        <v>9</v>
      </c>
      <c r="I30">
        <f>loty4[[#This Row],[Cargo przed]]+loty4[[#This Row],[Cargo załadunek]]</f>
        <v>23</v>
      </c>
      <c r="J30">
        <f>loty4[[#This Row],[Cargo wczasie]]-loty4[[#This Row],[Cargo wyładunek]]</f>
        <v>20</v>
      </c>
      <c r="K30" s="3">
        <f>COUNTIF(loty4[[#This Row],[Cargo wczasie]:[Cargo po]], "&gt;40")</f>
        <v>0</v>
      </c>
    </row>
    <row r="31" spans="1:11" x14ac:dyDescent="0.45">
      <c r="A31">
        <v>30</v>
      </c>
      <c r="B31" s="1">
        <v>44445</v>
      </c>
      <c r="C31" s="2">
        <v>0.7160185185185185</v>
      </c>
      <c r="D31" s="1">
        <v>44445</v>
      </c>
      <c r="E31" s="3" t="s">
        <v>34</v>
      </c>
      <c r="F31">
        <v>18</v>
      </c>
      <c r="G31">
        <v>14</v>
      </c>
      <c r="H31">
        <f t="shared" si="0"/>
        <v>20</v>
      </c>
      <c r="I31">
        <f>loty4[[#This Row],[Cargo przed]]+loty4[[#This Row],[Cargo załadunek]]</f>
        <v>38</v>
      </c>
      <c r="J31">
        <f>loty4[[#This Row],[Cargo wczasie]]-loty4[[#This Row],[Cargo wyładunek]]</f>
        <v>24</v>
      </c>
      <c r="K31" s="3">
        <f>COUNTIF(loty4[[#This Row],[Cargo wczasie]:[Cargo po]], "&gt;40")</f>
        <v>0</v>
      </c>
    </row>
    <row r="32" spans="1:11" x14ac:dyDescent="0.45">
      <c r="A32">
        <v>31</v>
      </c>
      <c r="B32" s="1">
        <v>44445</v>
      </c>
      <c r="C32" s="2">
        <v>0.82097222222222221</v>
      </c>
      <c r="D32" s="1">
        <v>44445</v>
      </c>
      <c r="E32" s="3" t="s">
        <v>35</v>
      </c>
      <c r="F32">
        <v>16</v>
      </c>
      <c r="G32">
        <v>21</v>
      </c>
      <c r="H32">
        <f t="shared" si="0"/>
        <v>24</v>
      </c>
      <c r="I32">
        <f>loty4[[#This Row],[Cargo przed]]+loty4[[#This Row],[Cargo załadunek]]</f>
        <v>40</v>
      </c>
      <c r="J32">
        <f>loty4[[#This Row],[Cargo wczasie]]-loty4[[#This Row],[Cargo wyładunek]]</f>
        <v>19</v>
      </c>
      <c r="K32" s="3">
        <f>COUNTIF(loty4[[#This Row],[Cargo wczasie]:[Cargo po]], "&gt;40")</f>
        <v>0</v>
      </c>
    </row>
    <row r="33" spans="1:11" x14ac:dyDescent="0.45">
      <c r="A33">
        <v>32</v>
      </c>
      <c r="B33" s="1">
        <v>44446</v>
      </c>
      <c r="C33" s="2">
        <v>0.32383101851851853</v>
      </c>
      <c r="D33" s="1">
        <v>44446</v>
      </c>
      <c r="E33" s="3" t="s">
        <v>36</v>
      </c>
      <c r="F33">
        <v>15</v>
      </c>
      <c r="G33">
        <v>14</v>
      </c>
      <c r="H33">
        <f t="shared" si="0"/>
        <v>19</v>
      </c>
      <c r="I33">
        <f>loty4[[#This Row],[Cargo przed]]+loty4[[#This Row],[Cargo załadunek]]</f>
        <v>34</v>
      </c>
      <c r="J33">
        <f>loty4[[#This Row],[Cargo wczasie]]-loty4[[#This Row],[Cargo wyładunek]]</f>
        <v>20</v>
      </c>
      <c r="K33" s="3">
        <f>COUNTIF(loty4[[#This Row],[Cargo wczasie]:[Cargo po]], "&gt;40")</f>
        <v>0</v>
      </c>
    </row>
    <row r="34" spans="1:11" x14ac:dyDescent="0.45">
      <c r="A34">
        <v>33</v>
      </c>
      <c r="B34" s="1">
        <v>44446</v>
      </c>
      <c r="C34" s="2">
        <v>0.46467592592592594</v>
      </c>
      <c r="D34" s="1">
        <v>44446</v>
      </c>
      <c r="E34" s="3" t="s">
        <v>37</v>
      </c>
      <c r="F34">
        <v>12</v>
      </c>
      <c r="G34">
        <v>23</v>
      </c>
      <c r="H34">
        <f t="shared" si="0"/>
        <v>20</v>
      </c>
      <c r="I34">
        <f>loty4[[#This Row],[Cargo przed]]+loty4[[#This Row],[Cargo załadunek]]</f>
        <v>32</v>
      </c>
      <c r="J34">
        <f>loty4[[#This Row],[Cargo wczasie]]-loty4[[#This Row],[Cargo wyładunek]]</f>
        <v>9</v>
      </c>
      <c r="K34" s="3">
        <f>COUNTIF(loty4[[#This Row],[Cargo wczasie]:[Cargo po]], "&gt;40")</f>
        <v>0</v>
      </c>
    </row>
    <row r="35" spans="1:11" x14ac:dyDescent="0.45">
      <c r="A35">
        <v>34</v>
      </c>
      <c r="B35" s="1">
        <v>44446</v>
      </c>
      <c r="C35" s="2">
        <v>0.57347222222222227</v>
      </c>
      <c r="D35" s="1">
        <v>44446</v>
      </c>
      <c r="E35" s="3" t="s">
        <v>38</v>
      </c>
      <c r="F35">
        <v>17</v>
      </c>
      <c r="G35">
        <v>6</v>
      </c>
      <c r="H35">
        <f t="shared" si="0"/>
        <v>9</v>
      </c>
      <c r="I35">
        <f>loty4[[#This Row],[Cargo przed]]+loty4[[#This Row],[Cargo załadunek]]</f>
        <v>26</v>
      </c>
      <c r="J35">
        <f>loty4[[#This Row],[Cargo wczasie]]-loty4[[#This Row],[Cargo wyładunek]]</f>
        <v>20</v>
      </c>
      <c r="K35" s="3">
        <f>COUNTIF(loty4[[#This Row],[Cargo wczasie]:[Cargo po]], "&gt;40")</f>
        <v>0</v>
      </c>
    </row>
    <row r="36" spans="1:11" x14ac:dyDescent="0.45">
      <c r="A36">
        <v>35</v>
      </c>
      <c r="B36" s="1">
        <v>44446</v>
      </c>
      <c r="C36" s="2">
        <v>0.70577546296296301</v>
      </c>
      <c r="D36" s="1">
        <v>44446</v>
      </c>
      <c r="E36" s="3" t="s">
        <v>39</v>
      </c>
      <c r="F36">
        <v>19</v>
      </c>
      <c r="G36">
        <v>16</v>
      </c>
      <c r="H36">
        <f t="shared" si="0"/>
        <v>20</v>
      </c>
      <c r="I36">
        <f>loty4[[#This Row],[Cargo przed]]+loty4[[#This Row],[Cargo załadunek]]</f>
        <v>39</v>
      </c>
      <c r="J36">
        <f>loty4[[#This Row],[Cargo wczasie]]-loty4[[#This Row],[Cargo wyładunek]]</f>
        <v>23</v>
      </c>
      <c r="K36" s="3">
        <f>COUNTIF(loty4[[#This Row],[Cargo wczasie]:[Cargo po]], "&gt;40")</f>
        <v>0</v>
      </c>
    </row>
    <row r="37" spans="1:11" x14ac:dyDescent="0.45">
      <c r="A37">
        <v>36</v>
      </c>
      <c r="B37" s="1">
        <v>44446</v>
      </c>
      <c r="C37" s="2">
        <v>0.84167824074074071</v>
      </c>
      <c r="D37" s="1">
        <v>44446</v>
      </c>
      <c r="E37" s="3" t="s">
        <v>40</v>
      </c>
      <c r="F37">
        <v>11</v>
      </c>
      <c r="G37">
        <v>14</v>
      </c>
      <c r="H37">
        <f t="shared" si="0"/>
        <v>23</v>
      </c>
      <c r="I37">
        <f>loty4[[#This Row],[Cargo przed]]+loty4[[#This Row],[Cargo załadunek]]</f>
        <v>34</v>
      </c>
      <c r="J37">
        <f>loty4[[#This Row],[Cargo wczasie]]-loty4[[#This Row],[Cargo wyładunek]]</f>
        <v>20</v>
      </c>
      <c r="K37" s="3">
        <f>COUNTIF(loty4[[#This Row],[Cargo wczasie]:[Cargo po]], "&gt;40")</f>
        <v>0</v>
      </c>
    </row>
    <row r="38" spans="1:11" x14ac:dyDescent="0.45">
      <c r="A38">
        <v>37</v>
      </c>
      <c r="B38" s="1">
        <v>44447</v>
      </c>
      <c r="C38" s="2">
        <v>0.13560185185185186</v>
      </c>
      <c r="D38" s="1">
        <v>44447</v>
      </c>
      <c r="E38" s="3" t="s">
        <v>41</v>
      </c>
      <c r="F38">
        <v>13</v>
      </c>
      <c r="G38">
        <v>22</v>
      </c>
      <c r="H38">
        <f t="shared" si="0"/>
        <v>20</v>
      </c>
      <c r="I38">
        <f>loty4[[#This Row],[Cargo przed]]+loty4[[#This Row],[Cargo załadunek]]</f>
        <v>33</v>
      </c>
      <c r="J38">
        <f>loty4[[#This Row],[Cargo wczasie]]-loty4[[#This Row],[Cargo wyładunek]]</f>
        <v>11</v>
      </c>
      <c r="K38" s="3">
        <f>COUNTIF(loty4[[#This Row],[Cargo wczasie]:[Cargo po]], "&gt;40")</f>
        <v>0</v>
      </c>
    </row>
    <row r="39" spans="1:11" x14ac:dyDescent="0.45">
      <c r="A39">
        <v>38</v>
      </c>
      <c r="B39" s="1">
        <v>44447</v>
      </c>
      <c r="C39" s="2">
        <v>0.32587962962962963</v>
      </c>
      <c r="D39" s="1">
        <v>44447</v>
      </c>
      <c r="E39" s="3" t="s">
        <v>42</v>
      </c>
      <c r="F39">
        <v>11</v>
      </c>
      <c r="G39">
        <v>4</v>
      </c>
      <c r="H39">
        <f t="shared" si="0"/>
        <v>11</v>
      </c>
      <c r="I39">
        <f>loty4[[#This Row],[Cargo przed]]+loty4[[#This Row],[Cargo załadunek]]</f>
        <v>22</v>
      </c>
      <c r="J39">
        <f>loty4[[#This Row],[Cargo wczasie]]-loty4[[#This Row],[Cargo wyładunek]]</f>
        <v>18</v>
      </c>
      <c r="K39" s="3">
        <f>COUNTIF(loty4[[#This Row],[Cargo wczasie]:[Cargo po]], "&gt;40")</f>
        <v>0</v>
      </c>
    </row>
    <row r="40" spans="1:11" x14ac:dyDescent="0.45">
      <c r="A40">
        <v>39</v>
      </c>
      <c r="B40" s="1">
        <v>44447</v>
      </c>
      <c r="C40" s="2">
        <v>0.41761574074074076</v>
      </c>
      <c r="D40" s="1">
        <v>44447</v>
      </c>
      <c r="E40" s="3" t="s">
        <v>43</v>
      </c>
      <c r="F40">
        <v>14</v>
      </c>
      <c r="G40">
        <v>21</v>
      </c>
      <c r="H40">
        <f t="shared" si="0"/>
        <v>18</v>
      </c>
      <c r="I40">
        <f>loty4[[#This Row],[Cargo przed]]+loty4[[#This Row],[Cargo załadunek]]</f>
        <v>32</v>
      </c>
      <c r="J40">
        <f>loty4[[#This Row],[Cargo wczasie]]-loty4[[#This Row],[Cargo wyładunek]]</f>
        <v>11</v>
      </c>
      <c r="K40" s="3">
        <f>COUNTIF(loty4[[#This Row],[Cargo wczasie]:[Cargo po]], "&gt;40")</f>
        <v>0</v>
      </c>
    </row>
    <row r="41" spans="1:11" x14ac:dyDescent="0.45">
      <c r="A41">
        <v>40</v>
      </c>
      <c r="B41" s="1">
        <v>44447</v>
      </c>
      <c r="C41" s="2">
        <v>0.59138888888888885</v>
      </c>
      <c r="D41" s="1">
        <v>44447</v>
      </c>
      <c r="E41" s="3" t="s">
        <v>44</v>
      </c>
      <c r="F41">
        <v>16</v>
      </c>
      <c r="G41">
        <v>9</v>
      </c>
      <c r="H41">
        <f t="shared" si="0"/>
        <v>11</v>
      </c>
      <c r="I41">
        <f>loty4[[#This Row],[Cargo przed]]+loty4[[#This Row],[Cargo załadunek]]</f>
        <v>27</v>
      </c>
      <c r="J41">
        <f>loty4[[#This Row],[Cargo wczasie]]-loty4[[#This Row],[Cargo wyładunek]]</f>
        <v>18</v>
      </c>
      <c r="K41" s="3">
        <f>COUNTIF(loty4[[#This Row],[Cargo wczasie]:[Cargo po]], "&gt;40")</f>
        <v>0</v>
      </c>
    </row>
    <row r="42" spans="1:11" x14ac:dyDescent="0.45">
      <c r="A42">
        <v>41</v>
      </c>
      <c r="B42" s="1">
        <v>44447</v>
      </c>
      <c r="C42" s="2">
        <v>0.7338541666666667</v>
      </c>
      <c r="D42" s="1">
        <v>44447</v>
      </c>
      <c r="E42" s="3" t="s">
        <v>45</v>
      </c>
      <c r="F42">
        <v>12</v>
      </c>
      <c r="G42">
        <v>24</v>
      </c>
      <c r="H42">
        <f t="shared" si="0"/>
        <v>18</v>
      </c>
      <c r="I42">
        <f>loty4[[#This Row],[Cargo przed]]+loty4[[#This Row],[Cargo załadunek]]</f>
        <v>30</v>
      </c>
      <c r="J42">
        <f>loty4[[#This Row],[Cargo wczasie]]-loty4[[#This Row],[Cargo wyładunek]]</f>
        <v>6</v>
      </c>
      <c r="K42" s="3">
        <f>COUNTIF(loty4[[#This Row],[Cargo wczasie]:[Cargo po]], "&gt;40")</f>
        <v>0</v>
      </c>
    </row>
    <row r="43" spans="1:11" x14ac:dyDescent="0.45">
      <c r="A43">
        <v>42</v>
      </c>
      <c r="B43" s="1">
        <v>44447</v>
      </c>
      <c r="C43" s="2">
        <v>0.83333333333333337</v>
      </c>
      <c r="D43" s="1">
        <v>44447</v>
      </c>
      <c r="E43" s="3" t="s">
        <v>46</v>
      </c>
      <c r="F43">
        <v>9</v>
      </c>
      <c r="G43">
        <v>2</v>
      </c>
      <c r="H43">
        <f t="shared" si="0"/>
        <v>6</v>
      </c>
      <c r="I43">
        <f>loty4[[#This Row],[Cargo przed]]+loty4[[#This Row],[Cargo załadunek]]</f>
        <v>15</v>
      </c>
      <c r="J43">
        <f>loty4[[#This Row],[Cargo wczasie]]-loty4[[#This Row],[Cargo wyładunek]]</f>
        <v>13</v>
      </c>
      <c r="K43" s="3">
        <f>COUNTIF(loty4[[#This Row],[Cargo wczasie]:[Cargo po]], "&gt;40")</f>
        <v>0</v>
      </c>
    </row>
    <row r="44" spans="1:11" x14ac:dyDescent="0.45">
      <c r="A44">
        <v>43</v>
      </c>
      <c r="B44" s="1">
        <v>44448</v>
      </c>
      <c r="C44" s="2">
        <v>0.25793981481481482</v>
      </c>
      <c r="D44" s="1">
        <v>44448</v>
      </c>
      <c r="E44" s="3" t="s">
        <v>47</v>
      </c>
      <c r="F44">
        <v>9</v>
      </c>
      <c r="G44">
        <v>4</v>
      </c>
      <c r="H44">
        <f t="shared" si="0"/>
        <v>13</v>
      </c>
      <c r="I44">
        <f>loty4[[#This Row],[Cargo przed]]+loty4[[#This Row],[Cargo załadunek]]</f>
        <v>22</v>
      </c>
      <c r="J44">
        <f>loty4[[#This Row],[Cargo wczasie]]-loty4[[#This Row],[Cargo wyładunek]]</f>
        <v>18</v>
      </c>
      <c r="K44" s="3">
        <f>COUNTIF(loty4[[#This Row],[Cargo wczasie]:[Cargo po]], "&gt;40")</f>
        <v>0</v>
      </c>
    </row>
    <row r="45" spans="1:11" x14ac:dyDescent="0.45">
      <c r="A45">
        <v>44</v>
      </c>
      <c r="B45" s="1">
        <v>44448</v>
      </c>
      <c r="C45" s="2">
        <v>0.41349537037037037</v>
      </c>
      <c r="D45" s="1">
        <v>44448</v>
      </c>
      <c r="E45" s="3" t="s">
        <v>48</v>
      </c>
      <c r="F45">
        <v>9</v>
      </c>
      <c r="G45">
        <v>14</v>
      </c>
      <c r="H45">
        <f t="shared" si="0"/>
        <v>18</v>
      </c>
      <c r="I45">
        <f>loty4[[#This Row],[Cargo przed]]+loty4[[#This Row],[Cargo załadunek]]</f>
        <v>27</v>
      </c>
      <c r="J45">
        <f>loty4[[#This Row],[Cargo wczasie]]-loty4[[#This Row],[Cargo wyładunek]]</f>
        <v>13</v>
      </c>
      <c r="K45" s="3">
        <f>COUNTIF(loty4[[#This Row],[Cargo wczasie]:[Cargo po]], "&gt;40")</f>
        <v>0</v>
      </c>
    </row>
    <row r="46" spans="1:11" x14ac:dyDescent="0.45">
      <c r="A46">
        <v>45</v>
      </c>
      <c r="B46" s="1">
        <v>44448</v>
      </c>
      <c r="C46" s="2">
        <v>0.50607638888888884</v>
      </c>
      <c r="D46" s="1">
        <v>44448</v>
      </c>
      <c r="E46" s="3" t="s">
        <v>49</v>
      </c>
      <c r="F46">
        <v>12</v>
      </c>
      <c r="G46">
        <v>10</v>
      </c>
      <c r="H46">
        <f t="shared" si="0"/>
        <v>13</v>
      </c>
      <c r="I46">
        <f>loty4[[#This Row],[Cargo przed]]+loty4[[#This Row],[Cargo załadunek]]</f>
        <v>25</v>
      </c>
      <c r="J46">
        <f>loty4[[#This Row],[Cargo wczasie]]-loty4[[#This Row],[Cargo wyładunek]]</f>
        <v>15</v>
      </c>
      <c r="K46" s="3">
        <f>COUNTIF(loty4[[#This Row],[Cargo wczasie]:[Cargo po]], "&gt;40")</f>
        <v>0</v>
      </c>
    </row>
    <row r="47" spans="1:11" x14ac:dyDescent="0.45">
      <c r="A47">
        <v>46</v>
      </c>
      <c r="B47" s="1">
        <v>44448</v>
      </c>
      <c r="C47" s="2">
        <v>0.68482638888888892</v>
      </c>
      <c r="D47" s="1">
        <v>44448</v>
      </c>
      <c r="E47" s="3" t="s">
        <v>50</v>
      </c>
      <c r="F47">
        <v>16</v>
      </c>
      <c r="G47">
        <v>11</v>
      </c>
      <c r="H47">
        <f t="shared" si="0"/>
        <v>15</v>
      </c>
      <c r="I47">
        <f>loty4[[#This Row],[Cargo przed]]+loty4[[#This Row],[Cargo załadunek]]</f>
        <v>31</v>
      </c>
      <c r="J47">
        <f>loty4[[#This Row],[Cargo wczasie]]-loty4[[#This Row],[Cargo wyładunek]]</f>
        <v>20</v>
      </c>
      <c r="K47" s="3">
        <f>COUNTIF(loty4[[#This Row],[Cargo wczasie]:[Cargo po]], "&gt;40")</f>
        <v>0</v>
      </c>
    </row>
    <row r="48" spans="1:11" x14ac:dyDescent="0.45">
      <c r="A48">
        <v>47</v>
      </c>
      <c r="B48" s="1">
        <v>44448</v>
      </c>
      <c r="C48" s="2">
        <v>0.85435185185185181</v>
      </c>
      <c r="D48" s="1">
        <v>44448</v>
      </c>
      <c r="E48" s="3" t="s">
        <v>51</v>
      </c>
      <c r="F48">
        <v>13</v>
      </c>
      <c r="G48">
        <v>21</v>
      </c>
      <c r="H48">
        <f t="shared" si="0"/>
        <v>20</v>
      </c>
      <c r="I48">
        <f>loty4[[#This Row],[Cargo przed]]+loty4[[#This Row],[Cargo załadunek]]</f>
        <v>33</v>
      </c>
      <c r="J48">
        <f>loty4[[#This Row],[Cargo wczasie]]-loty4[[#This Row],[Cargo wyładunek]]</f>
        <v>12</v>
      </c>
      <c r="K48" s="3">
        <f>COUNTIF(loty4[[#This Row],[Cargo wczasie]:[Cargo po]], "&gt;40")</f>
        <v>0</v>
      </c>
    </row>
    <row r="49" spans="1:11" x14ac:dyDescent="0.45">
      <c r="A49">
        <v>48</v>
      </c>
      <c r="B49" s="1">
        <v>44449</v>
      </c>
      <c r="C49" s="2">
        <v>0.21634259259259259</v>
      </c>
      <c r="D49" s="1">
        <v>44449</v>
      </c>
      <c r="E49" s="3" t="s">
        <v>52</v>
      </c>
      <c r="F49">
        <v>7</v>
      </c>
      <c r="G49">
        <v>15</v>
      </c>
      <c r="H49">
        <f t="shared" si="0"/>
        <v>12</v>
      </c>
      <c r="I49">
        <f>loty4[[#This Row],[Cargo przed]]+loty4[[#This Row],[Cargo załadunek]]</f>
        <v>19</v>
      </c>
      <c r="J49">
        <f>loty4[[#This Row],[Cargo wczasie]]-loty4[[#This Row],[Cargo wyładunek]]</f>
        <v>4</v>
      </c>
      <c r="K49" s="3">
        <f>COUNTIF(loty4[[#This Row],[Cargo wczasie]:[Cargo po]], "&gt;40")</f>
        <v>0</v>
      </c>
    </row>
    <row r="50" spans="1:11" x14ac:dyDescent="0.45">
      <c r="A50">
        <v>49</v>
      </c>
      <c r="B50" s="1">
        <v>44449</v>
      </c>
      <c r="C50" s="2">
        <v>0.38201388888888888</v>
      </c>
      <c r="D50" s="1">
        <v>44449</v>
      </c>
      <c r="E50" s="3" t="s">
        <v>53</v>
      </c>
      <c r="F50">
        <v>7</v>
      </c>
      <c r="G50">
        <v>0</v>
      </c>
      <c r="H50">
        <f t="shared" si="0"/>
        <v>4</v>
      </c>
      <c r="I50">
        <f>loty4[[#This Row],[Cargo przed]]+loty4[[#This Row],[Cargo załadunek]]</f>
        <v>11</v>
      </c>
      <c r="J50">
        <f>loty4[[#This Row],[Cargo wczasie]]-loty4[[#This Row],[Cargo wyładunek]]</f>
        <v>11</v>
      </c>
      <c r="K50" s="3">
        <f>COUNTIF(loty4[[#This Row],[Cargo wczasie]:[Cargo po]], "&gt;40")</f>
        <v>0</v>
      </c>
    </row>
    <row r="51" spans="1:11" x14ac:dyDescent="0.45">
      <c r="A51">
        <v>50</v>
      </c>
      <c r="B51" s="1">
        <v>44449</v>
      </c>
      <c r="C51" s="2">
        <v>0.49995370370370368</v>
      </c>
      <c r="D51" s="1">
        <v>44449</v>
      </c>
      <c r="E51" s="3" t="s">
        <v>54</v>
      </c>
      <c r="F51">
        <v>7</v>
      </c>
      <c r="G51">
        <v>1</v>
      </c>
      <c r="H51">
        <f t="shared" si="0"/>
        <v>11</v>
      </c>
      <c r="I51">
        <f>loty4[[#This Row],[Cargo przed]]+loty4[[#This Row],[Cargo załadunek]]</f>
        <v>18</v>
      </c>
      <c r="J51">
        <f>loty4[[#This Row],[Cargo wczasie]]-loty4[[#This Row],[Cargo wyładunek]]</f>
        <v>17</v>
      </c>
      <c r="K51" s="3">
        <f>COUNTIF(loty4[[#This Row],[Cargo wczasie]:[Cargo po]], "&gt;40")</f>
        <v>0</v>
      </c>
    </row>
    <row r="52" spans="1:11" x14ac:dyDescent="0.45">
      <c r="A52">
        <v>51</v>
      </c>
      <c r="B52" s="1">
        <v>44449</v>
      </c>
      <c r="C52" s="2">
        <v>0.64993055555555557</v>
      </c>
      <c r="D52" s="1">
        <v>44449</v>
      </c>
      <c r="E52" s="3" t="s">
        <v>55</v>
      </c>
      <c r="F52">
        <v>13</v>
      </c>
      <c r="G52">
        <v>20</v>
      </c>
      <c r="H52">
        <f t="shared" si="0"/>
        <v>17</v>
      </c>
      <c r="I52">
        <f>loty4[[#This Row],[Cargo przed]]+loty4[[#This Row],[Cargo załadunek]]</f>
        <v>30</v>
      </c>
      <c r="J52">
        <f>loty4[[#This Row],[Cargo wczasie]]-loty4[[#This Row],[Cargo wyładunek]]</f>
        <v>10</v>
      </c>
      <c r="K52" s="3">
        <f>COUNTIF(loty4[[#This Row],[Cargo wczasie]:[Cargo po]], "&gt;40")</f>
        <v>0</v>
      </c>
    </row>
    <row r="53" spans="1:11" x14ac:dyDescent="0.45">
      <c r="A53">
        <v>52</v>
      </c>
      <c r="B53" s="1">
        <v>44449</v>
      </c>
      <c r="C53" s="2">
        <v>0.79276620370370365</v>
      </c>
      <c r="D53" s="1">
        <v>44449</v>
      </c>
      <c r="E53" s="3" t="s">
        <v>56</v>
      </c>
      <c r="F53">
        <v>12</v>
      </c>
      <c r="G53">
        <v>4</v>
      </c>
      <c r="H53">
        <f t="shared" si="0"/>
        <v>10</v>
      </c>
      <c r="I53">
        <f>loty4[[#This Row],[Cargo przed]]+loty4[[#This Row],[Cargo załadunek]]</f>
        <v>22</v>
      </c>
      <c r="J53">
        <f>loty4[[#This Row],[Cargo wczasie]]-loty4[[#This Row],[Cargo wyładunek]]</f>
        <v>18</v>
      </c>
      <c r="K53" s="3">
        <f>COUNTIF(loty4[[#This Row],[Cargo wczasie]:[Cargo po]], "&gt;40")</f>
        <v>0</v>
      </c>
    </row>
    <row r="54" spans="1:11" x14ac:dyDescent="0.45">
      <c r="A54">
        <v>53</v>
      </c>
      <c r="B54" s="1">
        <v>44449</v>
      </c>
      <c r="C54" s="2">
        <v>0.87574074074074071</v>
      </c>
      <c r="D54" s="1">
        <v>44450</v>
      </c>
      <c r="E54" s="3" t="s">
        <v>57</v>
      </c>
      <c r="F54">
        <v>11</v>
      </c>
      <c r="G54">
        <v>9</v>
      </c>
      <c r="H54">
        <f t="shared" si="0"/>
        <v>18</v>
      </c>
      <c r="I54">
        <f>loty4[[#This Row],[Cargo przed]]+loty4[[#This Row],[Cargo załadunek]]</f>
        <v>29</v>
      </c>
      <c r="J54">
        <f>loty4[[#This Row],[Cargo wczasie]]-loty4[[#This Row],[Cargo wyładunek]]</f>
        <v>20</v>
      </c>
      <c r="K54" s="3">
        <f>COUNTIF(loty4[[#This Row],[Cargo wczasie]:[Cargo po]], "&gt;40")</f>
        <v>0</v>
      </c>
    </row>
    <row r="55" spans="1:11" x14ac:dyDescent="0.45">
      <c r="A55">
        <v>54</v>
      </c>
      <c r="B55" s="1">
        <v>44450</v>
      </c>
      <c r="C55" s="2">
        <v>0.26106481481481481</v>
      </c>
      <c r="D55" s="1">
        <v>44450</v>
      </c>
      <c r="E55" s="3" t="s">
        <v>58</v>
      </c>
      <c r="F55">
        <v>12</v>
      </c>
      <c r="G55">
        <v>21</v>
      </c>
      <c r="H55">
        <f t="shared" si="0"/>
        <v>20</v>
      </c>
      <c r="I55">
        <f>loty4[[#This Row],[Cargo przed]]+loty4[[#This Row],[Cargo załadunek]]</f>
        <v>32</v>
      </c>
      <c r="J55">
        <f>loty4[[#This Row],[Cargo wczasie]]-loty4[[#This Row],[Cargo wyładunek]]</f>
        <v>11</v>
      </c>
      <c r="K55" s="3">
        <f>COUNTIF(loty4[[#This Row],[Cargo wczasie]:[Cargo po]], "&gt;40")</f>
        <v>0</v>
      </c>
    </row>
    <row r="56" spans="1:11" x14ac:dyDescent="0.45">
      <c r="A56">
        <v>55</v>
      </c>
      <c r="B56" s="1">
        <v>44450</v>
      </c>
      <c r="C56" s="2">
        <v>0.46128472222222222</v>
      </c>
      <c r="D56" s="1">
        <v>44450</v>
      </c>
      <c r="E56" s="3" t="s">
        <v>59</v>
      </c>
      <c r="F56">
        <v>14</v>
      </c>
      <c r="G56">
        <v>2</v>
      </c>
      <c r="H56">
        <f t="shared" si="0"/>
        <v>11</v>
      </c>
      <c r="I56">
        <f>loty4[[#This Row],[Cargo przed]]+loty4[[#This Row],[Cargo załadunek]]</f>
        <v>25</v>
      </c>
      <c r="J56">
        <f>loty4[[#This Row],[Cargo wczasie]]-loty4[[#This Row],[Cargo wyładunek]]</f>
        <v>23</v>
      </c>
      <c r="K56" s="3">
        <f>COUNTIF(loty4[[#This Row],[Cargo wczasie]:[Cargo po]], "&gt;40")</f>
        <v>0</v>
      </c>
    </row>
    <row r="57" spans="1:11" x14ac:dyDescent="0.45">
      <c r="A57">
        <v>56</v>
      </c>
      <c r="B57" s="1">
        <v>44450</v>
      </c>
      <c r="C57" s="2">
        <v>0.56730324074074079</v>
      </c>
      <c r="D57" s="1">
        <v>44450</v>
      </c>
      <c r="E57" s="3" t="s">
        <v>60</v>
      </c>
      <c r="F57">
        <v>17</v>
      </c>
      <c r="G57">
        <v>9</v>
      </c>
      <c r="H57">
        <f t="shared" si="0"/>
        <v>23</v>
      </c>
      <c r="I57">
        <f>loty4[[#This Row],[Cargo przed]]+loty4[[#This Row],[Cargo załadunek]]</f>
        <v>40</v>
      </c>
      <c r="J57">
        <f>loty4[[#This Row],[Cargo wczasie]]-loty4[[#This Row],[Cargo wyładunek]]</f>
        <v>31</v>
      </c>
      <c r="K57" s="3">
        <f>COUNTIF(loty4[[#This Row],[Cargo wczasie]:[Cargo po]], "&gt;40")</f>
        <v>0</v>
      </c>
    </row>
    <row r="58" spans="1:11" x14ac:dyDescent="0.45">
      <c r="A58">
        <v>57</v>
      </c>
      <c r="B58" s="1">
        <v>44450</v>
      </c>
      <c r="C58" s="2">
        <v>0.66475694444444444</v>
      </c>
      <c r="D58" s="1">
        <v>44450</v>
      </c>
      <c r="E58" s="3" t="s">
        <v>61</v>
      </c>
      <c r="F58">
        <v>3</v>
      </c>
      <c r="G58">
        <v>9</v>
      </c>
      <c r="H58">
        <f t="shared" si="0"/>
        <v>31</v>
      </c>
      <c r="I58">
        <f>loty4[[#This Row],[Cargo przed]]+loty4[[#This Row],[Cargo załadunek]]</f>
        <v>34</v>
      </c>
      <c r="J58">
        <f>loty4[[#This Row],[Cargo wczasie]]-loty4[[#This Row],[Cargo wyładunek]]</f>
        <v>25</v>
      </c>
      <c r="K58" s="3">
        <f>COUNTIF(loty4[[#This Row],[Cargo wczasie]:[Cargo po]], "&gt;40")</f>
        <v>0</v>
      </c>
    </row>
    <row r="59" spans="1:11" x14ac:dyDescent="0.45">
      <c r="A59">
        <v>58</v>
      </c>
      <c r="B59" s="1">
        <v>44450</v>
      </c>
      <c r="C59" s="2">
        <v>0.79238425925925926</v>
      </c>
      <c r="D59" s="1">
        <v>44450</v>
      </c>
      <c r="E59" s="3" t="s">
        <v>62</v>
      </c>
      <c r="F59">
        <v>11</v>
      </c>
      <c r="G59">
        <v>3</v>
      </c>
      <c r="H59">
        <f t="shared" si="0"/>
        <v>25</v>
      </c>
      <c r="I59">
        <f>loty4[[#This Row],[Cargo przed]]+loty4[[#This Row],[Cargo załadunek]]</f>
        <v>36</v>
      </c>
      <c r="J59">
        <f>loty4[[#This Row],[Cargo wczasie]]-loty4[[#This Row],[Cargo wyładunek]]</f>
        <v>33</v>
      </c>
      <c r="K59" s="3">
        <f>COUNTIF(loty4[[#This Row],[Cargo wczasie]:[Cargo po]], "&gt;40")</f>
        <v>0</v>
      </c>
    </row>
    <row r="60" spans="1:11" x14ac:dyDescent="0.45">
      <c r="A60">
        <v>59</v>
      </c>
      <c r="B60" s="1">
        <v>44451</v>
      </c>
      <c r="C60" s="2">
        <v>0.16666666666666666</v>
      </c>
      <c r="D60" s="1">
        <v>44451</v>
      </c>
      <c r="E60" s="3" t="s">
        <v>63</v>
      </c>
      <c r="F60">
        <v>8</v>
      </c>
      <c r="G60">
        <v>4</v>
      </c>
      <c r="H60">
        <f t="shared" si="0"/>
        <v>33</v>
      </c>
      <c r="I60">
        <f>loty4[[#This Row],[Cargo przed]]+loty4[[#This Row],[Cargo załadunek]]</f>
        <v>41</v>
      </c>
      <c r="J60">
        <f>loty4[[#This Row],[Cargo wczasie]]-loty4[[#This Row],[Cargo wyładunek]]</f>
        <v>37</v>
      </c>
      <c r="K60" s="3">
        <f>COUNTIF(loty4[[#This Row],[Cargo wczasie]:[Cargo po]], "&gt;40")</f>
        <v>1</v>
      </c>
    </row>
    <row r="61" spans="1:11" x14ac:dyDescent="0.45">
      <c r="A61">
        <v>60</v>
      </c>
      <c r="B61" s="1">
        <v>44451</v>
      </c>
      <c r="C61" s="2">
        <v>0.34324074074074074</v>
      </c>
      <c r="D61" s="1">
        <v>44451</v>
      </c>
      <c r="E61" s="3" t="s">
        <v>64</v>
      </c>
      <c r="F61">
        <v>1</v>
      </c>
      <c r="G61">
        <v>6</v>
      </c>
      <c r="H61">
        <f t="shared" si="0"/>
        <v>37</v>
      </c>
      <c r="I61">
        <f>loty4[[#This Row],[Cargo przed]]+loty4[[#This Row],[Cargo załadunek]]</f>
        <v>38</v>
      </c>
      <c r="J61">
        <f>loty4[[#This Row],[Cargo wczasie]]-loty4[[#This Row],[Cargo wyładunek]]</f>
        <v>32</v>
      </c>
      <c r="K61" s="3">
        <f>COUNTIF(loty4[[#This Row],[Cargo wczasie]:[Cargo po]], "&gt;40")</f>
        <v>0</v>
      </c>
    </row>
    <row r="62" spans="1:11" x14ac:dyDescent="0.45">
      <c r="A62">
        <v>61</v>
      </c>
      <c r="B62" s="1">
        <v>44451</v>
      </c>
      <c r="C62" s="2">
        <v>0.52084490740740741</v>
      </c>
      <c r="D62" s="1">
        <v>44451</v>
      </c>
      <c r="E62" s="3" t="s">
        <v>65</v>
      </c>
      <c r="F62">
        <v>4</v>
      </c>
      <c r="G62">
        <v>21</v>
      </c>
      <c r="H62">
        <f t="shared" si="0"/>
        <v>32</v>
      </c>
      <c r="I62">
        <f>loty4[[#This Row],[Cargo przed]]+loty4[[#This Row],[Cargo załadunek]]</f>
        <v>36</v>
      </c>
      <c r="J62">
        <f>loty4[[#This Row],[Cargo wczasie]]-loty4[[#This Row],[Cargo wyładunek]]</f>
        <v>15</v>
      </c>
      <c r="K62" s="3">
        <f>COUNTIF(loty4[[#This Row],[Cargo wczasie]:[Cargo po]], "&gt;40")</f>
        <v>0</v>
      </c>
    </row>
    <row r="63" spans="1:11" x14ac:dyDescent="0.45">
      <c r="A63">
        <v>62</v>
      </c>
      <c r="B63" s="1">
        <v>44451</v>
      </c>
      <c r="C63" s="2">
        <v>0.73968750000000005</v>
      </c>
      <c r="D63" s="1">
        <v>44451</v>
      </c>
      <c r="E63" s="3" t="s">
        <v>66</v>
      </c>
      <c r="F63">
        <v>9</v>
      </c>
      <c r="G63">
        <v>11</v>
      </c>
      <c r="H63">
        <f t="shared" si="0"/>
        <v>15</v>
      </c>
      <c r="I63">
        <f>loty4[[#This Row],[Cargo przed]]+loty4[[#This Row],[Cargo załadunek]]</f>
        <v>24</v>
      </c>
      <c r="J63">
        <f>loty4[[#This Row],[Cargo wczasie]]-loty4[[#This Row],[Cargo wyładunek]]</f>
        <v>13</v>
      </c>
      <c r="K63" s="3">
        <f>COUNTIF(loty4[[#This Row],[Cargo wczasie]:[Cargo po]], "&gt;40")</f>
        <v>0</v>
      </c>
    </row>
    <row r="64" spans="1:11" x14ac:dyDescent="0.45">
      <c r="A64">
        <v>63</v>
      </c>
      <c r="B64" s="1">
        <v>44452</v>
      </c>
      <c r="C64" s="2">
        <v>0.21440972222222221</v>
      </c>
      <c r="D64" s="1">
        <v>44452</v>
      </c>
      <c r="E64" s="3" t="s">
        <v>67</v>
      </c>
      <c r="F64">
        <v>12</v>
      </c>
      <c r="G64">
        <v>7</v>
      </c>
      <c r="H64">
        <f t="shared" si="0"/>
        <v>13</v>
      </c>
      <c r="I64">
        <f>loty4[[#This Row],[Cargo przed]]+loty4[[#This Row],[Cargo załadunek]]</f>
        <v>25</v>
      </c>
      <c r="J64">
        <f>loty4[[#This Row],[Cargo wczasie]]-loty4[[#This Row],[Cargo wyładunek]]</f>
        <v>18</v>
      </c>
      <c r="K64" s="3">
        <f>COUNTIF(loty4[[#This Row],[Cargo wczasie]:[Cargo po]], "&gt;40")</f>
        <v>0</v>
      </c>
    </row>
    <row r="65" spans="1:11" x14ac:dyDescent="0.45">
      <c r="A65">
        <v>64</v>
      </c>
      <c r="B65" s="1">
        <v>44452</v>
      </c>
      <c r="C65" s="2">
        <v>0.46302083333333333</v>
      </c>
      <c r="D65" s="1">
        <v>44452</v>
      </c>
      <c r="E65" s="3" t="s">
        <v>68</v>
      </c>
      <c r="F65">
        <v>11</v>
      </c>
      <c r="G65">
        <v>13</v>
      </c>
      <c r="H65">
        <f t="shared" si="0"/>
        <v>18</v>
      </c>
      <c r="I65">
        <f>loty4[[#This Row],[Cargo przed]]+loty4[[#This Row],[Cargo załadunek]]</f>
        <v>29</v>
      </c>
      <c r="J65">
        <f>loty4[[#This Row],[Cargo wczasie]]-loty4[[#This Row],[Cargo wyładunek]]</f>
        <v>16</v>
      </c>
      <c r="K65" s="3">
        <f>COUNTIF(loty4[[#This Row],[Cargo wczasie]:[Cargo po]], "&gt;40")</f>
        <v>0</v>
      </c>
    </row>
    <row r="66" spans="1:11" x14ac:dyDescent="0.45">
      <c r="A66">
        <v>65</v>
      </c>
      <c r="B66" s="1">
        <v>44452</v>
      </c>
      <c r="C66" s="2">
        <v>0.55218750000000005</v>
      </c>
      <c r="D66" s="1">
        <v>44452</v>
      </c>
      <c r="E66" s="3" t="s">
        <v>69</v>
      </c>
      <c r="F66">
        <v>16</v>
      </c>
      <c r="G66">
        <v>21</v>
      </c>
      <c r="H66">
        <f t="shared" si="0"/>
        <v>16</v>
      </c>
      <c r="I66">
        <f>loty4[[#This Row],[Cargo przed]]+loty4[[#This Row],[Cargo załadunek]]</f>
        <v>32</v>
      </c>
      <c r="J66">
        <f>loty4[[#This Row],[Cargo wczasie]]-loty4[[#This Row],[Cargo wyładunek]]</f>
        <v>11</v>
      </c>
      <c r="K66" s="3">
        <f>COUNTIF(loty4[[#This Row],[Cargo wczasie]:[Cargo po]], "&gt;40")</f>
        <v>0</v>
      </c>
    </row>
    <row r="67" spans="1:11" x14ac:dyDescent="0.45">
      <c r="A67">
        <v>66</v>
      </c>
      <c r="B67" s="1">
        <v>44452</v>
      </c>
      <c r="C67" s="2">
        <v>0.66996527777777781</v>
      </c>
      <c r="D67" s="1">
        <v>44452</v>
      </c>
      <c r="E67" s="3" t="s">
        <v>70</v>
      </c>
      <c r="F67">
        <v>19</v>
      </c>
      <c r="G67">
        <v>10</v>
      </c>
      <c r="H67">
        <f t="shared" si="0"/>
        <v>11</v>
      </c>
      <c r="I67">
        <f>loty4[[#This Row],[Cargo przed]]+loty4[[#This Row],[Cargo załadunek]]</f>
        <v>30</v>
      </c>
      <c r="J67">
        <f>loty4[[#This Row],[Cargo wczasie]]-loty4[[#This Row],[Cargo wyładunek]]</f>
        <v>20</v>
      </c>
      <c r="K67" s="3">
        <f>COUNTIF(loty4[[#This Row],[Cargo wczasie]:[Cargo po]], "&gt;40")</f>
        <v>0</v>
      </c>
    </row>
    <row r="68" spans="1:11" x14ac:dyDescent="0.45">
      <c r="A68">
        <v>67</v>
      </c>
      <c r="B68" s="1">
        <v>44452</v>
      </c>
      <c r="C68" s="2">
        <v>0.83971064814814811</v>
      </c>
      <c r="D68" s="1">
        <v>44452</v>
      </c>
      <c r="E68" s="3" t="s">
        <v>71</v>
      </c>
      <c r="F68">
        <v>3</v>
      </c>
      <c r="G68">
        <v>0</v>
      </c>
      <c r="H68">
        <f t="shared" ref="H68:H131" si="1">J67</f>
        <v>20</v>
      </c>
      <c r="I68">
        <f>loty4[[#This Row],[Cargo przed]]+loty4[[#This Row],[Cargo załadunek]]</f>
        <v>23</v>
      </c>
      <c r="J68">
        <f>loty4[[#This Row],[Cargo wczasie]]-loty4[[#This Row],[Cargo wyładunek]]</f>
        <v>23</v>
      </c>
      <c r="K68" s="3">
        <f>COUNTIF(loty4[[#This Row],[Cargo wczasie]:[Cargo po]], "&gt;40")</f>
        <v>0</v>
      </c>
    </row>
    <row r="69" spans="1:11" x14ac:dyDescent="0.45">
      <c r="A69">
        <v>68</v>
      </c>
      <c r="B69" s="1">
        <v>44453</v>
      </c>
      <c r="C69" s="2">
        <v>0.17733796296296298</v>
      </c>
      <c r="D69" s="1">
        <v>44453</v>
      </c>
      <c r="E69" s="3" t="s">
        <v>72</v>
      </c>
      <c r="F69">
        <v>12</v>
      </c>
      <c r="G69">
        <v>21</v>
      </c>
      <c r="H69">
        <f t="shared" si="1"/>
        <v>23</v>
      </c>
      <c r="I69">
        <f>loty4[[#This Row],[Cargo przed]]+loty4[[#This Row],[Cargo załadunek]]</f>
        <v>35</v>
      </c>
      <c r="J69">
        <f>loty4[[#This Row],[Cargo wczasie]]-loty4[[#This Row],[Cargo wyładunek]]</f>
        <v>14</v>
      </c>
      <c r="K69" s="3">
        <f>COUNTIF(loty4[[#This Row],[Cargo wczasie]:[Cargo po]], "&gt;40")</f>
        <v>0</v>
      </c>
    </row>
    <row r="70" spans="1:11" x14ac:dyDescent="0.45">
      <c r="A70">
        <v>69</v>
      </c>
      <c r="B70" s="1">
        <v>44453</v>
      </c>
      <c r="C70" s="2">
        <v>0.34437499999999999</v>
      </c>
      <c r="D70" s="1">
        <v>44453</v>
      </c>
      <c r="E70" s="3" t="s">
        <v>73</v>
      </c>
      <c r="F70">
        <v>17</v>
      </c>
      <c r="G70">
        <v>20</v>
      </c>
      <c r="H70">
        <f t="shared" si="1"/>
        <v>14</v>
      </c>
      <c r="I70">
        <f>loty4[[#This Row],[Cargo przed]]+loty4[[#This Row],[Cargo załadunek]]</f>
        <v>31</v>
      </c>
      <c r="J70">
        <f>loty4[[#This Row],[Cargo wczasie]]-loty4[[#This Row],[Cargo wyładunek]]</f>
        <v>11</v>
      </c>
      <c r="K70" s="3">
        <f>COUNTIF(loty4[[#This Row],[Cargo wczasie]:[Cargo po]], "&gt;40")</f>
        <v>0</v>
      </c>
    </row>
    <row r="71" spans="1:11" x14ac:dyDescent="0.45">
      <c r="A71">
        <v>70</v>
      </c>
      <c r="B71" s="1">
        <v>44453</v>
      </c>
      <c r="C71" s="2">
        <v>0.5</v>
      </c>
      <c r="D71" s="1">
        <v>44453</v>
      </c>
      <c r="E71" s="3" t="s">
        <v>74</v>
      </c>
      <c r="F71">
        <v>11</v>
      </c>
      <c r="G71">
        <v>22</v>
      </c>
      <c r="H71">
        <f t="shared" si="1"/>
        <v>11</v>
      </c>
      <c r="I71">
        <f>loty4[[#This Row],[Cargo przed]]+loty4[[#This Row],[Cargo załadunek]]</f>
        <v>22</v>
      </c>
      <c r="J71">
        <f>loty4[[#This Row],[Cargo wczasie]]-loty4[[#This Row],[Cargo wyładunek]]</f>
        <v>0</v>
      </c>
      <c r="K71" s="3">
        <f>COUNTIF(loty4[[#This Row],[Cargo wczasie]:[Cargo po]], "&gt;40")</f>
        <v>0</v>
      </c>
    </row>
    <row r="72" spans="1:11" x14ac:dyDescent="0.45">
      <c r="A72">
        <v>71</v>
      </c>
      <c r="B72" s="1">
        <v>44453</v>
      </c>
      <c r="C72" s="2">
        <v>0.64340277777777777</v>
      </c>
      <c r="D72" s="1">
        <v>44453</v>
      </c>
      <c r="E72" s="3" t="s">
        <v>75</v>
      </c>
      <c r="F72">
        <v>7</v>
      </c>
      <c r="G72">
        <v>2</v>
      </c>
      <c r="H72">
        <f t="shared" si="1"/>
        <v>0</v>
      </c>
      <c r="I72">
        <f>loty4[[#This Row],[Cargo przed]]+loty4[[#This Row],[Cargo załadunek]]</f>
        <v>7</v>
      </c>
      <c r="J72">
        <f>loty4[[#This Row],[Cargo wczasie]]-loty4[[#This Row],[Cargo wyładunek]]</f>
        <v>5</v>
      </c>
      <c r="K72" s="3">
        <f>COUNTIF(loty4[[#This Row],[Cargo wczasie]:[Cargo po]], "&gt;40")</f>
        <v>0</v>
      </c>
    </row>
    <row r="73" spans="1:11" x14ac:dyDescent="0.45">
      <c r="A73">
        <v>72</v>
      </c>
      <c r="B73" s="1">
        <v>44453</v>
      </c>
      <c r="C73" s="2">
        <v>0.77552083333333333</v>
      </c>
      <c r="D73" s="1">
        <v>44453</v>
      </c>
      <c r="E73" s="3" t="s">
        <v>76</v>
      </c>
      <c r="F73">
        <v>8</v>
      </c>
      <c r="G73">
        <v>7</v>
      </c>
      <c r="H73">
        <f t="shared" si="1"/>
        <v>5</v>
      </c>
      <c r="I73">
        <f>loty4[[#This Row],[Cargo przed]]+loty4[[#This Row],[Cargo załadunek]]</f>
        <v>13</v>
      </c>
      <c r="J73">
        <f>loty4[[#This Row],[Cargo wczasie]]-loty4[[#This Row],[Cargo wyładunek]]</f>
        <v>6</v>
      </c>
      <c r="K73" s="3">
        <f>COUNTIF(loty4[[#This Row],[Cargo wczasie]:[Cargo po]], "&gt;40")</f>
        <v>0</v>
      </c>
    </row>
    <row r="74" spans="1:11" x14ac:dyDescent="0.45">
      <c r="A74">
        <v>73</v>
      </c>
      <c r="B74" s="1">
        <v>44453</v>
      </c>
      <c r="C74" s="2">
        <v>0.87285879629629626</v>
      </c>
      <c r="D74" s="1">
        <v>44453</v>
      </c>
      <c r="E74" s="3" t="s">
        <v>77</v>
      </c>
      <c r="F74">
        <v>6</v>
      </c>
      <c r="G74">
        <v>1</v>
      </c>
      <c r="H74">
        <f t="shared" si="1"/>
        <v>6</v>
      </c>
      <c r="I74">
        <f>loty4[[#This Row],[Cargo przed]]+loty4[[#This Row],[Cargo załadunek]]</f>
        <v>12</v>
      </c>
      <c r="J74">
        <f>loty4[[#This Row],[Cargo wczasie]]-loty4[[#This Row],[Cargo wyładunek]]</f>
        <v>11</v>
      </c>
      <c r="K74" s="3">
        <f>COUNTIF(loty4[[#This Row],[Cargo wczasie]:[Cargo po]], "&gt;40")</f>
        <v>0</v>
      </c>
    </row>
    <row r="75" spans="1:11" x14ac:dyDescent="0.45">
      <c r="A75">
        <v>74</v>
      </c>
      <c r="B75" s="1">
        <v>44454</v>
      </c>
      <c r="C75" s="2">
        <v>4.2361111111111113E-2</v>
      </c>
      <c r="D75" s="1">
        <v>44454</v>
      </c>
      <c r="E75" s="3" t="s">
        <v>78</v>
      </c>
      <c r="F75">
        <v>0</v>
      </c>
      <c r="G75">
        <v>6</v>
      </c>
      <c r="H75">
        <f t="shared" si="1"/>
        <v>11</v>
      </c>
      <c r="I75">
        <f>loty4[[#This Row],[Cargo przed]]+loty4[[#This Row],[Cargo załadunek]]</f>
        <v>11</v>
      </c>
      <c r="J75">
        <f>loty4[[#This Row],[Cargo wczasie]]-loty4[[#This Row],[Cargo wyładunek]]</f>
        <v>5</v>
      </c>
      <c r="K75" s="3">
        <f>COUNTIF(loty4[[#This Row],[Cargo wczasie]:[Cargo po]], "&gt;40")</f>
        <v>0</v>
      </c>
    </row>
    <row r="76" spans="1:11" x14ac:dyDescent="0.45">
      <c r="A76">
        <v>75</v>
      </c>
      <c r="B76" s="1">
        <v>44454</v>
      </c>
      <c r="C76" s="2">
        <v>0.28885416666666669</v>
      </c>
      <c r="D76" s="1">
        <v>44454</v>
      </c>
      <c r="E76" s="3" t="s">
        <v>79</v>
      </c>
      <c r="F76">
        <v>0</v>
      </c>
      <c r="G76">
        <v>5</v>
      </c>
      <c r="H76">
        <f t="shared" si="1"/>
        <v>5</v>
      </c>
      <c r="I76">
        <f>loty4[[#This Row],[Cargo przed]]+loty4[[#This Row],[Cargo załadunek]]</f>
        <v>5</v>
      </c>
      <c r="J76">
        <f>loty4[[#This Row],[Cargo wczasie]]-loty4[[#This Row],[Cargo wyładunek]]</f>
        <v>0</v>
      </c>
      <c r="K76" s="3">
        <f>COUNTIF(loty4[[#This Row],[Cargo wczasie]:[Cargo po]], "&gt;40")</f>
        <v>0</v>
      </c>
    </row>
    <row r="77" spans="1:11" x14ac:dyDescent="0.45">
      <c r="A77">
        <v>76</v>
      </c>
      <c r="B77" s="1">
        <v>44454</v>
      </c>
      <c r="C77" s="2">
        <v>0.42424768518518519</v>
      </c>
      <c r="D77" s="1">
        <v>44454</v>
      </c>
      <c r="E77" s="3" t="s">
        <v>80</v>
      </c>
      <c r="F77">
        <v>10</v>
      </c>
      <c r="G77">
        <v>1</v>
      </c>
      <c r="H77">
        <f t="shared" si="1"/>
        <v>0</v>
      </c>
      <c r="I77">
        <f>loty4[[#This Row],[Cargo przed]]+loty4[[#This Row],[Cargo załadunek]]</f>
        <v>10</v>
      </c>
      <c r="J77">
        <f>loty4[[#This Row],[Cargo wczasie]]-loty4[[#This Row],[Cargo wyładunek]]</f>
        <v>9</v>
      </c>
      <c r="K77" s="3">
        <f>COUNTIF(loty4[[#This Row],[Cargo wczasie]:[Cargo po]], "&gt;40")</f>
        <v>0</v>
      </c>
    </row>
    <row r="78" spans="1:11" x14ac:dyDescent="0.45">
      <c r="A78">
        <v>77</v>
      </c>
      <c r="B78" s="1">
        <v>44454</v>
      </c>
      <c r="C78" s="2">
        <v>0.5991319444444444</v>
      </c>
      <c r="D78" s="1">
        <v>44454</v>
      </c>
      <c r="E78" s="3" t="s">
        <v>81</v>
      </c>
      <c r="F78">
        <v>14</v>
      </c>
      <c r="G78">
        <v>21</v>
      </c>
      <c r="H78">
        <f t="shared" si="1"/>
        <v>9</v>
      </c>
      <c r="I78">
        <f>loty4[[#This Row],[Cargo przed]]+loty4[[#This Row],[Cargo załadunek]]</f>
        <v>23</v>
      </c>
      <c r="J78">
        <f>loty4[[#This Row],[Cargo wczasie]]-loty4[[#This Row],[Cargo wyładunek]]</f>
        <v>2</v>
      </c>
      <c r="K78" s="3">
        <f>COUNTIF(loty4[[#This Row],[Cargo wczasie]:[Cargo po]], "&gt;40")</f>
        <v>0</v>
      </c>
    </row>
    <row r="79" spans="1:11" x14ac:dyDescent="0.45">
      <c r="A79">
        <v>78</v>
      </c>
      <c r="B79" s="1">
        <v>44454</v>
      </c>
      <c r="C79" s="2">
        <v>0.7228472222222222</v>
      </c>
      <c r="D79" s="1">
        <v>44454</v>
      </c>
      <c r="E79" s="3" t="s">
        <v>82</v>
      </c>
      <c r="F79">
        <v>4</v>
      </c>
      <c r="G79">
        <v>1</v>
      </c>
      <c r="H79">
        <f t="shared" si="1"/>
        <v>2</v>
      </c>
      <c r="I79">
        <f>loty4[[#This Row],[Cargo przed]]+loty4[[#This Row],[Cargo załadunek]]</f>
        <v>6</v>
      </c>
      <c r="J79">
        <f>loty4[[#This Row],[Cargo wczasie]]-loty4[[#This Row],[Cargo wyładunek]]</f>
        <v>5</v>
      </c>
      <c r="K79" s="3">
        <f>COUNTIF(loty4[[#This Row],[Cargo wczasie]:[Cargo po]], "&gt;40")</f>
        <v>0</v>
      </c>
    </row>
    <row r="80" spans="1:11" x14ac:dyDescent="0.45">
      <c r="A80">
        <v>79</v>
      </c>
      <c r="B80" s="1">
        <v>44454</v>
      </c>
      <c r="C80" s="2">
        <v>0.86644675925925929</v>
      </c>
      <c r="D80" s="1">
        <v>44454</v>
      </c>
      <c r="E80" s="3" t="s">
        <v>83</v>
      </c>
      <c r="F80">
        <v>7</v>
      </c>
      <c r="G80">
        <v>2</v>
      </c>
      <c r="H80">
        <f t="shared" si="1"/>
        <v>5</v>
      </c>
      <c r="I80">
        <f>loty4[[#This Row],[Cargo przed]]+loty4[[#This Row],[Cargo załadunek]]</f>
        <v>12</v>
      </c>
      <c r="J80">
        <f>loty4[[#This Row],[Cargo wczasie]]-loty4[[#This Row],[Cargo wyładunek]]</f>
        <v>10</v>
      </c>
      <c r="K80" s="3">
        <f>COUNTIF(loty4[[#This Row],[Cargo wczasie]:[Cargo po]], "&gt;40")</f>
        <v>0</v>
      </c>
    </row>
    <row r="81" spans="1:11" x14ac:dyDescent="0.45">
      <c r="A81">
        <v>80</v>
      </c>
      <c r="B81" s="1">
        <v>44455</v>
      </c>
      <c r="C81" s="2">
        <v>0.13571759259259258</v>
      </c>
      <c r="D81" s="1">
        <v>44455</v>
      </c>
      <c r="E81" s="3" t="s">
        <v>84</v>
      </c>
      <c r="F81">
        <v>13</v>
      </c>
      <c r="G81">
        <v>5</v>
      </c>
      <c r="H81">
        <f t="shared" si="1"/>
        <v>10</v>
      </c>
      <c r="I81">
        <f>loty4[[#This Row],[Cargo przed]]+loty4[[#This Row],[Cargo załadunek]]</f>
        <v>23</v>
      </c>
      <c r="J81">
        <f>loty4[[#This Row],[Cargo wczasie]]-loty4[[#This Row],[Cargo wyładunek]]</f>
        <v>18</v>
      </c>
      <c r="K81" s="3">
        <f>COUNTIF(loty4[[#This Row],[Cargo wczasie]:[Cargo po]], "&gt;40")</f>
        <v>0</v>
      </c>
    </row>
    <row r="82" spans="1:11" x14ac:dyDescent="0.45">
      <c r="A82">
        <v>81</v>
      </c>
      <c r="B82" s="1">
        <v>44455</v>
      </c>
      <c r="C82" s="2">
        <v>0.2996064814814815</v>
      </c>
      <c r="D82" s="1">
        <v>44455</v>
      </c>
      <c r="E82" s="3" t="s">
        <v>85</v>
      </c>
      <c r="F82">
        <v>13</v>
      </c>
      <c r="G82">
        <v>11</v>
      </c>
      <c r="H82">
        <f t="shared" si="1"/>
        <v>18</v>
      </c>
      <c r="I82">
        <f>loty4[[#This Row],[Cargo przed]]+loty4[[#This Row],[Cargo załadunek]]</f>
        <v>31</v>
      </c>
      <c r="J82">
        <f>loty4[[#This Row],[Cargo wczasie]]-loty4[[#This Row],[Cargo wyładunek]]</f>
        <v>20</v>
      </c>
      <c r="K82" s="3">
        <f>COUNTIF(loty4[[#This Row],[Cargo wczasie]:[Cargo po]], "&gt;40")</f>
        <v>0</v>
      </c>
    </row>
    <row r="83" spans="1:11" x14ac:dyDescent="0.45">
      <c r="A83">
        <v>82</v>
      </c>
      <c r="B83" s="1">
        <v>44455</v>
      </c>
      <c r="C83" s="2">
        <v>0.46118055555555554</v>
      </c>
      <c r="D83" s="1">
        <v>44455</v>
      </c>
      <c r="E83" s="3" t="s">
        <v>86</v>
      </c>
      <c r="F83">
        <v>14</v>
      </c>
      <c r="G83">
        <v>9</v>
      </c>
      <c r="H83">
        <f t="shared" si="1"/>
        <v>20</v>
      </c>
      <c r="I83">
        <f>loty4[[#This Row],[Cargo przed]]+loty4[[#This Row],[Cargo załadunek]]</f>
        <v>34</v>
      </c>
      <c r="J83">
        <f>loty4[[#This Row],[Cargo wczasie]]-loty4[[#This Row],[Cargo wyładunek]]</f>
        <v>25</v>
      </c>
      <c r="K83" s="3">
        <f>COUNTIF(loty4[[#This Row],[Cargo wczasie]:[Cargo po]], "&gt;40")</f>
        <v>0</v>
      </c>
    </row>
    <row r="84" spans="1:11" x14ac:dyDescent="0.45">
      <c r="A84">
        <v>83</v>
      </c>
      <c r="B84" s="1">
        <v>44455</v>
      </c>
      <c r="C84" s="2">
        <v>0.57986111111111116</v>
      </c>
      <c r="D84" s="1">
        <v>44455</v>
      </c>
      <c r="E84" s="3" t="s">
        <v>87</v>
      </c>
      <c r="F84">
        <v>14</v>
      </c>
      <c r="G84">
        <v>9</v>
      </c>
      <c r="H84">
        <f t="shared" si="1"/>
        <v>25</v>
      </c>
      <c r="I84">
        <f>loty4[[#This Row],[Cargo przed]]+loty4[[#This Row],[Cargo załadunek]]</f>
        <v>39</v>
      </c>
      <c r="J84">
        <f>loty4[[#This Row],[Cargo wczasie]]-loty4[[#This Row],[Cargo wyładunek]]</f>
        <v>30</v>
      </c>
      <c r="K84" s="3">
        <f>COUNTIF(loty4[[#This Row],[Cargo wczasie]:[Cargo po]], "&gt;40")</f>
        <v>0</v>
      </c>
    </row>
    <row r="85" spans="1:11" x14ac:dyDescent="0.45">
      <c r="A85">
        <v>84</v>
      </c>
      <c r="B85" s="1">
        <v>44455</v>
      </c>
      <c r="C85" s="2">
        <v>0.6744444444444444</v>
      </c>
      <c r="D85" s="1">
        <v>44455</v>
      </c>
      <c r="E85" s="3" t="s">
        <v>88</v>
      </c>
      <c r="F85">
        <v>12</v>
      </c>
      <c r="G85">
        <v>7</v>
      </c>
      <c r="H85">
        <f t="shared" si="1"/>
        <v>30</v>
      </c>
      <c r="I85">
        <f>loty4[[#This Row],[Cargo przed]]+loty4[[#This Row],[Cargo załadunek]]</f>
        <v>42</v>
      </c>
      <c r="J85">
        <f>loty4[[#This Row],[Cargo wczasie]]-loty4[[#This Row],[Cargo wyładunek]]</f>
        <v>35</v>
      </c>
      <c r="K85" s="3">
        <f>COUNTIF(loty4[[#This Row],[Cargo wczasie]:[Cargo po]], "&gt;40")</f>
        <v>1</v>
      </c>
    </row>
    <row r="86" spans="1:11" x14ac:dyDescent="0.45">
      <c r="A86">
        <v>85</v>
      </c>
      <c r="B86" s="1">
        <v>44455</v>
      </c>
      <c r="C86" s="2">
        <v>0.7926157407407407</v>
      </c>
      <c r="D86" s="1">
        <v>44455</v>
      </c>
      <c r="E86" s="3" t="s">
        <v>89</v>
      </c>
      <c r="F86">
        <v>2</v>
      </c>
      <c r="G86">
        <v>19</v>
      </c>
      <c r="H86">
        <f t="shared" si="1"/>
        <v>35</v>
      </c>
      <c r="I86">
        <f>loty4[[#This Row],[Cargo przed]]+loty4[[#This Row],[Cargo załadunek]]</f>
        <v>37</v>
      </c>
      <c r="J86">
        <f>loty4[[#This Row],[Cargo wczasie]]-loty4[[#This Row],[Cargo wyładunek]]</f>
        <v>18</v>
      </c>
      <c r="K86" s="3">
        <f>COUNTIF(loty4[[#This Row],[Cargo wczasie]:[Cargo po]], "&gt;40")</f>
        <v>0</v>
      </c>
    </row>
    <row r="87" spans="1:11" x14ac:dyDescent="0.45">
      <c r="A87">
        <v>86</v>
      </c>
      <c r="B87" s="1">
        <v>44456</v>
      </c>
      <c r="C87" s="2">
        <v>0.28914351851851849</v>
      </c>
      <c r="D87" s="1">
        <v>44456</v>
      </c>
      <c r="E87" s="3" t="s">
        <v>90</v>
      </c>
      <c r="F87">
        <v>4</v>
      </c>
      <c r="G87">
        <v>11</v>
      </c>
      <c r="H87">
        <f t="shared" si="1"/>
        <v>18</v>
      </c>
      <c r="I87">
        <f>loty4[[#This Row],[Cargo przed]]+loty4[[#This Row],[Cargo załadunek]]</f>
        <v>22</v>
      </c>
      <c r="J87">
        <f>loty4[[#This Row],[Cargo wczasie]]-loty4[[#This Row],[Cargo wyładunek]]</f>
        <v>11</v>
      </c>
      <c r="K87" s="3">
        <f>COUNTIF(loty4[[#This Row],[Cargo wczasie]:[Cargo po]], "&gt;40")</f>
        <v>0</v>
      </c>
    </row>
    <row r="88" spans="1:11" x14ac:dyDescent="0.45">
      <c r="A88">
        <v>87</v>
      </c>
      <c r="B88" s="1">
        <v>44456</v>
      </c>
      <c r="C88" s="2">
        <v>0.45840277777777777</v>
      </c>
      <c r="D88" s="1">
        <v>44456</v>
      </c>
      <c r="E88" s="3" t="s">
        <v>91</v>
      </c>
      <c r="F88">
        <v>21</v>
      </c>
      <c r="G88">
        <v>15</v>
      </c>
      <c r="H88">
        <f t="shared" si="1"/>
        <v>11</v>
      </c>
      <c r="I88">
        <f>loty4[[#This Row],[Cargo przed]]+loty4[[#This Row],[Cargo załadunek]]</f>
        <v>32</v>
      </c>
      <c r="J88">
        <f>loty4[[#This Row],[Cargo wczasie]]-loty4[[#This Row],[Cargo wyładunek]]</f>
        <v>17</v>
      </c>
      <c r="K88" s="3">
        <f>COUNTIF(loty4[[#This Row],[Cargo wczasie]:[Cargo po]], "&gt;40")</f>
        <v>0</v>
      </c>
    </row>
    <row r="89" spans="1:11" x14ac:dyDescent="0.45">
      <c r="A89">
        <v>88</v>
      </c>
      <c r="B89" s="1">
        <v>44456</v>
      </c>
      <c r="C89" s="2">
        <v>0.55218750000000005</v>
      </c>
      <c r="D89" s="1">
        <v>44456</v>
      </c>
      <c r="E89" s="3" t="s">
        <v>92</v>
      </c>
      <c r="F89">
        <v>7</v>
      </c>
      <c r="G89">
        <v>13</v>
      </c>
      <c r="H89">
        <f t="shared" si="1"/>
        <v>17</v>
      </c>
      <c r="I89">
        <f>loty4[[#This Row],[Cargo przed]]+loty4[[#This Row],[Cargo załadunek]]</f>
        <v>24</v>
      </c>
      <c r="J89">
        <f>loty4[[#This Row],[Cargo wczasie]]-loty4[[#This Row],[Cargo wyładunek]]</f>
        <v>11</v>
      </c>
      <c r="K89" s="3">
        <f>COUNTIF(loty4[[#This Row],[Cargo wczasie]:[Cargo po]], "&gt;40")</f>
        <v>0</v>
      </c>
    </row>
    <row r="90" spans="1:11" x14ac:dyDescent="0.45">
      <c r="A90">
        <v>89</v>
      </c>
      <c r="B90" s="1">
        <v>44456</v>
      </c>
      <c r="C90" s="2">
        <v>0.64994212962962961</v>
      </c>
      <c r="D90" s="1">
        <v>44456</v>
      </c>
      <c r="E90" s="3" t="s">
        <v>93</v>
      </c>
      <c r="F90">
        <v>14</v>
      </c>
      <c r="G90">
        <v>16</v>
      </c>
      <c r="H90">
        <f t="shared" si="1"/>
        <v>11</v>
      </c>
      <c r="I90">
        <f>loty4[[#This Row],[Cargo przed]]+loty4[[#This Row],[Cargo załadunek]]</f>
        <v>25</v>
      </c>
      <c r="J90">
        <f>loty4[[#This Row],[Cargo wczasie]]-loty4[[#This Row],[Cargo wyładunek]]</f>
        <v>9</v>
      </c>
      <c r="K90" s="3">
        <f>COUNTIF(loty4[[#This Row],[Cargo wczasie]:[Cargo po]], "&gt;40")</f>
        <v>0</v>
      </c>
    </row>
    <row r="91" spans="1:11" x14ac:dyDescent="0.45">
      <c r="A91">
        <v>90</v>
      </c>
      <c r="B91" s="1">
        <v>44456</v>
      </c>
      <c r="C91" s="2">
        <v>0.80049768518518516</v>
      </c>
      <c r="D91" s="1">
        <v>44456</v>
      </c>
      <c r="E91" s="3" t="s">
        <v>94</v>
      </c>
      <c r="F91">
        <v>7</v>
      </c>
      <c r="G91">
        <v>0</v>
      </c>
      <c r="H91">
        <f t="shared" si="1"/>
        <v>9</v>
      </c>
      <c r="I91">
        <f>loty4[[#This Row],[Cargo przed]]+loty4[[#This Row],[Cargo załadunek]]</f>
        <v>16</v>
      </c>
      <c r="J91">
        <f>loty4[[#This Row],[Cargo wczasie]]-loty4[[#This Row],[Cargo wyładunek]]</f>
        <v>16</v>
      </c>
      <c r="K91" s="3">
        <f>COUNTIF(loty4[[#This Row],[Cargo wczasie]:[Cargo po]], "&gt;40")</f>
        <v>0</v>
      </c>
    </row>
    <row r="92" spans="1:11" x14ac:dyDescent="0.45">
      <c r="A92">
        <v>91</v>
      </c>
      <c r="B92" s="1">
        <v>44457</v>
      </c>
      <c r="C92" s="2">
        <v>0.21187500000000001</v>
      </c>
      <c r="D92" s="1">
        <v>44457</v>
      </c>
      <c r="E92" s="3" t="s">
        <v>95</v>
      </c>
      <c r="F92">
        <v>17</v>
      </c>
      <c r="G92">
        <v>15</v>
      </c>
      <c r="H92">
        <f t="shared" si="1"/>
        <v>16</v>
      </c>
      <c r="I92">
        <f>loty4[[#This Row],[Cargo przed]]+loty4[[#This Row],[Cargo załadunek]]</f>
        <v>33</v>
      </c>
      <c r="J92">
        <f>loty4[[#This Row],[Cargo wczasie]]-loty4[[#This Row],[Cargo wyładunek]]</f>
        <v>18</v>
      </c>
      <c r="K92" s="3">
        <f>COUNTIF(loty4[[#This Row],[Cargo wczasie]:[Cargo po]], "&gt;40")</f>
        <v>0</v>
      </c>
    </row>
    <row r="93" spans="1:11" x14ac:dyDescent="0.45">
      <c r="A93">
        <v>92</v>
      </c>
      <c r="B93" s="1">
        <v>44457</v>
      </c>
      <c r="C93" s="2">
        <v>0.38490740740740742</v>
      </c>
      <c r="D93" s="1">
        <v>44457</v>
      </c>
      <c r="E93" s="3" t="s">
        <v>96</v>
      </c>
      <c r="F93">
        <v>5</v>
      </c>
      <c r="G93">
        <v>8</v>
      </c>
      <c r="H93">
        <f t="shared" si="1"/>
        <v>18</v>
      </c>
      <c r="I93">
        <f>loty4[[#This Row],[Cargo przed]]+loty4[[#This Row],[Cargo załadunek]]</f>
        <v>23</v>
      </c>
      <c r="J93">
        <f>loty4[[#This Row],[Cargo wczasie]]-loty4[[#This Row],[Cargo wyładunek]]</f>
        <v>15</v>
      </c>
      <c r="K93" s="3">
        <f>COUNTIF(loty4[[#This Row],[Cargo wczasie]:[Cargo po]], "&gt;40")</f>
        <v>0</v>
      </c>
    </row>
    <row r="94" spans="1:11" x14ac:dyDescent="0.45">
      <c r="A94">
        <v>93</v>
      </c>
      <c r="B94" s="1">
        <v>44457</v>
      </c>
      <c r="C94" s="2">
        <v>0.47458333333333336</v>
      </c>
      <c r="D94" s="1">
        <v>44457</v>
      </c>
      <c r="E94" s="3" t="s">
        <v>97</v>
      </c>
      <c r="F94">
        <v>14</v>
      </c>
      <c r="G94">
        <v>9</v>
      </c>
      <c r="H94">
        <f t="shared" si="1"/>
        <v>15</v>
      </c>
      <c r="I94">
        <f>loty4[[#This Row],[Cargo przed]]+loty4[[#This Row],[Cargo załadunek]]</f>
        <v>29</v>
      </c>
      <c r="J94">
        <f>loty4[[#This Row],[Cargo wczasie]]-loty4[[#This Row],[Cargo wyładunek]]</f>
        <v>20</v>
      </c>
      <c r="K94" s="3">
        <f>COUNTIF(loty4[[#This Row],[Cargo wczasie]:[Cargo po]], "&gt;40")</f>
        <v>0</v>
      </c>
    </row>
    <row r="95" spans="1:11" x14ac:dyDescent="0.45">
      <c r="A95">
        <v>94</v>
      </c>
      <c r="B95" s="1">
        <v>44457</v>
      </c>
      <c r="C95" s="2">
        <v>0.62175925925925923</v>
      </c>
      <c r="D95" s="1">
        <v>44457</v>
      </c>
      <c r="E95" s="3" t="s">
        <v>98</v>
      </c>
      <c r="F95">
        <v>11</v>
      </c>
      <c r="G95">
        <v>17</v>
      </c>
      <c r="H95">
        <f t="shared" si="1"/>
        <v>20</v>
      </c>
      <c r="I95">
        <f>loty4[[#This Row],[Cargo przed]]+loty4[[#This Row],[Cargo załadunek]]</f>
        <v>31</v>
      </c>
      <c r="J95">
        <f>loty4[[#This Row],[Cargo wczasie]]-loty4[[#This Row],[Cargo wyładunek]]</f>
        <v>14</v>
      </c>
      <c r="K95" s="3">
        <f>COUNTIF(loty4[[#This Row],[Cargo wczasie]:[Cargo po]], "&gt;40")</f>
        <v>0</v>
      </c>
    </row>
    <row r="96" spans="1:11" x14ac:dyDescent="0.45">
      <c r="A96">
        <v>95</v>
      </c>
      <c r="B96" s="1">
        <v>44457</v>
      </c>
      <c r="C96" s="2">
        <v>0.72517361111111112</v>
      </c>
      <c r="D96" s="1">
        <v>44457</v>
      </c>
      <c r="E96" s="3" t="s">
        <v>99</v>
      </c>
      <c r="F96">
        <v>7</v>
      </c>
      <c r="G96">
        <v>16</v>
      </c>
      <c r="H96">
        <f t="shared" si="1"/>
        <v>14</v>
      </c>
      <c r="I96">
        <f>loty4[[#This Row],[Cargo przed]]+loty4[[#This Row],[Cargo załadunek]]</f>
        <v>21</v>
      </c>
      <c r="J96">
        <f>loty4[[#This Row],[Cargo wczasie]]-loty4[[#This Row],[Cargo wyładunek]]</f>
        <v>5</v>
      </c>
      <c r="K96" s="3">
        <f>COUNTIF(loty4[[#This Row],[Cargo wczasie]:[Cargo po]], "&gt;40")</f>
        <v>0</v>
      </c>
    </row>
    <row r="97" spans="1:11" x14ac:dyDescent="0.45">
      <c r="A97">
        <v>96</v>
      </c>
      <c r="B97" s="1">
        <v>44458</v>
      </c>
      <c r="C97" s="2">
        <v>0.37921296296296297</v>
      </c>
      <c r="D97" s="1">
        <v>44458</v>
      </c>
      <c r="E97" s="3" t="s">
        <v>100</v>
      </c>
      <c r="F97">
        <v>5</v>
      </c>
      <c r="G97">
        <v>1</v>
      </c>
      <c r="H97">
        <f t="shared" si="1"/>
        <v>5</v>
      </c>
      <c r="I97">
        <f>loty4[[#This Row],[Cargo przed]]+loty4[[#This Row],[Cargo załadunek]]</f>
        <v>10</v>
      </c>
      <c r="J97">
        <f>loty4[[#This Row],[Cargo wczasie]]-loty4[[#This Row],[Cargo wyładunek]]</f>
        <v>9</v>
      </c>
      <c r="K97" s="3">
        <f>COUNTIF(loty4[[#This Row],[Cargo wczasie]:[Cargo po]], "&gt;40")</f>
        <v>0</v>
      </c>
    </row>
    <row r="98" spans="1:11" x14ac:dyDescent="0.45">
      <c r="A98">
        <v>97</v>
      </c>
      <c r="B98" s="1">
        <v>44458</v>
      </c>
      <c r="C98" s="2">
        <v>0.58005787037037038</v>
      </c>
      <c r="D98" s="1">
        <v>44458</v>
      </c>
      <c r="E98" s="3" t="s">
        <v>101</v>
      </c>
      <c r="F98">
        <v>14</v>
      </c>
      <c r="G98">
        <v>7</v>
      </c>
      <c r="H98">
        <f t="shared" si="1"/>
        <v>9</v>
      </c>
      <c r="I98">
        <f>loty4[[#This Row],[Cargo przed]]+loty4[[#This Row],[Cargo załadunek]]</f>
        <v>23</v>
      </c>
      <c r="J98">
        <f>loty4[[#This Row],[Cargo wczasie]]-loty4[[#This Row],[Cargo wyładunek]]</f>
        <v>16</v>
      </c>
      <c r="K98" s="3">
        <f>COUNTIF(loty4[[#This Row],[Cargo wczasie]:[Cargo po]], "&gt;40")</f>
        <v>0</v>
      </c>
    </row>
    <row r="99" spans="1:11" x14ac:dyDescent="0.45">
      <c r="A99">
        <v>98</v>
      </c>
      <c r="B99" s="1">
        <v>44458</v>
      </c>
      <c r="C99" s="2">
        <v>0.67716435185185186</v>
      </c>
      <c r="D99" s="1">
        <v>44458</v>
      </c>
      <c r="E99" s="3" t="s">
        <v>102</v>
      </c>
      <c r="F99">
        <v>12</v>
      </c>
      <c r="G99">
        <v>9</v>
      </c>
      <c r="H99">
        <f t="shared" si="1"/>
        <v>16</v>
      </c>
      <c r="I99">
        <f>loty4[[#This Row],[Cargo przed]]+loty4[[#This Row],[Cargo załadunek]]</f>
        <v>28</v>
      </c>
      <c r="J99">
        <f>loty4[[#This Row],[Cargo wczasie]]-loty4[[#This Row],[Cargo wyładunek]]</f>
        <v>19</v>
      </c>
      <c r="K99" s="3">
        <f>COUNTIF(loty4[[#This Row],[Cargo wczasie]:[Cargo po]], "&gt;40")</f>
        <v>0</v>
      </c>
    </row>
    <row r="100" spans="1:11" x14ac:dyDescent="0.4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103</v>
      </c>
      <c r="F100">
        <v>11</v>
      </c>
      <c r="G100">
        <v>9</v>
      </c>
      <c r="H100">
        <f t="shared" si="1"/>
        <v>19</v>
      </c>
      <c r="I100">
        <f>loty4[[#This Row],[Cargo przed]]+loty4[[#This Row],[Cargo załadunek]]</f>
        <v>30</v>
      </c>
      <c r="J100">
        <f>loty4[[#This Row],[Cargo wczasie]]-loty4[[#This Row],[Cargo wyładunek]]</f>
        <v>21</v>
      </c>
      <c r="K100" s="3">
        <f>COUNTIF(loty4[[#This Row],[Cargo wczasie]:[Cargo po]], "&gt;40")</f>
        <v>0</v>
      </c>
    </row>
    <row r="101" spans="1:11" x14ac:dyDescent="0.4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104</v>
      </c>
      <c r="F101">
        <v>11</v>
      </c>
      <c r="G101">
        <v>8</v>
      </c>
      <c r="H101">
        <f t="shared" si="1"/>
        <v>21</v>
      </c>
      <c r="I101">
        <f>loty4[[#This Row],[Cargo przed]]+loty4[[#This Row],[Cargo załadunek]]</f>
        <v>32</v>
      </c>
      <c r="J101">
        <f>loty4[[#This Row],[Cargo wczasie]]-loty4[[#This Row],[Cargo wyładunek]]</f>
        <v>24</v>
      </c>
      <c r="K101" s="3">
        <f>COUNTIF(loty4[[#This Row],[Cargo wczasie]:[Cargo po]], "&gt;40")</f>
        <v>0</v>
      </c>
    </row>
    <row r="102" spans="1:11" x14ac:dyDescent="0.4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105</v>
      </c>
      <c r="F102">
        <v>12</v>
      </c>
      <c r="G102">
        <v>3</v>
      </c>
      <c r="H102">
        <f t="shared" si="1"/>
        <v>24</v>
      </c>
      <c r="I102">
        <f>loty4[[#This Row],[Cargo przed]]+loty4[[#This Row],[Cargo załadunek]]</f>
        <v>36</v>
      </c>
      <c r="J102">
        <f>loty4[[#This Row],[Cargo wczasie]]-loty4[[#This Row],[Cargo wyładunek]]</f>
        <v>33</v>
      </c>
      <c r="K102" s="3">
        <f>COUNTIF(loty4[[#This Row],[Cargo wczasie]:[Cargo po]], "&gt;40")</f>
        <v>0</v>
      </c>
    </row>
    <row r="103" spans="1:11" x14ac:dyDescent="0.4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106</v>
      </c>
      <c r="F103">
        <v>7</v>
      </c>
      <c r="G103">
        <v>12</v>
      </c>
      <c r="H103">
        <f t="shared" si="1"/>
        <v>33</v>
      </c>
      <c r="I103">
        <f>loty4[[#This Row],[Cargo przed]]+loty4[[#This Row],[Cargo załadunek]]</f>
        <v>40</v>
      </c>
      <c r="J103">
        <f>loty4[[#This Row],[Cargo wczasie]]-loty4[[#This Row],[Cargo wyładunek]]</f>
        <v>28</v>
      </c>
      <c r="K103" s="3">
        <f>COUNTIF(loty4[[#This Row],[Cargo wczasie]:[Cargo po]], "&gt;40")</f>
        <v>0</v>
      </c>
    </row>
    <row r="104" spans="1:11" x14ac:dyDescent="0.4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107</v>
      </c>
      <c r="F104">
        <v>9</v>
      </c>
      <c r="G104">
        <v>14</v>
      </c>
      <c r="H104">
        <f t="shared" si="1"/>
        <v>28</v>
      </c>
      <c r="I104">
        <f>loty4[[#This Row],[Cargo przed]]+loty4[[#This Row],[Cargo załadunek]]</f>
        <v>37</v>
      </c>
      <c r="J104">
        <f>loty4[[#This Row],[Cargo wczasie]]-loty4[[#This Row],[Cargo wyładunek]]</f>
        <v>23</v>
      </c>
      <c r="K104" s="3">
        <f>COUNTIF(loty4[[#This Row],[Cargo wczasie]:[Cargo po]], "&gt;40")</f>
        <v>0</v>
      </c>
    </row>
    <row r="105" spans="1:11" x14ac:dyDescent="0.4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108</v>
      </c>
      <c r="F105">
        <v>8</v>
      </c>
      <c r="G105">
        <v>19</v>
      </c>
      <c r="H105">
        <f t="shared" si="1"/>
        <v>23</v>
      </c>
      <c r="I105">
        <f>loty4[[#This Row],[Cargo przed]]+loty4[[#This Row],[Cargo załadunek]]</f>
        <v>31</v>
      </c>
      <c r="J105">
        <f>loty4[[#This Row],[Cargo wczasie]]-loty4[[#This Row],[Cargo wyładunek]]</f>
        <v>12</v>
      </c>
      <c r="K105" s="3">
        <f>COUNTIF(loty4[[#This Row],[Cargo wczasie]:[Cargo po]], "&gt;40")</f>
        <v>0</v>
      </c>
    </row>
    <row r="106" spans="1:11" x14ac:dyDescent="0.4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109</v>
      </c>
      <c r="F106">
        <v>23</v>
      </c>
      <c r="G106">
        <v>14</v>
      </c>
      <c r="H106">
        <f t="shared" si="1"/>
        <v>12</v>
      </c>
      <c r="I106">
        <f>loty4[[#This Row],[Cargo przed]]+loty4[[#This Row],[Cargo załadunek]]</f>
        <v>35</v>
      </c>
      <c r="J106">
        <f>loty4[[#This Row],[Cargo wczasie]]-loty4[[#This Row],[Cargo wyładunek]]</f>
        <v>21</v>
      </c>
      <c r="K106" s="3">
        <f>COUNTIF(loty4[[#This Row],[Cargo wczasie]:[Cargo po]], "&gt;40")</f>
        <v>0</v>
      </c>
    </row>
    <row r="107" spans="1:11" x14ac:dyDescent="0.4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110</v>
      </c>
      <c r="F107">
        <v>19</v>
      </c>
      <c r="G107">
        <v>9</v>
      </c>
      <c r="H107">
        <f t="shared" si="1"/>
        <v>21</v>
      </c>
      <c r="I107">
        <f>loty4[[#This Row],[Cargo przed]]+loty4[[#This Row],[Cargo załadunek]]</f>
        <v>40</v>
      </c>
      <c r="J107">
        <f>loty4[[#This Row],[Cargo wczasie]]-loty4[[#This Row],[Cargo wyładunek]]</f>
        <v>31</v>
      </c>
      <c r="K107" s="3">
        <f>COUNTIF(loty4[[#This Row],[Cargo wczasie]:[Cargo po]], "&gt;40")</f>
        <v>0</v>
      </c>
    </row>
    <row r="108" spans="1:11" x14ac:dyDescent="0.4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111</v>
      </c>
      <c r="F108">
        <v>0</v>
      </c>
      <c r="G108">
        <v>6</v>
      </c>
      <c r="H108">
        <f t="shared" si="1"/>
        <v>31</v>
      </c>
      <c r="I108">
        <f>loty4[[#This Row],[Cargo przed]]+loty4[[#This Row],[Cargo załadunek]]</f>
        <v>31</v>
      </c>
      <c r="J108">
        <f>loty4[[#This Row],[Cargo wczasie]]-loty4[[#This Row],[Cargo wyładunek]]</f>
        <v>25</v>
      </c>
      <c r="K108" s="3">
        <f>COUNTIF(loty4[[#This Row],[Cargo wczasie]:[Cargo po]], "&gt;40")</f>
        <v>0</v>
      </c>
    </row>
    <row r="109" spans="1:11" x14ac:dyDescent="0.4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112</v>
      </c>
      <c r="F109">
        <v>4</v>
      </c>
      <c r="G109">
        <v>15</v>
      </c>
      <c r="H109">
        <f t="shared" si="1"/>
        <v>25</v>
      </c>
      <c r="I109">
        <f>loty4[[#This Row],[Cargo przed]]+loty4[[#This Row],[Cargo załadunek]]</f>
        <v>29</v>
      </c>
      <c r="J109">
        <f>loty4[[#This Row],[Cargo wczasie]]-loty4[[#This Row],[Cargo wyładunek]]</f>
        <v>14</v>
      </c>
      <c r="K109" s="3">
        <f>COUNTIF(loty4[[#This Row],[Cargo wczasie]:[Cargo po]], "&gt;40")</f>
        <v>0</v>
      </c>
    </row>
    <row r="110" spans="1:11" x14ac:dyDescent="0.4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113</v>
      </c>
      <c r="F110">
        <v>11</v>
      </c>
      <c r="G110">
        <v>0</v>
      </c>
      <c r="H110">
        <f t="shared" si="1"/>
        <v>14</v>
      </c>
      <c r="I110">
        <f>loty4[[#This Row],[Cargo przed]]+loty4[[#This Row],[Cargo załadunek]]</f>
        <v>25</v>
      </c>
      <c r="J110">
        <f>loty4[[#This Row],[Cargo wczasie]]-loty4[[#This Row],[Cargo wyładunek]]</f>
        <v>25</v>
      </c>
      <c r="K110" s="3">
        <f>COUNTIF(loty4[[#This Row],[Cargo wczasie]:[Cargo po]], "&gt;40")</f>
        <v>0</v>
      </c>
    </row>
    <row r="111" spans="1:11" x14ac:dyDescent="0.4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114</v>
      </c>
      <c r="F111">
        <v>9</v>
      </c>
      <c r="G111">
        <v>4</v>
      </c>
      <c r="H111">
        <f t="shared" si="1"/>
        <v>25</v>
      </c>
      <c r="I111">
        <f>loty4[[#This Row],[Cargo przed]]+loty4[[#This Row],[Cargo załadunek]]</f>
        <v>34</v>
      </c>
      <c r="J111">
        <f>loty4[[#This Row],[Cargo wczasie]]-loty4[[#This Row],[Cargo wyładunek]]</f>
        <v>30</v>
      </c>
      <c r="K111" s="3">
        <f>COUNTIF(loty4[[#This Row],[Cargo wczasie]:[Cargo po]], "&gt;40")</f>
        <v>0</v>
      </c>
    </row>
    <row r="112" spans="1:11" x14ac:dyDescent="0.4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115</v>
      </c>
      <c r="F112">
        <v>9</v>
      </c>
      <c r="G112">
        <v>28</v>
      </c>
      <c r="H112">
        <f t="shared" si="1"/>
        <v>30</v>
      </c>
      <c r="I112">
        <f>loty4[[#This Row],[Cargo przed]]+loty4[[#This Row],[Cargo załadunek]]</f>
        <v>39</v>
      </c>
      <c r="J112">
        <f>loty4[[#This Row],[Cargo wczasie]]-loty4[[#This Row],[Cargo wyładunek]]</f>
        <v>11</v>
      </c>
      <c r="K112" s="3">
        <f>COUNTIF(loty4[[#This Row],[Cargo wczasie]:[Cargo po]], "&gt;40")</f>
        <v>0</v>
      </c>
    </row>
    <row r="113" spans="1:11" x14ac:dyDescent="0.4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116</v>
      </c>
      <c r="F113">
        <v>0</v>
      </c>
      <c r="G113">
        <v>10</v>
      </c>
      <c r="H113">
        <f t="shared" si="1"/>
        <v>11</v>
      </c>
      <c r="I113">
        <f>loty4[[#This Row],[Cargo przed]]+loty4[[#This Row],[Cargo załadunek]]</f>
        <v>11</v>
      </c>
      <c r="J113">
        <f>loty4[[#This Row],[Cargo wczasie]]-loty4[[#This Row],[Cargo wyładunek]]</f>
        <v>1</v>
      </c>
      <c r="K113" s="3">
        <f>COUNTIF(loty4[[#This Row],[Cargo wczasie]:[Cargo po]], "&gt;40")</f>
        <v>0</v>
      </c>
    </row>
    <row r="114" spans="1:11" x14ac:dyDescent="0.4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117</v>
      </c>
      <c r="F114">
        <v>12</v>
      </c>
      <c r="G114">
        <v>6</v>
      </c>
      <c r="H114">
        <f t="shared" si="1"/>
        <v>1</v>
      </c>
      <c r="I114">
        <f>loty4[[#This Row],[Cargo przed]]+loty4[[#This Row],[Cargo załadunek]]</f>
        <v>13</v>
      </c>
      <c r="J114">
        <f>loty4[[#This Row],[Cargo wczasie]]-loty4[[#This Row],[Cargo wyładunek]]</f>
        <v>7</v>
      </c>
      <c r="K114" s="3">
        <f>COUNTIF(loty4[[#This Row],[Cargo wczasie]:[Cargo po]], "&gt;40")</f>
        <v>0</v>
      </c>
    </row>
    <row r="115" spans="1:11" x14ac:dyDescent="0.4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118</v>
      </c>
      <c r="F115">
        <v>11</v>
      </c>
      <c r="G115">
        <v>5</v>
      </c>
      <c r="H115">
        <f t="shared" si="1"/>
        <v>7</v>
      </c>
      <c r="I115">
        <f>loty4[[#This Row],[Cargo przed]]+loty4[[#This Row],[Cargo załadunek]]</f>
        <v>18</v>
      </c>
      <c r="J115">
        <f>loty4[[#This Row],[Cargo wczasie]]-loty4[[#This Row],[Cargo wyładunek]]</f>
        <v>13</v>
      </c>
      <c r="K115" s="3">
        <f>COUNTIF(loty4[[#This Row],[Cargo wczasie]:[Cargo po]], "&gt;40")</f>
        <v>0</v>
      </c>
    </row>
    <row r="116" spans="1:11" x14ac:dyDescent="0.4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119</v>
      </c>
      <c r="F116">
        <v>13</v>
      </c>
      <c r="G116">
        <v>9</v>
      </c>
      <c r="H116">
        <f t="shared" si="1"/>
        <v>13</v>
      </c>
      <c r="I116">
        <f>loty4[[#This Row],[Cargo przed]]+loty4[[#This Row],[Cargo załadunek]]</f>
        <v>26</v>
      </c>
      <c r="J116">
        <f>loty4[[#This Row],[Cargo wczasie]]-loty4[[#This Row],[Cargo wyładunek]]</f>
        <v>17</v>
      </c>
      <c r="K116" s="3">
        <f>COUNTIF(loty4[[#This Row],[Cargo wczasie]:[Cargo po]], "&gt;40")</f>
        <v>0</v>
      </c>
    </row>
    <row r="117" spans="1:11" x14ac:dyDescent="0.4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120</v>
      </c>
      <c r="F117">
        <v>14</v>
      </c>
      <c r="G117">
        <v>11</v>
      </c>
      <c r="H117">
        <f t="shared" si="1"/>
        <v>17</v>
      </c>
      <c r="I117">
        <f>loty4[[#This Row],[Cargo przed]]+loty4[[#This Row],[Cargo załadunek]]</f>
        <v>31</v>
      </c>
      <c r="J117">
        <f>loty4[[#This Row],[Cargo wczasie]]-loty4[[#This Row],[Cargo wyładunek]]</f>
        <v>20</v>
      </c>
      <c r="K117" s="3">
        <f>COUNTIF(loty4[[#This Row],[Cargo wczasie]:[Cargo po]], "&gt;40")</f>
        <v>0</v>
      </c>
    </row>
    <row r="118" spans="1:11" x14ac:dyDescent="0.4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121</v>
      </c>
      <c r="F118">
        <v>2</v>
      </c>
      <c r="G118">
        <v>0</v>
      </c>
      <c r="H118">
        <f t="shared" si="1"/>
        <v>20</v>
      </c>
      <c r="I118">
        <f>loty4[[#This Row],[Cargo przed]]+loty4[[#This Row],[Cargo załadunek]]</f>
        <v>22</v>
      </c>
      <c r="J118">
        <f>loty4[[#This Row],[Cargo wczasie]]-loty4[[#This Row],[Cargo wyładunek]]</f>
        <v>22</v>
      </c>
      <c r="K118" s="3">
        <f>COUNTIF(loty4[[#This Row],[Cargo wczasie]:[Cargo po]], "&gt;40")</f>
        <v>0</v>
      </c>
    </row>
    <row r="119" spans="1:11" x14ac:dyDescent="0.4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122</v>
      </c>
      <c r="F119">
        <v>6</v>
      </c>
      <c r="G119">
        <v>0</v>
      </c>
      <c r="H119">
        <f t="shared" si="1"/>
        <v>22</v>
      </c>
      <c r="I119">
        <f>loty4[[#This Row],[Cargo przed]]+loty4[[#This Row],[Cargo załadunek]]</f>
        <v>28</v>
      </c>
      <c r="J119">
        <f>loty4[[#This Row],[Cargo wczasie]]-loty4[[#This Row],[Cargo wyładunek]]</f>
        <v>28</v>
      </c>
      <c r="K119" s="3">
        <f>COUNTIF(loty4[[#This Row],[Cargo wczasie]:[Cargo po]], "&gt;40")</f>
        <v>0</v>
      </c>
    </row>
    <row r="120" spans="1:11" x14ac:dyDescent="0.4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123</v>
      </c>
      <c r="F120">
        <v>4</v>
      </c>
      <c r="G120">
        <v>11</v>
      </c>
      <c r="H120">
        <f t="shared" si="1"/>
        <v>28</v>
      </c>
      <c r="I120">
        <f>loty4[[#This Row],[Cargo przed]]+loty4[[#This Row],[Cargo załadunek]]</f>
        <v>32</v>
      </c>
      <c r="J120">
        <f>loty4[[#This Row],[Cargo wczasie]]-loty4[[#This Row],[Cargo wyładunek]]</f>
        <v>21</v>
      </c>
      <c r="K120" s="3">
        <f>COUNTIF(loty4[[#This Row],[Cargo wczasie]:[Cargo po]], "&gt;40")</f>
        <v>0</v>
      </c>
    </row>
    <row r="121" spans="1:11" x14ac:dyDescent="0.4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124</v>
      </c>
      <c r="F121">
        <v>19</v>
      </c>
      <c r="G121">
        <v>3</v>
      </c>
      <c r="H121">
        <f t="shared" si="1"/>
        <v>21</v>
      </c>
      <c r="I121">
        <f>loty4[[#This Row],[Cargo przed]]+loty4[[#This Row],[Cargo załadunek]]</f>
        <v>40</v>
      </c>
      <c r="J121">
        <f>loty4[[#This Row],[Cargo wczasie]]-loty4[[#This Row],[Cargo wyładunek]]</f>
        <v>37</v>
      </c>
      <c r="K121" s="3">
        <f>COUNTIF(loty4[[#This Row],[Cargo wczasie]:[Cargo po]], "&gt;40")</f>
        <v>0</v>
      </c>
    </row>
    <row r="122" spans="1:11" x14ac:dyDescent="0.4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125</v>
      </c>
      <c r="F122">
        <v>3</v>
      </c>
      <c r="G122">
        <v>21</v>
      </c>
      <c r="H122">
        <f t="shared" si="1"/>
        <v>37</v>
      </c>
      <c r="I122">
        <f>loty4[[#This Row],[Cargo przed]]+loty4[[#This Row],[Cargo załadunek]]</f>
        <v>40</v>
      </c>
      <c r="J122">
        <f>loty4[[#This Row],[Cargo wczasie]]-loty4[[#This Row],[Cargo wyładunek]]</f>
        <v>19</v>
      </c>
      <c r="K122" s="3">
        <f>COUNTIF(loty4[[#This Row],[Cargo wczasie]:[Cargo po]], "&gt;40")</f>
        <v>0</v>
      </c>
    </row>
    <row r="123" spans="1:11" x14ac:dyDescent="0.4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126</v>
      </c>
      <c r="F123">
        <v>19</v>
      </c>
      <c r="G123">
        <v>22</v>
      </c>
      <c r="H123">
        <f t="shared" si="1"/>
        <v>19</v>
      </c>
      <c r="I123">
        <f>loty4[[#This Row],[Cargo przed]]+loty4[[#This Row],[Cargo załadunek]]</f>
        <v>38</v>
      </c>
      <c r="J123">
        <f>loty4[[#This Row],[Cargo wczasie]]-loty4[[#This Row],[Cargo wyładunek]]</f>
        <v>16</v>
      </c>
      <c r="K123" s="3">
        <f>COUNTIF(loty4[[#This Row],[Cargo wczasie]:[Cargo po]], "&gt;40")</f>
        <v>0</v>
      </c>
    </row>
    <row r="124" spans="1:11" x14ac:dyDescent="0.4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127</v>
      </c>
      <c r="F124">
        <v>13</v>
      </c>
      <c r="G124">
        <v>14</v>
      </c>
      <c r="H124">
        <f t="shared" si="1"/>
        <v>16</v>
      </c>
      <c r="I124">
        <f>loty4[[#This Row],[Cargo przed]]+loty4[[#This Row],[Cargo załadunek]]</f>
        <v>29</v>
      </c>
      <c r="J124">
        <f>loty4[[#This Row],[Cargo wczasie]]-loty4[[#This Row],[Cargo wyładunek]]</f>
        <v>15</v>
      </c>
      <c r="K124" s="3">
        <f>COUNTIF(loty4[[#This Row],[Cargo wczasie]:[Cargo po]], "&gt;40")</f>
        <v>0</v>
      </c>
    </row>
    <row r="125" spans="1:11" x14ac:dyDescent="0.4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128</v>
      </c>
      <c r="F125">
        <v>19</v>
      </c>
      <c r="G125">
        <v>25</v>
      </c>
      <c r="H125">
        <f t="shared" si="1"/>
        <v>15</v>
      </c>
      <c r="I125">
        <f>loty4[[#This Row],[Cargo przed]]+loty4[[#This Row],[Cargo załadunek]]</f>
        <v>34</v>
      </c>
      <c r="J125">
        <f>loty4[[#This Row],[Cargo wczasie]]-loty4[[#This Row],[Cargo wyładunek]]</f>
        <v>9</v>
      </c>
      <c r="K125" s="3">
        <f>COUNTIF(loty4[[#This Row],[Cargo wczasie]:[Cargo po]], "&gt;40")</f>
        <v>0</v>
      </c>
    </row>
    <row r="126" spans="1:11" x14ac:dyDescent="0.45">
      <c r="A126">
        <v>125</v>
      </c>
      <c r="B126" s="1">
        <v>44463</v>
      </c>
      <c r="C126" s="2">
        <v>0.174375</v>
      </c>
      <c r="D126" s="1">
        <v>44463</v>
      </c>
      <c r="E126" s="3" t="s">
        <v>129</v>
      </c>
      <c r="F126">
        <v>19</v>
      </c>
      <c r="G126">
        <v>11</v>
      </c>
      <c r="H126">
        <f t="shared" si="1"/>
        <v>9</v>
      </c>
      <c r="I126">
        <f>loty4[[#This Row],[Cargo przed]]+loty4[[#This Row],[Cargo załadunek]]</f>
        <v>28</v>
      </c>
      <c r="J126">
        <f>loty4[[#This Row],[Cargo wczasie]]-loty4[[#This Row],[Cargo wyładunek]]</f>
        <v>17</v>
      </c>
      <c r="K126" s="3">
        <f>COUNTIF(loty4[[#This Row],[Cargo wczasie]:[Cargo po]], "&gt;40")</f>
        <v>0</v>
      </c>
    </row>
    <row r="127" spans="1:11" x14ac:dyDescent="0.4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130</v>
      </c>
      <c r="F127">
        <v>13</v>
      </c>
      <c r="G127">
        <v>4</v>
      </c>
      <c r="H127">
        <f t="shared" si="1"/>
        <v>17</v>
      </c>
      <c r="I127">
        <f>loty4[[#This Row],[Cargo przed]]+loty4[[#This Row],[Cargo załadunek]]</f>
        <v>30</v>
      </c>
      <c r="J127">
        <f>loty4[[#This Row],[Cargo wczasie]]-loty4[[#This Row],[Cargo wyładunek]]</f>
        <v>26</v>
      </c>
      <c r="K127" s="3">
        <f>COUNTIF(loty4[[#This Row],[Cargo wczasie]:[Cargo po]], "&gt;40")</f>
        <v>0</v>
      </c>
    </row>
    <row r="128" spans="1:11" x14ac:dyDescent="0.4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131</v>
      </c>
      <c r="F128">
        <v>13</v>
      </c>
      <c r="G128">
        <v>9</v>
      </c>
      <c r="H128">
        <f t="shared" si="1"/>
        <v>26</v>
      </c>
      <c r="I128">
        <f>loty4[[#This Row],[Cargo przed]]+loty4[[#This Row],[Cargo załadunek]]</f>
        <v>39</v>
      </c>
      <c r="J128">
        <f>loty4[[#This Row],[Cargo wczasie]]-loty4[[#This Row],[Cargo wyładunek]]</f>
        <v>30</v>
      </c>
      <c r="K128" s="3">
        <f>COUNTIF(loty4[[#This Row],[Cargo wczasie]:[Cargo po]], "&gt;40")</f>
        <v>0</v>
      </c>
    </row>
    <row r="129" spans="1:11" x14ac:dyDescent="0.4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132</v>
      </c>
      <c r="F129">
        <v>10</v>
      </c>
      <c r="G129">
        <v>12</v>
      </c>
      <c r="H129">
        <f t="shared" si="1"/>
        <v>30</v>
      </c>
      <c r="I129">
        <f>loty4[[#This Row],[Cargo przed]]+loty4[[#This Row],[Cargo załadunek]]</f>
        <v>40</v>
      </c>
      <c r="J129">
        <f>loty4[[#This Row],[Cargo wczasie]]-loty4[[#This Row],[Cargo wyładunek]]</f>
        <v>28</v>
      </c>
      <c r="K129" s="3">
        <f>COUNTIF(loty4[[#This Row],[Cargo wczasie]:[Cargo po]], "&gt;40")</f>
        <v>0</v>
      </c>
    </row>
    <row r="130" spans="1:11" x14ac:dyDescent="0.4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133</v>
      </c>
      <c r="F130">
        <v>9</v>
      </c>
      <c r="G130">
        <v>11</v>
      </c>
      <c r="H130">
        <f t="shared" si="1"/>
        <v>28</v>
      </c>
      <c r="I130">
        <f>loty4[[#This Row],[Cargo przed]]+loty4[[#This Row],[Cargo załadunek]]</f>
        <v>37</v>
      </c>
      <c r="J130">
        <f>loty4[[#This Row],[Cargo wczasie]]-loty4[[#This Row],[Cargo wyładunek]]</f>
        <v>26</v>
      </c>
      <c r="K130" s="3">
        <f>COUNTIF(loty4[[#This Row],[Cargo wczasie]:[Cargo po]], "&gt;40")</f>
        <v>0</v>
      </c>
    </row>
    <row r="131" spans="1:11" x14ac:dyDescent="0.4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134</v>
      </c>
      <c r="F131">
        <v>14</v>
      </c>
      <c r="G131">
        <v>20</v>
      </c>
      <c r="H131">
        <f t="shared" si="1"/>
        <v>26</v>
      </c>
      <c r="I131">
        <f>loty4[[#This Row],[Cargo przed]]+loty4[[#This Row],[Cargo załadunek]]</f>
        <v>40</v>
      </c>
      <c r="J131">
        <f>loty4[[#This Row],[Cargo wczasie]]-loty4[[#This Row],[Cargo wyładunek]]</f>
        <v>20</v>
      </c>
      <c r="K131" s="3">
        <f>COUNTIF(loty4[[#This Row],[Cargo wczasie]:[Cargo po]], "&gt;40")</f>
        <v>0</v>
      </c>
    </row>
    <row r="132" spans="1:11" x14ac:dyDescent="0.4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135</v>
      </c>
      <c r="F132">
        <v>1</v>
      </c>
      <c r="G132">
        <v>3</v>
      </c>
      <c r="H132">
        <f t="shared" ref="H132:H158" si="2">J131</f>
        <v>20</v>
      </c>
      <c r="I132">
        <f>loty4[[#This Row],[Cargo przed]]+loty4[[#This Row],[Cargo załadunek]]</f>
        <v>21</v>
      </c>
      <c r="J132">
        <f>loty4[[#This Row],[Cargo wczasie]]-loty4[[#This Row],[Cargo wyładunek]]</f>
        <v>18</v>
      </c>
      <c r="K132" s="3">
        <f>COUNTIF(loty4[[#This Row],[Cargo wczasie]:[Cargo po]], "&gt;40")</f>
        <v>0</v>
      </c>
    </row>
    <row r="133" spans="1:11" x14ac:dyDescent="0.4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136</v>
      </c>
      <c r="F133">
        <v>5</v>
      </c>
      <c r="G133">
        <v>6</v>
      </c>
      <c r="H133">
        <f t="shared" si="2"/>
        <v>18</v>
      </c>
      <c r="I133">
        <f>loty4[[#This Row],[Cargo przed]]+loty4[[#This Row],[Cargo załadunek]]</f>
        <v>23</v>
      </c>
      <c r="J133">
        <f>loty4[[#This Row],[Cargo wczasie]]-loty4[[#This Row],[Cargo wyładunek]]</f>
        <v>17</v>
      </c>
      <c r="K133" s="3">
        <f>COUNTIF(loty4[[#This Row],[Cargo wczasie]:[Cargo po]], "&gt;40")</f>
        <v>0</v>
      </c>
    </row>
    <row r="134" spans="1:11" x14ac:dyDescent="0.4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137</v>
      </c>
      <c r="F134">
        <v>12</v>
      </c>
      <c r="G134">
        <v>6</v>
      </c>
      <c r="H134">
        <f t="shared" si="2"/>
        <v>17</v>
      </c>
      <c r="I134">
        <f>loty4[[#This Row],[Cargo przed]]+loty4[[#This Row],[Cargo załadunek]]</f>
        <v>29</v>
      </c>
      <c r="J134">
        <f>loty4[[#This Row],[Cargo wczasie]]-loty4[[#This Row],[Cargo wyładunek]]</f>
        <v>23</v>
      </c>
      <c r="K134" s="3">
        <f>COUNTIF(loty4[[#This Row],[Cargo wczasie]:[Cargo po]], "&gt;40")</f>
        <v>0</v>
      </c>
    </row>
    <row r="135" spans="1:11" x14ac:dyDescent="0.4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138</v>
      </c>
      <c r="F135">
        <v>13</v>
      </c>
      <c r="G135">
        <v>24</v>
      </c>
      <c r="H135">
        <f t="shared" si="2"/>
        <v>23</v>
      </c>
      <c r="I135">
        <f>loty4[[#This Row],[Cargo przed]]+loty4[[#This Row],[Cargo załadunek]]</f>
        <v>36</v>
      </c>
      <c r="J135">
        <f>loty4[[#This Row],[Cargo wczasie]]-loty4[[#This Row],[Cargo wyładunek]]</f>
        <v>12</v>
      </c>
      <c r="K135" s="3">
        <f>COUNTIF(loty4[[#This Row],[Cargo wczasie]:[Cargo po]], "&gt;40")</f>
        <v>0</v>
      </c>
    </row>
    <row r="136" spans="1:11" x14ac:dyDescent="0.4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139</v>
      </c>
      <c r="F136">
        <v>9</v>
      </c>
      <c r="G136">
        <v>2</v>
      </c>
      <c r="H136">
        <f t="shared" si="2"/>
        <v>12</v>
      </c>
      <c r="I136">
        <f>loty4[[#This Row],[Cargo przed]]+loty4[[#This Row],[Cargo załadunek]]</f>
        <v>21</v>
      </c>
      <c r="J136">
        <f>loty4[[#This Row],[Cargo wczasie]]-loty4[[#This Row],[Cargo wyładunek]]</f>
        <v>19</v>
      </c>
      <c r="K136" s="3">
        <f>COUNTIF(loty4[[#This Row],[Cargo wczasie]:[Cargo po]], "&gt;40")</f>
        <v>0</v>
      </c>
    </row>
    <row r="137" spans="1:11" x14ac:dyDescent="0.4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140</v>
      </c>
      <c r="F137">
        <v>11</v>
      </c>
      <c r="G137">
        <v>6</v>
      </c>
      <c r="H137">
        <f t="shared" si="2"/>
        <v>19</v>
      </c>
      <c r="I137">
        <f>loty4[[#This Row],[Cargo przed]]+loty4[[#This Row],[Cargo załadunek]]</f>
        <v>30</v>
      </c>
      <c r="J137">
        <f>loty4[[#This Row],[Cargo wczasie]]-loty4[[#This Row],[Cargo wyładunek]]</f>
        <v>24</v>
      </c>
      <c r="K137" s="3">
        <f>COUNTIF(loty4[[#This Row],[Cargo wczasie]:[Cargo po]], "&gt;40")</f>
        <v>0</v>
      </c>
    </row>
    <row r="138" spans="1:11" x14ac:dyDescent="0.4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141</v>
      </c>
      <c r="F138">
        <v>11</v>
      </c>
      <c r="G138">
        <v>9</v>
      </c>
      <c r="H138">
        <f t="shared" si="2"/>
        <v>24</v>
      </c>
      <c r="I138">
        <f>loty4[[#This Row],[Cargo przed]]+loty4[[#This Row],[Cargo załadunek]]</f>
        <v>35</v>
      </c>
      <c r="J138">
        <f>loty4[[#This Row],[Cargo wczasie]]-loty4[[#This Row],[Cargo wyładunek]]</f>
        <v>26</v>
      </c>
      <c r="K138" s="3">
        <f>COUNTIF(loty4[[#This Row],[Cargo wczasie]:[Cargo po]], "&gt;40")</f>
        <v>0</v>
      </c>
    </row>
    <row r="139" spans="1:11" x14ac:dyDescent="0.4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142</v>
      </c>
      <c r="F139">
        <v>13</v>
      </c>
      <c r="G139">
        <v>24</v>
      </c>
      <c r="H139">
        <f t="shared" si="2"/>
        <v>26</v>
      </c>
      <c r="I139">
        <f>loty4[[#This Row],[Cargo przed]]+loty4[[#This Row],[Cargo załadunek]]</f>
        <v>39</v>
      </c>
      <c r="J139">
        <f>loty4[[#This Row],[Cargo wczasie]]-loty4[[#This Row],[Cargo wyładunek]]</f>
        <v>15</v>
      </c>
      <c r="K139" s="3">
        <f>COUNTIF(loty4[[#This Row],[Cargo wczasie]:[Cargo po]], "&gt;40")</f>
        <v>0</v>
      </c>
    </row>
    <row r="140" spans="1:11" x14ac:dyDescent="0.4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143</v>
      </c>
      <c r="F140">
        <v>15</v>
      </c>
      <c r="G140">
        <v>6</v>
      </c>
      <c r="H140">
        <f t="shared" si="2"/>
        <v>15</v>
      </c>
      <c r="I140">
        <f>loty4[[#This Row],[Cargo przed]]+loty4[[#This Row],[Cargo załadunek]]</f>
        <v>30</v>
      </c>
      <c r="J140">
        <f>loty4[[#This Row],[Cargo wczasie]]-loty4[[#This Row],[Cargo wyładunek]]</f>
        <v>24</v>
      </c>
      <c r="K140" s="3">
        <f>COUNTIF(loty4[[#This Row],[Cargo wczasie]:[Cargo po]], "&gt;40")</f>
        <v>0</v>
      </c>
    </row>
    <row r="141" spans="1:11" x14ac:dyDescent="0.4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144</v>
      </c>
      <c r="F141">
        <v>15</v>
      </c>
      <c r="G141">
        <v>9</v>
      </c>
      <c r="H141">
        <f t="shared" si="2"/>
        <v>24</v>
      </c>
      <c r="I141">
        <f>loty4[[#This Row],[Cargo przed]]+loty4[[#This Row],[Cargo załadunek]]</f>
        <v>39</v>
      </c>
      <c r="J141">
        <f>loty4[[#This Row],[Cargo wczasie]]-loty4[[#This Row],[Cargo wyładunek]]</f>
        <v>30</v>
      </c>
      <c r="K141" s="3">
        <f>COUNTIF(loty4[[#This Row],[Cargo wczasie]:[Cargo po]], "&gt;40")</f>
        <v>0</v>
      </c>
    </row>
    <row r="142" spans="1:11" x14ac:dyDescent="0.4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145</v>
      </c>
      <c r="F142">
        <v>10</v>
      </c>
      <c r="G142">
        <v>19</v>
      </c>
      <c r="H142">
        <f t="shared" si="2"/>
        <v>30</v>
      </c>
      <c r="I142">
        <f>loty4[[#This Row],[Cargo przed]]+loty4[[#This Row],[Cargo załadunek]]</f>
        <v>40</v>
      </c>
      <c r="J142">
        <f>loty4[[#This Row],[Cargo wczasie]]-loty4[[#This Row],[Cargo wyładunek]]</f>
        <v>21</v>
      </c>
      <c r="K142" s="3">
        <f>COUNTIF(loty4[[#This Row],[Cargo wczasie]:[Cargo po]], "&gt;40")</f>
        <v>0</v>
      </c>
    </row>
    <row r="143" spans="1:11" x14ac:dyDescent="0.4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146</v>
      </c>
      <c r="F143">
        <v>1</v>
      </c>
      <c r="G143">
        <v>0</v>
      </c>
      <c r="H143">
        <f t="shared" si="2"/>
        <v>21</v>
      </c>
      <c r="I143">
        <f>loty4[[#This Row],[Cargo przed]]+loty4[[#This Row],[Cargo załadunek]]</f>
        <v>22</v>
      </c>
      <c r="J143">
        <f>loty4[[#This Row],[Cargo wczasie]]-loty4[[#This Row],[Cargo wyładunek]]</f>
        <v>22</v>
      </c>
      <c r="K143" s="3">
        <f>COUNTIF(loty4[[#This Row],[Cargo wczasie]:[Cargo po]], "&gt;40")</f>
        <v>0</v>
      </c>
    </row>
    <row r="144" spans="1:11" x14ac:dyDescent="0.4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147</v>
      </c>
      <c r="F144">
        <v>3</v>
      </c>
      <c r="G144">
        <v>0</v>
      </c>
      <c r="H144">
        <f t="shared" si="2"/>
        <v>22</v>
      </c>
      <c r="I144">
        <f>loty4[[#This Row],[Cargo przed]]+loty4[[#This Row],[Cargo załadunek]]</f>
        <v>25</v>
      </c>
      <c r="J144">
        <f>loty4[[#This Row],[Cargo wczasie]]-loty4[[#This Row],[Cargo wyładunek]]</f>
        <v>25</v>
      </c>
      <c r="K144" s="3">
        <f>COUNTIF(loty4[[#This Row],[Cargo wczasie]:[Cargo po]], "&gt;40")</f>
        <v>0</v>
      </c>
    </row>
    <row r="145" spans="1:11" x14ac:dyDescent="0.4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148</v>
      </c>
      <c r="F145">
        <v>9</v>
      </c>
      <c r="G145">
        <v>14</v>
      </c>
      <c r="H145">
        <f t="shared" si="2"/>
        <v>25</v>
      </c>
      <c r="I145">
        <f>loty4[[#This Row],[Cargo przed]]+loty4[[#This Row],[Cargo załadunek]]</f>
        <v>34</v>
      </c>
      <c r="J145">
        <f>loty4[[#This Row],[Cargo wczasie]]-loty4[[#This Row],[Cargo wyładunek]]</f>
        <v>20</v>
      </c>
      <c r="K145" s="3">
        <f>COUNTIF(loty4[[#This Row],[Cargo wczasie]:[Cargo po]], "&gt;40")</f>
        <v>0</v>
      </c>
    </row>
    <row r="146" spans="1:11" x14ac:dyDescent="0.4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149</v>
      </c>
      <c r="F146">
        <v>11</v>
      </c>
      <c r="G146">
        <v>13</v>
      </c>
      <c r="H146">
        <f t="shared" si="2"/>
        <v>20</v>
      </c>
      <c r="I146">
        <f>loty4[[#This Row],[Cargo przed]]+loty4[[#This Row],[Cargo załadunek]]</f>
        <v>31</v>
      </c>
      <c r="J146">
        <f>loty4[[#This Row],[Cargo wczasie]]-loty4[[#This Row],[Cargo wyładunek]]</f>
        <v>18</v>
      </c>
      <c r="K146" s="3">
        <f>COUNTIF(loty4[[#This Row],[Cargo wczasie]:[Cargo po]], "&gt;40")</f>
        <v>0</v>
      </c>
    </row>
    <row r="147" spans="1:11" x14ac:dyDescent="0.4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150</v>
      </c>
      <c r="F147">
        <v>12</v>
      </c>
      <c r="G147">
        <v>9</v>
      </c>
      <c r="H147">
        <f t="shared" si="2"/>
        <v>18</v>
      </c>
      <c r="I147">
        <f>loty4[[#This Row],[Cargo przed]]+loty4[[#This Row],[Cargo załadunek]]</f>
        <v>30</v>
      </c>
      <c r="J147">
        <f>loty4[[#This Row],[Cargo wczasie]]-loty4[[#This Row],[Cargo wyładunek]]</f>
        <v>21</v>
      </c>
      <c r="K147" s="3">
        <f>COUNTIF(loty4[[#This Row],[Cargo wczasie]:[Cargo po]], "&gt;40")</f>
        <v>0</v>
      </c>
    </row>
    <row r="148" spans="1:11" x14ac:dyDescent="0.4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151</v>
      </c>
      <c r="F148">
        <v>14</v>
      </c>
      <c r="G148">
        <v>9</v>
      </c>
      <c r="H148">
        <f t="shared" si="2"/>
        <v>21</v>
      </c>
      <c r="I148">
        <f>loty4[[#This Row],[Cargo przed]]+loty4[[#This Row],[Cargo załadunek]]</f>
        <v>35</v>
      </c>
      <c r="J148">
        <f>loty4[[#This Row],[Cargo wczasie]]-loty4[[#This Row],[Cargo wyładunek]]</f>
        <v>26</v>
      </c>
      <c r="K148" s="3">
        <f>COUNTIF(loty4[[#This Row],[Cargo wczasie]:[Cargo po]], "&gt;40")</f>
        <v>0</v>
      </c>
    </row>
    <row r="149" spans="1:11" x14ac:dyDescent="0.4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152</v>
      </c>
      <c r="F149">
        <v>12</v>
      </c>
      <c r="G149">
        <v>16</v>
      </c>
      <c r="H149">
        <f t="shared" si="2"/>
        <v>26</v>
      </c>
      <c r="I149">
        <f>loty4[[#This Row],[Cargo przed]]+loty4[[#This Row],[Cargo załadunek]]</f>
        <v>38</v>
      </c>
      <c r="J149">
        <f>loty4[[#This Row],[Cargo wczasie]]-loty4[[#This Row],[Cargo wyładunek]]</f>
        <v>22</v>
      </c>
      <c r="K149" s="3">
        <f>COUNTIF(loty4[[#This Row],[Cargo wczasie]:[Cargo po]], "&gt;40")</f>
        <v>0</v>
      </c>
    </row>
    <row r="150" spans="1:11" x14ac:dyDescent="0.4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153</v>
      </c>
      <c r="F150">
        <v>9</v>
      </c>
      <c r="G150">
        <v>21</v>
      </c>
      <c r="H150">
        <f t="shared" si="2"/>
        <v>22</v>
      </c>
      <c r="I150">
        <f>loty4[[#This Row],[Cargo przed]]+loty4[[#This Row],[Cargo załadunek]]</f>
        <v>31</v>
      </c>
      <c r="J150">
        <f>loty4[[#This Row],[Cargo wczasie]]-loty4[[#This Row],[Cargo wyładunek]]</f>
        <v>10</v>
      </c>
      <c r="K150" s="3">
        <f>COUNTIF(loty4[[#This Row],[Cargo wczasie]:[Cargo po]], "&gt;40")</f>
        <v>0</v>
      </c>
    </row>
    <row r="151" spans="1:11" x14ac:dyDescent="0.4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154</v>
      </c>
      <c r="F151">
        <v>15</v>
      </c>
      <c r="G151">
        <v>9</v>
      </c>
      <c r="H151">
        <f t="shared" si="2"/>
        <v>10</v>
      </c>
      <c r="I151">
        <f>loty4[[#This Row],[Cargo przed]]+loty4[[#This Row],[Cargo załadunek]]</f>
        <v>25</v>
      </c>
      <c r="J151">
        <f>loty4[[#This Row],[Cargo wczasie]]-loty4[[#This Row],[Cargo wyładunek]]</f>
        <v>16</v>
      </c>
      <c r="K151" s="3">
        <f>COUNTIF(loty4[[#This Row],[Cargo wczasie]:[Cargo po]], "&gt;40")</f>
        <v>0</v>
      </c>
    </row>
    <row r="152" spans="1:11" x14ac:dyDescent="0.4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155</v>
      </c>
      <c r="F152">
        <v>14</v>
      </c>
      <c r="G152">
        <v>8</v>
      </c>
      <c r="H152">
        <f t="shared" si="2"/>
        <v>16</v>
      </c>
      <c r="I152">
        <f>loty4[[#This Row],[Cargo przed]]+loty4[[#This Row],[Cargo załadunek]]</f>
        <v>30</v>
      </c>
      <c r="J152">
        <f>loty4[[#This Row],[Cargo wczasie]]-loty4[[#This Row],[Cargo wyładunek]]</f>
        <v>22</v>
      </c>
      <c r="K152" s="3">
        <f>COUNTIF(loty4[[#This Row],[Cargo wczasie]:[Cargo po]], "&gt;40")</f>
        <v>0</v>
      </c>
    </row>
    <row r="153" spans="1:11" x14ac:dyDescent="0.4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156</v>
      </c>
      <c r="F153">
        <v>16</v>
      </c>
      <c r="G153">
        <v>21</v>
      </c>
      <c r="H153">
        <f t="shared" si="2"/>
        <v>22</v>
      </c>
      <c r="I153">
        <f>loty4[[#This Row],[Cargo przed]]+loty4[[#This Row],[Cargo załadunek]]</f>
        <v>38</v>
      </c>
      <c r="J153">
        <f>loty4[[#This Row],[Cargo wczasie]]-loty4[[#This Row],[Cargo wyładunek]]</f>
        <v>17</v>
      </c>
      <c r="K153" s="3">
        <f>COUNTIF(loty4[[#This Row],[Cargo wczasie]:[Cargo po]], "&gt;40")</f>
        <v>0</v>
      </c>
    </row>
    <row r="154" spans="1:11" x14ac:dyDescent="0.4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157</v>
      </c>
      <c r="F154">
        <v>14</v>
      </c>
      <c r="G154">
        <v>9</v>
      </c>
      <c r="H154">
        <f t="shared" si="2"/>
        <v>17</v>
      </c>
      <c r="I154">
        <f>loty4[[#This Row],[Cargo przed]]+loty4[[#This Row],[Cargo załadunek]]</f>
        <v>31</v>
      </c>
      <c r="J154">
        <f>loty4[[#This Row],[Cargo wczasie]]-loty4[[#This Row],[Cargo wyładunek]]</f>
        <v>22</v>
      </c>
      <c r="K154" s="3">
        <f>COUNTIF(loty4[[#This Row],[Cargo wczasie]:[Cargo po]], "&gt;40")</f>
        <v>0</v>
      </c>
    </row>
    <row r="155" spans="1:11" x14ac:dyDescent="0.45">
      <c r="A155">
        <v>154</v>
      </c>
      <c r="B155" s="1">
        <v>44469</v>
      </c>
      <c r="C155" s="2">
        <v>0.3125</v>
      </c>
      <c r="D155" s="1">
        <v>44469</v>
      </c>
      <c r="E155" s="3" t="s">
        <v>158</v>
      </c>
      <c r="F155">
        <v>17</v>
      </c>
      <c r="G155">
        <v>3</v>
      </c>
      <c r="H155">
        <f t="shared" si="2"/>
        <v>22</v>
      </c>
      <c r="I155">
        <f>loty4[[#This Row],[Cargo przed]]+loty4[[#This Row],[Cargo załadunek]]</f>
        <v>39</v>
      </c>
      <c r="J155">
        <f>loty4[[#This Row],[Cargo wczasie]]-loty4[[#This Row],[Cargo wyładunek]]</f>
        <v>36</v>
      </c>
      <c r="K155" s="3">
        <f>COUNTIF(loty4[[#This Row],[Cargo wczasie]:[Cargo po]], "&gt;40")</f>
        <v>0</v>
      </c>
    </row>
    <row r="156" spans="1:11" x14ac:dyDescent="0.4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134</v>
      </c>
      <c r="F156">
        <v>0</v>
      </c>
      <c r="G156">
        <v>9</v>
      </c>
      <c r="H156">
        <f t="shared" si="2"/>
        <v>36</v>
      </c>
      <c r="I156">
        <f>loty4[[#This Row],[Cargo przed]]+loty4[[#This Row],[Cargo załadunek]]</f>
        <v>36</v>
      </c>
      <c r="J156">
        <f>loty4[[#This Row],[Cargo wczasie]]-loty4[[#This Row],[Cargo wyładunek]]</f>
        <v>27</v>
      </c>
      <c r="K156" s="3">
        <f>COUNTIF(loty4[[#This Row],[Cargo wczasie]:[Cargo po]], "&gt;40")</f>
        <v>0</v>
      </c>
    </row>
    <row r="157" spans="1:11" x14ac:dyDescent="0.4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159</v>
      </c>
      <c r="F157">
        <v>14</v>
      </c>
      <c r="G157">
        <v>8</v>
      </c>
      <c r="H157">
        <f t="shared" si="2"/>
        <v>27</v>
      </c>
      <c r="I157">
        <f>loty4[[#This Row],[Cargo przed]]+loty4[[#This Row],[Cargo załadunek]]</f>
        <v>41</v>
      </c>
      <c r="J157">
        <f>loty4[[#This Row],[Cargo wczasie]]-loty4[[#This Row],[Cargo wyładunek]]</f>
        <v>33</v>
      </c>
      <c r="K157" s="3">
        <f>COUNTIF(loty4[[#This Row],[Cargo wczasie]:[Cargo po]], "&gt;40")</f>
        <v>1</v>
      </c>
    </row>
    <row r="158" spans="1:11" x14ac:dyDescent="0.4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160</v>
      </c>
      <c r="F158">
        <v>6</v>
      </c>
      <c r="G158">
        <v>39</v>
      </c>
      <c r="H158">
        <f t="shared" si="2"/>
        <v>33</v>
      </c>
      <c r="I158">
        <f>loty4[[#This Row],[Cargo przed]]+loty4[[#This Row],[Cargo załadunek]]</f>
        <v>39</v>
      </c>
      <c r="J158">
        <f>loty4[[#This Row],[Cargo wczasie]]-loty4[[#This Row],[Cargo wyładunek]]</f>
        <v>0</v>
      </c>
      <c r="K158" s="3">
        <f>COUNTIF(loty4[[#This Row],[Cargo wczasie]:[Cargo po]], "&gt;40")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D8E1-51E7-4A3E-ADCC-4B1027F813C6}">
  <dimension ref="A1:P158"/>
  <sheetViews>
    <sheetView topLeftCell="G1" workbookViewId="0">
      <selection activeCell="M3" sqref="M3"/>
    </sheetView>
  </sheetViews>
  <sheetFormatPr defaultRowHeight="14.25" x14ac:dyDescent="0.45"/>
  <cols>
    <col min="1" max="1" width="4.46484375" bestFit="1" customWidth="1"/>
    <col min="2" max="2" width="12.06640625" bestFit="1" customWidth="1"/>
    <col min="3" max="3" width="14.6640625" bestFit="1" customWidth="1"/>
    <col min="4" max="4" width="13.19921875" bestFit="1" customWidth="1"/>
    <col min="5" max="5" width="15.86328125" bestFit="1" customWidth="1"/>
    <col min="6" max="6" width="16.265625" bestFit="1" customWidth="1"/>
    <col min="7" max="7" width="16.73046875" bestFit="1" customWidth="1"/>
    <col min="13" max="14" width="15.6640625" bestFit="1" customWidth="1"/>
    <col min="15" max="15" width="1.73046875" bestFit="1" customWidth="1"/>
    <col min="16" max="16" width="12.79687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161</v>
      </c>
      <c r="G1" t="s">
        <v>162</v>
      </c>
      <c r="H1" t="s">
        <v>170</v>
      </c>
      <c r="I1" t="s">
        <v>171</v>
      </c>
      <c r="J1" t="s">
        <v>172</v>
      </c>
      <c r="K1" t="s">
        <v>173</v>
      </c>
    </row>
    <row r="2" spans="1:16" x14ac:dyDescent="0.45">
      <c r="A2">
        <v>1</v>
      </c>
      <c r="B2" s="1">
        <v>44440</v>
      </c>
      <c r="C2" s="2">
        <v>0.33333333333333331</v>
      </c>
      <c r="D2" s="1">
        <v>44440</v>
      </c>
      <c r="E2" s="3" t="s">
        <v>5</v>
      </c>
      <c r="F2">
        <v>12</v>
      </c>
      <c r="G2">
        <v>0</v>
      </c>
      <c r="H2">
        <f>loty5[[#This Row],[data przylotu]]-loty5[[#This Row],[data wylotu]]</f>
        <v>0</v>
      </c>
      <c r="I2" s="2">
        <f>loty5[[#This Row],[godzina przylotu]]-loty5[[#This Row],[godzina wylotu]]</f>
        <v>5.1805555555555549E-2</v>
      </c>
      <c r="J2" s="2">
        <f>1-loty5[[#This Row],[godzina wylotu]]</f>
        <v>0.66666666666666674</v>
      </c>
      <c r="K2" t="str">
        <f>loty5[[#This Row],[godzina przylotu]]</f>
        <v>09:14:36</v>
      </c>
    </row>
    <row r="3" spans="1:16" x14ac:dyDescent="0.45">
      <c r="A3">
        <v>2</v>
      </c>
      <c r="B3" s="1">
        <v>44440</v>
      </c>
      <c r="C3" s="2">
        <v>0.42430555555555555</v>
      </c>
      <c r="D3" s="1">
        <v>44440</v>
      </c>
      <c r="E3" s="3" t="s">
        <v>6</v>
      </c>
      <c r="F3">
        <v>11</v>
      </c>
      <c r="G3">
        <v>16</v>
      </c>
      <c r="H3">
        <f>loty5[[#This Row],[data przylotu]]-loty5[[#This Row],[data wylotu]]</f>
        <v>0</v>
      </c>
      <c r="I3" s="2">
        <f>loty5[[#This Row],[godzina przylotu]]-loty5[[#This Row],[godzina wylotu]]</f>
        <v>0.13503472222222218</v>
      </c>
      <c r="J3" s="2">
        <f>1-loty5[[#This Row],[godzina wylotu]]</f>
        <v>0.57569444444444451</v>
      </c>
      <c r="K3" t="str">
        <f>loty5[[#This Row],[godzina przylotu]]</f>
        <v>13:25:27</v>
      </c>
      <c r="M3" s="4" t="s">
        <v>177</v>
      </c>
      <c r="N3" s="4" t="s">
        <v>176</v>
      </c>
    </row>
    <row r="4" spans="1:16" x14ac:dyDescent="0.45">
      <c r="A4">
        <v>3</v>
      </c>
      <c r="B4" s="1">
        <v>44440</v>
      </c>
      <c r="C4" s="2">
        <v>0.64613425925925927</v>
      </c>
      <c r="D4" s="1">
        <v>44440</v>
      </c>
      <c r="E4" s="3" t="s">
        <v>7</v>
      </c>
      <c r="F4">
        <v>9</v>
      </c>
      <c r="G4">
        <v>0</v>
      </c>
      <c r="H4">
        <f>loty5[[#This Row],[data przylotu]]-loty5[[#This Row],[data wylotu]]</f>
        <v>0</v>
      </c>
      <c r="I4" s="2">
        <f>loty5[[#This Row],[godzina przylotu]]-loty5[[#This Row],[godzina wylotu]]</f>
        <v>7.0081018518518556E-2</v>
      </c>
      <c r="J4" s="2">
        <f>1-loty5[[#This Row],[godzina wylotu]]</f>
        <v>0.35386574074074073</v>
      </c>
      <c r="K4" t="str">
        <f>loty5[[#This Row],[godzina przylotu]]</f>
        <v>17:11:21</v>
      </c>
      <c r="M4" s="4" t="s">
        <v>174</v>
      </c>
      <c r="N4">
        <v>0</v>
      </c>
      <c r="O4">
        <v>1</v>
      </c>
      <c r="P4" t="s">
        <v>175</v>
      </c>
    </row>
    <row r="5" spans="1:16" x14ac:dyDescent="0.45">
      <c r="A5">
        <v>4</v>
      </c>
      <c r="B5" s="1">
        <v>44440</v>
      </c>
      <c r="C5" s="2">
        <v>0.76347222222222222</v>
      </c>
      <c r="D5" s="1">
        <v>44440</v>
      </c>
      <c r="E5" s="3" t="s">
        <v>8</v>
      </c>
      <c r="F5">
        <v>14</v>
      </c>
      <c r="G5">
        <v>11</v>
      </c>
      <c r="H5">
        <f>loty5[[#This Row],[data przylotu]]-loty5[[#This Row],[data wylotu]]</f>
        <v>0</v>
      </c>
      <c r="I5" s="2">
        <f>loty5[[#This Row],[godzina przylotu]]-loty5[[#This Row],[godzina wylotu]]</f>
        <v>0.15055555555555555</v>
      </c>
      <c r="J5" s="2">
        <f>1-loty5[[#This Row],[godzina wylotu]]</f>
        <v>0.23652777777777778</v>
      </c>
      <c r="K5" t="str">
        <f>loty5[[#This Row],[godzina przylotu]]</f>
        <v>21:56:12</v>
      </c>
      <c r="M5" s="5">
        <v>44440</v>
      </c>
      <c r="N5" s="2">
        <v>0.40747685185185184</v>
      </c>
      <c r="O5" s="2"/>
      <c r="P5" s="2">
        <v>0.40747685185185184</v>
      </c>
    </row>
    <row r="6" spans="1:16" x14ac:dyDescent="0.45">
      <c r="A6">
        <v>5</v>
      </c>
      <c r="B6" s="1">
        <v>44441</v>
      </c>
      <c r="C6" s="2">
        <v>0.17721064814814816</v>
      </c>
      <c r="D6" s="1">
        <v>44441</v>
      </c>
      <c r="E6" s="3" t="s">
        <v>9</v>
      </c>
      <c r="F6">
        <v>21</v>
      </c>
      <c r="G6">
        <v>15</v>
      </c>
      <c r="H6">
        <f>loty5[[#This Row],[data przylotu]]-loty5[[#This Row],[data wylotu]]</f>
        <v>0</v>
      </c>
      <c r="I6" s="2">
        <f>loty5[[#This Row],[godzina przylotu]]-loty5[[#This Row],[godzina wylotu]]</f>
        <v>9.5949074074074076E-2</v>
      </c>
      <c r="J6" s="2">
        <f>1-loty5[[#This Row],[godzina wylotu]]</f>
        <v>0.82278935185185187</v>
      </c>
      <c r="K6" t="str">
        <f>loty5[[#This Row],[godzina przylotu]]</f>
        <v>06:33:21</v>
      </c>
      <c r="M6" s="5">
        <v>44441</v>
      </c>
      <c r="N6" s="2">
        <v>0.4520601851851852</v>
      </c>
      <c r="O6" s="2"/>
      <c r="P6" s="2">
        <v>0.4520601851851852</v>
      </c>
    </row>
    <row r="7" spans="1:16" x14ac:dyDescent="0.45">
      <c r="A7">
        <v>6</v>
      </c>
      <c r="B7" s="1">
        <v>44441</v>
      </c>
      <c r="C7" s="2">
        <v>0.34736111111111112</v>
      </c>
      <c r="D7" s="1">
        <v>44441</v>
      </c>
      <c r="E7" s="3" t="s">
        <v>10</v>
      </c>
      <c r="F7">
        <v>11</v>
      </c>
      <c r="G7">
        <v>24</v>
      </c>
      <c r="H7">
        <f>loty5[[#This Row],[data przylotu]]-loty5[[#This Row],[data wylotu]]</f>
        <v>0</v>
      </c>
      <c r="I7" s="2">
        <f>loty5[[#This Row],[godzina przylotu]]-loty5[[#This Row],[godzina wylotu]]</f>
        <v>7.7245370370370381E-2</v>
      </c>
      <c r="J7" s="2">
        <f>1-loty5[[#This Row],[godzina wylotu]]</f>
        <v>0.65263888888888888</v>
      </c>
      <c r="K7" t="str">
        <f>loty5[[#This Row],[godzina przylotu]]</f>
        <v>10:11:26</v>
      </c>
      <c r="M7" s="5">
        <v>44442</v>
      </c>
      <c r="N7" s="2">
        <v>0.58103009259259264</v>
      </c>
      <c r="O7" s="2"/>
      <c r="P7" s="2">
        <v>0.58103009259259264</v>
      </c>
    </row>
    <row r="8" spans="1:16" x14ac:dyDescent="0.45">
      <c r="A8">
        <v>7</v>
      </c>
      <c r="B8" s="1">
        <v>44441</v>
      </c>
      <c r="C8" s="2">
        <v>0.48079861111111111</v>
      </c>
      <c r="D8" s="1">
        <v>44441</v>
      </c>
      <c r="E8" s="3" t="s">
        <v>11</v>
      </c>
      <c r="F8">
        <v>19</v>
      </c>
      <c r="G8">
        <v>10</v>
      </c>
      <c r="H8">
        <f>loty5[[#This Row],[data przylotu]]-loty5[[#This Row],[data wylotu]]</f>
        <v>0</v>
      </c>
      <c r="I8" s="2">
        <f>loty5[[#This Row],[godzina przylotu]]-loty5[[#This Row],[godzina wylotu]]</f>
        <v>9.1342592592592586E-2</v>
      </c>
      <c r="J8" s="2">
        <f>1-loty5[[#This Row],[godzina wylotu]]</f>
        <v>0.51920138888888889</v>
      </c>
      <c r="K8" t="str">
        <f>loty5[[#This Row],[godzina przylotu]]</f>
        <v>13:43:53</v>
      </c>
      <c r="M8" s="5">
        <v>44443</v>
      </c>
      <c r="N8" s="2">
        <v>0.47628472222222223</v>
      </c>
      <c r="O8" s="2"/>
      <c r="P8" s="2">
        <v>0.47628472222222223</v>
      </c>
    </row>
    <row r="9" spans="1:16" x14ac:dyDescent="0.45">
      <c r="A9">
        <v>8</v>
      </c>
      <c r="B9" s="1">
        <v>44441</v>
      </c>
      <c r="C9" s="2">
        <v>0.63290509259259264</v>
      </c>
      <c r="D9" s="1">
        <v>44441</v>
      </c>
      <c r="E9" s="3" t="s">
        <v>12</v>
      </c>
      <c r="F9">
        <v>9</v>
      </c>
      <c r="G9">
        <v>11</v>
      </c>
      <c r="H9">
        <f>loty5[[#This Row],[data przylotu]]-loty5[[#This Row],[data wylotu]]</f>
        <v>0</v>
      </c>
      <c r="I9" s="2">
        <f>loty5[[#This Row],[godzina przylotu]]-loty5[[#This Row],[godzina wylotu]]</f>
        <v>9.6539351851851807E-2</v>
      </c>
      <c r="J9" s="2">
        <f>1-loty5[[#This Row],[godzina wylotu]]</f>
        <v>0.36709490740740736</v>
      </c>
      <c r="K9" t="str">
        <f>loty5[[#This Row],[godzina przylotu]]</f>
        <v>17:30:24</v>
      </c>
      <c r="M9" s="5">
        <v>44444</v>
      </c>
      <c r="N9" s="2">
        <v>0.33622685185185186</v>
      </c>
      <c r="O9" s="2">
        <v>-0.86150462962962959</v>
      </c>
      <c r="P9" s="2">
        <v>-0.52527777777777773</v>
      </c>
    </row>
    <row r="10" spans="1:16" x14ac:dyDescent="0.45">
      <c r="A10">
        <v>9</v>
      </c>
      <c r="B10" s="1">
        <v>44441</v>
      </c>
      <c r="C10" s="2">
        <v>0.80592592592592593</v>
      </c>
      <c r="D10" s="1">
        <v>44441</v>
      </c>
      <c r="E10" s="3" t="s">
        <v>13</v>
      </c>
      <c r="F10">
        <v>12</v>
      </c>
      <c r="G10">
        <v>15</v>
      </c>
      <c r="H10">
        <f>loty5[[#This Row],[data przylotu]]-loty5[[#This Row],[data wylotu]]</f>
        <v>0</v>
      </c>
      <c r="I10" s="2">
        <f>loty5[[#This Row],[godzina przylotu]]-loty5[[#This Row],[godzina wylotu]]</f>
        <v>9.0983796296296271E-2</v>
      </c>
      <c r="J10" s="2">
        <f>1-loty5[[#This Row],[godzina wylotu]]</f>
        <v>0.19407407407407407</v>
      </c>
      <c r="K10" t="str">
        <f>loty5[[#This Row],[godzina przylotu]]</f>
        <v>21:31:33</v>
      </c>
      <c r="M10" s="5">
        <v>44445</v>
      </c>
      <c r="N10" s="2">
        <v>0.40590277777777778</v>
      </c>
      <c r="O10" s="2"/>
      <c r="P10" s="2">
        <v>0.40590277777777778</v>
      </c>
    </row>
    <row r="11" spans="1:16" x14ac:dyDescent="0.45">
      <c r="A11">
        <v>10</v>
      </c>
      <c r="B11" s="1">
        <v>44442</v>
      </c>
      <c r="C11" s="2">
        <v>0.13548611111111111</v>
      </c>
      <c r="D11" s="1">
        <v>44442</v>
      </c>
      <c r="E11" s="3" t="s">
        <v>14</v>
      </c>
      <c r="F11">
        <v>17</v>
      </c>
      <c r="G11">
        <v>22</v>
      </c>
      <c r="H11">
        <f>loty5[[#This Row],[data przylotu]]-loty5[[#This Row],[data wylotu]]</f>
        <v>0</v>
      </c>
      <c r="I11" s="2">
        <f>loty5[[#This Row],[godzina przylotu]]-loty5[[#This Row],[godzina wylotu]]</f>
        <v>0.18031250000000001</v>
      </c>
      <c r="J11" s="2">
        <f>1-loty5[[#This Row],[godzina wylotu]]</f>
        <v>0.86451388888888892</v>
      </c>
      <c r="K11" t="str">
        <f>loty5[[#This Row],[godzina przylotu]]</f>
        <v>07:34:45</v>
      </c>
      <c r="M11" s="5">
        <v>44446</v>
      </c>
      <c r="N11" s="2">
        <v>0.39372685185185186</v>
      </c>
      <c r="O11" s="2"/>
      <c r="P11" s="2">
        <v>0.39372685185185186</v>
      </c>
    </row>
    <row r="12" spans="1:16" x14ac:dyDescent="0.45">
      <c r="A12">
        <v>11</v>
      </c>
      <c r="B12" s="1">
        <v>44442</v>
      </c>
      <c r="C12" s="2">
        <v>0.37784722222222222</v>
      </c>
      <c r="D12" s="1">
        <v>44442</v>
      </c>
      <c r="E12" s="3" t="s">
        <v>15</v>
      </c>
      <c r="F12">
        <v>14</v>
      </c>
      <c r="G12">
        <v>10</v>
      </c>
      <c r="H12">
        <f>loty5[[#This Row],[data przylotu]]-loty5[[#This Row],[data wylotu]]</f>
        <v>0</v>
      </c>
      <c r="I12" s="2">
        <f>loty5[[#This Row],[godzina przylotu]]-loty5[[#This Row],[godzina wylotu]]</f>
        <v>8.355324074074072E-2</v>
      </c>
      <c r="J12" s="2">
        <f>1-loty5[[#This Row],[godzina wylotu]]</f>
        <v>0.62215277777777778</v>
      </c>
      <c r="K12" t="str">
        <f>loty5[[#This Row],[godzina przylotu]]</f>
        <v>11:04:25</v>
      </c>
      <c r="M12" s="5">
        <v>44447</v>
      </c>
      <c r="N12" s="2">
        <v>0.50031249999999994</v>
      </c>
      <c r="O12" s="2"/>
      <c r="P12" s="2">
        <v>0.50031249999999994</v>
      </c>
    </row>
    <row r="13" spans="1:16" x14ac:dyDescent="0.45">
      <c r="A13">
        <v>12</v>
      </c>
      <c r="B13" s="1">
        <v>44442</v>
      </c>
      <c r="C13" s="2">
        <v>0.50086805555555558</v>
      </c>
      <c r="D13" s="1">
        <v>44442</v>
      </c>
      <c r="E13" s="3" t="s">
        <v>16</v>
      </c>
      <c r="F13">
        <v>24</v>
      </c>
      <c r="G13">
        <v>19</v>
      </c>
      <c r="H13">
        <f>loty5[[#This Row],[data przylotu]]-loty5[[#This Row],[data wylotu]]</f>
        <v>0</v>
      </c>
      <c r="I13" s="2">
        <f>loty5[[#This Row],[godzina przylotu]]-loty5[[#This Row],[godzina wylotu]]</f>
        <v>0.1354629629629629</v>
      </c>
      <c r="J13" s="2">
        <f>1-loty5[[#This Row],[godzina wylotu]]</f>
        <v>0.49913194444444442</v>
      </c>
      <c r="K13" t="str">
        <f>loty5[[#This Row],[godzina przylotu]]</f>
        <v>15:16:19</v>
      </c>
      <c r="M13" s="5">
        <v>44448</v>
      </c>
      <c r="N13" s="2">
        <v>0.31407407407407406</v>
      </c>
      <c r="O13" s="2"/>
      <c r="P13" s="2">
        <v>0.31407407407407406</v>
      </c>
    </row>
    <row r="14" spans="1:16" x14ac:dyDescent="0.45">
      <c r="A14">
        <v>13</v>
      </c>
      <c r="B14" s="1">
        <v>44442</v>
      </c>
      <c r="C14" s="2">
        <v>0.7049305555555555</v>
      </c>
      <c r="D14" s="1">
        <v>44442</v>
      </c>
      <c r="E14" s="3" t="s">
        <v>17</v>
      </c>
      <c r="F14">
        <v>16</v>
      </c>
      <c r="G14">
        <v>11</v>
      </c>
      <c r="H14">
        <f>loty5[[#This Row],[data przylotu]]-loty5[[#This Row],[data wylotu]]</f>
        <v>0</v>
      </c>
      <c r="I14" s="2">
        <f>loty5[[#This Row],[godzina przylotu]]-loty5[[#This Row],[godzina wylotu]]</f>
        <v>6.3344907407407502E-2</v>
      </c>
      <c r="J14" s="2">
        <f>1-loty5[[#This Row],[godzina wylotu]]</f>
        <v>0.2950694444444445</v>
      </c>
      <c r="K14" t="str">
        <f>loty5[[#This Row],[godzina przylotu]]</f>
        <v>18:26:19</v>
      </c>
      <c r="M14" s="5">
        <v>44449</v>
      </c>
      <c r="N14" s="2">
        <v>0.33681712962962962</v>
      </c>
      <c r="O14" s="2">
        <v>-0.83803240740740736</v>
      </c>
      <c r="P14" s="2">
        <v>-0.50121527777777775</v>
      </c>
    </row>
    <row r="15" spans="1:16" x14ac:dyDescent="0.45">
      <c r="A15">
        <v>14</v>
      </c>
      <c r="B15" s="1">
        <v>44442</v>
      </c>
      <c r="C15" s="2">
        <v>0.80994212962962964</v>
      </c>
      <c r="D15" s="1">
        <v>44442</v>
      </c>
      <c r="E15" s="3" t="s">
        <v>18</v>
      </c>
      <c r="F15">
        <v>15</v>
      </c>
      <c r="G15">
        <v>9</v>
      </c>
      <c r="H15">
        <f>loty5[[#This Row],[data przylotu]]-loty5[[#This Row],[data wylotu]]</f>
        <v>0</v>
      </c>
      <c r="I15" s="2">
        <f>loty5[[#This Row],[godzina przylotu]]-loty5[[#This Row],[godzina wylotu]]</f>
        <v>0.11835648148148148</v>
      </c>
      <c r="J15" s="2">
        <f>1-loty5[[#This Row],[godzina wylotu]]</f>
        <v>0.19005787037037036</v>
      </c>
      <c r="K15" t="str">
        <f>loty5[[#This Row],[godzina przylotu]]</f>
        <v>22:16:45</v>
      </c>
      <c r="M15" s="5">
        <v>44450</v>
      </c>
      <c r="N15" s="2">
        <v>0.34658564814814813</v>
      </c>
      <c r="O15" s="2"/>
      <c r="P15" s="2">
        <v>0.34658564814814813</v>
      </c>
    </row>
    <row r="16" spans="1:16" x14ac:dyDescent="0.45">
      <c r="A16">
        <v>15</v>
      </c>
      <c r="B16" s="1">
        <v>44443</v>
      </c>
      <c r="C16" s="2">
        <v>0.17093749999999999</v>
      </c>
      <c r="D16" s="1">
        <v>44443</v>
      </c>
      <c r="E16" s="3" t="s">
        <v>19</v>
      </c>
      <c r="F16">
        <v>7</v>
      </c>
      <c r="G16">
        <v>16</v>
      </c>
      <c r="H16">
        <f>loty5[[#This Row],[data przylotu]]-loty5[[#This Row],[data wylotu]]</f>
        <v>0</v>
      </c>
      <c r="I16" s="2">
        <f>loty5[[#This Row],[godzina przylotu]]-loty5[[#This Row],[godzina wylotu]]</f>
        <v>8.2245370370370358E-2</v>
      </c>
      <c r="J16" s="2">
        <f>1-loty5[[#This Row],[godzina wylotu]]</f>
        <v>0.82906250000000004</v>
      </c>
      <c r="K16" t="str">
        <f>loty5[[#This Row],[godzina przylotu]]</f>
        <v>06:04:35</v>
      </c>
      <c r="M16" s="5">
        <v>44451</v>
      </c>
      <c r="N16" s="2">
        <v>0.28292824074074074</v>
      </c>
      <c r="O16" s="2"/>
      <c r="P16" s="2">
        <v>0.28292824074074074</v>
      </c>
    </row>
    <row r="17" spans="1:16" x14ac:dyDescent="0.45">
      <c r="A17">
        <v>16</v>
      </c>
      <c r="B17" s="1">
        <v>44443</v>
      </c>
      <c r="C17" s="2">
        <v>0.29620370370370369</v>
      </c>
      <c r="D17" s="1">
        <v>44443</v>
      </c>
      <c r="E17" s="3" t="s">
        <v>20</v>
      </c>
      <c r="F17">
        <v>9</v>
      </c>
      <c r="G17">
        <v>11</v>
      </c>
      <c r="H17">
        <f>loty5[[#This Row],[data przylotu]]-loty5[[#This Row],[data wylotu]]</f>
        <v>0</v>
      </c>
      <c r="I17" s="2">
        <f>loty5[[#This Row],[godzina przylotu]]-loty5[[#This Row],[godzina wylotu]]</f>
        <v>5.0844907407407436E-2</v>
      </c>
      <c r="J17" s="2">
        <f>1-loty5[[#This Row],[godzina wylotu]]</f>
        <v>0.70379629629629625</v>
      </c>
      <c r="K17" t="str">
        <f>loty5[[#This Row],[godzina przylotu]]</f>
        <v>08:19:45</v>
      </c>
      <c r="M17" s="5">
        <v>44452</v>
      </c>
      <c r="N17" s="2">
        <v>0.46646990740740735</v>
      </c>
      <c r="O17" s="2"/>
      <c r="P17" s="2">
        <v>0.46646990740740735</v>
      </c>
    </row>
    <row r="18" spans="1:16" x14ac:dyDescent="0.45">
      <c r="A18">
        <v>17</v>
      </c>
      <c r="B18" s="1">
        <v>44443</v>
      </c>
      <c r="C18" s="2">
        <v>0.3578587962962963</v>
      </c>
      <c r="D18" s="1">
        <v>44443</v>
      </c>
      <c r="E18" s="3" t="s">
        <v>21</v>
      </c>
      <c r="F18">
        <v>13</v>
      </c>
      <c r="G18">
        <v>18</v>
      </c>
      <c r="H18">
        <f>loty5[[#This Row],[data przylotu]]-loty5[[#This Row],[data wylotu]]</f>
        <v>0</v>
      </c>
      <c r="I18" s="2">
        <f>loty5[[#This Row],[godzina przylotu]]-loty5[[#This Row],[godzina wylotu]]</f>
        <v>6.2696759259259272E-2</v>
      </c>
      <c r="J18" s="2">
        <f>1-loty5[[#This Row],[godzina wylotu]]</f>
        <v>0.64214120370370376</v>
      </c>
      <c r="K18" t="str">
        <f>loty5[[#This Row],[godzina przylotu]]</f>
        <v>10:05:36</v>
      </c>
      <c r="M18" s="5">
        <v>44453</v>
      </c>
      <c r="N18" s="2">
        <v>0.37850694444444444</v>
      </c>
      <c r="O18" s="2"/>
      <c r="P18" s="2">
        <v>0.37850694444444444</v>
      </c>
    </row>
    <row r="19" spans="1:16" x14ac:dyDescent="0.45">
      <c r="A19">
        <v>18</v>
      </c>
      <c r="B19" s="1">
        <v>44443</v>
      </c>
      <c r="C19" s="2">
        <v>0.48564814814814816</v>
      </c>
      <c r="D19" s="1">
        <v>44443</v>
      </c>
      <c r="E19" s="3" t="s">
        <v>22</v>
      </c>
      <c r="F19">
        <v>22</v>
      </c>
      <c r="G19">
        <v>5</v>
      </c>
      <c r="H19">
        <f>loty5[[#This Row],[data przylotu]]-loty5[[#This Row],[data wylotu]]</f>
        <v>0</v>
      </c>
      <c r="I19" s="2">
        <f>loty5[[#This Row],[godzina przylotu]]-loty5[[#This Row],[godzina wylotu]]</f>
        <v>5.2662037037036979E-2</v>
      </c>
      <c r="J19" s="2">
        <f>1-loty5[[#This Row],[godzina wylotu]]</f>
        <v>0.51435185185185184</v>
      </c>
      <c r="K19" t="str">
        <f>loty5[[#This Row],[godzina przylotu]]</f>
        <v>12:55:10</v>
      </c>
      <c r="M19" s="5">
        <v>44454</v>
      </c>
      <c r="N19" s="2">
        <v>0.42120370370370369</v>
      </c>
      <c r="O19" s="2"/>
      <c r="P19" s="2">
        <v>0.42120370370370369</v>
      </c>
    </row>
    <row r="20" spans="1:16" x14ac:dyDescent="0.45">
      <c r="A20">
        <v>19</v>
      </c>
      <c r="B20" s="1">
        <v>44443</v>
      </c>
      <c r="C20" s="2">
        <v>0.70219907407407411</v>
      </c>
      <c r="D20" s="1">
        <v>44443</v>
      </c>
      <c r="E20" s="3" t="s">
        <v>23</v>
      </c>
      <c r="F20">
        <v>8</v>
      </c>
      <c r="G20">
        <v>23</v>
      </c>
      <c r="H20">
        <f>loty5[[#This Row],[data przylotu]]-loty5[[#This Row],[data wylotu]]</f>
        <v>0</v>
      </c>
      <c r="I20" s="2">
        <f>loty5[[#This Row],[godzina przylotu]]-loty5[[#This Row],[godzina wylotu]]</f>
        <v>7.145833333333329E-2</v>
      </c>
      <c r="J20" s="2">
        <f>1-loty5[[#This Row],[godzina wylotu]]</f>
        <v>0.29780092592592589</v>
      </c>
      <c r="K20" t="str">
        <f>loty5[[#This Row],[godzina przylotu]]</f>
        <v>18:34:04</v>
      </c>
      <c r="M20" s="5">
        <v>44455</v>
      </c>
      <c r="N20" s="2">
        <v>0.39065972222222223</v>
      </c>
      <c r="O20" s="2"/>
      <c r="P20" s="2">
        <v>0.39065972222222223</v>
      </c>
    </row>
    <row r="21" spans="1:16" x14ac:dyDescent="0.45">
      <c r="A21">
        <v>20</v>
      </c>
      <c r="B21" s="1">
        <v>44443</v>
      </c>
      <c r="C21" s="2">
        <v>0.80978009259259254</v>
      </c>
      <c r="D21" s="1">
        <v>44443</v>
      </c>
      <c r="E21" s="3" t="s">
        <v>24</v>
      </c>
      <c r="F21">
        <v>11</v>
      </c>
      <c r="G21">
        <v>14</v>
      </c>
      <c r="H21">
        <f>loty5[[#This Row],[data przylotu]]-loty5[[#This Row],[data wylotu]]</f>
        <v>0</v>
      </c>
      <c r="I21" s="2">
        <f>loty5[[#This Row],[godzina przylotu]]-loty5[[#This Row],[godzina wylotu]]</f>
        <v>0.15637731481481487</v>
      </c>
      <c r="J21" s="2">
        <f>1-loty5[[#This Row],[godzina wylotu]]</f>
        <v>0.19021990740740746</v>
      </c>
      <c r="K21" t="str">
        <f>loty5[[#This Row],[godzina przylotu]]</f>
        <v>23:11:16</v>
      </c>
      <c r="M21" s="5">
        <v>44456</v>
      </c>
      <c r="N21" s="2">
        <v>0.26780092592592591</v>
      </c>
      <c r="O21" s="2"/>
      <c r="P21" s="2">
        <v>0.26780092592592591</v>
      </c>
    </row>
    <row r="22" spans="1:16" x14ac:dyDescent="0.45">
      <c r="A22">
        <v>21</v>
      </c>
      <c r="B22" s="1">
        <v>44444</v>
      </c>
      <c r="C22" s="2">
        <v>0.30270833333333336</v>
      </c>
      <c r="D22" s="1">
        <v>44444</v>
      </c>
      <c r="E22" s="3" t="s">
        <v>25</v>
      </c>
      <c r="F22">
        <v>17</v>
      </c>
      <c r="G22">
        <v>23</v>
      </c>
      <c r="H22">
        <f>loty5[[#This Row],[data przylotu]]-loty5[[#This Row],[data wylotu]]</f>
        <v>0</v>
      </c>
      <c r="I22" s="2">
        <f>loty5[[#This Row],[godzina przylotu]]-loty5[[#This Row],[godzina wylotu]]</f>
        <v>7.3506944444444444E-2</v>
      </c>
      <c r="J22" s="2">
        <f>1-loty5[[#This Row],[godzina wylotu]]</f>
        <v>0.69729166666666664</v>
      </c>
      <c r="K22" t="str">
        <f>loty5[[#This Row],[godzina przylotu]]</f>
        <v>09:01:45</v>
      </c>
      <c r="M22" s="5">
        <v>44457</v>
      </c>
      <c r="N22" s="2">
        <v>0.24918981481481478</v>
      </c>
      <c r="O22" s="2"/>
      <c r="P22" s="2">
        <v>0.24918981481481478</v>
      </c>
    </row>
    <row r="23" spans="1:16" x14ac:dyDescent="0.45">
      <c r="A23">
        <v>22</v>
      </c>
      <c r="B23" s="1">
        <v>44444</v>
      </c>
      <c r="C23" s="2">
        <v>0.43002314814814813</v>
      </c>
      <c r="D23" s="1">
        <v>44444</v>
      </c>
      <c r="E23" s="3" t="s">
        <v>26</v>
      </c>
      <c r="F23">
        <v>15</v>
      </c>
      <c r="G23">
        <v>11</v>
      </c>
      <c r="H23">
        <f>loty5[[#This Row],[data przylotu]]-loty5[[#This Row],[data wylotu]]</f>
        <v>0</v>
      </c>
      <c r="I23" s="2">
        <f>loty5[[#This Row],[godzina przylotu]]-loty5[[#This Row],[godzina wylotu]]</f>
        <v>8.1377314814814805E-2</v>
      </c>
      <c r="J23" s="2">
        <f>1-loty5[[#This Row],[godzina wylotu]]</f>
        <v>0.56997685185185187</v>
      </c>
      <c r="K23" t="str">
        <f>loty5[[#This Row],[godzina przylotu]]</f>
        <v>12:16:25</v>
      </c>
      <c r="M23" s="5">
        <v>44458</v>
      </c>
      <c r="N23" s="2">
        <v>0.20482638888888888</v>
      </c>
      <c r="O23" s="2">
        <v>-0.9050231481481481</v>
      </c>
      <c r="P23" s="2">
        <v>-0.70019675925925928</v>
      </c>
    </row>
    <row r="24" spans="1:16" x14ac:dyDescent="0.45">
      <c r="A24">
        <v>23</v>
      </c>
      <c r="B24" s="1">
        <v>44444</v>
      </c>
      <c r="C24" s="2">
        <v>0.55909722222222225</v>
      </c>
      <c r="D24" s="1">
        <v>44444</v>
      </c>
      <c r="E24" s="3" t="s">
        <v>27</v>
      </c>
      <c r="F24">
        <v>19</v>
      </c>
      <c r="G24">
        <v>21</v>
      </c>
      <c r="H24">
        <f>loty5[[#This Row],[data przylotu]]-loty5[[#This Row],[data wylotu]]</f>
        <v>0</v>
      </c>
      <c r="I24" s="2">
        <f>loty5[[#This Row],[godzina przylotu]]-loty5[[#This Row],[godzina wylotu]]</f>
        <v>8.4178240740740762E-2</v>
      </c>
      <c r="J24" s="2">
        <f>1-loty5[[#This Row],[godzina wylotu]]</f>
        <v>0.44090277777777775</v>
      </c>
      <c r="K24" t="str">
        <f>loty5[[#This Row],[godzina przylotu]]</f>
        <v>15:26:19</v>
      </c>
      <c r="M24" s="5">
        <v>44459</v>
      </c>
      <c r="N24" s="2">
        <v>0.35494212962962962</v>
      </c>
      <c r="O24" s="2">
        <v>-0.91857638888888893</v>
      </c>
      <c r="P24" s="2">
        <v>-0.56363425925925936</v>
      </c>
    </row>
    <row r="25" spans="1:16" x14ac:dyDescent="0.45">
      <c r="A25">
        <v>24</v>
      </c>
      <c r="B25" s="1">
        <v>44444</v>
      </c>
      <c r="C25" s="2">
        <v>0.69188657407407406</v>
      </c>
      <c r="D25" s="1">
        <v>44444</v>
      </c>
      <c r="E25" s="3" t="s">
        <v>28</v>
      </c>
      <c r="F25">
        <v>11</v>
      </c>
      <c r="G25">
        <v>9</v>
      </c>
      <c r="H25">
        <f>loty5[[#This Row],[data przylotu]]-loty5[[#This Row],[data wylotu]]</f>
        <v>0</v>
      </c>
      <c r="I25" s="2">
        <f>loty5[[#This Row],[godzina przylotu]]-loty5[[#This Row],[godzina wylotu]]</f>
        <v>4.1770833333333313E-2</v>
      </c>
      <c r="J25" s="2">
        <f>1-loty5[[#This Row],[godzina wylotu]]</f>
        <v>0.30811342592592594</v>
      </c>
      <c r="K25" t="str">
        <f>loty5[[#This Row],[godzina przylotu]]</f>
        <v>17:36:28</v>
      </c>
      <c r="M25" s="5">
        <v>44460</v>
      </c>
      <c r="N25" s="2">
        <v>0.4012384259259259</v>
      </c>
      <c r="O25" s="2"/>
      <c r="P25" s="2">
        <v>0.4012384259259259</v>
      </c>
    </row>
    <row r="26" spans="1:16" x14ac:dyDescent="0.45">
      <c r="A26">
        <v>25</v>
      </c>
      <c r="B26" s="1">
        <v>44444</v>
      </c>
      <c r="C26" s="2">
        <v>0.77118055555555554</v>
      </c>
      <c r="D26" s="1">
        <v>44444</v>
      </c>
      <c r="E26" s="3" t="s">
        <v>29</v>
      </c>
      <c r="F26">
        <v>15</v>
      </c>
      <c r="G26">
        <v>11</v>
      </c>
      <c r="H26">
        <f>loty5[[#This Row],[data przylotu]]-loty5[[#This Row],[data wylotu]]</f>
        <v>0</v>
      </c>
      <c r="I26" s="2">
        <f>loty5[[#This Row],[godzina przylotu]]-loty5[[#This Row],[godzina wylotu]]</f>
        <v>5.5393518518518592E-2</v>
      </c>
      <c r="J26" s="2">
        <f>1-loty5[[#This Row],[godzina wylotu]]</f>
        <v>0.22881944444444446</v>
      </c>
      <c r="K26" t="str">
        <f>loty5[[#This Row],[godzina przylotu]]</f>
        <v>19:50:16</v>
      </c>
      <c r="M26" s="5">
        <v>44461</v>
      </c>
      <c r="N26" s="2">
        <v>0.28541666666666665</v>
      </c>
      <c r="O26" s="2">
        <v>-0.94078703703703703</v>
      </c>
      <c r="P26" s="2">
        <v>-0.65537037037037038</v>
      </c>
    </row>
    <row r="27" spans="1:16" x14ac:dyDescent="0.45">
      <c r="A27">
        <v>26</v>
      </c>
      <c r="B27" s="1">
        <v>44444</v>
      </c>
      <c r="C27" s="2">
        <v>0.875</v>
      </c>
      <c r="D27" s="1">
        <v>44445</v>
      </c>
      <c r="E27" s="3" t="s">
        <v>30</v>
      </c>
      <c r="F27">
        <v>15</v>
      </c>
      <c r="G27">
        <v>17</v>
      </c>
      <c r="H27">
        <f>loty5[[#This Row],[data przylotu]]-loty5[[#This Row],[data wylotu]]</f>
        <v>1</v>
      </c>
      <c r="I27" s="2">
        <f>loty5[[#This Row],[godzina przylotu]]-loty5[[#This Row],[godzina wylotu]]</f>
        <v>-0.86150462962962959</v>
      </c>
      <c r="J27" s="2">
        <f>1-loty5[[#This Row],[godzina wylotu]]</f>
        <v>0.125</v>
      </c>
      <c r="K27" t="str">
        <f>loty5[[#This Row],[godzina przylotu]]</f>
        <v>00:19:26</v>
      </c>
      <c r="M27" s="5">
        <v>44462</v>
      </c>
      <c r="N27" s="2">
        <v>0.42756944444444445</v>
      </c>
      <c r="O27" s="2"/>
      <c r="P27" s="2">
        <v>0.42756944444444445</v>
      </c>
    </row>
    <row r="28" spans="1:16" x14ac:dyDescent="0.45">
      <c r="A28">
        <v>27</v>
      </c>
      <c r="B28" s="1">
        <v>44445</v>
      </c>
      <c r="C28" s="2">
        <v>0.21719907407407407</v>
      </c>
      <c r="D28" s="1">
        <v>44445</v>
      </c>
      <c r="E28" s="3" t="s">
        <v>31</v>
      </c>
      <c r="F28">
        <v>9</v>
      </c>
      <c r="G28">
        <v>6</v>
      </c>
      <c r="H28">
        <f>loty5[[#This Row],[data przylotu]]-loty5[[#This Row],[data wylotu]]</f>
        <v>0</v>
      </c>
      <c r="I28" s="2">
        <f>loty5[[#This Row],[godzina przylotu]]-loty5[[#This Row],[godzina wylotu]]</f>
        <v>8.0439814814814825E-2</v>
      </c>
      <c r="J28" s="2">
        <f>1-loty5[[#This Row],[godzina wylotu]]</f>
        <v>0.78280092592592587</v>
      </c>
      <c r="K28" t="str">
        <f>loty5[[#This Row],[godzina przylotu]]</f>
        <v>07:08:36</v>
      </c>
      <c r="M28" s="5">
        <v>44463</v>
      </c>
      <c r="N28" s="2">
        <v>0.38248842592592591</v>
      </c>
      <c r="O28" s="2"/>
      <c r="P28" s="2">
        <v>0.38248842592592591</v>
      </c>
    </row>
    <row r="29" spans="1:16" x14ac:dyDescent="0.45">
      <c r="A29">
        <v>28</v>
      </c>
      <c r="B29" s="1">
        <v>44445</v>
      </c>
      <c r="C29" s="2">
        <v>0.38305555555555554</v>
      </c>
      <c r="D29" s="1">
        <v>44445</v>
      </c>
      <c r="E29" s="3" t="s">
        <v>32</v>
      </c>
      <c r="F29">
        <v>14</v>
      </c>
      <c r="G29">
        <v>22</v>
      </c>
      <c r="H29">
        <f>loty5[[#This Row],[data przylotu]]-loty5[[#This Row],[data wylotu]]</f>
        <v>0</v>
      </c>
      <c r="I29" s="2">
        <f>loty5[[#This Row],[godzina przylotu]]-loty5[[#This Row],[godzina wylotu]]</f>
        <v>0.14216435185185189</v>
      </c>
      <c r="J29" s="2">
        <f>1-loty5[[#This Row],[godzina wylotu]]</f>
        <v>0.61694444444444452</v>
      </c>
      <c r="K29" t="str">
        <f>loty5[[#This Row],[godzina przylotu]]</f>
        <v>12:36:19</v>
      </c>
      <c r="M29" s="5">
        <v>44464</v>
      </c>
      <c r="N29" s="2">
        <v>0.24809027777777778</v>
      </c>
      <c r="O29" s="2"/>
      <c r="P29" s="2">
        <v>0.24809027777777778</v>
      </c>
    </row>
    <row r="30" spans="1:16" x14ac:dyDescent="0.45">
      <c r="A30">
        <v>29</v>
      </c>
      <c r="B30" s="1">
        <v>44445</v>
      </c>
      <c r="C30" s="2">
        <v>0.55920138888888893</v>
      </c>
      <c r="D30" s="1">
        <v>44445</v>
      </c>
      <c r="E30" s="3" t="s">
        <v>33</v>
      </c>
      <c r="F30">
        <v>14</v>
      </c>
      <c r="G30">
        <v>3</v>
      </c>
      <c r="H30">
        <f>loty5[[#This Row],[data przylotu]]-loty5[[#This Row],[data wylotu]]</f>
        <v>0</v>
      </c>
      <c r="I30" s="2">
        <f>loty5[[#This Row],[godzina przylotu]]-loty5[[#This Row],[godzina wylotu]]</f>
        <v>6.6666666666666652E-2</v>
      </c>
      <c r="J30" s="2">
        <f>1-loty5[[#This Row],[godzina wylotu]]</f>
        <v>0.44079861111111107</v>
      </c>
      <c r="K30" t="str">
        <f>loty5[[#This Row],[godzina przylotu]]</f>
        <v>15:01:15</v>
      </c>
      <c r="M30" s="5">
        <v>44465</v>
      </c>
      <c r="N30" s="2">
        <v>0.32</v>
      </c>
      <c r="O30" s="2"/>
      <c r="P30" s="2">
        <v>0.32</v>
      </c>
    </row>
    <row r="31" spans="1:16" x14ac:dyDescent="0.45">
      <c r="A31">
        <v>30</v>
      </c>
      <c r="B31" s="1">
        <v>44445</v>
      </c>
      <c r="C31" s="2">
        <v>0.7160185185185185</v>
      </c>
      <c r="D31" s="1">
        <v>44445</v>
      </c>
      <c r="E31" s="3" t="s">
        <v>34</v>
      </c>
      <c r="F31">
        <v>18</v>
      </c>
      <c r="G31">
        <v>14</v>
      </c>
      <c r="H31">
        <f>loty5[[#This Row],[data przylotu]]-loty5[[#This Row],[data wylotu]]</f>
        <v>0</v>
      </c>
      <c r="I31" s="2">
        <f>loty5[[#This Row],[godzina przylotu]]-loty5[[#This Row],[godzina wylotu]]</f>
        <v>4.7175925925925899E-2</v>
      </c>
      <c r="J31" s="2">
        <f>1-loty5[[#This Row],[godzina wylotu]]</f>
        <v>0.2839814814814815</v>
      </c>
      <c r="K31" t="str">
        <f>loty5[[#This Row],[godzina przylotu]]</f>
        <v>18:19:00</v>
      </c>
      <c r="M31" s="5">
        <v>44466</v>
      </c>
      <c r="N31" s="2">
        <v>0.28605324074074073</v>
      </c>
      <c r="O31" s="2"/>
      <c r="P31" s="2">
        <v>0.28605324074074073</v>
      </c>
    </row>
    <row r="32" spans="1:16" x14ac:dyDescent="0.45">
      <c r="A32">
        <v>31</v>
      </c>
      <c r="B32" s="1">
        <v>44445</v>
      </c>
      <c r="C32" s="2">
        <v>0.82097222222222221</v>
      </c>
      <c r="D32" s="1">
        <v>44445</v>
      </c>
      <c r="E32" s="3" t="s">
        <v>35</v>
      </c>
      <c r="F32">
        <v>16</v>
      </c>
      <c r="G32">
        <v>21</v>
      </c>
      <c r="H32">
        <f>loty5[[#This Row],[data przylotu]]-loty5[[#This Row],[data wylotu]]</f>
        <v>0</v>
      </c>
      <c r="I32" s="2">
        <f>loty5[[#This Row],[godzina przylotu]]-loty5[[#This Row],[godzina wylotu]]</f>
        <v>6.945601851851857E-2</v>
      </c>
      <c r="J32" s="2">
        <f>1-loty5[[#This Row],[godzina wylotu]]</f>
        <v>0.17902777777777779</v>
      </c>
      <c r="K32" t="str">
        <f>loty5[[#This Row],[godzina przylotu]]</f>
        <v>21:22:13</v>
      </c>
      <c r="M32" s="5">
        <v>44467</v>
      </c>
      <c r="N32" s="2">
        <v>0.29002314814814817</v>
      </c>
      <c r="O32" s="2"/>
      <c r="P32" s="2">
        <v>0.29002314814814817</v>
      </c>
    </row>
    <row r="33" spans="1:16" x14ac:dyDescent="0.45">
      <c r="A33">
        <v>32</v>
      </c>
      <c r="B33" s="1">
        <v>44446</v>
      </c>
      <c r="C33" s="2">
        <v>0.32383101851851853</v>
      </c>
      <c r="D33" s="1">
        <v>44446</v>
      </c>
      <c r="E33" s="3" t="s">
        <v>36</v>
      </c>
      <c r="F33">
        <v>15</v>
      </c>
      <c r="G33">
        <v>14</v>
      </c>
      <c r="H33">
        <f>loty5[[#This Row],[data przylotu]]-loty5[[#This Row],[data wylotu]]</f>
        <v>0</v>
      </c>
      <c r="I33" s="2">
        <f>loty5[[#This Row],[godzina przylotu]]-loty5[[#This Row],[godzina wylotu]]</f>
        <v>7.6331018518518479E-2</v>
      </c>
      <c r="J33" s="2">
        <f>1-loty5[[#This Row],[godzina wylotu]]</f>
        <v>0.67616898148148152</v>
      </c>
      <c r="K33" t="str">
        <f>loty5[[#This Row],[godzina przylotu]]</f>
        <v>09:36:14</v>
      </c>
      <c r="M33" s="5">
        <v>44468</v>
      </c>
      <c r="N33" s="2">
        <v>0.32278935185185181</v>
      </c>
      <c r="O33" s="2">
        <v>-0.92152777777777772</v>
      </c>
      <c r="P33" s="2">
        <v>-0.59873842592592585</v>
      </c>
    </row>
    <row r="34" spans="1:16" x14ac:dyDescent="0.45">
      <c r="A34">
        <v>33</v>
      </c>
      <c r="B34" s="1">
        <v>44446</v>
      </c>
      <c r="C34" s="2">
        <v>0.46467592592592594</v>
      </c>
      <c r="D34" s="1">
        <v>44446</v>
      </c>
      <c r="E34" s="3" t="s">
        <v>37</v>
      </c>
      <c r="F34">
        <v>12</v>
      </c>
      <c r="G34">
        <v>23</v>
      </c>
      <c r="H34">
        <f>loty5[[#This Row],[data przylotu]]-loty5[[#This Row],[data wylotu]]</f>
        <v>0</v>
      </c>
      <c r="I34" s="2">
        <f>loty5[[#This Row],[godzina przylotu]]-loty5[[#This Row],[godzina wylotu]]</f>
        <v>5.7037037037037053E-2</v>
      </c>
      <c r="J34" s="2">
        <f>1-loty5[[#This Row],[godzina wylotu]]</f>
        <v>0.53532407407407412</v>
      </c>
      <c r="K34" t="str">
        <f>loty5[[#This Row],[godzina przylotu]]</f>
        <v>12:31:16</v>
      </c>
      <c r="M34" s="5">
        <v>44469</v>
      </c>
      <c r="N34" s="2">
        <v>0.19526620370370371</v>
      </c>
      <c r="O34" s="2"/>
      <c r="P34" s="2">
        <v>0.19526620370370371</v>
      </c>
    </row>
    <row r="35" spans="1:16" x14ac:dyDescent="0.45">
      <c r="A35">
        <v>34</v>
      </c>
      <c r="B35" s="1">
        <v>44446</v>
      </c>
      <c r="C35" s="2">
        <v>0.57347222222222227</v>
      </c>
      <c r="D35" s="1">
        <v>44446</v>
      </c>
      <c r="E35" s="3" t="s">
        <v>38</v>
      </c>
      <c r="F35">
        <v>17</v>
      </c>
      <c r="G35">
        <v>6</v>
      </c>
      <c r="H35">
        <f>loty5[[#This Row],[data przylotu]]-loty5[[#This Row],[data wylotu]]</f>
        <v>0</v>
      </c>
      <c r="I35" s="2">
        <f>loty5[[#This Row],[godzina przylotu]]-loty5[[#This Row],[godzina wylotu]]</f>
        <v>7.5324074074074043E-2</v>
      </c>
      <c r="J35" s="2">
        <f>1-loty5[[#This Row],[godzina wylotu]]</f>
        <v>0.42652777777777773</v>
      </c>
      <c r="K35" t="str">
        <f>loty5[[#This Row],[godzina przylotu]]</f>
        <v>15:34:16</v>
      </c>
      <c r="M35" s="5" t="s">
        <v>175</v>
      </c>
      <c r="N35" s="2">
        <v>10.725960648148144</v>
      </c>
      <c r="O35" s="2">
        <v>-5.385451388888888</v>
      </c>
      <c r="P35" s="2">
        <v>5.3405092592592611</v>
      </c>
    </row>
    <row r="36" spans="1:16" x14ac:dyDescent="0.45">
      <c r="A36">
        <v>35</v>
      </c>
      <c r="B36" s="1">
        <v>44446</v>
      </c>
      <c r="C36" s="2">
        <v>0.70577546296296301</v>
      </c>
      <c r="D36" s="1">
        <v>44446</v>
      </c>
      <c r="E36" s="3" t="s">
        <v>39</v>
      </c>
      <c r="F36">
        <v>19</v>
      </c>
      <c r="G36">
        <v>16</v>
      </c>
      <c r="H36">
        <f>loty5[[#This Row],[data przylotu]]-loty5[[#This Row],[data wylotu]]</f>
        <v>0</v>
      </c>
      <c r="I36" s="2">
        <f>loty5[[#This Row],[godzina przylotu]]-loty5[[#This Row],[godzina wylotu]]</f>
        <v>8.6018518518518494E-2</v>
      </c>
      <c r="J36" s="2">
        <f>1-loty5[[#This Row],[godzina wylotu]]</f>
        <v>0.29422453703703699</v>
      </c>
      <c r="K36" t="str">
        <f>loty5[[#This Row],[godzina przylotu]]</f>
        <v>19:00:11</v>
      </c>
    </row>
    <row r="37" spans="1:16" x14ac:dyDescent="0.45">
      <c r="A37">
        <v>36</v>
      </c>
      <c r="B37" s="1">
        <v>44446</v>
      </c>
      <c r="C37" s="2">
        <v>0.84167824074074071</v>
      </c>
      <c r="D37" s="1">
        <v>44446</v>
      </c>
      <c r="E37" s="3" t="s">
        <v>40</v>
      </c>
      <c r="F37">
        <v>11</v>
      </c>
      <c r="G37">
        <v>14</v>
      </c>
      <c r="H37">
        <f>loty5[[#This Row],[data przylotu]]-loty5[[#This Row],[data wylotu]]</f>
        <v>0</v>
      </c>
      <c r="I37" s="2">
        <f>loty5[[#This Row],[godzina przylotu]]-loty5[[#This Row],[godzina wylotu]]</f>
        <v>9.9016203703703787E-2</v>
      </c>
      <c r="J37" s="2">
        <f>1-loty5[[#This Row],[godzina wylotu]]</f>
        <v>0.15832175925925929</v>
      </c>
      <c r="K37" t="str">
        <f>loty5[[#This Row],[godzina przylotu]]</f>
        <v>22:34:36</v>
      </c>
    </row>
    <row r="38" spans="1:16" x14ac:dyDescent="0.45">
      <c r="A38">
        <v>37</v>
      </c>
      <c r="B38" s="1">
        <v>44447</v>
      </c>
      <c r="C38" s="2">
        <v>0.13560185185185186</v>
      </c>
      <c r="D38" s="1">
        <v>44447</v>
      </c>
      <c r="E38" s="3" t="s">
        <v>41</v>
      </c>
      <c r="F38">
        <v>13</v>
      </c>
      <c r="G38">
        <v>22</v>
      </c>
      <c r="H38">
        <f>loty5[[#This Row],[data przylotu]]-loty5[[#This Row],[data wylotu]]</f>
        <v>0</v>
      </c>
      <c r="I38" s="2">
        <f>loty5[[#This Row],[godzina przylotu]]-loty5[[#This Row],[godzina wylotu]]</f>
        <v>0.12556712962962963</v>
      </c>
      <c r="J38" s="2">
        <f>1-loty5[[#This Row],[godzina wylotu]]</f>
        <v>0.86439814814814819</v>
      </c>
      <c r="K38" t="str">
        <f>loty5[[#This Row],[godzina przylotu]]</f>
        <v>06:15:65</v>
      </c>
    </row>
    <row r="39" spans="1:16" x14ac:dyDescent="0.45">
      <c r="A39">
        <v>38</v>
      </c>
      <c r="B39" s="1">
        <v>44447</v>
      </c>
      <c r="C39" s="2">
        <v>0.32587962962962963</v>
      </c>
      <c r="D39" s="1">
        <v>44447</v>
      </c>
      <c r="E39" s="3" t="s">
        <v>42</v>
      </c>
      <c r="F39">
        <v>11</v>
      </c>
      <c r="G39">
        <v>4</v>
      </c>
      <c r="H39">
        <f>loty5[[#This Row],[data przylotu]]-loty5[[#This Row],[data wylotu]]</f>
        <v>0</v>
      </c>
      <c r="I39" s="2">
        <f>loty5[[#This Row],[godzina przylotu]]-loty5[[#This Row],[godzina wylotu]]</f>
        <v>7.2083333333333333E-2</v>
      </c>
      <c r="J39" s="2">
        <f>1-loty5[[#This Row],[godzina wylotu]]</f>
        <v>0.67412037037037043</v>
      </c>
      <c r="K39" t="str">
        <f>loty5[[#This Row],[godzina przylotu]]</f>
        <v>09:33:04</v>
      </c>
    </row>
    <row r="40" spans="1:16" x14ac:dyDescent="0.45">
      <c r="A40">
        <v>39</v>
      </c>
      <c r="B40" s="1">
        <v>44447</v>
      </c>
      <c r="C40" s="2">
        <v>0.41761574074074076</v>
      </c>
      <c r="D40" s="1">
        <v>44447</v>
      </c>
      <c r="E40" s="3" t="s">
        <v>43</v>
      </c>
      <c r="F40">
        <v>14</v>
      </c>
      <c r="G40">
        <v>21</v>
      </c>
      <c r="H40">
        <f>loty5[[#This Row],[data przylotu]]-loty5[[#This Row],[data wylotu]]</f>
        <v>0</v>
      </c>
      <c r="I40" s="2">
        <f>loty5[[#This Row],[godzina przylotu]]-loty5[[#This Row],[godzina wylotu]]</f>
        <v>0.10686342592592596</v>
      </c>
      <c r="J40" s="2">
        <f>1-loty5[[#This Row],[godzina wylotu]]</f>
        <v>0.58238425925925918</v>
      </c>
      <c r="K40" t="str">
        <f>loty5[[#This Row],[godzina przylotu]]</f>
        <v>12:35:15</v>
      </c>
    </row>
    <row r="41" spans="1:16" x14ac:dyDescent="0.45">
      <c r="A41">
        <v>40</v>
      </c>
      <c r="B41" s="1">
        <v>44447</v>
      </c>
      <c r="C41" s="2">
        <v>0.59138888888888885</v>
      </c>
      <c r="D41" s="1">
        <v>44447</v>
      </c>
      <c r="E41" s="3" t="s">
        <v>44</v>
      </c>
      <c r="F41">
        <v>16</v>
      </c>
      <c r="G41">
        <v>9</v>
      </c>
      <c r="H41">
        <f>loty5[[#This Row],[data przylotu]]-loty5[[#This Row],[data wylotu]]</f>
        <v>0</v>
      </c>
      <c r="I41" s="2">
        <f>loty5[[#This Row],[godzina przylotu]]-loty5[[#This Row],[godzina wylotu]]</f>
        <v>9.3553240740740784E-2</v>
      </c>
      <c r="J41" s="2">
        <f>1-loty5[[#This Row],[godzina wylotu]]</f>
        <v>0.40861111111111115</v>
      </c>
      <c r="K41" t="str">
        <f>loty5[[#This Row],[godzina przylotu]]</f>
        <v>16:26:19</v>
      </c>
    </row>
    <row r="42" spans="1:16" x14ac:dyDescent="0.45">
      <c r="A42">
        <v>41</v>
      </c>
      <c r="B42" s="1">
        <v>44447</v>
      </c>
      <c r="C42" s="2">
        <v>0.7338541666666667</v>
      </c>
      <c r="D42" s="1">
        <v>44447</v>
      </c>
      <c r="E42" s="3" t="s">
        <v>45</v>
      </c>
      <c r="F42">
        <v>12</v>
      </c>
      <c r="G42">
        <v>24</v>
      </c>
      <c r="H42">
        <f>loty5[[#This Row],[data przylotu]]-loty5[[#This Row],[data wylotu]]</f>
        <v>0</v>
      </c>
      <c r="I42" s="2">
        <f>loty5[[#This Row],[godzina przylotu]]-loty5[[#This Row],[godzina wylotu]]</f>
        <v>3.8634259259259229E-2</v>
      </c>
      <c r="J42" s="2">
        <f>1-loty5[[#This Row],[godzina wylotu]]</f>
        <v>0.2661458333333333</v>
      </c>
      <c r="K42" t="str">
        <f>loty5[[#This Row],[godzina przylotu]]</f>
        <v>18:32:23</v>
      </c>
    </row>
    <row r="43" spans="1:16" x14ac:dyDescent="0.45">
      <c r="A43">
        <v>42</v>
      </c>
      <c r="B43" s="1">
        <v>44447</v>
      </c>
      <c r="C43" s="2">
        <v>0.83333333333333337</v>
      </c>
      <c r="D43" s="1">
        <v>44447</v>
      </c>
      <c r="E43" s="3" t="s">
        <v>46</v>
      </c>
      <c r="F43">
        <v>9</v>
      </c>
      <c r="G43">
        <v>2</v>
      </c>
      <c r="H43">
        <f>loty5[[#This Row],[data przylotu]]-loty5[[#This Row],[data wylotu]]</f>
        <v>0</v>
      </c>
      <c r="I43" s="2">
        <f>loty5[[#This Row],[godzina przylotu]]-loty5[[#This Row],[godzina wylotu]]</f>
        <v>6.3611111111111063E-2</v>
      </c>
      <c r="J43" s="2">
        <f>1-loty5[[#This Row],[godzina wylotu]]</f>
        <v>0.16666666666666663</v>
      </c>
      <c r="K43" t="str">
        <f>loty5[[#This Row],[godzina przylotu]]</f>
        <v>21:31:36</v>
      </c>
    </row>
    <row r="44" spans="1:16" x14ac:dyDescent="0.45">
      <c r="A44">
        <v>43</v>
      </c>
      <c r="B44" s="1">
        <v>44448</v>
      </c>
      <c r="C44" s="2">
        <v>0.25793981481481482</v>
      </c>
      <c r="D44" s="1">
        <v>44448</v>
      </c>
      <c r="E44" s="3" t="s">
        <v>47</v>
      </c>
      <c r="F44">
        <v>9</v>
      </c>
      <c r="G44">
        <v>4</v>
      </c>
      <c r="H44">
        <f>loty5[[#This Row],[data przylotu]]-loty5[[#This Row],[data wylotu]]</f>
        <v>0</v>
      </c>
      <c r="I44" s="2">
        <f>loty5[[#This Row],[godzina przylotu]]-loty5[[#This Row],[godzina wylotu]]</f>
        <v>6.5624999999999989E-2</v>
      </c>
      <c r="J44" s="2">
        <f>1-loty5[[#This Row],[godzina wylotu]]</f>
        <v>0.74206018518518513</v>
      </c>
      <c r="K44" t="str">
        <f>loty5[[#This Row],[godzina przylotu]]</f>
        <v>07:45:56</v>
      </c>
    </row>
    <row r="45" spans="1:16" x14ac:dyDescent="0.45">
      <c r="A45">
        <v>44</v>
      </c>
      <c r="B45" s="1">
        <v>44448</v>
      </c>
      <c r="C45" s="2">
        <v>0.41349537037037037</v>
      </c>
      <c r="D45" s="1">
        <v>44448</v>
      </c>
      <c r="E45" s="3" t="s">
        <v>48</v>
      </c>
      <c r="F45">
        <v>9</v>
      </c>
      <c r="G45">
        <v>14</v>
      </c>
      <c r="H45">
        <f>loty5[[#This Row],[data przylotu]]-loty5[[#This Row],[data wylotu]]</f>
        <v>0</v>
      </c>
      <c r="I45" s="2">
        <f>loty5[[#This Row],[godzina przylotu]]-loty5[[#This Row],[godzina wylotu]]</f>
        <v>4.151620370370368E-2</v>
      </c>
      <c r="J45" s="2">
        <f>1-loty5[[#This Row],[godzina wylotu]]</f>
        <v>0.58650462962962968</v>
      </c>
      <c r="K45" t="str">
        <f>loty5[[#This Row],[godzina przylotu]]</f>
        <v>10:55:13</v>
      </c>
    </row>
    <row r="46" spans="1:16" x14ac:dyDescent="0.45">
      <c r="A46">
        <v>45</v>
      </c>
      <c r="B46" s="1">
        <v>44448</v>
      </c>
      <c r="C46" s="2">
        <v>0.50607638888888884</v>
      </c>
      <c r="D46" s="1">
        <v>44448</v>
      </c>
      <c r="E46" s="3" t="s">
        <v>49</v>
      </c>
      <c r="F46">
        <v>12</v>
      </c>
      <c r="G46">
        <v>10</v>
      </c>
      <c r="H46">
        <f>loty5[[#This Row],[data przylotu]]-loty5[[#This Row],[data wylotu]]</f>
        <v>0</v>
      </c>
      <c r="I46" s="2">
        <f>loty5[[#This Row],[godzina przylotu]]-loty5[[#This Row],[godzina wylotu]]</f>
        <v>8.5000000000000075E-2</v>
      </c>
      <c r="J46" s="2">
        <f>1-loty5[[#This Row],[godzina wylotu]]</f>
        <v>0.49392361111111116</v>
      </c>
      <c r="K46" t="str">
        <f>loty5[[#This Row],[godzina przylotu]]</f>
        <v>14:11:09</v>
      </c>
    </row>
    <row r="47" spans="1:16" x14ac:dyDescent="0.45">
      <c r="A47">
        <v>46</v>
      </c>
      <c r="B47" s="1">
        <v>44448</v>
      </c>
      <c r="C47" s="2">
        <v>0.68482638888888892</v>
      </c>
      <c r="D47" s="1">
        <v>44448</v>
      </c>
      <c r="E47" s="3" t="s">
        <v>50</v>
      </c>
      <c r="F47">
        <v>16</v>
      </c>
      <c r="G47">
        <v>11</v>
      </c>
      <c r="H47">
        <f>loty5[[#This Row],[data przylotu]]-loty5[[#This Row],[data wylotu]]</f>
        <v>0</v>
      </c>
      <c r="I47" s="2">
        <f>loty5[[#This Row],[godzina przylotu]]-loty5[[#This Row],[godzina wylotu]]</f>
        <v>8.6284722222222165E-2</v>
      </c>
      <c r="J47" s="2">
        <f>1-loty5[[#This Row],[godzina wylotu]]</f>
        <v>0.31517361111111108</v>
      </c>
      <c r="K47" t="str">
        <f>loty5[[#This Row],[godzina przylotu]]</f>
        <v>18:30:24</v>
      </c>
    </row>
    <row r="48" spans="1:16" x14ac:dyDescent="0.45">
      <c r="A48">
        <v>47</v>
      </c>
      <c r="B48" s="1">
        <v>44448</v>
      </c>
      <c r="C48" s="2">
        <v>0.85435185185185181</v>
      </c>
      <c r="D48" s="1">
        <v>44448</v>
      </c>
      <c r="E48" s="3" t="s">
        <v>51</v>
      </c>
      <c r="F48">
        <v>13</v>
      </c>
      <c r="G48">
        <v>21</v>
      </c>
      <c r="H48">
        <f>loty5[[#This Row],[data przylotu]]-loty5[[#This Row],[data wylotu]]</f>
        <v>0</v>
      </c>
      <c r="I48" s="2">
        <f>loty5[[#This Row],[godzina przylotu]]-loty5[[#This Row],[godzina wylotu]]</f>
        <v>3.5648148148148207E-2</v>
      </c>
      <c r="J48" s="2">
        <f>1-loty5[[#This Row],[godzina wylotu]]</f>
        <v>0.14564814814814819</v>
      </c>
      <c r="K48" t="str">
        <f>loty5[[#This Row],[godzina przylotu]]</f>
        <v>21:21:36</v>
      </c>
    </row>
    <row r="49" spans="1:11" x14ac:dyDescent="0.45">
      <c r="A49">
        <v>48</v>
      </c>
      <c r="B49" s="1">
        <v>44449</v>
      </c>
      <c r="C49" s="2">
        <v>0.21634259259259259</v>
      </c>
      <c r="D49" s="1">
        <v>44449</v>
      </c>
      <c r="E49" s="3" t="s">
        <v>52</v>
      </c>
      <c r="F49">
        <v>7</v>
      </c>
      <c r="G49">
        <v>15</v>
      </c>
      <c r="H49">
        <f>loty5[[#This Row],[data przylotu]]-loty5[[#This Row],[data wylotu]]</f>
        <v>0</v>
      </c>
      <c r="I49" s="2">
        <f>loty5[[#This Row],[godzina przylotu]]-loty5[[#This Row],[godzina wylotu]]</f>
        <v>9.354166666666669E-2</v>
      </c>
      <c r="J49" s="2">
        <f>1-loty5[[#This Row],[godzina wylotu]]</f>
        <v>0.78365740740740741</v>
      </c>
      <c r="K49" t="str">
        <f>loty5[[#This Row],[godzina przylotu]]</f>
        <v>07:26:14</v>
      </c>
    </row>
    <row r="50" spans="1:11" x14ac:dyDescent="0.45">
      <c r="A50">
        <v>49</v>
      </c>
      <c r="B50" s="1">
        <v>44449</v>
      </c>
      <c r="C50" s="2">
        <v>0.38201388888888888</v>
      </c>
      <c r="D50" s="1">
        <v>44449</v>
      </c>
      <c r="E50" s="3" t="s">
        <v>53</v>
      </c>
      <c r="F50">
        <v>7</v>
      </c>
      <c r="G50">
        <v>0</v>
      </c>
      <c r="H50">
        <f>loty5[[#This Row],[data przylotu]]-loty5[[#This Row],[data wylotu]]</f>
        <v>0</v>
      </c>
      <c r="I50" s="2">
        <f>loty5[[#This Row],[godzina przylotu]]-loty5[[#This Row],[godzina wylotu]]</f>
        <v>6.2476851851851867E-2</v>
      </c>
      <c r="J50" s="2">
        <f>1-loty5[[#This Row],[godzina wylotu]]</f>
        <v>0.61798611111111112</v>
      </c>
      <c r="K50" t="str">
        <f>loty5[[#This Row],[godzina przylotu]]</f>
        <v>10:39:64</v>
      </c>
    </row>
    <row r="51" spans="1:11" x14ac:dyDescent="0.45">
      <c r="A51">
        <v>50</v>
      </c>
      <c r="B51" s="1">
        <v>44449</v>
      </c>
      <c r="C51" s="2">
        <v>0.49995370370370368</v>
      </c>
      <c r="D51" s="1">
        <v>44449</v>
      </c>
      <c r="E51" s="3" t="s">
        <v>54</v>
      </c>
      <c r="F51">
        <v>7</v>
      </c>
      <c r="G51">
        <v>1</v>
      </c>
      <c r="H51">
        <f>loty5[[#This Row],[data przylotu]]-loty5[[#This Row],[data wylotu]]</f>
        <v>0</v>
      </c>
      <c r="I51" s="2">
        <f>loty5[[#This Row],[godzina przylotu]]-loty5[[#This Row],[godzina wylotu]]</f>
        <v>9.3657407407407411E-2</v>
      </c>
      <c r="J51" s="2">
        <f>1-loty5[[#This Row],[godzina wylotu]]</f>
        <v>0.50004629629629638</v>
      </c>
      <c r="K51" t="str">
        <f>loty5[[#This Row],[godzina przylotu]]</f>
        <v>14:14:48</v>
      </c>
    </row>
    <row r="52" spans="1:11" x14ac:dyDescent="0.45">
      <c r="A52">
        <v>51</v>
      </c>
      <c r="B52" s="1">
        <v>44449</v>
      </c>
      <c r="C52" s="2">
        <v>0.64993055555555557</v>
      </c>
      <c r="D52" s="1">
        <v>44449</v>
      </c>
      <c r="E52" s="3" t="s">
        <v>55</v>
      </c>
      <c r="F52">
        <v>13</v>
      </c>
      <c r="G52">
        <v>20</v>
      </c>
      <c r="H52">
        <f>loty5[[#This Row],[data przylotu]]-loty5[[#This Row],[data wylotu]]</f>
        <v>0</v>
      </c>
      <c r="I52" s="2">
        <f>loty5[[#This Row],[godzina przylotu]]-loty5[[#This Row],[godzina wylotu]]</f>
        <v>5.4374999999999951E-2</v>
      </c>
      <c r="J52" s="2">
        <f>1-loty5[[#This Row],[godzina wylotu]]</f>
        <v>0.35006944444444443</v>
      </c>
      <c r="K52" t="str">
        <f>loty5[[#This Row],[godzina przylotu]]</f>
        <v>16:54:12</v>
      </c>
    </row>
    <row r="53" spans="1:11" x14ac:dyDescent="0.45">
      <c r="A53">
        <v>52</v>
      </c>
      <c r="B53" s="1">
        <v>44449</v>
      </c>
      <c r="C53" s="2">
        <v>0.79276620370370365</v>
      </c>
      <c r="D53" s="1">
        <v>44449</v>
      </c>
      <c r="E53" s="3" t="s">
        <v>56</v>
      </c>
      <c r="F53">
        <v>12</v>
      </c>
      <c r="G53">
        <v>4</v>
      </c>
      <c r="H53">
        <f>loty5[[#This Row],[data przylotu]]-loty5[[#This Row],[data wylotu]]</f>
        <v>0</v>
      </c>
      <c r="I53" s="2">
        <f>loty5[[#This Row],[godzina przylotu]]-loty5[[#This Row],[godzina wylotu]]</f>
        <v>3.2766203703703756E-2</v>
      </c>
      <c r="J53" s="2">
        <f>1-loty5[[#This Row],[godzina wylotu]]</f>
        <v>0.20723379629629635</v>
      </c>
      <c r="K53" t="str">
        <f>loty5[[#This Row],[godzina przylotu]]</f>
        <v>19:48:46</v>
      </c>
    </row>
    <row r="54" spans="1:11" x14ac:dyDescent="0.45">
      <c r="A54">
        <v>53</v>
      </c>
      <c r="B54" s="1">
        <v>44449</v>
      </c>
      <c r="C54" s="2">
        <v>0.87574074074074071</v>
      </c>
      <c r="D54" s="1">
        <v>44450</v>
      </c>
      <c r="E54" s="3" t="s">
        <v>57</v>
      </c>
      <c r="F54">
        <v>11</v>
      </c>
      <c r="G54">
        <v>9</v>
      </c>
      <c r="H54">
        <f>loty5[[#This Row],[data przylotu]]-loty5[[#This Row],[data wylotu]]</f>
        <v>1</v>
      </c>
      <c r="I54" s="2">
        <f>loty5[[#This Row],[godzina przylotu]]-loty5[[#This Row],[godzina wylotu]]</f>
        <v>-0.83803240740740736</v>
      </c>
      <c r="J54" s="2">
        <f>1-loty5[[#This Row],[godzina wylotu]]</f>
        <v>0.12425925925925929</v>
      </c>
      <c r="K54" t="str">
        <f>loty5[[#This Row],[godzina przylotu]]</f>
        <v>00:54:18</v>
      </c>
    </row>
    <row r="55" spans="1:11" x14ac:dyDescent="0.45">
      <c r="A55">
        <v>54</v>
      </c>
      <c r="B55" s="1">
        <v>44450</v>
      </c>
      <c r="C55" s="2">
        <v>0.26106481481481481</v>
      </c>
      <c r="D55" s="1">
        <v>44450</v>
      </c>
      <c r="E55" s="3" t="s">
        <v>58</v>
      </c>
      <c r="F55">
        <v>12</v>
      </c>
      <c r="G55">
        <v>21</v>
      </c>
      <c r="H55">
        <f>loty5[[#This Row],[data przylotu]]-loty5[[#This Row],[data wylotu]]</f>
        <v>0</v>
      </c>
      <c r="I55" s="2">
        <f>loty5[[#This Row],[godzina przylotu]]-loty5[[#This Row],[godzina wylotu]]</f>
        <v>0.12209490740740742</v>
      </c>
      <c r="J55" s="2">
        <f>1-loty5[[#This Row],[godzina wylotu]]</f>
        <v>0.73893518518518519</v>
      </c>
      <c r="K55" t="str">
        <f>loty5[[#This Row],[godzina przylotu]]</f>
        <v>09:11:45</v>
      </c>
    </row>
    <row r="56" spans="1:11" x14ac:dyDescent="0.45">
      <c r="A56">
        <v>55</v>
      </c>
      <c r="B56" s="1">
        <v>44450</v>
      </c>
      <c r="C56" s="2">
        <v>0.46128472222222222</v>
      </c>
      <c r="D56" s="1">
        <v>44450</v>
      </c>
      <c r="E56" s="3" t="s">
        <v>59</v>
      </c>
      <c r="F56">
        <v>14</v>
      </c>
      <c r="G56">
        <v>2</v>
      </c>
      <c r="H56">
        <f>loty5[[#This Row],[data przylotu]]-loty5[[#This Row],[data wylotu]]</f>
        <v>0</v>
      </c>
      <c r="I56" s="2">
        <f>loty5[[#This Row],[godzina przylotu]]-loty5[[#This Row],[godzina wylotu]]</f>
        <v>4.5046296296296251E-2</v>
      </c>
      <c r="J56" s="2">
        <f>1-loty5[[#This Row],[godzina wylotu]]</f>
        <v>0.53871527777777772</v>
      </c>
      <c r="K56" t="str">
        <f>loty5[[#This Row],[godzina przylotu]]</f>
        <v>12:09:07</v>
      </c>
    </row>
    <row r="57" spans="1:11" x14ac:dyDescent="0.45">
      <c r="A57">
        <v>56</v>
      </c>
      <c r="B57" s="1">
        <v>44450</v>
      </c>
      <c r="C57" s="2">
        <v>0.56730324074074079</v>
      </c>
      <c r="D57" s="1">
        <v>44450</v>
      </c>
      <c r="E57" s="3" t="s">
        <v>60</v>
      </c>
      <c r="F57">
        <v>17</v>
      </c>
      <c r="G57">
        <v>9</v>
      </c>
      <c r="H57">
        <f>loty5[[#This Row],[data przylotu]]-loty5[[#This Row],[data wylotu]]</f>
        <v>0</v>
      </c>
      <c r="I57" s="2">
        <f>loty5[[#This Row],[godzina przylotu]]-loty5[[#This Row],[godzina wylotu]]</f>
        <v>3.4629629629629566E-2</v>
      </c>
      <c r="J57" s="2">
        <f>1-loty5[[#This Row],[godzina wylotu]]</f>
        <v>0.43269675925925921</v>
      </c>
      <c r="K57" t="str">
        <f>loty5[[#This Row],[godzina przylotu]]</f>
        <v>14:26:47</v>
      </c>
    </row>
    <row r="58" spans="1:11" x14ac:dyDescent="0.45">
      <c r="A58">
        <v>57</v>
      </c>
      <c r="B58" s="1">
        <v>44450</v>
      </c>
      <c r="C58" s="2">
        <v>0.66475694444444444</v>
      </c>
      <c r="D58" s="1">
        <v>44450</v>
      </c>
      <c r="E58" s="3" t="s">
        <v>61</v>
      </c>
      <c r="F58">
        <v>3</v>
      </c>
      <c r="G58">
        <v>9</v>
      </c>
      <c r="H58">
        <f>loty5[[#This Row],[data przylotu]]-loty5[[#This Row],[data wylotu]]</f>
        <v>0</v>
      </c>
      <c r="I58" s="2">
        <f>loty5[[#This Row],[godzina przylotu]]-loty5[[#This Row],[godzina wylotu]]</f>
        <v>5.4548611111111089E-2</v>
      </c>
      <c r="J58" s="2">
        <f>1-loty5[[#This Row],[godzina wylotu]]</f>
        <v>0.33524305555555556</v>
      </c>
      <c r="K58" t="str">
        <f>loty5[[#This Row],[godzina przylotu]]</f>
        <v>17:15:48</v>
      </c>
    </row>
    <row r="59" spans="1:11" x14ac:dyDescent="0.45">
      <c r="A59">
        <v>58</v>
      </c>
      <c r="B59" s="1">
        <v>44450</v>
      </c>
      <c r="C59" s="2">
        <v>0.79238425925925926</v>
      </c>
      <c r="D59" s="1">
        <v>44450</v>
      </c>
      <c r="E59" s="3" t="s">
        <v>62</v>
      </c>
      <c r="F59">
        <v>11</v>
      </c>
      <c r="G59">
        <v>3</v>
      </c>
      <c r="H59">
        <f>loty5[[#This Row],[data przylotu]]-loty5[[#This Row],[data wylotu]]</f>
        <v>0</v>
      </c>
      <c r="I59" s="2">
        <f>loty5[[#This Row],[godzina przylotu]]-loty5[[#This Row],[godzina wylotu]]</f>
        <v>9.0266203703703751E-2</v>
      </c>
      <c r="J59" s="2">
        <f>1-loty5[[#This Row],[godzina wylotu]]</f>
        <v>0.20761574074074074</v>
      </c>
      <c r="K59" t="str">
        <f>loty5[[#This Row],[godzina przylotu]]</f>
        <v>21:11:01</v>
      </c>
    </row>
    <row r="60" spans="1:11" x14ac:dyDescent="0.45">
      <c r="A60">
        <v>59</v>
      </c>
      <c r="B60" s="1">
        <v>44451</v>
      </c>
      <c r="C60" s="2">
        <v>0.16666666666666666</v>
      </c>
      <c r="D60" s="1">
        <v>44451</v>
      </c>
      <c r="E60" s="3" t="s">
        <v>63</v>
      </c>
      <c r="F60">
        <v>8</v>
      </c>
      <c r="G60">
        <v>4</v>
      </c>
      <c r="H60">
        <f>loty5[[#This Row],[data przylotu]]-loty5[[#This Row],[data wylotu]]</f>
        <v>0</v>
      </c>
      <c r="I60" s="2">
        <f>loty5[[#This Row],[godzina przylotu]]-loty5[[#This Row],[godzina wylotu]]</f>
        <v>6.6041666666666665E-2</v>
      </c>
      <c r="J60" s="2">
        <f>1-loty5[[#This Row],[godzina wylotu]]</f>
        <v>0.83333333333333337</v>
      </c>
      <c r="K60" t="str">
        <f>loty5[[#This Row],[godzina przylotu]]</f>
        <v>05:35:06</v>
      </c>
    </row>
    <row r="61" spans="1:11" x14ac:dyDescent="0.45">
      <c r="A61">
        <v>60</v>
      </c>
      <c r="B61" s="1">
        <v>44451</v>
      </c>
      <c r="C61" s="2">
        <v>0.34324074074074074</v>
      </c>
      <c r="D61" s="1">
        <v>44451</v>
      </c>
      <c r="E61" s="3" t="s">
        <v>64</v>
      </c>
      <c r="F61">
        <v>1</v>
      </c>
      <c r="G61">
        <v>6</v>
      </c>
      <c r="H61">
        <f>loty5[[#This Row],[data przylotu]]-loty5[[#This Row],[data wylotu]]</f>
        <v>0</v>
      </c>
      <c r="I61" s="2">
        <f>loty5[[#This Row],[godzina przylotu]]-loty5[[#This Row],[godzina wylotu]]</f>
        <v>8.4756944444444426E-2</v>
      </c>
      <c r="J61" s="2">
        <f>1-loty5[[#This Row],[godzina wylotu]]</f>
        <v>0.65675925925925926</v>
      </c>
      <c r="K61" t="str">
        <f>loty5[[#This Row],[godzina przylotu]]</f>
        <v>10:16:19</v>
      </c>
    </row>
    <row r="62" spans="1:11" x14ac:dyDescent="0.45">
      <c r="A62">
        <v>61</v>
      </c>
      <c r="B62" s="1">
        <v>44451</v>
      </c>
      <c r="C62" s="2">
        <v>0.52084490740740741</v>
      </c>
      <c r="D62" s="1">
        <v>44451</v>
      </c>
      <c r="E62" s="3" t="s">
        <v>65</v>
      </c>
      <c r="F62">
        <v>4</v>
      </c>
      <c r="G62">
        <v>21</v>
      </c>
      <c r="H62">
        <f>loty5[[#This Row],[data przylotu]]-loty5[[#This Row],[data wylotu]]</f>
        <v>0</v>
      </c>
      <c r="I62" s="2">
        <f>loty5[[#This Row],[godzina przylotu]]-loty5[[#This Row],[godzina wylotu]]</f>
        <v>7.3194444444444451E-2</v>
      </c>
      <c r="J62" s="2">
        <f>1-loty5[[#This Row],[godzina wylotu]]</f>
        <v>0.47915509259259259</v>
      </c>
      <c r="K62" t="str">
        <f>loty5[[#This Row],[godzina przylotu]]</f>
        <v>14:15:25</v>
      </c>
    </row>
    <row r="63" spans="1:11" x14ac:dyDescent="0.45">
      <c r="A63">
        <v>62</v>
      </c>
      <c r="B63" s="1">
        <v>44451</v>
      </c>
      <c r="C63" s="2">
        <v>0.73968750000000005</v>
      </c>
      <c r="D63" s="1">
        <v>44451</v>
      </c>
      <c r="E63" s="3" t="s">
        <v>66</v>
      </c>
      <c r="F63">
        <v>9</v>
      </c>
      <c r="G63">
        <v>11</v>
      </c>
      <c r="H63">
        <f>loty5[[#This Row],[data przylotu]]-loty5[[#This Row],[data wylotu]]</f>
        <v>0</v>
      </c>
      <c r="I63" s="2">
        <f>loty5[[#This Row],[godzina przylotu]]-loty5[[#This Row],[godzina wylotu]]</f>
        <v>5.8935185185185146E-2</v>
      </c>
      <c r="J63" s="2">
        <f>1-loty5[[#This Row],[godzina wylotu]]</f>
        <v>0.26031249999999995</v>
      </c>
      <c r="K63" t="str">
        <f>loty5[[#This Row],[godzina przylotu]]</f>
        <v>19:10:01</v>
      </c>
    </row>
    <row r="64" spans="1:11" x14ac:dyDescent="0.45">
      <c r="A64">
        <v>63</v>
      </c>
      <c r="B64" s="1">
        <v>44452</v>
      </c>
      <c r="C64" s="2">
        <v>0.21440972222222221</v>
      </c>
      <c r="D64" s="1">
        <v>44452</v>
      </c>
      <c r="E64" s="3" t="s">
        <v>67</v>
      </c>
      <c r="F64">
        <v>12</v>
      </c>
      <c r="G64">
        <v>7</v>
      </c>
      <c r="H64">
        <f>loty5[[#This Row],[data przylotu]]-loty5[[#This Row],[data wylotu]]</f>
        <v>0</v>
      </c>
      <c r="I64" s="2">
        <f>loty5[[#This Row],[godzina przylotu]]-loty5[[#This Row],[godzina wylotu]]</f>
        <v>0.16630787037037037</v>
      </c>
      <c r="J64" s="2">
        <f>1-loty5[[#This Row],[godzina wylotu]]</f>
        <v>0.78559027777777779</v>
      </c>
      <c r="K64" t="str">
        <f>loty5[[#This Row],[godzina przylotu]]</f>
        <v>09:08:14</v>
      </c>
    </row>
    <row r="65" spans="1:11" x14ac:dyDescent="0.45">
      <c r="A65">
        <v>64</v>
      </c>
      <c r="B65" s="1">
        <v>44452</v>
      </c>
      <c r="C65" s="2">
        <v>0.46302083333333333</v>
      </c>
      <c r="D65" s="1">
        <v>44452</v>
      </c>
      <c r="E65" s="3" t="s">
        <v>68</v>
      </c>
      <c r="F65">
        <v>11</v>
      </c>
      <c r="G65">
        <v>13</v>
      </c>
      <c r="H65">
        <f>loty5[[#This Row],[data przylotu]]-loty5[[#This Row],[data wylotu]]</f>
        <v>0</v>
      </c>
      <c r="I65" s="2">
        <f>loty5[[#This Row],[godzina przylotu]]-loty5[[#This Row],[godzina wylotu]]</f>
        <v>7.0381944444444455E-2</v>
      </c>
      <c r="J65" s="2">
        <f>1-loty5[[#This Row],[godzina wylotu]]</f>
        <v>0.53697916666666667</v>
      </c>
      <c r="K65" t="str">
        <f>loty5[[#This Row],[godzina przylotu]]</f>
        <v>12:48:06</v>
      </c>
    </row>
    <row r="66" spans="1:11" x14ac:dyDescent="0.45">
      <c r="A66">
        <v>65</v>
      </c>
      <c r="B66" s="1">
        <v>44452</v>
      </c>
      <c r="C66" s="2">
        <v>0.55218750000000005</v>
      </c>
      <c r="D66" s="1">
        <v>44452</v>
      </c>
      <c r="E66" s="3" t="s">
        <v>69</v>
      </c>
      <c r="F66">
        <v>16</v>
      </c>
      <c r="G66">
        <v>21</v>
      </c>
      <c r="H66">
        <f>loty5[[#This Row],[data przylotu]]-loty5[[#This Row],[data wylotu]]</f>
        <v>0</v>
      </c>
      <c r="I66" s="2">
        <f>loty5[[#This Row],[godzina przylotu]]-loty5[[#This Row],[godzina wylotu]]</f>
        <v>6.9791666666666585E-2</v>
      </c>
      <c r="J66" s="2">
        <f>1-loty5[[#This Row],[godzina wylotu]]</f>
        <v>0.44781249999999995</v>
      </c>
      <c r="K66" t="str">
        <f>loty5[[#This Row],[godzina przylotu]]</f>
        <v>14:55:39</v>
      </c>
    </row>
    <row r="67" spans="1:11" x14ac:dyDescent="0.45">
      <c r="A67">
        <v>66</v>
      </c>
      <c r="B67" s="1">
        <v>44452</v>
      </c>
      <c r="C67" s="2">
        <v>0.66996527777777781</v>
      </c>
      <c r="D67" s="1">
        <v>44452</v>
      </c>
      <c r="E67" s="3" t="s">
        <v>70</v>
      </c>
      <c r="F67">
        <v>19</v>
      </c>
      <c r="G67">
        <v>10</v>
      </c>
      <c r="H67">
        <f>loty5[[#This Row],[data przylotu]]-loty5[[#This Row],[data wylotu]]</f>
        <v>0</v>
      </c>
      <c r="I67" s="2">
        <f>loty5[[#This Row],[godzina przylotu]]-loty5[[#This Row],[godzina wylotu]]</f>
        <v>8.0034722222222188E-2</v>
      </c>
      <c r="J67" s="2">
        <f>1-loty5[[#This Row],[godzina wylotu]]</f>
        <v>0.33003472222222219</v>
      </c>
      <c r="K67" t="str">
        <f>loty5[[#This Row],[godzina przylotu]]</f>
        <v>18:00:00</v>
      </c>
    </row>
    <row r="68" spans="1:11" x14ac:dyDescent="0.45">
      <c r="A68">
        <v>67</v>
      </c>
      <c r="B68" s="1">
        <v>44452</v>
      </c>
      <c r="C68" s="2">
        <v>0.83971064814814811</v>
      </c>
      <c r="D68" s="1">
        <v>44452</v>
      </c>
      <c r="E68" s="3" t="s">
        <v>71</v>
      </c>
      <c r="F68">
        <v>3</v>
      </c>
      <c r="G68">
        <v>0</v>
      </c>
      <c r="H68">
        <f>loty5[[#This Row],[data przylotu]]-loty5[[#This Row],[data wylotu]]</f>
        <v>0</v>
      </c>
      <c r="I68" s="2">
        <f>loty5[[#This Row],[godzina przylotu]]-loty5[[#This Row],[godzina wylotu]]</f>
        <v>7.9953703703703694E-2</v>
      </c>
      <c r="J68" s="2">
        <f>1-loty5[[#This Row],[godzina wylotu]]</f>
        <v>0.16028935185185189</v>
      </c>
      <c r="K68" t="str">
        <f>loty5[[#This Row],[godzina przylotu]]</f>
        <v>22:04:19</v>
      </c>
    </row>
    <row r="69" spans="1:11" x14ac:dyDescent="0.45">
      <c r="A69">
        <v>68</v>
      </c>
      <c r="B69" s="1">
        <v>44453</v>
      </c>
      <c r="C69" s="2">
        <v>0.17733796296296298</v>
      </c>
      <c r="D69" s="1">
        <v>44453</v>
      </c>
      <c r="E69" s="3" t="s">
        <v>72</v>
      </c>
      <c r="F69">
        <v>12</v>
      </c>
      <c r="G69">
        <v>21</v>
      </c>
      <c r="H69">
        <f>loty5[[#This Row],[data przylotu]]-loty5[[#This Row],[data wylotu]]</f>
        <v>0</v>
      </c>
      <c r="I69" s="2">
        <f>loty5[[#This Row],[godzina przylotu]]-loty5[[#This Row],[godzina wylotu]]</f>
        <v>8.2662037037037034E-2</v>
      </c>
      <c r="J69" s="2">
        <f>1-loty5[[#This Row],[godzina wylotu]]</f>
        <v>0.822662037037037</v>
      </c>
      <c r="K69" t="str">
        <f>loty5[[#This Row],[godzina przylotu]]</f>
        <v>06:14:24</v>
      </c>
    </row>
    <row r="70" spans="1:11" x14ac:dyDescent="0.45">
      <c r="A70">
        <v>69</v>
      </c>
      <c r="B70" s="1">
        <v>44453</v>
      </c>
      <c r="C70" s="2">
        <v>0.34437499999999999</v>
      </c>
      <c r="D70" s="1">
        <v>44453</v>
      </c>
      <c r="E70" s="3" t="s">
        <v>73</v>
      </c>
      <c r="F70">
        <v>17</v>
      </c>
      <c r="G70">
        <v>20</v>
      </c>
      <c r="H70">
        <f>loty5[[#This Row],[data przylotu]]-loty5[[#This Row],[data wylotu]]</f>
        <v>0</v>
      </c>
      <c r="I70" s="2">
        <f>loty5[[#This Row],[godzina przylotu]]-loty5[[#This Row],[godzina wylotu]]</f>
        <v>7.5706018518518547E-2</v>
      </c>
      <c r="J70" s="2">
        <f>1-loty5[[#This Row],[godzina wylotu]]</f>
        <v>0.65562500000000001</v>
      </c>
      <c r="K70" t="str">
        <f>loty5[[#This Row],[godzina przylotu]]</f>
        <v>10:04:55</v>
      </c>
    </row>
    <row r="71" spans="1:11" x14ac:dyDescent="0.45">
      <c r="A71">
        <v>70</v>
      </c>
      <c r="B71" s="1">
        <v>44453</v>
      </c>
      <c r="C71" s="2">
        <v>0.5</v>
      </c>
      <c r="D71" s="1">
        <v>44453</v>
      </c>
      <c r="E71" s="3" t="s">
        <v>74</v>
      </c>
      <c r="F71">
        <v>11</v>
      </c>
      <c r="G71">
        <v>22</v>
      </c>
      <c r="H71">
        <f>loty5[[#This Row],[data przylotu]]-loty5[[#This Row],[data wylotu]]</f>
        <v>0</v>
      </c>
      <c r="I71" s="2">
        <f>loty5[[#This Row],[godzina przylotu]]-loty5[[#This Row],[godzina wylotu]]</f>
        <v>8.1192129629629628E-2</v>
      </c>
      <c r="J71" s="2">
        <f>1-loty5[[#This Row],[godzina wylotu]]</f>
        <v>0.5</v>
      </c>
      <c r="K71" t="str">
        <f>loty5[[#This Row],[godzina przylotu]]</f>
        <v>13:56:55</v>
      </c>
    </row>
    <row r="72" spans="1:11" x14ac:dyDescent="0.45">
      <c r="A72">
        <v>71</v>
      </c>
      <c r="B72" s="1">
        <v>44453</v>
      </c>
      <c r="C72" s="2">
        <v>0.64340277777777777</v>
      </c>
      <c r="D72" s="1">
        <v>44453</v>
      </c>
      <c r="E72" s="3" t="s">
        <v>75</v>
      </c>
      <c r="F72">
        <v>7</v>
      </c>
      <c r="G72">
        <v>2</v>
      </c>
      <c r="H72">
        <f>loty5[[#This Row],[data przylotu]]-loty5[[#This Row],[data wylotu]]</f>
        <v>0</v>
      </c>
      <c r="I72" s="2">
        <f>loty5[[#This Row],[godzina przylotu]]-loty5[[#This Row],[godzina wylotu]]</f>
        <v>6.510416666666663E-2</v>
      </c>
      <c r="J72" s="2">
        <f>1-loty5[[#This Row],[godzina wylotu]]</f>
        <v>0.35659722222222223</v>
      </c>
      <c r="K72" t="str">
        <f>loty5[[#This Row],[godzina przylotu]]</f>
        <v>17:00:15</v>
      </c>
    </row>
    <row r="73" spans="1:11" x14ac:dyDescent="0.45">
      <c r="A73">
        <v>72</v>
      </c>
      <c r="B73" s="1">
        <v>44453</v>
      </c>
      <c r="C73" s="2">
        <v>0.77552083333333333</v>
      </c>
      <c r="D73" s="1">
        <v>44453</v>
      </c>
      <c r="E73" s="3" t="s">
        <v>76</v>
      </c>
      <c r="F73">
        <v>8</v>
      </c>
      <c r="G73">
        <v>7</v>
      </c>
      <c r="H73">
        <f>loty5[[#This Row],[data przylotu]]-loty5[[#This Row],[data wylotu]]</f>
        <v>0</v>
      </c>
      <c r="I73" s="2">
        <f>loty5[[#This Row],[godzina przylotu]]-loty5[[#This Row],[godzina wylotu]]</f>
        <v>2.7187500000000031E-2</v>
      </c>
      <c r="J73" s="2">
        <f>1-loty5[[#This Row],[godzina wylotu]]</f>
        <v>0.22447916666666667</v>
      </c>
      <c r="K73" t="str">
        <f>loty5[[#This Row],[godzina przylotu]]</f>
        <v>19:15:54</v>
      </c>
    </row>
    <row r="74" spans="1:11" x14ac:dyDescent="0.45">
      <c r="A74">
        <v>73</v>
      </c>
      <c r="B74" s="1">
        <v>44453</v>
      </c>
      <c r="C74" s="2">
        <v>0.87285879629629626</v>
      </c>
      <c r="D74" s="1">
        <v>44453</v>
      </c>
      <c r="E74" s="3" t="s">
        <v>77</v>
      </c>
      <c r="F74">
        <v>6</v>
      </c>
      <c r="G74">
        <v>1</v>
      </c>
      <c r="H74">
        <f>loty5[[#This Row],[data przylotu]]-loty5[[#This Row],[data wylotu]]</f>
        <v>0</v>
      </c>
      <c r="I74" s="2">
        <f>loty5[[#This Row],[godzina przylotu]]-loty5[[#This Row],[godzina wylotu]]</f>
        <v>4.6655092592592595E-2</v>
      </c>
      <c r="J74" s="2">
        <f>1-loty5[[#This Row],[godzina wylotu]]</f>
        <v>0.12714120370370374</v>
      </c>
      <c r="K74" t="str">
        <f>loty5[[#This Row],[godzina przylotu]]</f>
        <v>22:04:06</v>
      </c>
    </row>
    <row r="75" spans="1:11" x14ac:dyDescent="0.45">
      <c r="A75">
        <v>74</v>
      </c>
      <c r="B75" s="1">
        <v>44454</v>
      </c>
      <c r="C75" s="2">
        <v>4.2361111111111113E-2</v>
      </c>
      <c r="D75" s="1">
        <v>44454</v>
      </c>
      <c r="E75" s="3" t="s">
        <v>78</v>
      </c>
      <c r="F75">
        <v>0</v>
      </c>
      <c r="G75">
        <v>6</v>
      </c>
      <c r="H75">
        <f>loty5[[#This Row],[data przylotu]]-loty5[[#This Row],[data wylotu]]</f>
        <v>0</v>
      </c>
      <c r="I75" s="2">
        <f>loty5[[#This Row],[godzina przylotu]]-loty5[[#This Row],[godzina wylotu]]</f>
        <v>0.13062499999999999</v>
      </c>
      <c r="J75" s="2">
        <f>1-loty5[[#This Row],[godzina wylotu]]</f>
        <v>0.95763888888888893</v>
      </c>
      <c r="K75" t="str">
        <f>loty5[[#This Row],[godzina przylotu]]</f>
        <v>04:09:06</v>
      </c>
    </row>
    <row r="76" spans="1:11" x14ac:dyDescent="0.45">
      <c r="A76">
        <v>75</v>
      </c>
      <c r="B76" s="1">
        <v>44454</v>
      </c>
      <c r="C76" s="2">
        <v>0.28885416666666669</v>
      </c>
      <c r="D76" s="1">
        <v>44454</v>
      </c>
      <c r="E76" s="3" t="s">
        <v>79</v>
      </c>
      <c r="F76">
        <v>0</v>
      </c>
      <c r="G76">
        <v>5</v>
      </c>
      <c r="H76">
        <f>loty5[[#This Row],[data przylotu]]-loty5[[#This Row],[data wylotu]]</f>
        <v>0</v>
      </c>
      <c r="I76" s="2">
        <f>loty5[[#This Row],[godzina przylotu]]-loty5[[#This Row],[godzina wylotu]]</f>
        <v>5.5520833333333297E-2</v>
      </c>
      <c r="J76" s="2">
        <f>1-loty5[[#This Row],[godzina wylotu]]</f>
        <v>0.71114583333333337</v>
      </c>
      <c r="K76" t="str">
        <f>loty5[[#This Row],[godzina przylotu]]</f>
        <v>08:15:54</v>
      </c>
    </row>
    <row r="77" spans="1:11" x14ac:dyDescent="0.45">
      <c r="A77">
        <v>76</v>
      </c>
      <c r="B77" s="1">
        <v>44454</v>
      </c>
      <c r="C77" s="2">
        <v>0.42424768518518519</v>
      </c>
      <c r="D77" s="1">
        <v>44454</v>
      </c>
      <c r="E77" s="3" t="s">
        <v>80</v>
      </c>
      <c r="F77">
        <v>10</v>
      </c>
      <c r="G77">
        <v>1</v>
      </c>
      <c r="H77">
        <f>loty5[[#This Row],[data przylotu]]-loty5[[#This Row],[data wylotu]]</f>
        <v>0</v>
      </c>
      <c r="I77" s="2">
        <f>loty5[[#This Row],[godzina przylotu]]-loty5[[#This Row],[godzina wylotu]]</f>
        <v>0.10754629629629631</v>
      </c>
      <c r="J77" s="2">
        <f>1-loty5[[#This Row],[godzina wylotu]]</f>
        <v>0.57575231481481481</v>
      </c>
      <c r="K77" t="str">
        <f>loty5[[#This Row],[godzina przylotu]]</f>
        <v>12:45:47</v>
      </c>
    </row>
    <row r="78" spans="1:11" x14ac:dyDescent="0.45">
      <c r="A78">
        <v>77</v>
      </c>
      <c r="B78" s="1">
        <v>44454</v>
      </c>
      <c r="C78" s="2">
        <v>0.5991319444444444</v>
      </c>
      <c r="D78" s="1">
        <v>44454</v>
      </c>
      <c r="E78" s="3" t="s">
        <v>81</v>
      </c>
      <c r="F78">
        <v>14</v>
      </c>
      <c r="G78">
        <v>21</v>
      </c>
      <c r="H78">
        <f>loty5[[#This Row],[data przylotu]]-loty5[[#This Row],[data wylotu]]</f>
        <v>0</v>
      </c>
      <c r="I78" s="2">
        <f>loty5[[#This Row],[godzina przylotu]]-loty5[[#This Row],[godzina wylotu]]</f>
        <v>3.4479166666666727E-2</v>
      </c>
      <c r="J78" s="2">
        <f>1-loty5[[#This Row],[godzina wylotu]]</f>
        <v>0.4008680555555556</v>
      </c>
      <c r="K78" t="str">
        <f>loty5[[#This Row],[godzina przylotu]]</f>
        <v>15:12:24</v>
      </c>
    </row>
    <row r="79" spans="1:11" x14ac:dyDescent="0.45">
      <c r="A79">
        <v>78</v>
      </c>
      <c r="B79" s="1">
        <v>44454</v>
      </c>
      <c r="C79" s="2">
        <v>0.7228472222222222</v>
      </c>
      <c r="D79" s="1">
        <v>44454</v>
      </c>
      <c r="E79" s="3" t="s">
        <v>82</v>
      </c>
      <c r="F79">
        <v>4</v>
      </c>
      <c r="G79">
        <v>1</v>
      </c>
      <c r="H79">
        <f>loty5[[#This Row],[data przylotu]]-loty5[[#This Row],[data wylotu]]</f>
        <v>0</v>
      </c>
      <c r="I79" s="2">
        <f>loty5[[#This Row],[godzina przylotu]]-loty5[[#This Row],[godzina wylotu]]</f>
        <v>5.2673611111111129E-2</v>
      </c>
      <c r="J79" s="2">
        <f>1-loty5[[#This Row],[godzina wylotu]]</f>
        <v>0.2771527777777778</v>
      </c>
      <c r="K79" t="str">
        <f>loty5[[#This Row],[godzina przylotu]]</f>
        <v>18:36:45</v>
      </c>
    </row>
    <row r="80" spans="1:11" x14ac:dyDescent="0.45">
      <c r="A80">
        <v>79</v>
      </c>
      <c r="B80" s="1">
        <v>44454</v>
      </c>
      <c r="C80" s="2">
        <v>0.86644675925925929</v>
      </c>
      <c r="D80" s="1">
        <v>44454</v>
      </c>
      <c r="E80" s="3" t="s">
        <v>83</v>
      </c>
      <c r="F80">
        <v>7</v>
      </c>
      <c r="G80">
        <v>2</v>
      </c>
      <c r="H80">
        <f>loty5[[#This Row],[data przylotu]]-loty5[[#This Row],[data wylotu]]</f>
        <v>0</v>
      </c>
      <c r="I80" s="2">
        <f>loty5[[#This Row],[godzina przylotu]]-loty5[[#This Row],[godzina wylotu]]</f>
        <v>4.035879629629624E-2</v>
      </c>
      <c r="J80" s="2">
        <f>1-loty5[[#This Row],[godzina wylotu]]</f>
        <v>0.13355324074074071</v>
      </c>
      <c r="K80" t="str">
        <f>loty5[[#This Row],[godzina przylotu]]</f>
        <v>21:45:48</v>
      </c>
    </row>
    <row r="81" spans="1:11" x14ac:dyDescent="0.45">
      <c r="A81">
        <v>80</v>
      </c>
      <c r="B81" s="1">
        <v>44455</v>
      </c>
      <c r="C81" s="2">
        <v>0.13571759259259258</v>
      </c>
      <c r="D81" s="1">
        <v>44455</v>
      </c>
      <c r="E81" s="3" t="s">
        <v>84</v>
      </c>
      <c r="F81">
        <v>13</v>
      </c>
      <c r="G81">
        <v>5</v>
      </c>
      <c r="H81">
        <f>loty5[[#This Row],[data przylotu]]-loty5[[#This Row],[data wylotu]]</f>
        <v>0</v>
      </c>
      <c r="I81" s="2">
        <f>loty5[[#This Row],[godzina przylotu]]-loty5[[#This Row],[godzina wylotu]]</f>
        <v>0.11716435185185187</v>
      </c>
      <c r="J81" s="2">
        <f>1-loty5[[#This Row],[godzina wylotu]]</f>
        <v>0.86428240740740736</v>
      </c>
      <c r="K81" t="str">
        <f>loty5[[#This Row],[godzina przylotu]]</f>
        <v>06:04:09</v>
      </c>
    </row>
    <row r="82" spans="1:11" x14ac:dyDescent="0.45">
      <c r="A82">
        <v>81</v>
      </c>
      <c r="B82" s="1">
        <v>44455</v>
      </c>
      <c r="C82" s="2">
        <v>0.2996064814814815</v>
      </c>
      <c r="D82" s="1">
        <v>44455</v>
      </c>
      <c r="E82" s="3" t="s">
        <v>85</v>
      </c>
      <c r="F82">
        <v>13</v>
      </c>
      <c r="G82">
        <v>11</v>
      </c>
      <c r="H82">
        <f>loty5[[#This Row],[data przylotu]]-loty5[[#This Row],[data wylotu]]</f>
        <v>0</v>
      </c>
      <c r="I82" s="2">
        <f>loty5[[#This Row],[godzina przylotu]]-loty5[[#This Row],[godzina wylotu]]</f>
        <v>7.7523148148148147E-2</v>
      </c>
      <c r="J82" s="2">
        <f>1-loty5[[#This Row],[godzina wylotu]]</f>
        <v>0.7003935185185185</v>
      </c>
      <c r="K82" t="str">
        <f>loty5[[#This Row],[godzina przylotu]]</f>
        <v>09:03:04</v>
      </c>
    </row>
    <row r="83" spans="1:11" x14ac:dyDescent="0.45">
      <c r="A83">
        <v>82</v>
      </c>
      <c r="B83" s="1">
        <v>44455</v>
      </c>
      <c r="C83" s="2">
        <v>0.46118055555555554</v>
      </c>
      <c r="D83" s="1">
        <v>44455</v>
      </c>
      <c r="E83" s="3" t="s">
        <v>86</v>
      </c>
      <c r="F83">
        <v>14</v>
      </c>
      <c r="G83">
        <v>9</v>
      </c>
      <c r="H83">
        <f>loty5[[#This Row],[data przylotu]]-loty5[[#This Row],[data wylotu]]</f>
        <v>0</v>
      </c>
      <c r="I83" s="2">
        <f>loty5[[#This Row],[godzina przylotu]]-loty5[[#This Row],[godzina wylotu]]</f>
        <v>3.9340277777777766E-2</v>
      </c>
      <c r="J83" s="2">
        <f>1-loty5[[#This Row],[godzina wylotu]]</f>
        <v>0.53881944444444452</v>
      </c>
      <c r="K83" t="str">
        <f>loty5[[#This Row],[godzina przylotu]]</f>
        <v>12:00:45</v>
      </c>
    </row>
    <row r="84" spans="1:11" x14ac:dyDescent="0.45">
      <c r="A84">
        <v>83</v>
      </c>
      <c r="B84" s="1">
        <v>44455</v>
      </c>
      <c r="C84" s="2">
        <v>0.57986111111111116</v>
      </c>
      <c r="D84" s="1">
        <v>44455</v>
      </c>
      <c r="E84" s="3" t="s">
        <v>87</v>
      </c>
      <c r="F84">
        <v>14</v>
      </c>
      <c r="G84">
        <v>9</v>
      </c>
      <c r="H84">
        <f>loty5[[#This Row],[data przylotu]]-loty5[[#This Row],[data wylotu]]</f>
        <v>0</v>
      </c>
      <c r="I84" s="2">
        <f>loty5[[#This Row],[godzina przylotu]]-loty5[[#This Row],[godzina wylotu]]</f>
        <v>3.4837962962962932E-2</v>
      </c>
      <c r="J84" s="2">
        <f>1-loty5[[#This Row],[godzina wylotu]]</f>
        <v>0.42013888888888884</v>
      </c>
      <c r="K84" t="str">
        <f>loty5[[#This Row],[godzina przylotu]]</f>
        <v>14:45:10</v>
      </c>
    </row>
    <row r="85" spans="1:11" x14ac:dyDescent="0.45">
      <c r="A85">
        <v>84</v>
      </c>
      <c r="B85" s="1">
        <v>44455</v>
      </c>
      <c r="C85" s="2">
        <v>0.6744444444444444</v>
      </c>
      <c r="D85" s="1">
        <v>44455</v>
      </c>
      <c r="E85" s="3" t="s">
        <v>88</v>
      </c>
      <c r="F85">
        <v>12</v>
      </c>
      <c r="G85">
        <v>7</v>
      </c>
      <c r="H85">
        <f>loty5[[#This Row],[data przylotu]]-loty5[[#This Row],[data wylotu]]</f>
        <v>0</v>
      </c>
      <c r="I85" s="2">
        <f>loty5[[#This Row],[godzina przylotu]]-loty5[[#This Row],[godzina wylotu]]</f>
        <v>4.9178240740740731E-2</v>
      </c>
      <c r="J85" s="2">
        <f>1-loty5[[#This Row],[godzina wylotu]]</f>
        <v>0.3255555555555556</v>
      </c>
      <c r="K85" t="str">
        <f>loty5[[#This Row],[godzina przylotu]]</f>
        <v>17:22:01</v>
      </c>
    </row>
    <row r="86" spans="1:11" x14ac:dyDescent="0.45">
      <c r="A86">
        <v>85</v>
      </c>
      <c r="B86" s="1">
        <v>44455</v>
      </c>
      <c r="C86" s="2">
        <v>0.7926157407407407</v>
      </c>
      <c r="D86" s="1">
        <v>44455</v>
      </c>
      <c r="E86" s="3" t="s">
        <v>89</v>
      </c>
      <c r="F86">
        <v>2</v>
      </c>
      <c r="G86">
        <v>19</v>
      </c>
      <c r="H86">
        <f>loty5[[#This Row],[data przylotu]]-loty5[[#This Row],[data wylotu]]</f>
        <v>0</v>
      </c>
      <c r="I86" s="2">
        <f>loty5[[#This Row],[godzina przylotu]]-loty5[[#This Row],[godzina wylotu]]</f>
        <v>7.2615740740740731E-2</v>
      </c>
      <c r="J86" s="2">
        <f>1-loty5[[#This Row],[godzina wylotu]]</f>
        <v>0.2073842592592593</v>
      </c>
      <c r="K86" t="str">
        <f>loty5[[#This Row],[godzina przylotu]]</f>
        <v>20:45:56</v>
      </c>
    </row>
    <row r="87" spans="1:11" x14ac:dyDescent="0.45">
      <c r="A87">
        <v>86</v>
      </c>
      <c r="B87" s="1">
        <v>44456</v>
      </c>
      <c r="C87" s="2">
        <v>0.28914351851851849</v>
      </c>
      <c r="D87" s="1">
        <v>44456</v>
      </c>
      <c r="E87" s="3" t="s">
        <v>90</v>
      </c>
      <c r="F87">
        <v>4</v>
      </c>
      <c r="G87">
        <v>11</v>
      </c>
      <c r="H87">
        <f>loty5[[#This Row],[data przylotu]]-loty5[[#This Row],[data wylotu]]</f>
        <v>0</v>
      </c>
      <c r="I87" s="2">
        <f>loty5[[#This Row],[godzina przylotu]]-loty5[[#This Row],[godzina wylotu]]</f>
        <v>4.4930555555555585E-2</v>
      </c>
      <c r="J87" s="2">
        <f>1-loty5[[#This Row],[godzina wylotu]]</f>
        <v>0.71085648148148151</v>
      </c>
      <c r="K87" t="str">
        <f>loty5[[#This Row],[godzina przylotu]]</f>
        <v>08:01:04</v>
      </c>
    </row>
    <row r="88" spans="1:11" x14ac:dyDescent="0.45">
      <c r="A88">
        <v>87</v>
      </c>
      <c r="B88" s="1">
        <v>44456</v>
      </c>
      <c r="C88" s="2">
        <v>0.45840277777777777</v>
      </c>
      <c r="D88" s="1">
        <v>44456</v>
      </c>
      <c r="E88" s="3" t="s">
        <v>91</v>
      </c>
      <c r="F88">
        <v>21</v>
      </c>
      <c r="G88">
        <v>15</v>
      </c>
      <c r="H88">
        <f>loty5[[#This Row],[data przylotu]]-loty5[[#This Row],[data wylotu]]</f>
        <v>0</v>
      </c>
      <c r="I88" s="2">
        <f>loty5[[#This Row],[godzina przylotu]]-loty5[[#This Row],[godzina wylotu]]</f>
        <v>2.0868055555555542E-2</v>
      </c>
      <c r="J88" s="2">
        <f>1-loty5[[#This Row],[godzina wylotu]]</f>
        <v>0.54159722222222229</v>
      </c>
      <c r="K88" t="str">
        <f>loty5[[#This Row],[godzina przylotu]]</f>
        <v>11:30:09</v>
      </c>
    </row>
    <row r="89" spans="1:11" x14ac:dyDescent="0.45">
      <c r="A89">
        <v>88</v>
      </c>
      <c r="B89" s="1">
        <v>44456</v>
      </c>
      <c r="C89" s="2">
        <v>0.55218750000000005</v>
      </c>
      <c r="D89" s="1">
        <v>44456</v>
      </c>
      <c r="E89" s="3" t="s">
        <v>92</v>
      </c>
      <c r="F89">
        <v>7</v>
      </c>
      <c r="G89">
        <v>13</v>
      </c>
      <c r="H89">
        <f>loty5[[#This Row],[data przylotu]]-loty5[[#This Row],[data wylotu]]</f>
        <v>0</v>
      </c>
      <c r="I89" s="2">
        <f>loty5[[#This Row],[godzina przylotu]]-loty5[[#This Row],[godzina wylotu]]</f>
        <v>6.9374999999999964E-2</v>
      </c>
      <c r="J89" s="2">
        <f>1-loty5[[#This Row],[godzina wylotu]]</f>
        <v>0.44781249999999995</v>
      </c>
      <c r="K89" t="str">
        <f>loty5[[#This Row],[godzina przylotu]]</f>
        <v>14:55:03</v>
      </c>
    </row>
    <row r="90" spans="1:11" x14ac:dyDescent="0.45">
      <c r="A90">
        <v>89</v>
      </c>
      <c r="B90" s="1">
        <v>44456</v>
      </c>
      <c r="C90" s="2">
        <v>0.64994212962962961</v>
      </c>
      <c r="D90" s="1">
        <v>44456</v>
      </c>
      <c r="E90" s="3" t="s">
        <v>93</v>
      </c>
      <c r="F90">
        <v>14</v>
      </c>
      <c r="G90">
        <v>16</v>
      </c>
      <c r="H90">
        <f>loty5[[#This Row],[data przylotu]]-loty5[[#This Row],[data wylotu]]</f>
        <v>0</v>
      </c>
      <c r="I90" s="2">
        <f>loty5[[#This Row],[godzina przylotu]]-loty5[[#This Row],[godzina wylotu]]</f>
        <v>6.8032407407407458E-2</v>
      </c>
      <c r="J90" s="2">
        <f>1-loty5[[#This Row],[godzina wylotu]]</f>
        <v>0.35005787037037039</v>
      </c>
      <c r="K90" t="str">
        <f>loty5[[#This Row],[godzina przylotu]]</f>
        <v>17:13:53</v>
      </c>
    </row>
    <row r="91" spans="1:11" x14ac:dyDescent="0.45">
      <c r="A91">
        <v>90</v>
      </c>
      <c r="B91" s="1">
        <v>44456</v>
      </c>
      <c r="C91" s="2">
        <v>0.80049768518518516</v>
      </c>
      <c r="D91" s="1">
        <v>44456</v>
      </c>
      <c r="E91" s="3" t="s">
        <v>94</v>
      </c>
      <c r="F91">
        <v>7</v>
      </c>
      <c r="G91">
        <v>0</v>
      </c>
      <c r="H91">
        <f>loty5[[#This Row],[data przylotu]]-loty5[[#This Row],[data wylotu]]</f>
        <v>0</v>
      </c>
      <c r="I91" s="2">
        <f>loty5[[#This Row],[godzina przylotu]]-loty5[[#This Row],[godzina wylotu]]</f>
        <v>6.4594907407407476E-2</v>
      </c>
      <c r="J91" s="2">
        <f>1-loty5[[#This Row],[godzina wylotu]]</f>
        <v>0.19950231481481484</v>
      </c>
      <c r="K91" t="str">
        <f>loty5[[#This Row],[godzina przylotu]]</f>
        <v>20:45:44</v>
      </c>
    </row>
    <row r="92" spans="1:11" x14ac:dyDescent="0.45">
      <c r="A92">
        <v>91</v>
      </c>
      <c r="B92" s="1">
        <v>44457</v>
      </c>
      <c r="C92" s="2">
        <v>0.21187500000000001</v>
      </c>
      <c r="D92" s="1">
        <v>44457</v>
      </c>
      <c r="E92" s="3" t="s">
        <v>95</v>
      </c>
      <c r="F92">
        <v>17</v>
      </c>
      <c r="G92">
        <v>15</v>
      </c>
      <c r="H92">
        <f>loty5[[#This Row],[data przylotu]]-loty5[[#This Row],[data wylotu]]</f>
        <v>0</v>
      </c>
      <c r="I92" s="2">
        <f>loty5[[#This Row],[godzina przylotu]]-loty5[[#This Row],[godzina wylotu]]</f>
        <v>5.486111111111111E-2</v>
      </c>
      <c r="J92" s="2">
        <f>1-loty5[[#This Row],[godzina wylotu]]</f>
        <v>0.78812499999999996</v>
      </c>
      <c r="K92" t="str">
        <f>loty5[[#This Row],[godzina przylotu]]</f>
        <v>06:24:06</v>
      </c>
    </row>
    <row r="93" spans="1:11" x14ac:dyDescent="0.45">
      <c r="A93">
        <v>92</v>
      </c>
      <c r="B93" s="1">
        <v>44457</v>
      </c>
      <c r="C93" s="2">
        <v>0.38490740740740742</v>
      </c>
      <c r="D93" s="1">
        <v>44457</v>
      </c>
      <c r="E93" s="3" t="s">
        <v>96</v>
      </c>
      <c r="F93">
        <v>5</v>
      </c>
      <c r="G93">
        <v>8</v>
      </c>
      <c r="H93">
        <f>loty5[[#This Row],[data przylotu]]-loty5[[#This Row],[data wylotu]]</f>
        <v>0</v>
      </c>
      <c r="I93" s="2">
        <f>loty5[[#This Row],[godzina przylotu]]-loty5[[#This Row],[godzina wylotu]]</f>
        <v>3.1886574074074081E-2</v>
      </c>
      <c r="J93" s="2">
        <f>1-loty5[[#This Row],[godzina wylotu]]</f>
        <v>0.61509259259259252</v>
      </c>
      <c r="K93" t="str">
        <f>loty5[[#This Row],[godzina przylotu]]</f>
        <v>10:00:11</v>
      </c>
    </row>
    <row r="94" spans="1:11" x14ac:dyDescent="0.45">
      <c r="A94">
        <v>93</v>
      </c>
      <c r="B94" s="1">
        <v>44457</v>
      </c>
      <c r="C94" s="2">
        <v>0.47458333333333336</v>
      </c>
      <c r="D94" s="1">
        <v>44457</v>
      </c>
      <c r="E94" s="3" t="s">
        <v>97</v>
      </c>
      <c r="F94">
        <v>14</v>
      </c>
      <c r="G94">
        <v>9</v>
      </c>
      <c r="H94">
        <f>loty5[[#This Row],[data przylotu]]-loty5[[#This Row],[data wylotu]]</f>
        <v>0</v>
      </c>
      <c r="I94" s="2">
        <f>loty5[[#This Row],[godzina przylotu]]-loty5[[#This Row],[godzina wylotu]]</f>
        <v>8.5405092592592546E-2</v>
      </c>
      <c r="J94" s="2">
        <f>1-loty5[[#This Row],[godzina wylotu]]</f>
        <v>0.52541666666666664</v>
      </c>
      <c r="K94" t="str">
        <f>loty5[[#This Row],[godzina przylotu]]</f>
        <v>13:26:23</v>
      </c>
    </row>
    <row r="95" spans="1:11" x14ac:dyDescent="0.45">
      <c r="A95">
        <v>94</v>
      </c>
      <c r="B95" s="1">
        <v>44457</v>
      </c>
      <c r="C95" s="2">
        <v>0.62175925925925923</v>
      </c>
      <c r="D95" s="1">
        <v>44457</v>
      </c>
      <c r="E95" s="3" t="s">
        <v>98</v>
      </c>
      <c r="F95">
        <v>11</v>
      </c>
      <c r="G95">
        <v>17</v>
      </c>
      <c r="H95">
        <f>loty5[[#This Row],[data przylotu]]-loty5[[#This Row],[data wylotu]]</f>
        <v>0</v>
      </c>
      <c r="I95" s="2">
        <f>loty5[[#This Row],[godzina przylotu]]-loty5[[#This Row],[godzina wylotu]]</f>
        <v>2.0821759259259331E-2</v>
      </c>
      <c r="J95" s="2">
        <f>1-loty5[[#This Row],[godzina wylotu]]</f>
        <v>0.37824074074074077</v>
      </c>
      <c r="K95" t="str">
        <f>loty5[[#This Row],[godzina przylotu]]</f>
        <v>15:25:19</v>
      </c>
    </row>
    <row r="96" spans="1:11" x14ac:dyDescent="0.45">
      <c r="A96">
        <v>95</v>
      </c>
      <c r="B96" s="1">
        <v>44457</v>
      </c>
      <c r="C96" s="2">
        <v>0.72517361111111112</v>
      </c>
      <c r="D96" s="1">
        <v>44457</v>
      </c>
      <c r="E96" s="3" t="s">
        <v>99</v>
      </c>
      <c r="F96">
        <v>7</v>
      </c>
      <c r="G96">
        <v>16</v>
      </c>
      <c r="H96">
        <f>loty5[[#This Row],[data przylotu]]-loty5[[#This Row],[data wylotu]]</f>
        <v>0</v>
      </c>
      <c r="I96" s="2">
        <f>loty5[[#This Row],[godzina przylotu]]-loty5[[#This Row],[godzina wylotu]]</f>
        <v>5.6215277777777795E-2</v>
      </c>
      <c r="J96" s="2">
        <f>1-loty5[[#This Row],[godzina wylotu]]</f>
        <v>0.27482638888888888</v>
      </c>
      <c r="K96" t="str">
        <f>loty5[[#This Row],[godzina przylotu]]</f>
        <v>18:45:12</v>
      </c>
    </row>
    <row r="97" spans="1:11" x14ac:dyDescent="0.45">
      <c r="A97">
        <v>96</v>
      </c>
      <c r="B97" s="1">
        <v>44458</v>
      </c>
      <c r="C97" s="2">
        <v>0.37921296296296297</v>
      </c>
      <c r="D97" s="1">
        <v>44458</v>
      </c>
      <c r="E97" s="3" t="s">
        <v>100</v>
      </c>
      <c r="F97">
        <v>5</v>
      </c>
      <c r="G97">
        <v>1</v>
      </c>
      <c r="H97">
        <f>loty5[[#This Row],[data przylotu]]-loty5[[#This Row],[data wylotu]]</f>
        <v>0</v>
      </c>
      <c r="I97" s="2">
        <f>loty5[[#This Row],[godzina przylotu]]-loty5[[#This Row],[godzina wylotu]]</f>
        <v>6.9525462962962969E-2</v>
      </c>
      <c r="J97" s="2">
        <f>1-loty5[[#This Row],[godzina wylotu]]</f>
        <v>0.62078703703703697</v>
      </c>
      <c r="K97" t="str">
        <f>loty5[[#This Row],[godzina przylotu]]</f>
        <v>10:46:11</v>
      </c>
    </row>
    <row r="98" spans="1:11" x14ac:dyDescent="0.45">
      <c r="A98">
        <v>97</v>
      </c>
      <c r="B98" s="1">
        <v>44458</v>
      </c>
      <c r="C98" s="2">
        <v>0.58005787037037038</v>
      </c>
      <c r="D98" s="1">
        <v>44458</v>
      </c>
      <c r="E98" s="3" t="s">
        <v>101</v>
      </c>
      <c r="F98">
        <v>14</v>
      </c>
      <c r="G98">
        <v>7</v>
      </c>
      <c r="H98">
        <f>loty5[[#This Row],[data przylotu]]-loty5[[#This Row],[data wylotu]]</f>
        <v>0</v>
      </c>
      <c r="I98" s="2">
        <f>loty5[[#This Row],[godzina przylotu]]-loty5[[#This Row],[godzina wylotu]]</f>
        <v>4.5671296296296293E-2</v>
      </c>
      <c r="J98" s="2">
        <f>1-loty5[[#This Row],[godzina wylotu]]</f>
        <v>0.41994212962962962</v>
      </c>
      <c r="K98" t="str">
        <f>loty5[[#This Row],[godzina przylotu]]</f>
        <v>15:01:03</v>
      </c>
    </row>
    <row r="99" spans="1:11" x14ac:dyDescent="0.45">
      <c r="A99">
        <v>98</v>
      </c>
      <c r="B99" s="1">
        <v>44458</v>
      </c>
      <c r="C99" s="2">
        <v>0.67716435185185186</v>
      </c>
      <c r="D99" s="1">
        <v>44458</v>
      </c>
      <c r="E99" s="3" t="s">
        <v>102</v>
      </c>
      <c r="F99">
        <v>12</v>
      </c>
      <c r="G99">
        <v>9</v>
      </c>
      <c r="H99">
        <f>loty5[[#This Row],[data przylotu]]-loty5[[#This Row],[data wylotu]]</f>
        <v>0</v>
      </c>
      <c r="I99" s="2">
        <f>loty5[[#This Row],[godzina przylotu]]-loty5[[#This Row],[godzina wylotu]]</f>
        <v>5.4618055555555545E-2</v>
      </c>
      <c r="J99" s="2">
        <f>1-loty5[[#This Row],[godzina wylotu]]</f>
        <v>0.32283564814814814</v>
      </c>
      <c r="K99" t="str">
        <f>loty5[[#This Row],[godzina przylotu]]</f>
        <v>17:33:46</v>
      </c>
    </row>
    <row r="100" spans="1:11" x14ac:dyDescent="0.4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103</v>
      </c>
      <c r="F100">
        <v>11</v>
      </c>
      <c r="G100">
        <v>9</v>
      </c>
      <c r="H100">
        <f>loty5[[#This Row],[data przylotu]]-loty5[[#This Row],[data wylotu]]</f>
        <v>0</v>
      </c>
      <c r="I100" s="2">
        <f>loty5[[#This Row],[godzina przylotu]]-loty5[[#This Row],[godzina wylotu]]</f>
        <v>3.501157407407407E-2</v>
      </c>
      <c r="J100" s="2">
        <f>1-loty5[[#This Row],[godzina wylotu]]</f>
        <v>0.18638888888888894</v>
      </c>
      <c r="K100" t="str">
        <f>loty5[[#This Row],[godzina przylotu]]</f>
        <v>20:22:01</v>
      </c>
    </row>
    <row r="101" spans="1:11" x14ac:dyDescent="0.4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104</v>
      </c>
      <c r="F101">
        <v>11</v>
      </c>
      <c r="G101">
        <v>8</v>
      </c>
      <c r="H101">
        <f>loty5[[#This Row],[data przylotu]]-loty5[[#This Row],[data wylotu]]</f>
        <v>1</v>
      </c>
      <c r="I101" s="2">
        <f>loty5[[#This Row],[godzina przylotu]]-loty5[[#This Row],[godzina wylotu]]</f>
        <v>-0.9050231481481481</v>
      </c>
      <c r="J101" s="2">
        <f>1-loty5[[#This Row],[godzina wylotu]]</f>
        <v>4.4456018518518547E-2</v>
      </c>
      <c r="K101" t="str">
        <f>loty5[[#This Row],[godzina przylotu]]</f>
        <v>01:12:45</v>
      </c>
    </row>
    <row r="102" spans="1:11" x14ac:dyDescent="0.4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105</v>
      </c>
      <c r="F102">
        <v>12</v>
      </c>
      <c r="G102">
        <v>3</v>
      </c>
      <c r="H102">
        <f>loty5[[#This Row],[data przylotu]]-loty5[[#This Row],[data wylotu]]</f>
        <v>0</v>
      </c>
      <c r="I102" s="2">
        <f>loty5[[#This Row],[godzina przylotu]]-loty5[[#This Row],[godzina wylotu]]</f>
        <v>6.4432870370370376E-2</v>
      </c>
      <c r="J102" s="2">
        <f>1-loty5[[#This Row],[godzina wylotu]]</f>
        <v>0.6169675925925926</v>
      </c>
      <c r="K102" t="str">
        <f>loty5[[#This Row],[godzina przylotu]]</f>
        <v>10:44:21</v>
      </c>
    </row>
    <row r="103" spans="1:11" x14ac:dyDescent="0.4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106</v>
      </c>
      <c r="F103">
        <v>7</v>
      </c>
      <c r="G103">
        <v>12</v>
      </c>
      <c r="H103">
        <f>loty5[[#This Row],[data przylotu]]-loty5[[#This Row],[data wylotu]]</f>
        <v>0</v>
      </c>
      <c r="I103" s="2">
        <f>loty5[[#This Row],[godzina przylotu]]-loty5[[#This Row],[godzina wylotu]]</f>
        <v>5.4849537037036988E-2</v>
      </c>
      <c r="J103" s="2">
        <f>1-loty5[[#This Row],[godzina wylotu]]</f>
        <v>0.52486111111111111</v>
      </c>
      <c r="K103" t="str">
        <f>loty5[[#This Row],[godzina przylotu]]</f>
        <v>12:43:11</v>
      </c>
    </row>
    <row r="104" spans="1:11" x14ac:dyDescent="0.4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107</v>
      </c>
      <c r="F104">
        <v>9</v>
      </c>
      <c r="G104">
        <v>14</v>
      </c>
      <c r="H104">
        <f>loty5[[#This Row],[data przylotu]]-loty5[[#This Row],[data wylotu]]</f>
        <v>0</v>
      </c>
      <c r="I104" s="2">
        <f>loty5[[#This Row],[godzina przylotu]]-loty5[[#This Row],[godzina wylotu]]</f>
        <v>4.4432870370370359E-2</v>
      </c>
      <c r="J104" s="2">
        <f>1-loty5[[#This Row],[godzina wylotu]]</f>
        <v>0.45113425925925921</v>
      </c>
      <c r="K104" t="str">
        <f>loty5[[#This Row],[godzina przylotu]]</f>
        <v>14:14:21</v>
      </c>
    </row>
    <row r="105" spans="1:11" x14ac:dyDescent="0.4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108</v>
      </c>
      <c r="F105">
        <v>8</v>
      </c>
      <c r="G105">
        <v>19</v>
      </c>
      <c r="H105">
        <f>loty5[[#This Row],[data przylotu]]-loty5[[#This Row],[data wylotu]]</f>
        <v>0</v>
      </c>
      <c r="I105" s="2">
        <f>loty5[[#This Row],[godzina przylotu]]-loty5[[#This Row],[godzina wylotu]]</f>
        <v>4.238425925925926E-2</v>
      </c>
      <c r="J105" s="2">
        <f>1-loty5[[#This Row],[godzina wylotu]]</f>
        <v>0.36733796296296295</v>
      </c>
      <c r="K105" t="str">
        <f>loty5[[#This Row],[godzina przylotu]]</f>
        <v>16:12:04</v>
      </c>
    </row>
    <row r="106" spans="1:11" x14ac:dyDescent="0.4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109</v>
      </c>
      <c r="F106">
        <v>23</v>
      </c>
      <c r="G106">
        <v>14</v>
      </c>
      <c r="H106">
        <f>loty5[[#This Row],[data przylotu]]-loty5[[#This Row],[data wylotu]]</f>
        <v>0</v>
      </c>
      <c r="I106" s="2">
        <f>loty5[[#This Row],[godzina przylotu]]-loty5[[#This Row],[godzina wylotu]]</f>
        <v>1.9895833333333335E-2</v>
      </c>
      <c r="J106" s="2">
        <f>1-loty5[[#This Row],[godzina wylotu]]</f>
        <v>0.29071759259259256</v>
      </c>
      <c r="K106" t="str">
        <f>loty5[[#This Row],[godzina przylotu]]</f>
        <v>17:30:01</v>
      </c>
    </row>
    <row r="107" spans="1:11" x14ac:dyDescent="0.4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110</v>
      </c>
      <c r="F107">
        <v>19</v>
      </c>
      <c r="G107">
        <v>9</v>
      </c>
      <c r="H107">
        <f>loty5[[#This Row],[data przylotu]]-loty5[[#This Row],[data wylotu]]</f>
        <v>0</v>
      </c>
      <c r="I107" s="2">
        <f>loty5[[#This Row],[godzina przylotu]]-loty5[[#This Row],[godzina wylotu]]</f>
        <v>3.499999999999992E-2</v>
      </c>
      <c r="J107" s="2">
        <f>1-loty5[[#This Row],[godzina wylotu]]</f>
        <v>0.25336805555555553</v>
      </c>
      <c r="K107" t="str">
        <f>loty5[[#This Row],[godzina przylotu]]</f>
        <v>18:45:33</v>
      </c>
    </row>
    <row r="108" spans="1:11" x14ac:dyDescent="0.4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111</v>
      </c>
      <c r="F108">
        <v>0</v>
      </c>
      <c r="G108">
        <v>6</v>
      </c>
      <c r="H108">
        <f>loty5[[#This Row],[data przylotu]]-loty5[[#This Row],[data wylotu]]</f>
        <v>0</v>
      </c>
      <c r="I108" s="2">
        <f>loty5[[#This Row],[godzina przylotu]]-loty5[[#This Row],[godzina wylotu]]</f>
        <v>9.3946759259259327E-2</v>
      </c>
      <c r="J108" s="2">
        <f>1-loty5[[#This Row],[godzina wylotu]]</f>
        <v>0.17584490740740744</v>
      </c>
      <c r="K108" t="str">
        <f>loty5[[#This Row],[godzina przylotu]]</f>
        <v>22:02:04</v>
      </c>
    </row>
    <row r="109" spans="1:11" x14ac:dyDescent="0.4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112</v>
      </c>
      <c r="F109">
        <v>4</v>
      </c>
      <c r="G109">
        <v>15</v>
      </c>
      <c r="H109">
        <f>loty5[[#This Row],[data przylotu]]-loty5[[#This Row],[data wylotu]]</f>
        <v>1</v>
      </c>
      <c r="I109" s="2">
        <f>loty5[[#This Row],[godzina przylotu]]-loty5[[#This Row],[godzina wylotu]]</f>
        <v>-0.91857638888888893</v>
      </c>
      <c r="J109" s="2">
        <f>1-loty5[[#This Row],[godzina wylotu]]</f>
        <v>2.3599537037036988E-2</v>
      </c>
      <c r="K109" t="str">
        <f>loty5[[#This Row],[godzina przylotu]]</f>
        <v>01:23:16</v>
      </c>
    </row>
    <row r="110" spans="1:11" x14ac:dyDescent="0.4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113</v>
      </c>
      <c r="F110">
        <v>11</v>
      </c>
      <c r="G110">
        <v>0</v>
      </c>
      <c r="H110">
        <f>loty5[[#This Row],[data przylotu]]-loty5[[#This Row],[data wylotu]]</f>
        <v>0</v>
      </c>
      <c r="I110" s="2">
        <f>loty5[[#This Row],[godzina przylotu]]-loty5[[#This Row],[godzina wylotu]]</f>
        <v>4.4687499999999991E-2</v>
      </c>
      <c r="J110" s="2">
        <f>1-loty5[[#This Row],[godzina wylotu]]</f>
        <v>0.70827546296296295</v>
      </c>
      <c r="K110" t="str">
        <f>loty5[[#This Row],[godzina przylotu]]</f>
        <v>08:04:26</v>
      </c>
    </row>
    <row r="111" spans="1:11" x14ac:dyDescent="0.4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114</v>
      </c>
      <c r="F111">
        <v>9</v>
      </c>
      <c r="G111">
        <v>4</v>
      </c>
      <c r="H111">
        <f>loty5[[#This Row],[data przylotu]]-loty5[[#This Row],[data wylotu]]</f>
        <v>0</v>
      </c>
      <c r="I111" s="2">
        <f>loty5[[#This Row],[godzina przylotu]]-loty5[[#This Row],[godzina wylotu]]</f>
        <v>0.15409722222222222</v>
      </c>
      <c r="J111" s="2">
        <f>1-loty5[[#This Row],[godzina wylotu]]</f>
        <v>0.57184027777777779</v>
      </c>
      <c r="K111" t="str">
        <f>loty5[[#This Row],[godzina przylotu]]</f>
        <v>13:58:27</v>
      </c>
    </row>
    <row r="112" spans="1:11" x14ac:dyDescent="0.4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115</v>
      </c>
      <c r="F112">
        <v>9</v>
      </c>
      <c r="G112">
        <v>28</v>
      </c>
      <c r="H112">
        <f>loty5[[#This Row],[data przylotu]]-loty5[[#This Row],[data wylotu]]</f>
        <v>0</v>
      </c>
      <c r="I112" s="2">
        <f>loty5[[#This Row],[godzina przylotu]]-loty5[[#This Row],[godzina wylotu]]</f>
        <v>4.7291666666666621E-2</v>
      </c>
      <c r="J112" s="2">
        <f>1-loty5[[#This Row],[godzina wylotu]]</f>
        <v>0.37825231481481481</v>
      </c>
      <c r="K112" t="str">
        <f>loty5[[#This Row],[godzina przylotu]]</f>
        <v>16:03:25</v>
      </c>
    </row>
    <row r="113" spans="1:11" x14ac:dyDescent="0.4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116</v>
      </c>
      <c r="F113">
        <v>0</v>
      </c>
      <c r="G113">
        <v>10</v>
      </c>
      <c r="H113">
        <f>loty5[[#This Row],[data przylotu]]-loty5[[#This Row],[data wylotu]]</f>
        <v>0</v>
      </c>
      <c r="I113" s="2">
        <f>loty5[[#This Row],[godzina przylotu]]-loty5[[#This Row],[godzina wylotu]]</f>
        <v>5.0370370370370288E-2</v>
      </c>
      <c r="J113" s="2">
        <f>1-loty5[[#This Row],[godzina wylotu]]</f>
        <v>0.28863425925925923</v>
      </c>
      <c r="K113" t="str">
        <f>loty5[[#This Row],[godzina przylotu]]</f>
        <v>18:16:54</v>
      </c>
    </row>
    <row r="114" spans="1:11" x14ac:dyDescent="0.4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117</v>
      </c>
      <c r="F114">
        <v>12</v>
      </c>
      <c r="G114">
        <v>6</v>
      </c>
      <c r="H114">
        <f>loty5[[#This Row],[data przylotu]]-loty5[[#This Row],[data wylotu]]</f>
        <v>0</v>
      </c>
      <c r="I114" s="2">
        <f>loty5[[#This Row],[godzina przylotu]]-loty5[[#This Row],[godzina wylotu]]</f>
        <v>0.10479166666666662</v>
      </c>
      <c r="J114" s="2">
        <f>1-loty5[[#This Row],[godzina wylotu]]</f>
        <v>0.16729166666666662</v>
      </c>
      <c r="K114" t="str">
        <f>loty5[[#This Row],[godzina przylotu]]</f>
        <v>22:30:00</v>
      </c>
    </row>
    <row r="115" spans="1:11" x14ac:dyDescent="0.4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118</v>
      </c>
      <c r="F115">
        <v>11</v>
      </c>
      <c r="G115">
        <v>5</v>
      </c>
      <c r="H115">
        <f>loty5[[#This Row],[data przylotu]]-loty5[[#This Row],[data wylotu]]</f>
        <v>0</v>
      </c>
      <c r="I115" s="2">
        <f>loty5[[#This Row],[godzina przylotu]]-loty5[[#This Row],[godzina wylotu]]</f>
        <v>4.666666666666669E-2</v>
      </c>
      <c r="J115" s="2">
        <f>1-loty5[[#This Row],[godzina wylotu]]</f>
        <v>0.70170138888888889</v>
      </c>
      <c r="K115" t="str">
        <f>loty5[[#This Row],[godzina przylotu]]</f>
        <v>08:16:45</v>
      </c>
    </row>
    <row r="116" spans="1:11" x14ac:dyDescent="0.4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119</v>
      </c>
      <c r="F116">
        <v>13</v>
      </c>
      <c r="G116">
        <v>9</v>
      </c>
      <c r="H116">
        <f>loty5[[#This Row],[data przylotu]]-loty5[[#This Row],[data wylotu]]</f>
        <v>0</v>
      </c>
      <c r="I116" s="2">
        <f>loty5[[#This Row],[godzina przylotu]]-loty5[[#This Row],[godzina wylotu]]</f>
        <v>7.4305555555555514E-2</v>
      </c>
      <c r="J116" s="2">
        <f>1-loty5[[#This Row],[godzina wylotu]]</f>
        <v>0.61281249999999998</v>
      </c>
      <c r="K116" t="str">
        <f>loty5[[#This Row],[godzina przylotu]]</f>
        <v>11:04:33</v>
      </c>
    </row>
    <row r="117" spans="1:11" x14ac:dyDescent="0.4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120</v>
      </c>
      <c r="F117">
        <v>14</v>
      </c>
      <c r="G117">
        <v>11</v>
      </c>
      <c r="H117">
        <f>loty5[[#This Row],[data przylotu]]-loty5[[#This Row],[data wylotu]]</f>
        <v>0</v>
      </c>
      <c r="I117" s="2">
        <f>loty5[[#This Row],[godzina przylotu]]-loty5[[#This Row],[godzina wylotu]]</f>
        <v>2.633101851851849E-2</v>
      </c>
      <c r="J117" s="2">
        <f>1-loty5[[#This Row],[godzina wylotu]]</f>
        <v>0.39347222222222222</v>
      </c>
      <c r="K117" t="str">
        <f>loty5[[#This Row],[godzina przylotu]]</f>
        <v>15:11:19</v>
      </c>
    </row>
    <row r="118" spans="1:11" x14ac:dyDescent="0.4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121</v>
      </c>
      <c r="F118">
        <v>2</v>
      </c>
      <c r="G118">
        <v>0</v>
      </c>
      <c r="H118">
        <f>loty5[[#This Row],[data przylotu]]-loty5[[#This Row],[data wylotu]]</f>
        <v>0</v>
      </c>
      <c r="I118" s="2">
        <f>loty5[[#This Row],[godzina przylotu]]-loty5[[#This Row],[godzina wylotu]]</f>
        <v>5.4178240740740735E-2</v>
      </c>
      <c r="J118" s="2">
        <f>1-loty5[[#This Row],[godzina wylotu]]</f>
        <v>0.35410879629629632</v>
      </c>
      <c r="K118" t="str">
        <f>loty5[[#This Row],[godzina przylotu]]</f>
        <v>16:48:06</v>
      </c>
    </row>
    <row r="119" spans="1:11" x14ac:dyDescent="0.4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122</v>
      </c>
      <c r="F119">
        <v>6</v>
      </c>
      <c r="G119">
        <v>0</v>
      </c>
      <c r="H119">
        <f>loty5[[#This Row],[data przylotu]]-loty5[[#This Row],[data wylotu]]</f>
        <v>0</v>
      </c>
      <c r="I119" s="2">
        <f>loty5[[#This Row],[godzina przylotu]]-loty5[[#This Row],[godzina wylotu]]</f>
        <v>8.3935185185185168E-2</v>
      </c>
      <c r="J119" s="2">
        <f>1-loty5[[#This Row],[godzina wylotu]]</f>
        <v>0.23593750000000002</v>
      </c>
      <c r="K119" t="str">
        <f>loty5[[#This Row],[godzina przylotu]]</f>
        <v>20:21:07</v>
      </c>
    </row>
    <row r="120" spans="1:11" x14ac:dyDescent="0.4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123</v>
      </c>
      <c r="F120">
        <v>4</v>
      </c>
      <c r="G120">
        <v>11</v>
      </c>
      <c r="H120">
        <f>loty5[[#This Row],[data przylotu]]-loty5[[#This Row],[data wylotu]]</f>
        <v>1</v>
      </c>
      <c r="I120" s="2">
        <f>loty5[[#This Row],[godzina przylotu]]-loty5[[#This Row],[godzina wylotu]]</f>
        <v>-0.94078703703703703</v>
      </c>
      <c r="J120" s="2">
        <f>1-loty5[[#This Row],[godzina wylotu]]</f>
        <v>1.6574074074074074E-2</v>
      </c>
      <c r="K120" t="str">
        <f>loty5[[#This Row],[godzina przylotu]]</f>
        <v>01:01:24</v>
      </c>
    </row>
    <row r="121" spans="1:11" x14ac:dyDescent="0.4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124</v>
      </c>
      <c r="F121">
        <v>19</v>
      </c>
      <c r="G121">
        <v>3</v>
      </c>
      <c r="H121">
        <f>loty5[[#This Row],[data przylotu]]-loty5[[#This Row],[data wylotu]]</f>
        <v>0</v>
      </c>
      <c r="I121" s="2">
        <f>loty5[[#This Row],[godzina przylotu]]-loty5[[#This Row],[godzina wylotu]]</f>
        <v>9.3414351851851818E-2</v>
      </c>
      <c r="J121" s="2">
        <f>1-loty5[[#This Row],[godzina wylotu]]</f>
        <v>0.70273148148148146</v>
      </c>
      <c r="K121" t="str">
        <f>loty5[[#This Row],[godzina przylotu]]</f>
        <v>09:22:35</v>
      </c>
    </row>
    <row r="122" spans="1:11" x14ac:dyDescent="0.4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125</v>
      </c>
      <c r="F122">
        <v>3</v>
      </c>
      <c r="G122">
        <v>21</v>
      </c>
      <c r="H122">
        <f>loty5[[#This Row],[data przylotu]]-loty5[[#This Row],[data wylotu]]</f>
        <v>0</v>
      </c>
      <c r="I122" s="2">
        <f>loty5[[#This Row],[godzina przylotu]]-loty5[[#This Row],[godzina wylotu]]</f>
        <v>7.6215277777777757E-2</v>
      </c>
      <c r="J122" s="2">
        <f>1-loty5[[#This Row],[godzina wylotu]]</f>
        <v>0.56555555555555559</v>
      </c>
      <c r="K122" t="str">
        <f>loty5[[#This Row],[godzina przylotu]]</f>
        <v>12:15:21</v>
      </c>
    </row>
    <row r="123" spans="1:11" x14ac:dyDescent="0.4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126</v>
      </c>
      <c r="F123">
        <v>19</v>
      </c>
      <c r="G123">
        <v>22</v>
      </c>
      <c r="H123">
        <f>loty5[[#This Row],[data przylotu]]-loty5[[#This Row],[data wylotu]]</f>
        <v>0</v>
      </c>
      <c r="I123" s="2">
        <f>loty5[[#This Row],[godzina przylotu]]-loty5[[#This Row],[godzina wylotu]]</f>
        <v>4.2569444444444438E-2</v>
      </c>
      <c r="J123" s="2">
        <f>1-loty5[[#This Row],[godzina wylotu]]</f>
        <v>0.45481481481481478</v>
      </c>
      <c r="K123" t="str">
        <f>loty5[[#This Row],[godzina przylotu]]</f>
        <v>14:06:22</v>
      </c>
    </row>
    <row r="124" spans="1:11" x14ac:dyDescent="0.4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127</v>
      </c>
      <c r="F124">
        <v>13</v>
      </c>
      <c r="G124">
        <v>14</v>
      </c>
      <c r="H124">
        <f>loty5[[#This Row],[data przylotu]]-loty5[[#This Row],[data wylotu]]</f>
        <v>0</v>
      </c>
      <c r="I124" s="2">
        <f>loty5[[#This Row],[godzina przylotu]]-loty5[[#This Row],[godzina wylotu]]</f>
        <v>0.11515046296296294</v>
      </c>
      <c r="J124" s="2">
        <f>1-loty5[[#This Row],[godzina wylotu]]</f>
        <v>0.36729166666666668</v>
      </c>
      <c r="K124" t="str">
        <f>loty5[[#This Row],[godzina przylotu]]</f>
        <v>17:56:55</v>
      </c>
    </row>
    <row r="125" spans="1:11" x14ac:dyDescent="0.4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128</v>
      </c>
      <c r="F125">
        <v>19</v>
      </c>
      <c r="G125">
        <v>25</v>
      </c>
      <c r="H125">
        <f>loty5[[#This Row],[data przylotu]]-loty5[[#This Row],[data wylotu]]</f>
        <v>0</v>
      </c>
      <c r="I125" s="2">
        <f>loty5[[#This Row],[godzina przylotu]]-loty5[[#This Row],[godzina wylotu]]</f>
        <v>0.10021990740740738</v>
      </c>
      <c r="J125" s="2">
        <f>1-loty5[[#This Row],[godzina wylotu]]</f>
        <v>0.21059027777777772</v>
      </c>
      <c r="K125" t="str">
        <f>loty5[[#This Row],[godzina przylotu]]</f>
        <v>21:21:04</v>
      </c>
    </row>
    <row r="126" spans="1:11" x14ac:dyDescent="0.45">
      <c r="A126">
        <v>125</v>
      </c>
      <c r="B126" s="1">
        <v>44463</v>
      </c>
      <c r="C126" s="2">
        <v>0.174375</v>
      </c>
      <c r="D126" s="1">
        <v>44463</v>
      </c>
      <c r="E126" s="3" t="s">
        <v>129</v>
      </c>
      <c r="F126">
        <v>19</v>
      </c>
      <c r="G126">
        <v>11</v>
      </c>
      <c r="H126">
        <f>loty5[[#This Row],[data przylotu]]-loty5[[#This Row],[data wylotu]]</f>
        <v>0</v>
      </c>
      <c r="I126" s="2">
        <f>loty5[[#This Row],[godzina przylotu]]-loty5[[#This Row],[godzina wylotu]]</f>
        <v>0.12586805555555558</v>
      </c>
      <c r="J126" s="2">
        <f>1-loty5[[#This Row],[godzina wylotu]]</f>
        <v>0.82562500000000005</v>
      </c>
      <c r="K126" t="str">
        <f>loty5[[#This Row],[godzina przylotu]]</f>
        <v>07:12:21</v>
      </c>
    </row>
    <row r="127" spans="1:11" x14ac:dyDescent="0.4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130</v>
      </c>
      <c r="F127">
        <v>13</v>
      </c>
      <c r="G127">
        <v>4</v>
      </c>
      <c r="H127">
        <f>loty5[[#This Row],[data przylotu]]-loty5[[#This Row],[data wylotu]]</f>
        <v>0</v>
      </c>
      <c r="I127" s="2">
        <f>loty5[[#This Row],[godzina przylotu]]-loty5[[#This Row],[godzina wylotu]]</f>
        <v>0.13484953703703706</v>
      </c>
      <c r="J127" s="2">
        <f>1-loty5[[#This Row],[godzina wylotu]]</f>
        <v>0.54380787037037037</v>
      </c>
      <c r="K127" t="str">
        <f>loty5[[#This Row],[godzina przylotu]]</f>
        <v>14:11:06</v>
      </c>
    </row>
    <row r="128" spans="1:11" x14ac:dyDescent="0.4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131</v>
      </c>
      <c r="F128">
        <v>13</v>
      </c>
      <c r="G128">
        <v>9</v>
      </c>
      <c r="H128">
        <f>loty5[[#This Row],[data przylotu]]-loty5[[#This Row],[data wylotu]]</f>
        <v>0</v>
      </c>
      <c r="I128" s="2">
        <f>loty5[[#This Row],[godzina przylotu]]-loty5[[#This Row],[godzina wylotu]]</f>
        <v>5.7407407407407463E-2</v>
      </c>
      <c r="J128" s="2">
        <f>1-loty5[[#This Row],[godzina wylotu]]</f>
        <v>0.27357638888888891</v>
      </c>
      <c r="K128" t="str">
        <f>loty5[[#This Row],[godzina przylotu]]</f>
        <v>18:48:43</v>
      </c>
    </row>
    <row r="129" spans="1:11" x14ac:dyDescent="0.4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132</v>
      </c>
      <c r="F129">
        <v>10</v>
      </c>
      <c r="G129">
        <v>12</v>
      </c>
      <c r="H129">
        <f>loty5[[#This Row],[data przylotu]]-loty5[[#This Row],[data wylotu]]</f>
        <v>0</v>
      </c>
      <c r="I129" s="2">
        <f>loty5[[#This Row],[godzina przylotu]]-loty5[[#This Row],[godzina wylotu]]</f>
        <v>6.4363425925925921E-2</v>
      </c>
      <c r="J129" s="2">
        <f>1-loty5[[#This Row],[godzina wylotu]]</f>
        <v>0.1802893518518518</v>
      </c>
      <c r="K129" t="str">
        <f>loty5[[#This Row],[godzina przylotu]]</f>
        <v>21:13:04</v>
      </c>
    </row>
    <row r="130" spans="1:11" x14ac:dyDescent="0.4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133</v>
      </c>
      <c r="F130">
        <v>9</v>
      </c>
      <c r="G130">
        <v>11</v>
      </c>
      <c r="H130">
        <f>loty5[[#This Row],[data przylotu]]-loty5[[#This Row],[data wylotu]]</f>
        <v>0</v>
      </c>
      <c r="I130" s="2">
        <f>loty5[[#This Row],[godzina przylotu]]-loty5[[#This Row],[godzina wylotu]]</f>
        <v>5.7129629629629586E-2</v>
      </c>
      <c r="J130" s="2">
        <f>1-loty5[[#This Row],[godzina wylotu]]</f>
        <v>0.70526620370370363</v>
      </c>
      <c r="K130" t="str">
        <f>loty5[[#This Row],[godzina przylotu]]</f>
        <v>08:26:41</v>
      </c>
    </row>
    <row r="131" spans="1:11" x14ac:dyDescent="0.4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134</v>
      </c>
      <c r="F131">
        <v>14</v>
      </c>
      <c r="G131">
        <v>20</v>
      </c>
      <c r="H131">
        <f>loty5[[#This Row],[data przylotu]]-loty5[[#This Row],[data wylotu]]</f>
        <v>0</v>
      </c>
      <c r="I131" s="2">
        <f>loty5[[#This Row],[godzina przylotu]]-loty5[[#This Row],[godzina wylotu]]</f>
        <v>7.6192129629629624E-2</v>
      </c>
      <c r="J131" s="2">
        <f>1-loty5[[#This Row],[godzina wylotu]]</f>
        <v>0.57545138888888892</v>
      </c>
      <c r="K131" t="str">
        <f>loty5[[#This Row],[godzina przylotu]]</f>
        <v>12:01:04</v>
      </c>
    </row>
    <row r="132" spans="1:11" x14ac:dyDescent="0.4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135</v>
      </c>
      <c r="F132">
        <v>1</v>
      </c>
      <c r="G132">
        <v>3</v>
      </c>
      <c r="H132">
        <f>loty5[[#This Row],[data przylotu]]-loty5[[#This Row],[data wylotu]]</f>
        <v>0</v>
      </c>
      <c r="I132" s="2">
        <f>loty5[[#This Row],[godzina przylotu]]-loty5[[#This Row],[godzina wylotu]]</f>
        <v>3.0995370370370368E-2</v>
      </c>
      <c r="J132" s="2">
        <f>1-loty5[[#This Row],[godzina wylotu]]</f>
        <v>0.45525462962962959</v>
      </c>
      <c r="K132" t="str">
        <f>loty5[[#This Row],[godzina przylotu]]</f>
        <v>13:49:04</v>
      </c>
    </row>
    <row r="133" spans="1:11" x14ac:dyDescent="0.4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136</v>
      </c>
      <c r="F133">
        <v>5</v>
      </c>
      <c r="G133">
        <v>6</v>
      </c>
      <c r="H133">
        <f>loty5[[#This Row],[data przylotu]]-loty5[[#This Row],[data wylotu]]</f>
        <v>0</v>
      </c>
      <c r="I133" s="2">
        <f>loty5[[#This Row],[godzina przylotu]]-loty5[[#This Row],[godzina wylotu]]</f>
        <v>3.8888888888888862E-2</v>
      </c>
      <c r="J133" s="2">
        <f>1-loty5[[#This Row],[godzina wylotu]]</f>
        <v>0.36934027777777778</v>
      </c>
      <c r="K133" t="str">
        <f>loty5[[#This Row],[godzina przylotu]]</f>
        <v>16:04:09</v>
      </c>
    </row>
    <row r="134" spans="1:11" x14ac:dyDescent="0.4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137</v>
      </c>
      <c r="F134">
        <v>12</v>
      </c>
      <c r="G134">
        <v>6</v>
      </c>
      <c r="H134">
        <f>loty5[[#This Row],[data przylotu]]-loty5[[#This Row],[data wylotu]]</f>
        <v>0</v>
      </c>
      <c r="I134" s="2">
        <f>loty5[[#This Row],[godzina przylotu]]-loty5[[#This Row],[godzina wylotu]]</f>
        <v>4.4884259259259207E-2</v>
      </c>
      <c r="J134" s="2">
        <f>1-loty5[[#This Row],[godzina wylotu]]</f>
        <v>0.28858796296296296</v>
      </c>
      <c r="K134" t="str">
        <f>loty5[[#This Row],[godzina przylotu]]</f>
        <v>18:09:04</v>
      </c>
    </row>
    <row r="135" spans="1:11" x14ac:dyDescent="0.4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138</v>
      </c>
      <c r="F135">
        <v>13</v>
      </c>
      <c r="G135">
        <v>24</v>
      </c>
      <c r="H135">
        <f>loty5[[#This Row],[data przylotu]]-loty5[[#This Row],[data wylotu]]</f>
        <v>0</v>
      </c>
      <c r="I135" s="2">
        <f>loty5[[#This Row],[godzina przylotu]]-loty5[[#This Row],[godzina wylotu]]</f>
        <v>6.1932870370370374E-2</v>
      </c>
      <c r="J135" s="2">
        <f>1-loty5[[#This Row],[godzina wylotu]]</f>
        <v>0.73165509259259265</v>
      </c>
      <c r="K135" t="str">
        <f>loty5[[#This Row],[godzina przylotu]]</f>
        <v>07:55:36</v>
      </c>
    </row>
    <row r="136" spans="1:11" x14ac:dyDescent="0.4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139</v>
      </c>
      <c r="F136">
        <v>9</v>
      </c>
      <c r="G136">
        <v>2</v>
      </c>
      <c r="H136">
        <f>loty5[[#This Row],[data przylotu]]-loty5[[#This Row],[data wylotu]]</f>
        <v>0</v>
      </c>
      <c r="I136" s="2">
        <f>loty5[[#This Row],[godzina przylotu]]-loty5[[#This Row],[godzina wylotu]]</f>
        <v>4.0462962962962923E-2</v>
      </c>
      <c r="J136" s="2">
        <f>1-loty5[[#This Row],[godzina wylotu]]</f>
        <v>0.61730324074074072</v>
      </c>
      <c r="K136" t="str">
        <f>loty5[[#This Row],[godzina przylotu]]</f>
        <v>10:09:21</v>
      </c>
    </row>
    <row r="137" spans="1:11" x14ac:dyDescent="0.4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140</v>
      </c>
      <c r="F137">
        <v>11</v>
      </c>
      <c r="G137">
        <v>6</v>
      </c>
      <c r="H137">
        <f>loty5[[#This Row],[data przylotu]]-loty5[[#This Row],[data wylotu]]</f>
        <v>0</v>
      </c>
      <c r="I137" s="2">
        <f>loty5[[#This Row],[godzina przylotu]]-loty5[[#This Row],[godzina wylotu]]</f>
        <v>4.1041666666666643E-2</v>
      </c>
      <c r="J137" s="2">
        <f>1-loty5[[#This Row],[godzina wylotu]]</f>
        <v>0.54509259259259257</v>
      </c>
      <c r="K137" t="str">
        <f>loty5[[#This Row],[godzina przylotu]]</f>
        <v>11:54:10</v>
      </c>
    </row>
    <row r="138" spans="1:11" x14ac:dyDescent="0.4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141</v>
      </c>
      <c r="F138">
        <v>11</v>
      </c>
      <c r="G138">
        <v>9</v>
      </c>
      <c r="H138">
        <f>loty5[[#This Row],[data przylotu]]-loty5[[#This Row],[data wylotu]]</f>
        <v>0</v>
      </c>
      <c r="I138" s="2">
        <f>loty5[[#This Row],[godzina przylotu]]-loty5[[#This Row],[godzina wylotu]]</f>
        <v>4.3009259259259247E-2</v>
      </c>
      <c r="J138" s="2">
        <f>1-loty5[[#This Row],[godzina wylotu]]</f>
        <v>0.45549768518518519</v>
      </c>
      <c r="K138" t="str">
        <f>loty5[[#This Row],[godzina przylotu]]</f>
        <v>14:06:01</v>
      </c>
    </row>
    <row r="139" spans="1:11" x14ac:dyDescent="0.4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142</v>
      </c>
      <c r="F139">
        <v>13</v>
      </c>
      <c r="G139">
        <v>24</v>
      </c>
      <c r="H139">
        <f>loty5[[#This Row],[data przylotu]]-loty5[[#This Row],[data wylotu]]</f>
        <v>0</v>
      </c>
      <c r="I139" s="2">
        <f>loty5[[#This Row],[godzina przylotu]]-loty5[[#This Row],[godzina wylotu]]</f>
        <v>7.3831018518518476E-2</v>
      </c>
      <c r="J139" s="2">
        <f>1-loty5[[#This Row],[godzina wylotu]]</f>
        <v>0.32725694444444442</v>
      </c>
      <c r="K139" t="str">
        <f>loty5[[#This Row],[godzina przylotu]]</f>
        <v>17:55:04</v>
      </c>
    </row>
    <row r="140" spans="1:11" x14ac:dyDescent="0.4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143</v>
      </c>
      <c r="F140">
        <v>15</v>
      </c>
      <c r="G140">
        <v>6</v>
      </c>
      <c r="H140">
        <f>loty5[[#This Row],[data przylotu]]-loty5[[#This Row],[data wylotu]]</f>
        <v>0</v>
      </c>
      <c r="I140" s="2">
        <f>loty5[[#This Row],[godzina przylotu]]-loty5[[#This Row],[godzina wylotu]]</f>
        <v>5.9722222222222232E-2</v>
      </c>
      <c r="J140" s="2">
        <f>1-loty5[[#This Row],[godzina wylotu]]</f>
        <v>0.20550925925925922</v>
      </c>
      <c r="K140" t="str">
        <f>loty5[[#This Row],[godzina przylotu]]</f>
        <v>20:30:04</v>
      </c>
    </row>
    <row r="141" spans="1:11" x14ac:dyDescent="0.4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144</v>
      </c>
      <c r="F141">
        <v>15</v>
      </c>
      <c r="G141">
        <v>9</v>
      </c>
      <c r="H141">
        <f>loty5[[#This Row],[data przylotu]]-loty5[[#This Row],[data wylotu]]</f>
        <v>0</v>
      </c>
      <c r="I141" s="2">
        <f>loty5[[#This Row],[godzina przylotu]]-loty5[[#This Row],[godzina wylotu]]</f>
        <v>7.8356481481481499E-2</v>
      </c>
      <c r="J141" s="2">
        <f>1-loty5[[#This Row],[godzina wylotu]]</f>
        <v>0.74716435185185182</v>
      </c>
      <c r="K141" t="str">
        <f>loty5[[#This Row],[godzina przylotu]]</f>
        <v>07:56:55</v>
      </c>
    </row>
    <row r="142" spans="1:11" x14ac:dyDescent="0.4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145</v>
      </c>
      <c r="F142">
        <v>10</v>
      </c>
      <c r="G142">
        <v>19</v>
      </c>
      <c r="H142">
        <f>loty5[[#This Row],[data przylotu]]-loty5[[#This Row],[data wylotu]]</f>
        <v>0</v>
      </c>
      <c r="I142" s="2">
        <f>loty5[[#This Row],[godzina przylotu]]-loty5[[#This Row],[godzina wylotu]]</f>
        <v>4.2442129629629621E-2</v>
      </c>
      <c r="J142" s="2">
        <f>1-loty5[[#This Row],[godzina wylotu]]</f>
        <v>0.61804398148148154</v>
      </c>
      <c r="K142" t="str">
        <f>loty5[[#This Row],[godzina przylotu]]</f>
        <v>10:11:08</v>
      </c>
    </row>
    <row r="143" spans="1:11" x14ac:dyDescent="0.4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146</v>
      </c>
      <c r="F143">
        <v>1</v>
      </c>
      <c r="G143">
        <v>0</v>
      </c>
      <c r="H143">
        <f>loty5[[#This Row],[data przylotu]]-loty5[[#This Row],[data wylotu]]</f>
        <v>0</v>
      </c>
      <c r="I143" s="2">
        <f>loty5[[#This Row],[godzina przylotu]]-loty5[[#This Row],[godzina wylotu]]</f>
        <v>8.333333333333337E-2</v>
      </c>
      <c r="J143" s="2">
        <f>1-loty5[[#This Row],[godzina wylotu]]</f>
        <v>0.45479166666666671</v>
      </c>
      <c r="K143" t="str">
        <f>loty5[[#This Row],[godzina przylotu]]</f>
        <v>15:05:06</v>
      </c>
    </row>
    <row r="144" spans="1:11" x14ac:dyDescent="0.4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147</v>
      </c>
      <c r="F144">
        <v>3</v>
      </c>
      <c r="G144">
        <v>0</v>
      </c>
      <c r="H144">
        <f>loty5[[#This Row],[data przylotu]]-loty5[[#This Row],[data wylotu]]</f>
        <v>0</v>
      </c>
      <c r="I144" s="2">
        <f>loty5[[#This Row],[godzina przylotu]]-loty5[[#This Row],[godzina wylotu]]</f>
        <v>8.1921296296296298E-2</v>
      </c>
      <c r="J144" s="2">
        <f>1-loty5[[#This Row],[godzina wylotu]]</f>
        <v>0.28881944444444441</v>
      </c>
      <c r="K144" t="str">
        <f>loty5[[#This Row],[godzina przylotu]]</f>
        <v>19:02:04</v>
      </c>
    </row>
    <row r="145" spans="1:11" x14ac:dyDescent="0.4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148</v>
      </c>
      <c r="F145">
        <v>9</v>
      </c>
      <c r="G145">
        <v>14</v>
      </c>
      <c r="H145">
        <f>loty5[[#This Row],[data przylotu]]-loty5[[#This Row],[data wylotu]]</f>
        <v>0</v>
      </c>
      <c r="I145" s="2">
        <f>loty5[[#This Row],[godzina przylotu]]-loty5[[#This Row],[godzina wylotu]]</f>
        <v>7.6388888888888895E-2</v>
      </c>
      <c r="J145" s="2">
        <f>1-loty5[[#This Row],[godzina wylotu]]</f>
        <v>0.58048611111111104</v>
      </c>
      <c r="K145" t="str">
        <f>loty5[[#This Row],[godzina przylotu]]</f>
        <v>11:54:06</v>
      </c>
    </row>
    <row r="146" spans="1:11" x14ac:dyDescent="0.4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149</v>
      </c>
      <c r="F146">
        <v>11</v>
      </c>
      <c r="G146">
        <v>13</v>
      </c>
      <c r="H146">
        <f>loty5[[#This Row],[data przylotu]]-loty5[[#This Row],[data wylotu]]</f>
        <v>0</v>
      </c>
      <c r="I146" s="2">
        <f>loty5[[#This Row],[godzina przylotu]]-loty5[[#This Row],[godzina wylotu]]</f>
        <v>8.7407407407407378E-2</v>
      </c>
      <c r="J146" s="2">
        <f>1-loty5[[#This Row],[godzina wylotu]]</f>
        <v>0.45898148148148143</v>
      </c>
      <c r="K146" t="str">
        <f>loty5[[#This Row],[godzina przylotu]]</f>
        <v>15:04:56</v>
      </c>
    </row>
    <row r="147" spans="1:11" x14ac:dyDescent="0.4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150</v>
      </c>
      <c r="F147">
        <v>12</v>
      </c>
      <c r="G147">
        <v>9</v>
      </c>
      <c r="H147">
        <f>loty5[[#This Row],[data przylotu]]-loty5[[#This Row],[data wylotu]]</f>
        <v>0</v>
      </c>
      <c r="I147" s="2">
        <f>loty5[[#This Row],[godzina przylotu]]-loty5[[#This Row],[godzina wylotu]]</f>
        <v>4.2187500000000044E-2</v>
      </c>
      <c r="J147" s="2">
        <f>1-loty5[[#This Row],[godzina wylotu]]</f>
        <v>0.28745370370370371</v>
      </c>
      <c r="K147" t="str">
        <f>loty5[[#This Row],[godzina przylotu]]</f>
        <v>18:06:49</v>
      </c>
    </row>
    <row r="148" spans="1:11" x14ac:dyDescent="0.4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151</v>
      </c>
      <c r="F148">
        <v>14</v>
      </c>
      <c r="G148">
        <v>9</v>
      </c>
      <c r="H148">
        <f>loty5[[#This Row],[data przylotu]]-loty5[[#This Row],[data wylotu]]</f>
        <v>0</v>
      </c>
      <c r="I148" s="2">
        <f>loty5[[#This Row],[godzina przylotu]]-loty5[[#This Row],[godzina wylotu]]</f>
        <v>8.4039351851851851E-2</v>
      </c>
      <c r="J148" s="2">
        <f>1-loty5[[#This Row],[godzina wylotu]]</f>
        <v>0.20833333333333337</v>
      </c>
      <c r="K148" t="str">
        <f>loty5[[#This Row],[godzina przylotu]]</f>
        <v>21:01:01</v>
      </c>
    </row>
    <row r="149" spans="1:11" x14ac:dyDescent="0.4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152</v>
      </c>
      <c r="F149">
        <v>12</v>
      </c>
      <c r="G149">
        <v>16</v>
      </c>
      <c r="H149">
        <f>loty5[[#This Row],[data przylotu]]-loty5[[#This Row],[data wylotu]]</f>
        <v>0</v>
      </c>
      <c r="I149" s="2">
        <f>loty5[[#This Row],[godzina przylotu]]-loty5[[#This Row],[godzina wylotu]]</f>
        <v>7.4641203703703696E-2</v>
      </c>
      <c r="J149" s="2">
        <f>1-loty5[[#This Row],[godzina wylotu]]</f>
        <v>0.70065972222222217</v>
      </c>
      <c r="K149" t="str">
        <f>loty5[[#This Row],[godzina przylotu]]</f>
        <v>08:58:32</v>
      </c>
    </row>
    <row r="150" spans="1:11" x14ac:dyDescent="0.4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153</v>
      </c>
      <c r="F150">
        <v>9</v>
      </c>
      <c r="G150">
        <v>21</v>
      </c>
      <c r="H150">
        <f>loty5[[#This Row],[data przylotu]]-loty5[[#This Row],[data wylotu]]</f>
        <v>0</v>
      </c>
      <c r="I150" s="2">
        <f>loty5[[#This Row],[godzina przylotu]]-loty5[[#This Row],[godzina wylotu]]</f>
        <v>8.3310185185185237E-2</v>
      </c>
      <c r="J150" s="2">
        <f>1-loty5[[#This Row],[godzina wylotu]]</f>
        <v>0.58259259259259255</v>
      </c>
      <c r="K150" t="str">
        <f>loty5[[#This Row],[godzina przylotu]]</f>
        <v>12:01:02</v>
      </c>
    </row>
    <row r="151" spans="1:11" x14ac:dyDescent="0.4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154</v>
      </c>
      <c r="F151">
        <v>15</v>
      </c>
      <c r="G151">
        <v>9</v>
      </c>
      <c r="H151">
        <f>loty5[[#This Row],[data przylotu]]-loty5[[#This Row],[data wylotu]]</f>
        <v>0</v>
      </c>
      <c r="I151" s="2">
        <f>loty5[[#This Row],[godzina przylotu]]-loty5[[#This Row],[godzina wylotu]]</f>
        <v>5.6956018518518503E-2</v>
      </c>
      <c r="J151" s="2">
        <f>1-loty5[[#This Row],[godzina wylotu]]</f>
        <v>0.44363425925925926</v>
      </c>
      <c r="K151" t="str">
        <f>loty5[[#This Row],[godzina przylotu]]</f>
        <v>14:43:11</v>
      </c>
    </row>
    <row r="152" spans="1:11" x14ac:dyDescent="0.4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155</v>
      </c>
      <c r="F152">
        <v>14</v>
      </c>
      <c r="G152">
        <v>8</v>
      </c>
      <c r="H152">
        <f>loty5[[#This Row],[data przylotu]]-loty5[[#This Row],[data wylotu]]</f>
        <v>0</v>
      </c>
      <c r="I152" s="2">
        <f>loty5[[#This Row],[godzina przylotu]]-loty5[[#This Row],[godzina wylotu]]</f>
        <v>5.902777777777779E-2</v>
      </c>
      <c r="J152" s="2">
        <f>1-loty5[[#This Row],[godzina wylotu]]</f>
        <v>0.32694444444444448</v>
      </c>
      <c r="K152" t="str">
        <f>loty5[[#This Row],[godzina przylotu]]</f>
        <v>17:34:12</v>
      </c>
    </row>
    <row r="153" spans="1:11" x14ac:dyDescent="0.4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156</v>
      </c>
      <c r="F153">
        <v>16</v>
      </c>
      <c r="G153">
        <v>21</v>
      </c>
      <c r="H153">
        <f>loty5[[#This Row],[data przylotu]]-loty5[[#This Row],[data wylotu]]</f>
        <v>0</v>
      </c>
      <c r="I153" s="2">
        <f>loty5[[#This Row],[godzina przylotu]]-loty5[[#This Row],[godzina wylotu]]</f>
        <v>4.8854166666666643E-2</v>
      </c>
      <c r="J153" s="2">
        <f>1-loty5[[#This Row],[godzina wylotu]]</f>
        <v>0.20068287037037036</v>
      </c>
      <c r="K153" t="str">
        <f>loty5[[#This Row],[godzina przylotu]]</f>
        <v>20:21:22</v>
      </c>
    </row>
    <row r="154" spans="1:11" x14ac:dyDescent="0.4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157</v>
      </c>
      <c r="F154">
        <v>14</v>
      </c>
      <c r="G154">
        <v>9</v>
      </c>
      <c r="H154">
        <f>loty5[[#This Row],[data przylotu]]-loty5[[#This Row],[data wylotu]]</f>
        <v>1</v>
      </c>
      <c r="I154" s="2">
        <f>loty5[[#This Row],[godzina przylotu]]-loty5[[#This Row],[godzina wylotu]]</f>
        <v>-0.92152777777777772</v>
      </c>
      <c r="J154" s="2">
        <f>1-loty5[[#This Row],[godzina wylotu]]</f>
        <v>3.8842592592592595E-2</v>
      </c>
      <c r="K154" t="str">
        <f>loty5[[#This Row],[godzina przylotu]]</f>
        <v>00:57:04</v>
      </c>
    </row>
    <row r="155" spans="1:11" x14ac:dyDescent="0.45">
      <c r="A155">
        <v>154</v>
      </c>
      <c r="B155" s="1">
        <v>44469</v>
      </c>
      <c r="C155" s="2">
        <v>0.3125</v>
      </c>
      <c r="D155" s="1">
        <v>44469</v>
      </c>
      <c r="E155" s="3" t="s">
        <v>158</v>
      </c>
      <c r="F155">
        <v>17</v>
      </c>
      <c r="G155">
        <v>3</v>
      </c>
      <c r="H155">
        <f>loty5[[#This Row],[data przylotu]]-loty5[[#This Row],[data wylotu]]</f>
        <v>0</v>
      </c>
      <c r="I155" s="2">
        <f>loty5[[#This Row],[godzina przylotu]]-loty5[[#This Row],[godzina wylotu]]</f>
        <v>2.1354166666666674E-2</v>
      </c>
      <c r="J155" s="2">
        <f>1-loty5[[#This Row],[godzina wylotu]]</f>
        <v>0.6875</v>
      </c>
      <c r="K155" t="str">
        <f>loty5[[#This Row],[godzina przylotu]]</f>
        <v>08:00:45</v>
      </c>
    </row>
    <row r="156" spans="1:11" x14ac:dyDescent="0.4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134</v>
      </c>
      <c r="F156">
        <v>0</v>
      </c>
      <c r="G156">
        <v>9</v>
      </c>
      <c r="H156">
        <f>loty5[[#This Row],[data przylotu]]-loty5[[#This Row],[data wylotu]]</f>
        <v>0</v>
      </c>
      <c r="I156" s="2">
        <f>loty5[[#This Row],[godzina przylotu]]-loty5[[#This Row],[godzina wylotu]]</f>
        <v>5.8449074074074014E-2</v>
      </c>
      <c r="J156" s="2">
        <f>1-loty5[[#This Row],[godzina wylotu]]</f>
        <v>0.55770833333333325</v>
      </c>
      <c r="K156" t="str">
        <f>loty5[[#This Row],[godzina przylotu]]</f>
        <v>12:01:04</v>
      </c>
    </row>
    <row r="157" spans="1:11" x14ac:dyDescent="0.4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159</v>
      </c>
      <c r="F157">
        <v>14</v>
      </c>
      <c r="G157">
        <v>8</v>
      </c>
      <c r="H157">
        <f>loty5[[#This Row],[data przylotu]]-loty5[[#This Row],[data wylotu]]</f>
        <v>0</v>
      </c>
      <c r="I157" s="2">
        <f>loty5[[#This Row],[godzina przylotu]]-loty5[[#This Row],[godzina wylotu]]</f>
        <v>4.020833333333329E-2</v>
      </c>
      <c r="J157" s="2">
        <f>1-loty5[[#This Row],[godzina wylotu]]</f>
        <v>0.40954861111111107</v>
      </c>
      <c r="K157" t="str">
        <f>loty5[[#This Row],[godzina przylotu]]</f>
        <v>15:08:09</v>
      </c>
    </row>
    <row r="158" spans="1:11" x14ac:dyDescent="0.4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160</v>
      </c>
      <c r="F158">
        <v>6</v>
      </c>
      <c r="G158">
        <v>39</v>
      </c>
      <c r="H158">
        <f>loty5[[#This Row],[data przylotu]]-loty5[[#This Row],[data wylotu]]</f>
        <v>0</v>
      </c>
      <c r="I158" s="2">
        <f>loty5[[#This Row],[godzina przylotu]]-loty5[[#This Row],[godzina wylotu]]</f>
        <v>7.5254629629629699E-2</v>
      </c>
      <c r="J158" s="2">
        <f>1-loty5[[#This Row],[godzina wylotu]]</f>
        <v>0.2857291666666667</v>
      </c>
      <c r="K158" t="str">
        <f>loty5[[#This Row],[godzina przylotu]]</f>
        <v>18:56:55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90AD-1723-4F7B-AB93-6F3E01AEDB0E}">
  <dimension ref="A1:K158"/>
  <sheetViews>
    <sheetView tabSelected="1" workbookViewId="0">
      <selection activeCell="K2" sqref="K2"/>
    </sheetView>
  </sheetViews>
  <sheetFormatPr defaultRowHeight="14.25" x14ac:dyDescent="0.45"/>
  <cols>
    <col min="1" max="1" width="4.46484375" bestFit="1" customWidth="1"/>
    <col min="2" max="2" width="12.06640625" bestFit="1" customWidth="1"/>
    <col min="3" max="3" width="14.6640625" bestFit="1" customWidth="1"/>
    <col min="4" max="4" width="13.19921875" bestFit="1" customWidth="1"/>
    <col min="5" max="5" width="15.86328125" bestFit="1" customWidth="1"/>
    <col min="6" max="6" width="16.265625" bestFit="1" customWidth="1"/>
    <col min="7" max="7" width="16.73046875" bestFit="1" customWidth="1"/>
    <col min="9" max="9" width="9.06640625" style="2"/>
    <col min="10" max="10" width="9.06640625" style="3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161</v>
      </c>
      <c r="G1" t="s">
        <v>162</v>
      </c>
      <c r="H1" t="s">
        <v>178</v>
      </c>
      <c r="I1" s="2" t="s">
        <v>164</v>
      </c>
      <c r="J1" s="3" t="s">
        <v>179</v>
      </c>
      <c r="K1" t="s">
        <v>167</v>
      </c>
    </row>
    <row r="2" spans="1:11" x14ac:dyDescent="0.45">
      <c r="A2">
        <v>1</v>
      </c>
      <c r="B2" s="1">
        <v>44440</v>
      </c>
      <c r="C2" s="2">
        <v>0.33333333333333331</v>
      </c>
      <c r="D2" s="1">
        <v>44440</v>
      </c>
      <c r="E2" s="3" t="s">
        <v>5</v>
      </c>
      <c r="F2">
        <v>12</v>
      </c>
      <c r="G2">
        <v>0</v>
      </c>
      <c r="H2">
        <f>loty6[[#This Row],[data przylotu]]-loty6[[#This Row],[data wylotu]]</f>
        <v>0</v>
      </c>
      <c r="I2" s="2">
        <f>IF(loty6[[#This Row],[Cas dni]]= 0, loty6[[#This Row],[godzina przylotu]]-loty6[[#This Row],[godzina wylotu]], 1-loty6[[#This Row],[godzina wylotu]]+loty6[[#This Row],[godzina przylotu]])</f>
        <v>5.1805555555555549E-2</v>
      </c>
      <c r="J2" s="3">
        <v>5.1805555555555556E-2</v>
      </c>
    </row>
    <row r="3" spans="1:11" x14ac:dyDescent="0.45">
      <c r="A3">
        <v>2</v>
      </c>
      <c r="B3" s="1">
        <v>44440</v>
      </c>
      <c r="C3" s="2">
        <v>0.42430555555555555</v>
      </c>
      <c r="D3" s="1">
        <v>44440</v>
      </c>
      <c r="E3" s="3" t="s">
        <v>6</v>
      </c>
      <c r="F3">
        <v>11</v>
      </c>
      <c r="G3">
        <v>16</v>
      </c>
      <c r="H3">
        <f>loty6[[#This Row],[data przylotu]]-loty6[[#This Row],[data wylotu]]</f>
        <v>0</v>
      </c>
      <c r="I3" s="2">
        <f>IF(loty6[[#This Row],[Cas dni]]= 0, loty6[[#This Row],[godzina przylotu]]-loty6[[#This Row],[godzina wylotu]], 1-loty6[[#This Row],[godzina wylotu]]+loty6[[#This Row],[godzina przylotu]])</f>
        <v>0.13503472222222218</v>
      </c>
      <c r="J3" s="3">
        <f>loty6[[#This Row],[Czas łączny]]+J2</f>
        <v>0.18684027777777773</v>
      </c>
    </row>
    <row r="4" spans="1:11" x14ac:dyDescent="0.45">
      <c r="A4">
        <v>3</v>
      </c>
      <c r="B4" s="1">
        <v>44440</v>
      </c>
      <c r="C4" s="2">
        <v>0.64613425925925927</v>
      </c>
      <c r="D4" s="1">
        <v>44440</v>
      </c>
      <c r="E4" s="3" t="s">
        <v>7</v>
      </c>
      <c r="F4">
        <v>9</v>
      </c>
      <c r="G4">
        <v>0</v>
      </c>
      <c r="H4">
        <f>loty6[[#This Row],[data przylotu]]-loty6[[#This Row],[data wylotu]]</f>
        <v>0</v>
      </c>
      <c r="I4" s="2">
        <f>IF(loty6[[#This Row],[Cas dni]]= 0, loty6[[#This Row],[godzina przylotu]]-loty6[[#This Row],[godzina wylotu]], 1-loty6[[#This Row],[godzina wylotu]]+loty6[[#This Row],[godzina przylotu]])</f>
        <v>7.0081018518518556E-2</v>
      </c>
      <c r="J4" s="3">
        <f>loty6[[#This Row],[Czas łączny]]+J3</f>
        <v>0.25692129629629629</v>
      </c>
      <c r="K4" t="e" vm="1">
        <f t="shared" ref="K2:K33" si="0">_xleta.TIME</f>
        <v>#VALUE!</v>
      </c>
    </row>
    <row r="5" spans="1:11" x14ac:dyDescent="0.45">
      <c r="A5">
        <v>4</v>
      </c>
      <c r="B5" s="1">
        <v>44440</v>
      </c>
      <c r="C5" s="2">
        <v>0.76347222222222222</v>
      </c>
      <c r="D5" s="1">
        <v>44440</v>
      </c>
      <c r="E5" s="3" t="s">
        <v>8</v>
      </c>
      <c r="F5">
        <v>14</v>
      </c>
      <c r="G5">
        <v>11</v>
      </c>
      <c r="H5">
        <f>loty6[[#This Row],[data przylotu]]-loty6[[#This Row],[data wylotu]]</f>
        <v>0</v>
      </c>
      <c r="I5" s="2">
        <f>IF(loty6[[#This Row],[Cas dni]]= 0, loty6[[#This Row],[godzina przylotu]]-loty6[[#This Row],[godzina wylotu]], 1-loty6[[#This Row],[godzina wylotu]]+loty6[[#This Row],[godzina przylotu]])</f>
        <v>0.15055555555555555</v>
      </c>
      <c r="J5" s="3">
        <f>loty6[[#This Row],[Czas łączny]]+J4</f>
        <v>0.40747685185185184</v>
      </c>
    </row>
    <row r="6" spans="1:11" x14ac:dyDescent="0.45">
      <c r="A6">
        <v>5</v>
      </c>
      <c r="B6" s="1">
        <v>44441</v>
      </c>
      <c r="C6" s="2">
        <v>0.17721064814814816</v>
      </c>
      <c r="D6" s="1">
        <v>44441</v>
      </c>
      <c r="E6" s="3" t="s">
        <v>9</v>
      </c>
      <c r="F6">
        <v>21</v>
      </c>
      <c r="G6">
        <v>15</v>
      </c>
      <c r="H6">
        <f>loty6[[#This Row],[data przylotu]]-loty6[[#This Row],[data wylotu]]</f>
        <v>0</v>
      </c>
      <c r="I6" s="2">
        <f>IF(loty6[[#This Row],[Cas dni]]= 0, loty6[[#This Row],[godzina przylotu]]-loty6[[#This Row],[godzina wylotu]], 1-loty6[[#This Row],[godzina wylotu]]+loty6[[#This Row],[godzina przylotu]])</f>
        <v>9.5949074074074076E-2</v>
      </c>
      <c r="J6" s="3">
        <f>loty6[[#This Row],[Czas łączny]]+J5</f>
        <v>0.50342592592592594</v>
      </c>
      <c r="K6" t="e" vm="1">
        <f t="shared" si="0"/>
        <v>#VALUE!</v>
      </c>
    </row>
    <row r="7" spans="1:11" x14ac:dyDescent="0.45">
      <c r="A7">
        <v>6</v>
      </c>
      <c r="B7" s="1">
        <v>44441</v>
      </c>
      <c r="C7" s="2">
        <v>0.34736111111111112</v>
      </c>
      <c r="D7" s="1">
        <v>44441</v>
      </c>
      <c r="E7" s="3" t="s">
        <v>10</v>
      </c>
      <c r="F7">
        <v>11</v>
      </c>
      <c r="G7">
        <v>24</v>
      </c>
      <c r="H7">
        <f>loty6[[#This Row],[data przylotu]]-loty6[[#This Row],[data wylotu]]</f>
        <v>0</v>
      </c>
      <c r="I7" s="2">
        <f>IF(loty6[[#This Row],[Cas dni]]= 0, loty6[[#This Row],[godzina przylotu]]-loty6[[#This Row],[godzina wylotu]], 1-loty6[[#This Row],[godzina wylotu]]+loty6[[#This Row],[godzina przylotu]])</f>
        <v>7.7245370370370381E-2</v>
      </c>
      <c r="J7" s="3">
        <f>loty6[[#This Row],[Czas łączny]]+J6</f>
        <v>0.58067129629629632</v>
      </c>
      <c r="K7" t="e" vm="1">
        <f t="shared" si="0"/>
        <v>#VALUE!</v>
      </c>
    </row>
    <row r="8" spans="1:11" x14ac:dyDescent="0.45">
      <c r="A8">
        <v>7</v>
      </c>
      <c r="B8" s="1">
        <v>44441</v>
      </c>
      <c r="C8" s="2">
        <v>0.48079861111111111</v>
      </c>
      <c r="D8" s="1">
        <v>44441</v>
      </c>
      <c r="E8" s="3" t="s">
        <v>11</v>
      </c>
      <c r="F8">
        <v>19</v>
      </c>
      <c r="G8">
        <v>10</v>
      </c>
      <c r="H8">
        <f>loty6[[#This Row],[data przylotu]]-loty6[[#This Row],[data wylotu]]</f>
        <v>0</v>
      </c>
      <c r="I8" s="2">
        <f>IF(loty6[[#This Row],[Cas dni]]= 0, loty6[[#This Row],[godzina przylotu]]-loty6[[#This Row],[godzina wylotu]], 1-loty6[[#This Row],[godzina wylotu]]+loty6[[#This Row],[godzina przylotu]])</f>
        <v>9.1342592592592586E-2</v>
      </c>
      <c r="J8" s="3">
        <f>loty6[[#This Row],[Czas łączny]]+J7</f>
        <v>0.67201388888888891</v>
      </c>
      <c r="K8" t="e" vm="1">
        <f t="shared" si="0"/>
        <v>#VALUE!</v>
      </c>
    </row>
    <row r="9" spans="1:11" x14ac:dyDescent="0.45">
      <c r="A9">
        <v>8</v>
      </c>
      <c r="B9" s="1">
        <v>44441</v>
      </c>
      <c r="C9" s="2">
        <v>0.63290509259259264</v>
      </c>
      <c r="D9" s="1">
        <v>44441</v>
      </c>
      <c r="E9" s="3" t="s">
        <v>12</v>
      </c>
      <c r="F9">
        <v>9</v>
      </c>
      <c r="G9">
        <v>11</v>
      </c>
      <c r="H9">
        <f>loty6[[#This Row],[data przylotu]]-loty6[[#This Row],[data wylotu]]</f>
        <v>0</v>
      </c>
      <c r="I9" s="2">
        <f>IF(loty6[[#This Row],[Cas dni]]= 0, loty6[[#This Row],[godzina przylotu]]-loty6[[#This Row],[godzina wylotu]], 1-loty6[[#This Row],[godzina wylotu]]+loty6[[#This Row],[godzina przylotu]])</f>
        <v>9.6539351851851807E-2</v>
      </c>
      <c r="J9" s="3">
        <f>loty6[[#This Row],[Czas łączny]]+J8</f>
        <v>0.76855324074074072</v>
      </c>
      <c r="K9" t="e" vm="1">
        <f t="shared" si="0"/>
        <v>#VALUE!</v>
      </c>
    </row>
    <row r="10" spans="1:11" x14ac:dyDescent="0.45">
      <c r="A10">
        <v>9</v>
      </c>
      <c r="B10" s="1">
        <v>44441</v>
      </c>
      <c r="C10" s="2">
        <v>0.80592592592592593</v>
      </c>
      <c r="D10" s="1">
        <v>44441</v>
      </c>
      <c r="E10" s="3" t="s">
        <v>13</v>
      </c>
      <c r="F10">
        <v>12</v>
      </c>
      <c r="G10">
        <v>15</v>
      </c>
      <c r="H10">
        <f>loty6[[#This Row],[data przylotu]]-loty6[[#This Row],[data wylotu]]</f>
        <v>0</v>
      </c>
      <c r="I10" s="2">
        <f>IF(loty6[[#This Row],[Cas dni]]= 0, loty6[[#This Row],[godzina przylotu]]-loty6[[#This Row],[godzina wylotu]], 1-loty6[[#This Row],[godzina wylotu]]+loty6[[#This Row],[godzina przylotu]])</f>
        <v>9.0983796296296271E-2</v>
      </c>
      <c r="J10" s="3">
        <f>loty6[[#This Row],[Czas łączny]]+J9</f>
        <v>0.85953703703703699</v>
      </c>
      <c r="K10" t="e" vm="1">
        <f t="shared" si="0"/>
        <v>#VALUE!</v>
      </c>
    </row>
    <row r="11" spans="1:11" x14ac:dyDescent="0.45">
      <c r="A11">
        <v>10</v>
      </c>
      <c r="B11" s="1">
        <v>44442</v>
      </c>
      <c r="C11" s="2">
        <v>0.13548611111111111</v>
      </c>
      <c r="D11" s="1">
        <v>44442</v>
      </c>
      <c r="E11" s="3" t="s">
        <v>14</v>
      </c>
      <c r="F11">
        <v>17</v>
      </c>
      <c r="G11">
        <v>22</v>
      </c>
      <c r="H11">
        <f>loty6[[#This Row],[data przylotu]]-loty6[[#This Row],[data wylotu]]</f>
        <v>0</v>
      </c>
      <c r="I11" s="2">
        <f>IF(loty6[[#This Row],[Cas dni]]= 0, loty6[[#This Row],[godzina przylotu]]-loty6[[#This Row],[godzina wylotu]], 1-loty6[[#This Row],[godzina wylotu]]+loty6[[#This Row],[godzina przylotu]])</f>
        <v>0.18031250000000001</v>
      </c>
      <c r="J11" s="3">
        <f>loty6[[#This Row],[Czas łączny]]+J10</f>
        <v>1.0398495370370371</v>
      </c>
      <c r="K11" t="e" vm="1">
        <f t="shared" si="0"/>
        <v>#VALUE!</v>
      </c>
    </row>
    <row r="12" spans="1:11" x14ac:dyDescent="0.45">
      <c r="A12">
        <v>11</v>
      </c>
      <c r="B12" s="1">
        <v>44442</v>
      </c>
      <c r="C12" s="2">
        <v>0.37784722222222222</v>
      </c>
      <c r="D12" s="1">
        <v>44442</v>
      </c>
      <c r="E12" s="3" t="s">
        <v>15</v>
      </c>
      <c r="F12">
        <v>14</v>
      </c>
      <c r="G12">
        <v>10</v>
      </c>
      <c r="H12">
        <f>loty6[[#This Row],[data przylotu]]-loty6[[#This Row],[data wylotu]]</f>
        <v>0</v>
      </c>
      <c r="I12" s="2">
        <f>IF(loty6[[#This Row],[Cas dni]]= 0, loty6[[#This Row],[godzina przylotu]]-loty6[[#This Row],[godzina wylotu]], 1-loty6[[#This Row],[godzina wylotu]]+loty6[[#This Row],[godzina przylotu]])</f>
        <v>8.355324074074072E-2</v>
      </c>
      <c r="J12" s="3">
        <f>loty6[[#This Row],[Czas łączny]]+J11</f>
        <v>1.1234027777777778</v>
      </c>
      <c r="K12" t="e" vm="1">
        <f t="shared" si="0"/>
        <v>#VALUE!</v>
      </c>
    </row>
    <row r="13" spans="1:11" x14ac:dyDescent="0.45">
      <c r="A13">
        <v>12</v>
      </c>
      <c r="B13" s="1">
        <v>44442</v>
      </c>
      <c r="C13" s="2">
        <v>0.50086805555555558</v>
      </c>
      <c r="D13" s="1">
        <v>44442</v>
      </c>
      <c r="E13" s="3" t="s">
        <v>16</v>
      </c>
      <c r="F13">
        <v>24</v>
      </c>
      <c r="G13">
        <v>19</v>
      </c>
      <c r="H13">
        <f>loty6[[#This Row],[data przylotu]]-loty6[[#This Row],[data wylotu]]</f>
        <v>0</v>
      </c>
      <c r="I13" s="2">
        <f>IF(loty6[[#This Row],[Cas dni]]= 0, loty6[[#This Row],[godzina przylotu]]-loty6[[#This Row],[godzina wylotu]], 1-loty6[[#This Row],[godzina wylotu]]+loty6[[#This Row],[godzina przylotu]])</f>
        <v>0.1354629629629629</v>
      </c>
      <c r="J13" s="3">
        <f>loty6[[#This Row],[Czas łączny]]+J12</f>
        <v>1.2588657407407406</v>
      </c>
      <c r="K13" t="e" vm="1">
        <f t="shared" si="0"/>
        <v>#VALUE!</v>
      </c>
    </row>
    <row r="14" spans="1:11" x14ac:dyDescent="0.45">
      <c r="A14">
        <v>13</v>
      </c>
      <c r="B14" s="1">
        <v>44442</v>
      </c>
      <c r="C14" s="2">
        <v>0.7049305555555555</v>
      </c>
      <c r="D14" s="1">
        <v>44442</v>
      </c>
      <c r="E14" s="3" t="s">
        <v>17</v>
      </c>
      <c r="F14">
        <v>16</v>
      </c>
      <c r="G14">
        <v>11</v>
      </c>
      <c r="H14">
        <f>loty6[[#This Row],[data przylotu]]-loty6[[#This Row],[data wylotu]]</f>
        <v>0</v>
      </c>
      <c r="I14" s="2">
        <f>IF(loty6[[#This Row],[Cas dni]]= 0, loty6[[#This Row],[godzina przylotu]]-loty6[[#This Row],[godzina wylotu]], 1-loty6[[#This Row],[godzina wylotu]]+loty6[[#This Row],[godzina przylotu]])</f>
        <v>6.3344907407407502E-2</v>
      </c>
      <c r="J14" s="3">
        <f>loty6[[#This Row],[Czas łączny]]+J13</f>
        <v>1.3222106481481481</v>
      </c>
      <c r="K14" t="e" vm="1">
        <f t="shared" si="0"/>
        <v>#VALUE!</v>
      </c>
    </row>
    <row r="15" spans="1:11" x14ac:dyDescent="0.45">
      <c r="A15">
        <v>14</v>
      </c>
      <c r="B15" s="1">
        <v>44442</v>
      </c>
      <c r="C15" s="2">
        <v>0.80994212962962964</v>
      </c>
      <c r="D15" s="1">
        <v>44442</v>
      </c>
      <c r="E15" s="3" t="s">
        <v>18</v>
      </c>
      <c r="F15">
        <v>15</v>
      </c>
      <c r="G15">
        <v>9</v>
      </c>
      <c r="H15">
        <f>loty6[[#This Row],[data przylotu]]-loty6[[#This Row],[data wylotu]]</f>
        <v>0</v>
      </c>
      <c r="I15" s="2">
        <f>IF(loty6[[#This Row],[Cas dni]]= 0, loty6[[#This Row],[godzina przylotu]]-loty6[[#This Row],[godzina wylotu]], 1-loty6[[#This Row],[godzina wylotu]]+loty6[[#This Row],[godzina przylotu]])</f>
        <v>0.11835648148148148</v>
      </c>
      <c r="J15" s="3">
        <f>loty6[[#This Row],[Czas łączny]]+J14</f>
        <v>1.4405671296296296</v>
      </c>
      <c r="K15" t="e" vm="1">
        <f t="shared" si="0"/>
        <v>#VALUE!</v>
      </c>
    </row>
    <row r="16" spans="1:11" x14ac:dyDescent="0.45">
      <c r="A16">
        <v>15</v>
      </c>
      <c r="B16" s="1">
        <v>44443</v>
      </c>
      <c r="C16" s="2">
        <v>0.17093749999999999</v>
      </c>
      <c r="D16" s="1">
        <v>44443</v>
      </c>
      <c r="E16" s="3" t="s">
        <v>19</v>
      </c>
      <c r="F16">
        <v>7</v>
      </c>
      <c r="G16">
        <v>16</v>
      </c>
      <c r="H16">
        <f>loty6[[#This Row],[data przylotu]]-loty6[[#This Row],[data wylotu]]</f>
        <v>0</v>
      </c>
      <c r="I16" s="2">
        <f>IF(loty6[[#This Row],[Cas dni]]= 0, loty6[[#This Row],[godzina przylotu]]-loty6[[#This Row],[godzina wylotu]], 1-loty6[[#This Row],[godzina wylotu]]+loty6[[#This Row],[godzina przylotu]])</f>
        <v>8.2245370370370358E-2</v>
      </c>
      <c r="J16" s="3">
        <f>loty6[[#This Row],[Czas łączny]]+J15</f>
        <v>1.5228124999999999</v>
      </c>
      <c r="K16" t="e" vm="1">
        <f t="shared" si="0"/>
        <v>#VALUE!</v>
      </c>
    </row>
    <row r="17" spans="1:11" x14ac:dyDescent="0.45">
      <c r="A17">
        <v>16</v>
      </c>
      <c r="B17" s="1">
        <v>44443</v>
      </c>
      <c r="C17" s="2">
        <v>0.29620370370370369</v>
      </c>
      <c r="D17" s="1">
        <v>44443</v>
      </c>
      <c r="E17" s="3" t="s">
        <v>20</v>
      </c>
      <c r="F17">
        <v>9</v>
      </c>
      <c r="G17">
        <v>11</v>
      </c>
      <c r="H17">
        <f>loty6[[#This Row],[data przylotu]]-loty6[[#This Row],[data wylotu]]</f>
        <v>0</v>
      </c>
      <c r="I17" s="2">
        <f>IF(loty6[[#This Row],[Cas dni]]= 0, loty6[[#This Row],[godzina przylotu]]-loty6[[#This Row],[godzina wylotu]], 1-loty6[[#This Row],[godzina wylotu]]+loty6[[#This Row],[godzina przylotu]])</f>
        <v>5.0844907407407436E-2</v>
      </c>
      <c r="J17" s="3">
        <f>loty6[[#This Row],[Czas łączny]]+J16</f>
        <v>1.5736574074074072</v>
      </c>
      <c r="K17" t="e" vm="1">
        <f t="shared" si="0"/>
        <v>#VALUE!</v>
      </c>
    </row>
    <row r="18" spans="1:11" x14ac:dyDescent="0.45">
      <c r="A18">
        <v>17</v>
      </c>
      <c r="B18" s="1">
        <v>44443</v>
      </c>
      <c r="C18" s="2">
        <v>0.3578587962962963</v>
      </c>
      <c r="D18" s="1">
        <v>44443</v>
      </c>
      <c r="E18" s="3" t="s">
        <v>21</v>
      </c>
      <c r="F18">
        <v>13</v>
      </c>
      <c r="G18">
        <v>18</v>
      </c>
      <c r="H18">
        <f>loty6[[#This Row],[data przylotu]]-loty6[[#This Row],[data wylotu]]</f>
        <v>0</v>
      </c>
      <c r="I18" s="2">
        <f>IF(loty6[[#This Row],[Cas dni]]= 0, loty6[[#This Row],[godzina przylotu]]-loty6[[#This Row],[godzina wylotu]], 1-loty6[[#This Row],[godzina wylotu]]+loty6[[#This Row],[godzina przylotu]])</f>
        <v>6.2696759259259272E-2</v>
      </c>
      <c r="J18" s="3">
        <f>loty6[[#This Row],[Czas łączny]]+J17</f>
        <v>1.6363541666666666</v>
      </c>
      <c r="K18" t="e" vm="1">
        <f t="shared" si="0"/>
        <v>#VALUE!</v>
      </c>
    </row>
    <row r="19" spans="1:11" x14ac:dyDescent="0.45">
      <c r="A19">
        <v>18</v>
      </c>
      <c r="B19" s="1">
        <v>44443</v>
      </c>
      <c r="C19" s="2">
        <v>0.48564814814814816</v>
      </c>
      <c r="D19" s="1">
        <v>44443</v>
      </c>
      <c r="E19" s="3" t="s">
        <v>22</v>
      </c>
      <c r="F19">
        <v>22</v>
      </c>
      <c r="G19">
        <v>5</v>
      </c>
      <c r="H19">
        <f>loty6[[#This Row],[data przylotu]]-loty6[[#This Row],[data wylotu]]</f>
        <v>0</v>
      </c>
      <c r="I19" s="2">
        <f>IF(loty6[[#This Row],[Cas dni]]= 0, loty6[[#This Row],[godzina przylotu]]-loty6[[#This Row],[godzina wylotu]], 1-loty6[[#This Row],[godzina wylotu]]+loty6[[#This Row],[godzina przylotu]])</f>
        <v>5.2662037037036979E-2</v>
      </c>
      <c r="J19" s="3">
        <f>loty6[[#This Row],[Czas łączny]]+J18</f>
        <v>1.6890162037037035</v>
      </c>
      <c r="K19" t="e" vm="1">
        <f t="shared" si="0"/>
        <v>#VALUE!</v>
      </c>
    </row>
    <row r="20" spans="1:11" x14ac:dyDescent="0.45">
      <c r="A20">
        <v>19</v>
      </c>
      <c r="B20" s="1">
        <v>44443</v>
      </c>
      <c r="C20" s="2">
        <v>0.70219907407407411</v>
      </c>
      <c r="D20" s="1">
        <v>44443</v>
      </c>
      <c r="E20" s="3" t="s">
        <v>23</v>
      </c>
      <c r="F20">
        <v>8</v>
      </c>
      <c r="G20">
        <v>23</v>
      </c>
      <c r="H20">
        <f>loty6[[#This Row],[data przylotu]]-loty6[[#This Row],[data wylotu]]</f>
        <v>0</v>
      </c>
      <c r="I20" s="2">
        <f>IF(loty6[[#This Row],[Cas dni]]= 0, loty6[[#This Row],[godzina przylotu]]-loty6[[#This Row],[godzina wylotu]], 1-loty6[[#This Row],[godzina wylotu]]+loty6[[#This Row],[godzina przylotu]])</f>
        <v>7.145833333333329E-2</v>
      </c>
      <c r="J20" s="3">
        <f>loty6[[#This Row],[Czas łączny]]+J19</f>
        <v>1.7604745370370369</v>
      </c>
      <c r="K20" t="e" vm="1">
        <f t="shared" si="0"/>
        <v>#VALUE!</v>
      </c>
    </row>
    <row r="21" spans="1:11" x14ac:dyDescent="0.45">
      <c r="A21">
        <v>20</v>
      </c>
      <c r="B21" s="1">
        <v>44443</v>
      </c>
      <c r="C21" s="2">
        <v>0.80978009259259254</v>
      </c>
      <c r="D21" s="1">
        <v>44443</v>
      </c>
      <c r="E21" s="3" t="s">
        <v>24</v>
      </c>
      <c r="F21">
        <v>11</v>
      </c>
      <c r="G21">
        <v>14</v>
      </c>
      <c r="H21">
        <f>loty6[[#This Row],[data przylotu]]-loty6[[#This Row],[data wylotu]]</f>
        <v>0</v>
      </c>
      <c r="I21" s="2">
        <f>IF(loty6[[#This Row],[Cas dni]]= 0, loty6[[#This Row],[godzina przylotu]]-loty6[[#This Row],[godzina wylotu]], 1-loty6[[#This Row],[godzina wylotu]]+loty6[[#This Row],[godzina przylotu]])</f>
        <v>0.15637731481481487</v>
      </c>
      <c r="J21" s="3">
        <f>loty6[[#This Row],[Czas łączny]]+J20</f>
        <v>1.9168518518518518</v>
      </c>
      <c r="K21" t="e" vm="1">
        <f t="shared" si="0"/>
        <v>#VALUE!</v>
      </c>
    </row>
    <row r="22" spans="1:11" x14ac:dyDescent="0.45">
      <c r="A22">
        <v>21</v>
      </c>
      <c r="B22" s="1">
        <v>44444</v>
      </c>
      <c r="C22" s="2">
        <v>0.30270833333333336</v>
      </c>
      <c r="D22" s="1">
        <v>44444</v>
      </c>
      <c r="E22" s="3" t="s">
        <v>25</v>
      </c>
      <c r="F22">
        <v>17</v>
      </c>
      <c r="G22">
        <v>23</v>
      </c>
      <c r="H22">
        <f>loty6[[#This Row],[data przylotu]]-loty6[[#This Row],[data wylotu]]</f>
        <v>0</v>
      </c>
      <c r="I22" s="2">
        <f>IF(loty6[[#This Row],[Cas dni]]= 0, loty6[[#This Row],[godzina przylotu]]-loty6[[#This Row],[godzina wylotu]], 1-loty6[[#This Row],[godzina wylotu]]+loty6[[#This Row],[godzina przylotu]])</f>
        <v>7.3506944444444444E-2</v>
      </c>
      <c r="J22" s="3">
        <f>loty6[[#This Row],[Czas łączny]]+J21</f>
        <v>1.9903587962962963</v>
      </c>
      <c r="K22" t="e" vm="1">
        <f t="shared" si="0"/>
        <v>#VALUE!</v>
      </c>
    </row>
    <row r="23" spans="1:11" x14ac:dyDescent="0.45">
      <c r="A23">
        <v>22</v>
      </c>
      <c r="B23" s="1">
        <v>44444</v>
      </c>
      <c r="C23" s="2">
        <v>0.43002314814814813</v>
      </c>
      <c r="D23" s="1">
        <v>44444</v>
      </c>
      <c r="E23" s="3" t="s">
        <v>26</v>
      </c>
      <c r="F23">
        <v>15</v>
      </c>
      <c r="G23">
        <v>11</v>
      </c>
      <c r="H23">
        <f>loty6[[#This Row],[data przylotu]]-loty6[[#This Row],[data wylotu]]</f>
        <v>0</v>
      </c>
      <c r="I23" s="2">
        <f>IF(loty6[[#This Row],[Cas dni]]= 0, loty6[[#This Row],[godzina przylotu]]-loty6[[#This Row],[godzina wylotu]], 1-loty6[[#This Row],[godzina wylotu]]+loty6[[#This Row],[godzina przylotu]])</f>
        <v>8.1377314814814805E-2</v>
      </c>
      <c r="J23" s="3">
        <f>loty6[[#This Row],[Czas łączny]]+J22</f>
        <v>2.071736111111111</v>
      </c>
      <c r="K23" t="e" vm="1">
        <f t="shared" si="0"/>
        <v>#VALUE!</v>
      </c>
    </row>
    <row r="24" spans="1:11" x14ac:dyDescent="0.45">
      <c r="A24">
        <v>23</v>
      </c>
      <c r="B24" s="1">
        <v>44444</v>
      </c>
      <c r="C24" s="2">
        <v>0.55909722222222225</v>
      </c>
      <c r="D24" s="1">
        <v>44444</v>
      </c>
      <c r="E24" s="3" t="s">
        <v>27</v>
      </c>
      <c r="F24">
        <v>19</v>
      </c>
      <c r="G24">
        <v>21</v>
      </c>
      <c r="H24">
        <f>loty6[[#This Row],[data przylotu]]-loty6[[#This Row],[data wylotu]]</f>
        <v>0</v>
      </c>
      <c r="I24" s="2">
        <f>IF(loty6[[#This Row],[Cas dni]]= 0, loty6[[#This Row],[godzina przylotu]]-loty6[[#This Row],[godzina wylotu]], 1-loty6[[#This Row],[godzina wylotu]]+loty6[[#This Row],[godzina przylotu]])</f>
        <v>8.4178240740740762E-2</v>
      </c>
      <c r="J24" s="3">
        <f>loty6[[#This Row],[Czas łączny]]+J23</f>
        <v>2.1559143518518518</v>
      </c>
      <c r="K24" t="e" vm="1">
        <f t="shared" si="0"/>
        <v>#VALUE!</v>
      </c>
    </row>
    <row r="25" spans="1:11" x14ac:dyDescent="0.45">
      <c r="A25">
        <v>24</v>
      </c>
      <c r="B25" s="1">
        <v>44444</v>
      </c>
      <c r="C25" s="2">
        <v>0.69188657407407406</v>
      </c>
      <c r="D25" s="1">
        <v>44444</v>
      </c>
      <c r="E25" s="3" t="s">
        <v>28</v>
      </c>
      <c r="F25">
        <v>11</v>
      </c>
      <c r="G25">
        <v>9</v>
      </c>
      <c r="H25">
        <f>loty6[[#This Row],[data przylotu]]-loty6[[#This Row],[data wylotu]]</f>
        <v>0</v>
      </c>
      <c r="I25" s="2">
        <f>IF(loty6[[#This Row],[Cas dni]]= 0, loty6[[#This Row],[godzina przylotu]]-loty6[[#This Row],[godzina wylotu]], 1-loty6[[#This Row],[godzina wylotu]]+loty6[[#This Row],[godzina przylotu]])</f>
        <v>4.1770833333333313E-2</v>
      </c>
      <c r="J25" s="3">
        <f>loty6[[#This Row],[Czas łączny]]+J24</f>
        <v>2.1976851851851853</v>
      </c>
      <c r="K25" t="e" vm="1">
        <f t="shared" si="0"/>
        <v>#VALUE!</v>
      </c>
    </row>
    <row r="26" spans="1:11" x14ac:dyDescent="0.45">
      <c r="A26">
        <v>25</v>
      </c>
      <c r="B26" s="1">
        <v>44444</v>
      </c>
      <c r="C26" s="2">
        <v>0.77118055555555554</v>
      </c>
      <c r="D26" s="1">
        <v>44444</v>
      </c>
      <c r="E26" s="3" t="s">
        <v>29</v>
      </c>
      <c r="F26">
        <v>15</v>
      </c>
      <c r="G26">
        <v>11</v>
      </c>
      <c r="H26">
        <f>loty6[[#This Row],[data przylotu]]-loty6[[#This Row],[data wylotu]]</f>
        <v>0</v>
      </c>
      <c r="I26" s="2">
        <f>IF(loty6[[#This Row],[Cas dni]]= 0, loty6[[#This Row],[godzina przylotu]]-loty6[[#This Row],[godzina wylotu]], 1-loty6[[#This Row],[godzina wylotu]]+loty6[[#This Row],[godzina przylotu]])</f>
        <v>5.5393518518518592E-2</v>
      </c>
      <c r="J26" s="3">
        <f>loty6[[#This Row],[Czas łączny]]+J25</f>
        <v>2.2530787037037037</v>
      </c>
      <c r="K26" t="e" vm="1">
        <f t="shared" si="0"/>
        <v>#VALUE!</v>
      </c>
    </row>
    <row r="27" spans="1:11" x14ac:dyDescent="0.45">
      <c r="A27">
        <v>26</v>
      </c>
      <c r="B27" s="1">
        <v>44444</v>
      </c>
      <c r="C27" s="2">
        <v>0.875</v>
      </c>
      <c r="D27" s="1">
        <v>44445</v>
      </c>
      <c r="E27" s="3" t="s">
        <v>30</v>
      </c>
      <c r="F27">
        <v>15</v>
      </c>
      <c r="G27">
        <v>17</v>
      </c>
      <c r="H27">
        <f>loty6[[#This Row],[data przylotu]]-loty6[[#This Row],[data wylotu]]</f>
        <v>1</v>
      </c>
      <c r="I27" s="2">
        <f>IF(loty6[[#This Row],[Cas dni]]= 0, loty6[[#This Row],[godzina przylotu]]-loty6[[#This Row],[godzina wylotu]], 1-loty6[[#This Row],[godzina wylotu]]+loty6[[#This Row],[godzina przylotu]])</f>
        <v>0.13849537037037038</v>
      </c>
      <c r="J27" s="3">
        <f>loty6[[#This Row],[Czas łączny]]+J26</f>
        <v>2.3915740740740739</v>
      </c>
      <c r="K27" t="e" vm="1">
        <f t="shared" si="0"/>
        <v>#VALUE!</v>
      </c>
    </row>
    <row r="28" spans="1:11" x14ac:dyDescent="0.45">
      <c r="A28">
        <v>27</v>
      </c>
      <c r="B28" s="1">
        <v>44445</v>
      </c>
      <c r="C28" s="2">
        <v>0.21719907407407407</v>
      </c>
      <c r="D28" s="1">
        <v>44445</v>
      </c>
      <c r="E28" s="3" t="s">
        <v>31</v>
      </c>
      <c r="F28">
        <v>9</v>
      </c>
      <c r="G28">
        <v>6</v>
      </c>
      <c r="H28">
        <f>loty6[[#This Row],[data przylotu]]-loty6[[#This Row],[data wylotu]]</f>
        <v>0</v>
      </c>
      <c r="I28" s="2">
        <f>IF(loty6[[#This Row],[Cas dni]]= 0, loty6[[#This Row],[godzina przylotu]]-loty6[[#This Row],[godzina wylotu]], 1-loty6[[#This Row],[godzina wylotu]]+loty6[[#This Row],[godzina przylotu]])</f>
        <v>8.0439814814814825E-2</v>
      </c>
      <c r="J28" s="3">
        <f>loty6[[#This Row],[Czas łączny]]+J27</f>
        <v>2.4720138888888887</v>
      </c>
      <c r="K28" t="e" vm="1">
        <f t="shared" si="0"/>
        <v>#VALUE!</v>
      </c>
    </row>
    <row r="29" spans="1:11" x14ac:dyDescent="0.45">
      <c r="A29">
        <v>28</v>
      </c>
      <c r="B29" s="1">
        <v>44445</v>
      </c>
      <c r="C29" s="2">
        <v>0.38305555555555554</v>
      </c>
      <c r="D29" s="1">
        <v>44445</v>
      </c>
      <c r="E29" s="3" t="s">
        <v>32</v>
      </c>
      <c r="F29">
        <v>14</v>
      </c>
      <c r="G29">
        <v>22</v>
      </c>
      <c r="H29">
        <f>loty6[[#This Row],[data przylotu]]-loty6[[#This Row],[data wylotu]]</f>
        <v>0</v>
      </c>
      <c r="I29" s="2">
        <f>IF(loty6[[#This Row],[Cas dni]]= 0, loty6[[#This Row],[godzina przylotu]]-loty6[[#This Row],[godzina wylotu]], 1-loty6[[#This Row],[godzina wylotu]]+loty6[[#This Row],[godzina przylotu]])</f>
        <v>0.14216435185185189</v>
      </c>
      <c r="J29" s="3">
        <f>loty6[[#This Row],[Czas łączny]]+J28</f>
        <v>2.6141782407407406</v>
      </c>
      <c r="K29" t="e" vm="1">
        <f t="shared" si="0"/>
        <v>#VALUE!</v>
      </c>
    </row>
    <row r="30" spans="1:11" x14ac:dyDescent="0.45">
      <c r="A30">
        <v>29</v>
      </c>
      <c r="B30" s="1">
        <v>44445</v>
      </c>
      <c r="C30" s="2">
        <v>0.55920138888888893</v>
      </c>
      <c r="D30" s="1">
        <v>44445</v>
      </c>
      <c r="E30" s="3" t="s">
        <v>33</v>
      </c>
      <c r="F30">
        <v>14</v>
      </c>
      <c r="G30">
        <v>3</v>
      </c>
      <c r="H30">
        <f>loty6[[#This Row],[data przylotu]]-loty6[[#This Row],[data wylotu]]</f>
        <v>0</v>
      </c>
      <c r="I30" s="2">
        <f>IF(loty6[[#This Row],[Cas dni]]= 0, loty6[[#This Row],[godzina przylotu]]-loty6[[#This Row],[godzina wylotu]], 1-loty6[[#This Row],[godzina wylotu]]+loty6[[#This Row],[godzina przylotu]])</f>
        <v>6.6666666666666652E-2</v>
      </c>
      <c r="J30" s="3">
        <f>loty6[[#This Row],[Czas łączny]]+J29</f>
        <v>2.6808449074074074</v>
      </c>
      <c r="K30" t="e" vm="1">
        <f t="shared" si="0"/>
        <v>#VALUE!</v>
      </c>
    </row>
    <row r="31" spans="1:11" x14ac:dyDescent="0.45">
      <c r="A31">
        <v>30</v>
      </c>
      <c r="B31" s="1">
        <v>44445</v>
      </c>
      <c r="C31" s="2">
        <v>0.7160185185185185</v>
      </c>
      <c r="D31" s="1">
        <v>44445</v>
      </c>
      <c r="E31" s="3" t="s">
        <v>34</v>
      </c>
      <c r="F31">
        <v>18</v>
      </c>
      <c r="G31">
        <v>14</v>
      </c>
      <c r="H31">
        <f>loty6[[#This Row],[data przylotu]]-loty6[[#This Row],[data wylotu]]</f>
        <v>0</v>
      </c>
      <c r="I31" s="2">
        <f>IF(loty6[[#This Row],[Cas dni]]= 0, loty6[[#This Row],[godzina przylotu]]-loty6[[#This Row],[godzina wylotu]], 1-loty6[[#This Row],[godzina wylotu]]+loty6[[#This Row],[godzina przylotu]])</f>
        <v>4.7175925925925899E-2</v>
      </c>
      <c r="J31" s="3">
        <f>loty6[[#This Row],[Czas łączny]]+J30</f>
        <v>2.7280208333333333</v>
      </c>
      <c r="K31" t="e" vm="1">
        <f t="shared" si="0"/>
        <v>#VALUE!</v>
      </c>
    </row>
    <row r="32" spans="1:11" x14ac:dyDescent="0.45">
      <c r="A32">
        <v>31</v>
      </c>
      <c r="B32" s="1">
        <v>44445</v>
      </c>
      <c r="C32" s="2">
        <v>0.82097222222222221</v>
      </c>
      <c r="D32" s="1">
        <v>44445</v>
      </c>
      <c r="E32" s="3" t="s">
        <v>35</v>
      </c>
      <c r="F32">
        <v>16</v>
      </c>
      <c r="G32">
        <v>21</v>
      </c>
      <c r="H32">
        <f>loty6[[#This Row],[data przylotu]]-loty6[[#This Row],[data wylotu]]</f>
        <v>0</v>
      </c>
      <c r="I32" s="2">
        <f>IF(loty6[[#This Row],[Cas dni]]= 0, loty6[[#This Row],[godzina przylotu]]-loty6[[#This Row],[godzina wylotu]], 1-loty6[[#This Row],[godzina wylotu]]+loty6[[#This Row],[godzina przylotu]])</f>
        <v>6.945601851851857E-2</v>
      </c>
      <c r="J32" s="3">
        <f>loty6[[#This Row],[Czas łączny]]+J31</f>
        <v>2.7974768518518518</v>
      </c>
      <c r="K32" t="e" vm="1">
        <f t="shared" si="0"/>
        <v>#VALUE!</v>
      </c>
    </row>
    <row r="33" spans="1:11" x14ac:dyDescent="0.45">
      <c r="A33">
        <v>32</v>
      </c>
      <c r="B33" s="1">
        <v>44446</v>
      </c>
      <c r="C33" s="2">
        <v>0.32383101851851853</v>
      </c>
      <c r="D33" s="1">
        <v>44446</v>
      </c>
      <c r="E33" s="3" t="s">
        <v>36</v>
      </c>
      <c r="F33">
        <v>15</v>
      </c>
      <c r="G33">
        <v>14</v>
      </c>
      <c r="H33">
        <f>loty6[[#This Row],[data przylotu]]-loty6[[#This Row],[data wylotu]]</f>
        <v>0</v>
      </c>
      <c r="I33" s="2">
        <f>IF(loty6[[#This Row],[Cas dni]]= 0, loty6[[#This Row],[godzina przylotu]]-loty6[[#This Row],[godzina wylotu]], 1-loty6[[#This Row],[godzina wylotu]]+loty6[[#This Row],[godzina przylotu]])</f>
        <v>7.6331018518518479E-2</v>
      </c>
      <c r="J33" s="3">
        <f>loty6[[#This Row],[Czas łączny]]+J32</f>
        <v>2.8738078703703702</v>
      </c>
      <c r="K33" t="e" vm="1">
        <f t="shared" si="0"/>
        <v>#VALUE!</v>
      </c>
    </row>
    <row r="34" spans="1:11" x14ac:dyDescent="0.45">
      <c r="A34">
        <v>33</v>
      </c>
      <c r="B34" s="1">
        <v>44446</v>
      </c>
      <c r="C34" s="2">
        <v>0.46467592592592594</v>
      </c>
      <c r="D34" s="1">
        <v>44446</v>
      </c>
      <c r="E34" s="3" t="s">
        <v>37</v>
      </c>
      <c r="F34">
        <v>12</v>
      </c>
      <c r="G34">
        <v>23</v>
      </c>
      <c r="H34">
        <f>loty6[[#This Row],[data przylotu]]-loty6[[#This Row],[data wylotu]]</f>
        <v>0</v>
      </c>
      <c r="I34" s="2">
        <f>IF(loty6[[#This Row],[Cas dni]]= 0, loty6[[#This Row],[godzina przylotu]]-loty6[[#This Row],[godzina wylotu]], 1-loty6[[#This Row],[godzina wylotu]]+loty6[[#This Row],[godzina przylotu]])</f>
        <v>5.7037037037037053E-2</v>
      </c>
      <c r="J34" s="3">
        <f>loty6[[#This Row],[Czas łączny]]+J33</f>
        <v>2.9308449074074074</v>
      </c>
      <c r="K34" t="e" vm="1">
        <f t="shared" ref="K34:K65" si="1">_xleta.TIME</f>
        <v>#VALUE!</v>
      </c>
    </row>
    <row r="35" spans="1:11" x14ac:dyDescent="0.45">
      <c r="A35">
        <v>34</v>
      </c>
      <c r="B35" s="1">
        <v>44446</v>
      </c>
      <c r="C35" s="2">
        <v>0.57347222222222227</v>
      </c>
      <c r="D35" s="1">
        <v>44446</v>
      </c>
      <c r="E35" s="3" t="s">
        <v>38</v>
      </c>
      <c r="F35">
        <v>17</v>
      </c>
      <c r="G35">
        <v>6</v>
      </c>
      <c r="H35">
        <f>loty6[[#This Row],[data przylotu]]-loty6[[#This Row],[data wylotu]]</f>
        <v>0</v>
      </c>
      <c r="I35" s="2">
        <f>IF(loty6[[#This Row],[Cas dni]]= 0, loty6[[#This Row],[godzina przylotu]]-loty6[[#This Row],[godzina wylotu]], 1-loty6[[#This Row],[godzina wylotu]]+loty6[[#This Row],[godzina przylotu]])</f>
        <v>7.5324074074074043E-2</v>
      </c>
      <c r="J35" s="3">
        <f>loty6[[#This Row],[Czas łączny]]+J34</f>
        <v>3.0061689814814816</v>
      </c>
      <c r="K35" t="e" vm="1">
        <f t="shared" si="1"/>
        <v>#VALUE!</v>
      </c>
    </row>
    <row r="36" spans="1:11" x14ac:dyDescent="0.45">
      <c r="A36">
        <v>35</v>
      </c>
      <c r="B36" s="1">
        <v>44446</v>
      </c>
      <c r="C36" s="2">
        <v>0.70577546296296301</v>
      </c>
      <c r="D36" s="1">
        <v>44446</v>
      </c>
      <c r="E36" s="3" t="s">
        <v>39</v>
      </c>
      <c r="F36">
        <v>19</v>
      </c>
      <c r="G36">
        <v>16</v>
      </c>
      <c r="H36">
        <f>loty6[[#This Row],[data przylotu]]-loty6[[#This Row],[data wylotu]]</f>
        <v>0</v>
      </c>
      <c r="I36" s="2">
        <f>IF(loty6[[#This Row],[Cas dni]]= 0, loty6[[#This Row],[godzina przylotu]]-loty6[[#This Row],[godzina wylotu]], 1-loty6[[#This Row],[godzina wylotu]]+loty6[[#This Row],[godzina przylotu]])</f>
        <v>8.6018518518518494E-2</v>
      </c>
      <c r="J36" s="3">
        <f>loty6[[#This Row],[Czas łączny]]+J35</f>
        <v>3.0921875000000001</v>
      </c>
      <c r="K36" t="e" vm="1">
        <f t="shared" si="1"/>
        <v>#VALUE!</v>
      </c>
    </row>
    <row r="37" spans="1:11" x14ac:dyDescent="0.45">
      <c r="A37">
        <v>36</v>
      </c>
      <c r="B37" s="1">
        <v>44446</v>
      </c>
      <c r="C37" s="2">
        <v>0.84167824074074071</v>
      </c>
      <c r="D37" s="1">
        <v>44446</v>
      </c>
      <c r="E37" s="3" t="s">
        <v>40</v>
      </c>
      <c r="F37">
        <v>11</v>
      </c>
      <c r="G37">
        <v>14</v>
      </c>
      <c r="H37">
        <f>loty6[[#This Row],[data przylotu]]-loty6[[#This Row],[data wylotu]]</f>
        <v>0</v>
      </c>
      <c r="I37" s="2">
        <f>IF(loty6[[#This Row],[Cas dni]]= 0, loty6[[#This Row],[godzina przylotu]]-loty6[[#This Row],[godzina wylotu]], 1-loty6[[#This Row],[godzina wylotu]]+loty6[[#This Row],[godzina przylotu]])</f>
        <v>9.9016203703703787E-2</v>
      </c>
      <c r="J37" s="3">
        <f>loty6[[#This Row],[Czas łączny]]+J36</f>
        <v>3.191203703703704</v>
      </c>
      <c r="K37" t="e" vm="1">
        <f t="shared" si="1"/>
        <v>#VALUE!</v>
      </c>
    </row>
    <row r="38" spans="1:11" x14ac:dyDescent="0.45">
      <c r="A38">
        <v>37</v>
      </c>
      <c r="B38" s="1">
        <v>44447</v>
      </c>
      <c r="C38" s="2">
        <v>0.13560185185185186</v>
      </c>
      <c r="D38" s="1">
        <v>44447</v>
      </c>
      <c r="E38" s="3" t="s">
        <v>41</v>
      </c>
      <c r="F38">
        <v>13</v>
      </c>
      <c r="G38">
        <v>22</v>
      </c>
      <c r="H38">
        <f>loty6[[#This Row],[data przylotu]]-loty6[[#This Row],[data wylotu]]</f>
        <v>0</v>
      </c>
      <c r="I38" s="2">
        <f>IF(loty6[[#This Row],[Cas dni]]= 0, loty6[[#This Row],[godzina przylotu]]-loty6[[#This Row],[godzina wylotu]], 1-loty6[[#This Row],[godzina wylotu]]+loty6[[#This Row],[godzina przylotu]])</f>
        <v>0.12556712962962963</v>
      </c>
      <c r="J38" s="3">
        <f>loty6[[#This Row],[Czas łączny]]+J37</f>
        <v>3.3167708333333334</v>
      </c>
      <c r="K38" t="e" vm="1">
        <f t="shared" si="1"/>
        <v>#VALUE!</v>
      </c>
    </row>
    <row r="39" spans="1:11" x14ac:dyDescent="0.45">
      <c r="A39">
        <v>38</v>
      </c>
      <c r="B39" s="1">
        <v>44447</v>
      </c>
      <c r="C39" s="2">
        <v>0.32587962962962963</v>
      </c>
      <c r="D39" s="1">
        <v>44447</v>
      </c>
      <c r="E39" s="3" t="s">
        <v>42</v>
      </c>
      <c r="F39">
        <v>11</v>
      </c>
      <c r="G39">
        <v>4</v>
      </c>
      <c r="H39">
        <f>loty6[[#This Row],[data przylotu]]-loty6[[#This Row],[data wylotu]]</f>
        <v>0</v>
      </c>
      <c r="I39" s="2">
        <f>IF(loty6[[#This Row],[Cas dni]]= 0, loty6[[#This Row],[godzina przylotu]]-loty6[[#This Row],[godzina wylotu]], 1-loty6[[#This Row],[godzina wylotu]]+loty6[[#This Row],[godzina przylotu]])</f>
        <v>7.2083333333333333E-2</v>
      </c>
      <c r="J39" s="3">
        <f>loty6[[#This Row],[Czas łączny]]+J38</f>
        <v>3.3888541666666669</v>
      </c>
      <c r="K39" t="e" vm="1">
        <f t="shared" si="1"/>
        <v>#VALUE!</v>
      </c>
    </row>
    <row r="40" spans="1:11" x14ac:dyDescent="0.45">
      <c r="A40">
        <v>39</v>
      </c>
      <c r="B40" s="1">
        <v>44447</v>
      </c>
      <c r="C40" s="2">
        <v>0.41761574074074076</v>
      </c>
      <c r="D40" s="1">
        <v>44447</v>
      </c>
      <c r="E40" s="3" t="s">
        <v>43</v>
      </c>
      <c r="F40">
        <v>14</v>
      </c>
      <c r="G40">
        <v>21</v>
      </c>
      <c r="H40">
        <f>loty6[[#This Row],[data przylotu]]-loty6[[#This Row],[data wylotu]]</f>
        <v>0</v>
      </c>
      <c r="I40" s="2">
        <f>IF(loty6[[#This Row],[Cas dni]]= 0, loty6[[#This Row],[godzina przylotu]]-loty6[[#This Row],[godzina wylotu]], 1-loty6[[#This Row],[godzina wylotu]]+loty6[[#This Row],[godzina przylotu]])</f>
        <v>0.10686342592592596</v>
      </c>
      <c r="J40" s="3">
        <f>loty6[[#This Row],[Czas łączny]]+J39</f>
        <v>3.4957175925925927</v>
      </c>
      <c r="K40" t="e" vm="1">
        <f t="shared" si="1"/>
        <v>#VALUE!</v>
      </c>
    </row>
    <row r="41" spans="1:11" x14ac:dyDescent="0.45">
      <c r="A41">
        <v>40</v>
      </c>
      <c r="B41" s="1">
        <v>44447</v>
      </c>
      <c r="C41" s="2">
        <v>0.59138888888888885</v>
      </c>
      <c r="D41" s="1">
        <v>44447</v>
      </c>
      <c r="E41" s="3" t="s">
        <v>44</v>
      </c>
      <c r="F41">
        <v>16</v>
      </c>
      <c r="G41">
        <v>9</v>
      </c>
      <c r="H41">
        <f>loty6[[#This Row],[data przylotu]]-loty6[[#This Row],[data wylotu]]</f>
        <v>0</v>
      </c>
      <c r="I41" s="2">
        <f>IF(loty6[[#This Row],[Cas dni]]= 0, loty6[[#This Row],[godzina przylotu]]-loty6[[#This Row],[godzina wylotu]], 1-loty6[[#This Row],[godzina wylotu]]+loty6[[#This Row],[godzina przylotu]])</f>
        <v>9.3553240740740784E-2</v>
      </c>
      <c r="J41" s="3">
        <f>loty6[[#This Row],[Czas łączny]]+J40</f>
        <v>3.5892708333333334</v>
      </c>
      <c r="K41" t="e" vm="1">
        <f t="shared" si="1"/>
        <v>#VALUE!</v>
      </c>
    </row>
    <row r="42" spans="1:11" x14ac:dyDescent="0.45">
      <c r="A42">
        <v>41</v>
      </c>
      <c r="B42" s="1">
        <v>44447</v>
      </c>
      <c r="C42" s="2">
        <v>0.7338541666666667</v>
      </c>
      <c r="D42" s="1">
        <v>44447</v>
      </c>
      <c r="E42" s="3" t="s">
        <v>45</v>
      </c>
      <c r="F42">
        <v>12</v>
      </c>
      <c r="G42">
        <v>24</v>
      </c>
      <c r="H42">
        <f>loty6[[#This Row],[data przylotu]]-loty6[[#This Row],[data wylotu]]</f>
        <v>0</v>
      </c>
      <c r="I42" s="2">
        <f>IF(loty6[[#This Row],[Cas dni]]= 0, loty6[[#This Row],[godzina przylotu]]-loty6[[#This Row],[godzina wylotu]], 1-loty6[[#This Row],[godzina wylotu]]+loty6[[#This Row],[godzina przylotu]])</f>
        <v>3.8634259259259229E-2</v>
      </c>
      <c r="J42" s="3">
        <f>loty6[[#This Row],[Czas łączny]]+J41</f>
        <v>3.6279050925925924</v>
      </c>
      <c r="K42" t="e" vm="1">
        <f t="shared" si="1"/>
        <v>#VALUE!</v>
      </c>
    </row>
    <row r="43" spans="1:11" x14ac:dyDescent="0.45">
      <c r="A43">
        <v>42</v>
      </c>
      <c r="B43" s="1">
        <v>44447</v>
      </c>
      <c r="C43" s="2">
        <v>0.83333333333333337</v>
      </c>
      <c r="D43" s="1">
        <v>44447</v>
      </c>
      <c r="E43" s="3" t="s">
        <v>46</v>
      </c>
      <c r="F43">
        <v>9</v>
      </c>
      <c r="G43">
        <v>2</v>
      </c>
      <c r="H43">
        <f>loty6[[#This Row],[data przylotu]]-loty6[[#This Row],[data wylotu]]</f>
        <v>0</v>
      </c>
      <c r="I43" s="2">
        <f>IF(loty6[[#This Row],[Cas dni]]= 0, loty6[[#This Row],[godzina przylotu]]-loty6[[#This Row],[godzina wylotu]], 1-loty6[[#This Row],[godzina wylotu]]+loty6[[#This Row],[godzina przylotu]])</f>
        <v>6.3611111111111063E-2</v>
      </c>
      <c r="J43" s="3">
        <f>loty6[[#This Row],[Czas łączny]]+J42</f>
        <v>3.6915162037037037</v>
      </c>
      <c r="K43" t="e" vm="1">
        <f t="shared" si="1"/>
        <v>#VALUE!</v>
      </c>
    </row>
    <row r="44" spans="1:11" x14ac:dyDescent="0.45">
      <c r="A44">
        <v>43</v>
      </c>
      <c r="B44" s="1">
        <v>44448</v>
      </c>
      <c r="C44" s="2">
        <v>0.25793981481481482</v>
      </c>
      <c r="D44" s="1">
        <v>44448</v>
      </c>
      <c r="E44" s="3" t="s">
        <v>47</v>
      </c>
      <c r="F44">
        <v>9</v>
      </c>
      <c r="G44">
        <v>4</v>
      </c>
      <c r="H44">
        <f>loty6[[#This Row],[data przylotu]]-loty6[[#This Row],[data wylotu]]</f>
        <v>0</v>
      </c>
      <c r="I44" s="2">
        <f>IF(loty6[[#This Row],[Cas dni]]= 0, loty6[[#This Row],[godzina przylotu]]-loty6[[#This Row],[godzina wylotu]], 1-loty6[[#This Row],[godzina wylotu]]+loty6[[#This Row],[godzina przylotu]])</f>
        <v>6.5624999999999989E-2</v>
      </c>
      <c r="J44" s="3">
        <f>loty6[[#This Row],[Czas łączny]]+J43</f>
        <v>3.7571412037037035</v>
      </c>
      <c r="K44" t="e" vm="1">
        <f t="shared" si="1"/>
        <v>#VALUE!</v>
      </c>
    </row>
    <row r="45" spans="1:11" x14ac:dyDescent="0.45">
      <c r="A45">
        <v>44</v>
      </c>
      <c r="B45" s="1">
        <v>44448</v>
      </c>
      <c r="C45" s="2">
        <v>0.41349537037037037</v>
      </c>
      <c r="D45" s="1">
        <v>44448</v>
      </c>
      <c r="E45" s="3" t="s">
        <v>48</v>
      </c>
      <c r="F45">
        <v>9</v>
      </c>
      <c r="G45">
        <v>14</v>
      </c>
      <c r="H45">
        <f>loty6[[#This Row],[data przylotu]]-loty6[[#This Row],[data wylotu]]</f>
        <v>0</v>
      </c>
      <c r="I45" s="2">
        <f>IF(loty6[[#This Row],[Cas dni]]= 0, loty6[[#This Row],[godzina przylotu]]-loty6[[#This Row],[godzina wylotu]], 1-loty6[[#This Row],[godzina wylotu]]+loty6[[#This Row],[godzina przylotu]])</f>
        <v>4.151620370370368E-2</v>
      </c>
      <c r="J45" s="3">
        <f>loty6[[#This Row],[Czas łączny]]+J44</f>
        <v>3.7986574074074073</v>
      </c>
      <c r="K45" t="e" vm="1">
        <f t="shared" si="1"/>
        <v>#VALUE!</v>
      </c>
    </row>
    <row r="46" spans="1:11" x14ac:dyDescent="0.45">
      <c r="A46">
        <v>45</v>
      </c>
      <c r="B46" s="1">
        <v>44448</v>
      </c>
      <c r="C46" s="2">
        <v>0.50607638888888884</v>
      </c>
      <c r="D46" s="1">
        <v>44448</v>
      </c>
      <c r="E46" s="3" t="s">
        <v>49</v>
      </c>
      <c r="F46">
        <v>12</v>
      </c>
      <c r="G46">
        <v>10</v>
      </c>
      <c r="H46">
        <f>loty6[[#This Row],[data przylotu]]-loty6[[#This Row],[data wylotu]]</f>
        <v>0</v>
      </c>
      <c r="I46" s="2">
        <f>IF(loty6[[#This Row],[Cas dni]]= 0, loty6[[#This Row],[godzina przylotu]]-loty6[[#This Row],[godzina wylotu]], 1-loty6[[#This Row],[godzina wylotu]]+loty6[[#This Row],[godzina przylotu]])</f>
        <v>8.5000000000000075E-2</v>
      </c>
      <c r="J46" s="3">
        <f>loty6[[#This Row],[Czas łączny]]+J45</f>
        <v>3.8836574074074073</v>
      </c>
      <c r="K46" t="e" vm="1">
        <f t="shared" si="1"/>
        <v>#VALUE!</v>
      </c>
    </row>
    <row r="47" spans="1:11" x14ac:dyDescent="0.45">
      <c r="A47">
        <v>46</v>
      </c>
      <c r="B47" s="1">
        <v>44448</v>
      </c>
      <c r="C47" s="2">
        <v>0.68482638888888892</v>
      </c>
      <c r="D47" s="1">
        <v>44448</v>
      </c>
      <c r="E47" s="3" t="s">
        <v>50</v>
      </c>
      <c r="F47">
        <v>16</v>
      </c>
      <c r="G47">
        <v>11</v>
      </c>
      <c r="H47">
        <f>loty6[[#This Row],[data przylotu]]-loty6[[#This Row],[data wylotu]]</f>
        <v>0</v>
      </c>
      <c r="I47" s="2">
        <f>IF(loty6[[#This Row],[Cas dni]]= 0, loty6[[#This Row],[godzina przylotu]]-loty6[[#This Row],[godzina wylotu]], 1-loty6[[#This Row],[godzina wylotu]]+loty6[[#This Row],[godzina przylotu]])</f>
        <v>8.6284722222222165E-2</v>
      </c>
      <c r="J47" s="3">
        <f>loty6[[#This Row],[Czas łączny]]+J46</f>
        <v>3.9699421296296293</v>
      </c>
      <c r="K47" t="e" vm="1">
        <f t="shared" si="1"/>
        <v>#VALUE!</v>
      </c>
    </row>
    <row r="48" spans="1:11" x14ac:dyDescent="0.45">
      <c r="A48">
        <v>47</v>
      </c>
      <c r="B48" s="1">
        <v>44448</v>
      </c>
      <c r="C48" s="2">
        <v>0.85435185185185181</v>
      </c>
      <c r="D48" s="1">
        <v>44448</v>
      </c>
      <c r="E48" s="3" t="s">
        <v>51</v>
      </c>
      <c r="F48">
        <v>13</v>
      </c>
      <c r="G48">
        <v>21</v>
      </c>
      <c r="H48">
        <f>loty6[[#This Row],[data przylotu]]-loty6[[#This Row],[data wylotu]]</f>
        <v>0</v>
      </c>
      <c r="I48" s="2">
        <f>IF(loty6[[#This Row],[Cas dni]]= 0, loty6[[#This Row],[godzina przylotu]]-loty6[[#This Row],[godzina wylotu]], 1-loty6[[#This Row],[godzina wylotu]]+loty6[[#This Row],[godzina przylotu]])</f>
        <v>3.5648148148148207E-2</v>
      </c>
      <c r="J48" s="3">
        <f>loty6[[#This Row],[Czas łączny]]+J47</f>
        <v>4.0055902777777774</v>
      </c>
      <c r="K48" t="e" vm="1">
        <f t="shared" si="1"/>
        <v>#VALUE!</v>
      </c>
    </row>
    <row r="49" spans="1:11" x14ac:dyDescent="0.45">
      <c r="A49">
        <v>48</v>
      </c>
      <c r="B49" s="1">
        <v>44449</v>
      </c>
      <c r="C49" s="2">
        <v>0.21634259259259259</v>
      </c>
      <c r="D49" s="1">
        <v>44449</v>
      </c>
      <c r="E49" s="3" t="s">
        <v>52</v>
      </c>
      <c r="F49">
        <v>7</v>
      </c>
      <c r="G49">
        <v>15</v>
      </c>
      <c r="H49">
        <f>loty6[[#This Row],[data przylotu]]-loty6[[#This Row],[data wylotu]]</f>
        <v>0</v>
      </c>
      <c r="I49" s="2">
        <f>IF(loty6[[#This Row],[Cas dni]]= 0, loty6[[#This Row],[godzina przylotu]]-loty6[[#This Row],[godzina wylotu]], 1-loty6[[#This Row],[godzina wylotu]]+loty6[[#This Row],[godzina przylotu]])</f>
        <v>9.354166666666669E-2</v>
      </c>
      <c r="J49" s="3">
        <f>loty6[[#This Row],[Czas łączny]]+J48</f>
        <v>4.0991319444444443</v>
      </c>
      <c r="K49" t="e" vm="1">
        <f t="shared" si="1"/>
        <v>#VALUE!</v>
      </c>
    </row>
    <row r="50" spans="1:11" x14ac:dyDescent="0.45">
      <c r="A50">
        <v>49</v>
      </c>
      <c r="B50" s="1">
        <v>44449</v>
      </c>
      <c r="C50" s="2">
        <v>0.38201388888888888</v>
      </c>
      <c r="D50" s="1">
        <v>44449</v>
      </c>
      <c r="E50" s="3" t="s">
        <v>53</v>
      </c>
      <c r="F50">
        <v>7</v>
      </c>
      <c r="G50">
        <v>0</v>
      </c>
      <c r="H50">
        <f>loty6[[#This Row],[data przylotu]]-loty6[[#This Row],[data wylotu]]</f>
        <v>0</v>
      </c>
      <c r="I50" s="2">
        <f>IF(loty6[[#This Row],[Cas dni]]= 0, loty6[[#This Row],[godzina przylotu]]-loty6[[#This Row],[godzina wylotu]], 1-loty6[[#This Row],[godzina wylotu]]+loty6[[#This Row],[godzina przylotu]])</f>
        <v>6.2476851851851867E-2</v>
      </c>
      <c r="J50" s="3">
        <f>loty6[[#This Row],[Czas łączny]]+J49</f>
        <v>4.1616087962962958</v>
      </c>
      <c r="K50" t="e" vm="1">
        <f t="shared" si="1"/>
        <v>#VALUE!</v>
      </c>
    </row>
    <row r="51" spans="1:11" x14ac:dyDescent="0.45">
      <c r="A51">
        <v>50</v>
      </c>
      <c r="B51" s="1">
        <v>44449</v>
      </c>
      <c r="C51" s="2">
        <v>0.49995370370370368</v>
      </c>
      <c r="D51" s="1">
        <v>44449</v>
      </c>
      <c r="E51" s="3" t="s">
        <v>54</v>
      </c>
      <c r="F51">
        <v>7</v>
      </c>
      <c r="G51">
        <v>1</v>
      </c>
      <c r="H51">
        <f>loty6[[#This Row],[data przylotu]]-loty6[[#This Row],[data wylotu]]</f>
        <v>0</v>
      </c>
      <c r="I51" s="2">
        <f>IF(loty6[[#This Row],[Cas dni]]= 0, loty6[[#This Row],[godzina przylotu]]-loty6[[#This Row],[godzina wylotu]], 1-loty6[[#This Row],[godzina wylotu]]+loty6[[#This Row],[godzina przylotu]])</f>
        <v>9.3657407407407411E-2</v>
      </c>
      <c r="J51" s="3">
        <f>loty6[[#This Row],[Czas łączny]]+J50</f>
        <v>4.2552662037037035</v>
      </c>
      <c r="K51" t="e" vm="1">
        <f t="shared" si="1"/>
        <v>#VALUE!</v>
      </c>
    </row>
    <row r="52" spans="1:11" x14ac:dyDescent="0.45">
      <c r="A52">
        <v>51</v>
      </c>
      <c r="B52" s="1">
        <v>44449</v>
      </c>
      <c r="C52" s="2">
        <v>0.64993055555555557</v>
      </c>
      <c r="D52" s="1">
        <v>44449</v>
      </c>
      <c r="E52" s="3" t="s">
        <v>55</v>
      </c>
      <c r="F52">
        <v>13</v>
      </c>
      <c r="G52">
        <v>20</v>
      </c>
      <c r="H52">
        <f>loty6[[#This Row],[data przylotu]]-loty6[[#This Row],[data wylotu]]</f>
        <v>0</v>
      </c>
      <c r="I52" s="2">
        <f>IF(loty6[[#This Row],[Cas dni]]= 0, loty6[[#This Row],[godzina przylotu]]-loty6[[#This Row],[godzina wylotu]], 1-loty6[[#This Row],[godzina wylotu]]+loty6[[#This Row],[godzina przylotu]])</f>
        <v>5.4374999999999951E-2</v>
      </c>
      <c r="J52" s="3">
        <f>loty6[[#This Row],[Czas łączny]]+J51</f>
        <v>4.3096412037037037</v>
      </c>
      <c r="K52" t="e" vm="1">
        <f t="shared" si="1"/>
        <v>#VALUE!</v>
      </c>
    </row>
    <row r="53" spans="1:11" x14ac:dyDescent="0.45">
      <c r="A53">
        <v>52</v>
      </c>
      <c r="B53" s="1">
        <v>44449</v>
      </c>
      <c r="C53" s="2">
        <v>0.79276620370370365</v>
      </c>
      <c r="D53" s="1">
        <v>44449</v>
      </c>
      <c r="E53" s="3" t="s">
        <v>56</v>
      </c>
      <c r="F53">
        <v>12</v>
      </c>
      <c r="G53">
        <v>4</v>
      </c>
      <c r="H53">
        <f>loty6[[#This Row],[data przylotu]]-loty6[[#This Row],[data wylotu]]</f>
        <v>0</v>
      </c>
      <c r="I53" s="2">
        <f>IF(loty6[[#This Row],[Cas dni]]= 0, loty6[[#This Row],[godzina przylotu]]-loty6[[#This Row],[godzina wylotu]], 1-loty6[[#This Row],[godzina wylotu]]+loty6[[#This Row],[godzina przylotu]])</f>
        <v>3.2766203703703756E-2</v>
      </c>
      <c r="J53" s="3">
        <f>loty6[[#This Row],[Czas łączny]]+J52</f>
        <v>4.342407407407407</v>
      </c>
      <c r="K53" t="e" vm="1">
        <f t="shared" si="1"/>
        <v>#VALUE!</v>
      </c>
    </row>
    <row r="54" spans="1:11" x14ac:dyDescent="0.45">
      <c r="A54">
        <v>53</v>
      </c>
      <c r="B54" s="1">
        <v>44449</v>
      </c>
      <c r="C54" s="2">
        <v>0.87574074074074071</v>
      </c>
      <c r="D54" s="1">
        <v>44450</v>
      </c>
      <c r="E54" s="3" t="s">
        <v>57</v>
      </c>
      <c r="F54">
        <v>11</v>
      </c>
      <c r="G54">
        <v>9</v>
      </c>
      <c r="H54">
        <f>loty6[[#This Row],[data przylotu]]-loty6[[#This Row],[data wylotu]]</f>
        <v>1</v>
      </c>
      <c r="I54" s="2">
        <f>IF(loty6[[#This Row],[Cas dni]]= 0, loty6[[#This Row],[godzina przylotu]]-loty6[[#This Row],[godzina wylotu]], 1-loty6[[#This Row],[godzina wylotu]]+loty6[[#This Row],[godzina przylotu]])</f>
        <v>0.16196759259259264</v>
      </c>
      <c r="J54" s="3">
        <f>loty6[[#This Row],[Czas łączny]]+J53</f>
        <v>4.5043749999999996</v>
      </c>
      <c r="K54" t="e" vm="1">
        <f t="shared" si="1"/>
        <v>#VALUE!</v>
      </c>
    </row>
    <row r="55" spans="1:11" x14ac:dyDescent="0.45">
      <c r="A55">
        <v>54</v>
      </c>
      <c r="B55" s="1">
        <v>44450</v>
      </c>
      <c r="C55" s="2">
        <v>0.26106481481481481</v>
      </c>
      <c r="D55" s="1">
        <v>44450</v>
      </c>
      <c r="E55" s="3" t="s">
        <v>58</v>
      </c>
      <c r="F55">
        <v>12</v>
      </c>
      <c r="G55">
        <v>21</v>
      </c>
      <c r="H55">
        <f>loty6[[#This Row],[data przylotu]]-loty6[[#This Row],[data wylotu]]</f>
        <v>0</v>
      </c>
      <c r="I55" s="2">
        <f>IF(loty6[[#This Row],[Cas dni]]= 0, loty6[[#This Row],[godzina przylotu]]-loty6[[#This Row],[godzina wylotu]], 1-loty6[[#This Row],[godzina wylotu]]+loty6[[#This Row],[godzina przylotu]])</f>
        <v>0.12209490740740742</v>
      </c>
      <c r="J55" s="3">
        <f>loty6[[#This Row],[Czas łączny]]+J54</f>
        <v>4.6264699074074072</v>
      </c>
      <c r="K55" t="e" vm="1">
        <f t="shared" si="1"/>
        <v>#VALUE!</v>
      </c>
    </row>
    <row r="56" spans="1:11" x14ac:dyDescent="0.45">
      <c r="A56">
        <v>55</v>
      </c>
      <c r="B56" s="1">
        <v>44450</v>
      </c>
      <c r="C56" s="2">
        <v>0.46128472222222222</v>
      </c>
      <c r="D56" s="1">
        <v>44450</v>
      </c>
      <c r="E56" s="3" t="s">
        <v>59</v>
      </c>
      <c r="F56">
        <v>14</v>
      </c>
      <c r="G56">
        <v>2</v>
      </c>
      <c r="H56">
        <f>loty6[[#This Row],[data przylotu]]-loty6[[#This Row],[data wylotu]]</f>
        <v>0</v>
      </c>
      <c r="I56" s="2">
        <f>IF(loty6[[#This Row],[Cas dni]]= 0, loty6[[#This Row],[godzina przylotu]]-loty6[[#This Row],[godzina wylotu]], 1-loty6[[#This Row],[godzina wylotu]]+loty6[[#This Row],[godzina przylotu]])</f>
        <v>4.5046296296296251E-2</v>
      </c>
      <c r="J56" s="3">
        <f>loty6[[#This Row],[Czas łączny]]+J55</f>
        <v>4.6715162037037032</v>
      </c>
      <c r="K56" t="e" vm="1">
        <f t="shared" si="1"/>
        <v>#VALUE!</v>
      </c>
    </row>
    <row r="57" spans="1:11" x14ac:dyDescent="0.45">
      <c r="A57">
        <v>56</v>
      </c>
      <c r="B57" s="1">
        <v>44450</v>
      </c>
      <c r="C57" s="2">
        <v>0.56730324074074079</v>
      </c>
      <c r="D57" s="1">
        <v>44450</v>
      </c>
      <c r="E57" s="3" t="s">
        <v>60</v>
      </c>
      <c r="F57">
        <v>17</v>
      </c>
      <c r="G57">
        <v>9</v>
      </c>
      <c r="H57">
        <f>loty6[[#This Row],[data przylotu]]-loty6[[#This Row],[data wylotu]]</f>
        <v>0</v>
      </c>
      <c r="I57" s="2">
        <f>IF(loty6[[#This Row],[Cas dni]]= 0, loty6[[#This Row],[godzina przylotu]]-loty6[[#This Row],[godzina wylotu]], 1-loty6[[#This Row],[godzina wylotu]]+loty6[[#This Row],[godzina przylotu]])</f>
        <v>3.4629629629629566E-2</v>
      </c>
      <c r="J57" s="3">
        <f>loty6[[#This Row],[Czas łączny]]+J56</f>
        <v>4.7061458333333324</v>
      </c>
      <c r="K57" t="e" vm="1">
        <f t="shared" si="1"/>
        <v>#VALUE!</v>
      </c>
    </row>
    <row r="58" spans="1:11" x14ac:dyDescent="0.45">
      <c r="A58">
        <v>57</v>
      </c>
      <c r="B58" s="1">
        <v>44450</v>
      </c>
      <c r="C58" s="2">
        <v>0.66475694444444444</v>
      </c>
      <c r="D58" s="1">
        <v>44450</v>
      </c>
      <c r="E58" s="3" t="s">
        <v>61</v>
      </c>
      <c r="F58">
        <v>3</v>
      </c>
      <c r="G58">
        <v>9</v>
      </c>
      <c r="H58">
        <f>loty6[[#This Row],[data przylotu]]-loty6[[#This Row],[data wylotu]]</f>
        <v>0</v>
      </c>
      <c r="I58" s="2">
        <f>IF(loty6[[#This Row],[Cas dni]]= 0, loty6[[#This Row],[godzina przylotu]]-loty6[[#This Row],[godzina wylotu]], 1-loty6[[#This Row],[godzina wylotu]]+loty6[[#This Row],[godzina przylotu]])</f>
        <v>5.4548611111111089E-2</v>
      </c>
      <c r="J58" s="3">
        <f>loty6[[#This Row],[Czas łączny]]+J57</f>
        <v>4.760694444444443</v>
      </c>
      <c r="K58" t="e" vm="1">
        <f t="shared" si="1"/>
        <v>#VALUE!</v>
      </c>
    </row>
    <row r="59" spans="1:11" x14ac:dyDescent="0.45">
      <c r="A59">
        <v>58</v>
      </c>
      <c r="B59" s="1">
        <v>44450</v>
      </c>
      <c r="C59" s="2">
        <v>0.79238425925925926</v>
      </c>
      <c r="D59" s="1">
        <v>44450</v>
      </c>
      <c r="E59" s="3" t="s">
        <v>62</v>
      </c>
      <c r="F59">
        <v>11</v>
      </c>
      <c r="G59">
        <v>3</v>
      </c>
      <c r="H59">
        <f>loty6[[#This Row],[data przylotu]]-loty6[[#This Row],[data wylotu]]</f>
        <v>0</v>
      </c>
      <c r="I59" s="2">
        <f>IF(loty6[[#This Row],[Cas dni]]= 0, loty6[[#This Row],[godzina przylotu]]-loty6[[#This Row],[godzina wylotu]], 1-loty6[[#This Row],[godzina wylotu]]+loty6[[#This Row],[godzina przylotu]])</f>
        <v>9.0266203703703751E-2</v>
      </c>
      <c r="J59" s="3">
        <f>loty6[[#This Row],[Czas łączny]]+J58</f>
        <v>4.8509606481481464</v>
      </c>
      <c r="K59" t="e" vm="1">
        <f t="shared" si="1"/>
        <v>#VALUE!</v>
      </c>
    </row>
    <row r="60" spans="1:11" x14ac:dyDescent="0.45">
      <c r="A60">
        <v>59</v>
      </c>
      <c r="B60" s="1">
        <v>44451</v>
      </c>
      <c r="C60" s="2">
        <v>0.16666666666666666</v>
      </c>
      <c r="D60" s="1">
        <v>44451</v>
      </c>
      <c r="E60" s="3" t="s">
        <v>63</v>
      </c>
      <c r="F60">
        <v>8</v>
      </c>
      <c r="G60">
        <v>4</v>
      </c>
      <c r="H60">
        <f>loty6[[#This Row],[data przylotu]]-loty6[[#This Row],[data wylotu]]</f>
        <v>0</v>
      </c>
      <c r="I60" s="2">
        <f>IF(loty6[[#This Row],[Cas dni]]= 0, loty6[[#This Row],[godzina przylotu]]-loty6[[#This Row],[godzina wylotu]], 1-loty6[[#This Row],[godzina wylotu]]+loty6[[#This Row],[godzina przylotu]])</f>
        <v>6.6041666666666665E-2</v>
      </c>
      <c r="J60" s="3">
        <f>loty6[[#This Row],[Czas łączny]]+J59</f>
        <v>4.9170023148148134</v>
      </c>
      <c r="K60" t="e" vm="1">
        <f t="shared" si="1"/>
        <v>#VALUE!</v>
      </c>
    </row>
    <row r="61" spans="1:11" x14ac:dyDescent="0.45">
      <c r="A61">
        <v>60</v>
      </c>
      <c r="B61" s="1">
        <v>44451</v>
      </c>
      <c r="C61" s="2">
        <v>0.34324074074074074</v>
      </c>
      <c r="D61" s="1">
        <v>44451</v>
      </c>
      <c r="E61" s="3" t="s">
        <v>64</v>
      </c>
      <c r="F61">
        <v>1</v>
      </c>
      <c r="G61">
        <v>6</v>
      </c>
      <c r="H61">
        <f>loty6[[#This Row],[data przylotu]]-loty6[[#This Row],[data wylotu]]</f>
        <v>0</v>
      </c>
      <c r="I61" s="2">
        <f>IF(loty6[[#This Row],[Cas dni]]= 0, loty6[[#This Row],[godzina przylotu]]-loty6[[#This Row],[godzina wylotu]], 1-loty6[[#This Row],[godzina wylotu]]+loty6[[#This Row],[godzina przylotu]])</f>
        <v>8.4756944444444426E-2</v>
      </c>
      <c r="J61" s="3">
        <f>loty6[[#This Row],[Czas łączny]]+J60</f>
        <v>5.0017592592592575</v>
      </c>
      <c r="K61" t="e" vm="1">
        <f t="shared" si="1"/>
        <v>#VALUE!</v>
      </c>
    </row>
    <row r="62" spans="1:11" x14ac:dyDescent="0.45">
      <c r="A62">
        <v>61</v>
      </c>
      <c r="B62" s="1">
        <v>44451</v>
      </c>
      <c r="C62" s="2">
        <v>0.52084490740740741</v>
      </c>
      <c r="D62" s="1">
        <v>44451</v>
      </c>
      <c r="E62" s="3" t="s">
        <v>65</v>
      </c>
      <c r="F62">
        <v>4</v>
      </c>
      <c r="G62">
        <v>21</v>
      </c>
      <c r="H62">
        <f>loty6[[#This Row],[data przylotu]]-loty6[[#This Row],[data wylotu]]</f>
        <v>0</v>
      </c>
      <c r="I62" s="2">
        <f>IF(loty6[[#This Row],[Cas dni]]= 0, loty6[[#This Row],[godzina przylotu]]-loty6[[#This Row],[godzina wylotu]], 1-loty6[[#This Row],[godzina wylotu]]+loty6[[#This Row],[godzina przylotu]])</f>
        <v>7.3194444444444451E-2</v>
      </c>
      <c r="J62" s="3">
        <f>loty6[[#This Row],[Czas łączny]]+J61</f>
        <v>5.0749537037037022</v>
      </c>
      <c r="K62" t="e" vm="1">
        <f t="shared" si="1"/>
        <v>#VALUE!</v>
      </c>
    </row>
    <row r="63" spans="1:11" x14ac:dyDescent="0.45">
      <c r="A63">
        <v>62</v>
      </c>
      <c r="B63" s="1">
        <v>44451</v>
      </c>
      <c r="C63" s="2">
        <v>0.73968750000000005</v>
      </c>
      <c r="D63" s="1">
        <v>44451</v>
      </c>
      <c r="E63" s="3" t="s">
        <v>66</v>
      </c>
      <c r="F63">
        <v>9</v>
      </c>
      <c r="G63">
        <v>11</v>
      </c>
      <c r="H63">
        <f>loty6[[#This Row],[data przylotu]]-loty6[[#This Row],[data wylotu]]</f>
        <v>0</v>
      </c>
      <c r="I63" s="2">
        <f>IF(loty6[[#This Row],[Cas dni]]= 0, loty6[[#This Row],[godzina przylotu]]-loty6[[#This Row],[godzina wylotu]], 1-loty6[[#This Row],[godzina wylotu]]+loty6[[#This Row],[godzina przylotu]])</f>
        <v>5.8935185185185146E-2</v>
      </c>
      <c r="J63" s="3">
        <f>loty6[[#This Row],[Czas łączny]]+J62</f>
        <v>5.1338888888888876</v>
      </c>
      <c r="K63" t="e" vm="1">
        <f t="shared" si="1"/>
        <v>#VALUE!</v>
      </c>
    </row>
    <row r="64" spans="1:11" x14ac:dyDescent="0.45">
      <c r="A64">
        <v>63</v>
      </c>
      <c r="B64" s="1">
        <v>44452</v>
      </c>
      <c r="C64" s="2">
        <v>0.21440972222222221</v>
      </c>
      <c r="D64" s="1">
        <v>44452</v>
      </c>
      <c r="E64" s="3" t="s">
        <v>67</v>
      </c>
      <c r="F64">
        <v>12</v>
      </c>
      <c r="G64">
        <v>7</v>
      </c>
      <c r="H64">
        <f>loty6[[#This Row],[data przylotu]]-loty6[[#This Row],[data wylotu]]</f>
        <v>0</v>
      </c>
      <c r="I64" s="2">
        <f>IF(loty6[[#This Row],[Cas dni]]= 0, loty6[[#This Row],[godzina przylotu]]-loty6[[#This Row],[godzina wylotu]], 1-loty6[[#This Row],[godzina wylotu]]+loty6[[#This Row],[godzina przylotu]])</f>
        <v>0.16630787037037037</v>
      </c>
      <c r="J64" s="3">
        <f>loty6[[#This Row],[Czas łączny]]+J63</f>
        <v>5.3001967592592578</v>
      </c>
      <c r="K64" t="e" vm="1">
        <f t="shared" si="1"/>
        <v>#VALUE!</v>
      </c>
    </row>
    <row r="65" spans="1:11" x14ac:dyDescent="0.45">
      <c r="A65">
        <v>64</v>
      </c>
      <c r="B65" s="1">
        <v>44452</v>
      </c>
      <c r="C65" s="2">
        <v>0.46302083333333333</v>
      </c>
      <c r="D65" s="1">
        <v>44452</v>
      </c>
      <c r="E65" s="3" t="s">
        <v>68</v>
      </c>
      <c r="F65">
        <v>11</v>
      </c>
      <c r="G65">
        <v>13</v>
      </c>
      <c r="H65">
        <f>loty6[[#This Row],[data przylotu]]-loty6[[#This Row],[data wylotu]]</f>
        <v>0</v>
      </c>
      <c r="I65" s="2">
        <f>IF(loty6[[#This Row],[Cas dni]]= 0, loty6[[#This Row],[godzina przylotu]]-loty6[[#This Row],[godzina wylotu]], 1-loty6[[#This Row],[godzina wylotu]]+loty6[[#This Row],[godzina przylotu]])</f>
        <v>7.0381944444444455E-2</v>
      </c>
      <c r="J65" s="3">
        <f>loty6[[#This Row],[Czas łączny]]+J64</f>
        <v>5.3705787037037025</v>
      </c>
      <c r="K65" t="e" vm="1">
        <f t="shared" si="1"/>
        <v>#VALUE!</v>
      </c>
    </row>
    <row r="66" spans="1:11" x14ac:dyDescent="0.45">
      <c r="A66">
        <v>65</v>
      </c>
      <c r="B66" s="1">
        <v>44452</v>
      </c>
      <c r="C66" s="2">
        <v>0.55218750000000005</v>
      </c>
      <c r="D66" s="1">
        <v>44452</v>
      </c>
      <c r="E66" s="3" t="s">
        <v>69</v>
      </c>
      <c r="F66">
        <v>16</v>
      </c>
      <c r="G66">
        <v>21</v>
      </c>
      <c r="H66">
        <f>loty6[[#This Row],[data przylotu]]-loty6[[#This Row],[data wylotu]]</f>
        <v>0</v>
      </c>
      <c r="I66" s="2">
        <f>IF(loty6[[#This Row],[Cas dni]]= 0, loty6[[#This Row],[godzina przylotu]]-loty6[[#This Row],[godzina wylotu]], 1-loty6[[#This Row],[godzina wylotu]]+loty6[[#This Row],[godzina przylotu]])</f>
        <v>6.9791666666666585E-2</v>
      </c>
      <c r="J66" s="3">
        <f>loty6[[#This Row],[Czas łączny]]+J65</f>
        <v>5.4403703703703687</v>
      </c>
      <c r="K66" t="e" vm="1">
        <f t="shared" ref="K66:K97" si="2">_xleta.TIME</f>
        <v>#VALUE!</v>
      </c>
    </row>
    <row r="67" spans="1:11" x14ac:dyDescent="0.45">
      <c r="A67">
        <v>66</v>
      </c>
      <c r="B67" s="1">
        <v>44452</v>
      </c>
      <c r="C67" s="2">
        <v>0.66996527777777781</v>
      </c>
      <c r="D67" s="1">
        <v>44452</v>
      </c>
      <c r="E67" s="3" t="s">
        <v>70</v>
      </c>
      <c r="F67">
        <v>19</v>
      </c>
      <c r="G67">
        <v>10</v>
      </c>
      <c r="H67">
        <f>loty6[[#This Row],[data przylotu]]-loty6[[#This Row],[data wylotu]]</f>
        <v>0</v>
      </c>
      <c r="I67" s="2">
        <f>IF(loty6[[#This Row],[Cas dni]]= 0, loty6[[#This Row],[godzina przylotu]]-loty6[[#This Row],[godzina wylotu]], 1-loty6[[#This Row],[godzina wylotu]]+loty6[[#This Row],[godzina przylotu]])</f>
        <v>8.0034722222222188E-2</v>
      </c>
      <c r="J67" s="3">
        <f>loty6[[#This Row],[Czas łączny]]+J66</f>
        <v>5.5204050925925907</v>
      </c>
      <c r="K67" t="e" vm="1">
        <f t="shared" si="2"/>
        <v>#VALUE!</v>
      </c>
    </row>
    <row r="68" spans="1:11" x14ac:dyDescent="0.45">
      <c r="A68">
        <v>67</v>
      </c>
      <c r="B68" s="1">
        <v>44452</v>
      </c>
      <c r="C68" s="2">
        <v>0.83971064814814811</v>
      </c>
      <c r="D68" s="1">
        <v>44452</v>
      </c>
      <c r="E68" s="3" t="s">
        <v>71</v>
      </c>
      <c r="F68">
        <v>3</v>
      </c>
      <c r="G68">
        <v>0</v>
      </c>
      <c r="H68">
        <f>loty6[[#This Row],[data przylotu]]-loty6[[#This Row],[data wylotu]]</f>
        <v>0</v>
      </c>
      <c r="I68" s="2">
        <f>IF(loty6[[#This Row],[Cas dni]]= 0, loty6[[#This Row],[godzina przylotu]]-loty6[[#This Row],[godzina wylotu]], 1-loty6[[#This Row],[godzina wylotu]]+loty6[[#This Row],[godzina przylotu]])</f>
        <v>7.9953703703703694E-2</v>
      </c>
      <c r="J68" s="3">
        <f>loty6[[#This Row],[Czas łączny]]+J67</f>
        <v>5.6003587962962946</v>
      </c>
      <c r="K68" t="e" vm="1">
        <f t="shared" si="2"/>
        <v>#VALUE!</v>
      </c>
    </row>
    <row r="69" spans="1:11" x14ac:dyDescent="0.45">
      <c r="A69">
        <v>68</v>
      </c>
      <c r="B69" s="1">
        <v>44453</v>
      </c>
      <c r="C69" s="2">
        <v>0.17733796296296298</v>
      </c>
      <c r="D69" s="1">
        <v>44453</v>
      </c>
      <c r="E69" s="3" t="s">
        <v>72</v>
      </c>
      <c r="F69">
        <v>12</v>
      </c>
      <c r="G69">
        <v>21</v>
      </c>
      <c r="H69">
        <f>loty6[[#This Row],[data przylotu]]-loty6[[#This Row],[data wylotu]]</f>
        <v>0</v>
      </c>
      <c r="I69" s="2">
        <f>IF(loty6[[#This Row],[Cas dni]]= 0, loty6[[#This Row],[godzina przylotu]]-loty6[[#This Row],[godzina wylotu]], 1-loty6[[#This Row],[godzina wylotu]]+loty6[[#This Row],[godzina przylotu]])</f>
        <v>8.2662037037037034E-2</v>
      </c>
      <c r="J69" s="3">
        <f>loty6[[#This Row],[Czas łączny]]+J68</f>
        <v>5.6830208333333321</v>
      </c>
      <c r="K69" t="e" vm="1">
        <f t="shared" si="2"/>
        <v>#VALUE!</v>
      </c>
    </row>
    <row r="70" spans="1:11" x14ac:dyDescent="0.45">
      <c r="A70">
        <v>69</v>
      </c>
      <c r="B70" s="1">
        <v>44453</v>
      </c>
      <c r="C70" s="2">
        <v>0.34437499999999999</v>
      </c>
      <c r="D70" s="1">
        <v>44453</v>
      </c>
      <c r="E70" s="3" t="s">
        <v>73</v>
      </c>
      <c r="F70">
        <v>17</v>
      </c>
      <c r="G70">
        <v>20</v>
      </c>
      <c r="H70">
        <f>loty6[[#This Row],[data przylotu]]-loty6[[#This Row],[data wylotu]]</f>
        <v>0</v>
      </c>
      <c r="I70" s="2">
        <f>IF(loty6[[#This Row],[Cas dni]]= 0, loty6[[#This Row],[godzina przylotu]]-loty6[[#This Row],[godzina wylotu]], 1-loty6[[#This Row],[godzina wylotu]]+loty6[[#This Row],[godzina przylotu]])</f>
        <v>7.5706018518518547E-2</v>
      </c>
      <c r="J70" s="3">
        <f>loty6[[#This Row],[Czas łączny]]+J69</f>
        <v>5.7587268518518506</v>
      </c>
      <c r="K70" t="e" vm="1">
        <f t="shared" si="2"/>
        <v>#VALUE!</v>
      </c>
    </row>
    <row r="71" spans="1:11" x14ac:dyDescent="0.45">
      <c r="A71">
        <v>70</v>
      </c>
      <c r="B71" s="1">
        <v>44453</v>
      </c>
      <c r="C71" s="2">
        <v>0.5</v>
      </c>
      <c r="D71" s="1">
        <v>44453</v>
      </c>
      <c r="E71" s="3" t="s">
        <v>74</v>
      </c>
      <c r="F71">
        <v>11</v>
      </c>
      <c r="G71">
        <v>22</v>
      </c>
      <c r="H71">
        <f>loty6[[#This Row],[data przylotu]]-loty6[[#This Row],[data wylotu]]</f>
        <v>0</v>
      </c>
      <c r="I71" s="2">
        <f>IF(loty6[[#This Row],[Cas dni]]= 0, loty6[[#This Row],[godzina przylotu]]-loty6[[#This Row],[godzina wylotu]], 1-loty6[[#This Row],[godzina wylotu]]+loty6[[#This Row],[godzina przylotu]])</f>
        <v>8.1192129629629628E-2</v>
      </c>
      <c r="J71" s="3">
        <f>loty6[[#This Row],[Czas łączny]]+J70</f>
        <v>5.83991898148148</v>
      </c>
      <c r="K71" t="e" vm="1">
        <f t="shared" si="2"/>
        <v>#VALUE!</v>
      </c>
    </row>
    <row r="72" spans="1:11" x14ac:dyDescent="0.45">
      <c r="A72">
        <v>71</v>
      </c>
      <c r="B72" s="1">
        <v>44453</v>
      </c>
      <c r="C72" s="2">
        <v>0.64340277777777777</v>
      </c>
      <c r="D72" s="1">
        <v>44453</v>
      </c>
      <c r="E72" s="3" t="s">
        <v>75</v>
      </c>
      <c r="F72">
        <v>7</v>
      </c>
      <c r="G72">
        <v>2</v>
      </c>
      <c r="H72">
        <f>loty6[[#This Row],[data przylotu]]-loty6[[#This Row],[data wylotu]]</f>
        <v>0</v>
      </c>
      <c r="I72" s="2">
        <f>IF(loty6[[#This Row],[Cas dni]]= 0, loty6[[#This Row],[godzina przylotu]]-loty6[[#This Row],[godzina wylotu]], 1-loty6[[#This Row],[godzina wylotu]]+loty6[[#This Row],[godzina przylotu]])</f>
        <v>6.510416666666663E-2</v>
      </c>
      <c r="J72" s="3">
        <f>loty6[[#This Row],[Czas łączny]]+J71</f>
        <v>5.905023148148147</v>
      </c>
      <c r="K72" t="e" vm="1">
        <f t="shared" si="2"/>
        <v>#VALUE!</v>
      </c>
    </row>
    <row r="73" spans="1:11" x14ac:dyDescent="0.45">
      <c r="A73">
        <v>72</v>
      </c>
      <c r="B73" s="1">
        <v>44453</v>
      </c>
      <c r="C73" s="2">
        <v>0.77552083333333333</v>
      </c>
      <c r="D73" s="1">
        <v>44453</v>
      </c>
      <c r="E73" s="3" t="s">
        <v>76</v>
      </c>
      <c r="F73">
        <v>8</v>
      </c>
      <c r="G73">
        <v>7</v>
      </c>
      <c r="H73">
        <f>loty6[[#This Row],[data przylotu]]-loty6[[#This Row],[data wylotu]]</f>
        <v>0</v>
      </c>
      <c r="I73" s="2">
        <f>IF(loty6[[#This Row],[Cas dni]]= 0, loty6[[#This Row],[godzina przylotu]]-loty6[[#This Row],[godzina wylotu]], 1-loty6[[#This Row],[godzina wylotu]]+loty6[[#This Row],[godzina przylotu]])</f>
        <v>2.7187500000000031E-2</v>
      </c>
      <c r="J73" s="3">
        <f>loty6[[#This Row],[Czas łączny]]+J72</f>
        <v>5.9322106481481471</v>
      </c>
      <c r="K73" t="e" vm="1">
        <f t="shared" si="2"/>
        <v>#VALUE!</v>
      </c>
    </row>
    <row r="74" spans="1:11" x14ac:dyDescent="0.45">
      <c r="A74">
        <v>73</v>
      </c>
      <c r="B74" s="1">
        <v>44453</v>
      </c>
      <c r="C74" s="2">
        <v>0.87285879629629626</v>
      </c>
      <c r="D74" s="1">
        <v>44453</v>
      </c>
      <c r="E74" s="3" t="s">
        <v>77</v>
      </c>
      <c r="F74">
        <v>6</v>
      </c>
      <c r="G74">
        <v>1</v>
      </c>
      <c r="H74">
        <f>loty6[[#This Row],[data przylotu]]-loty6[[#This Row],[data wylotu]]</f>
        <v>0</v>
      </c>
      <c r="I74" s="2">
        <f>IF(loty6[[#This Row],[Cas dni]]= 0, loty6[[#This Row],[godzina przylotu]]-loty6[[#This Row],[godzina wylotu]], 1-loty6[[#This Row],[godzina wylotu]]+loty6[[#This Row],[godzina przylotu]])</f>
        <v>4.6655092592592595E-2</v>
      </c>
      <c r="J74" s="3">
        <f>loty6[[#This Row],[Czas łączny]]+J73</f>
        <v>5.9788657407407397</v>
      </c>
      <c r="K74" t="e" vm="1">
        <f t="shared" si="2"/>
        <v>#VALUE!</v>
      </c>
    </row>
    <row r="75" spans="1:11" x14ac:dyDescent="0.45">
      <c r="A75">
        <v>74</v>
      </c>
      <c r="B75" s="1">
        <v>44454</v>
      </c>
      <c r="C75" s="2">
        <v>4.2361111111111113E-2</v>
      </c>
      <c r="D75" s="1">
        <v>44454</v>
      </c>
      <c r="E75" s="3" t="s">
        <v>78</v>
      </c>
      <c r="F75">
        <v>0</v>
      </c>
      <c r="G75">
        <v>6</v>
      </c>
      <c r="H75">
        <f>loty6[[#This Row],[data przylotu]]-loty6[[#This Row],[data wylotu]]</f>
        <v>0</v>
      </c>
      <c r="I75" s="2">
        <f>IF(loty6[[#This Row],[Cas dni]]= 0, loty6[[#This Row],[godzina przylotu]]-loty6[[#This Row],[godzina wylotu]], 1-loty6[[#This Row],[godzina wylotu]]+loty6[[#This Row],[godzina przylotu]])</f>
        <v>0.13062499999999999</v>
      </c>
      <c r="J75" s="3">
        <f>loty6[[#This Row],[Czas łączny]]+J74</f>
        <v>6.1094907407407399</v>
      </c>
      <c r="K75" t="e" vm="1">
        <f t="shared" si="2"/>
        <v>#VALUE!</v>
      </c>
    </row>
    <row r="76" spans="1:11" x14ac:dyDescent="0.45">
      <c r="A76">
        <v>75</v>
      </c>
      <c r="B76" s="1">
        <v>44454</v>
      </c>
      <c r="C76" s="2">
        <v>0.28885416666666669</v>
      </c>
      <c r="D76" s="1">
        <v>44454</v>
      </c>
      <c r="E76" s="3" t="s">
        <v>79</v>
      </c>
      <c r="F76">
        <v>0</v>
      </c>
      <c r="G76">
        <v>5</v>
      </c>
      <c r="H76">
        <f>loty6[[#This Row],[data przylotu]]-loty6[[#This Row],[data wylotu]]</f>
        <v>0</v>
      </c>
      <c r="I76" s="2">
        <f>IF(loty6[[#This Row],[Cas dni]]= 0, loty6[[#This Row],[godzina przylotu]]-loty6[[#This Row],[godzina wylotu]], 1-loty6[[#This Row],[godzina wylotu]]+loty6[[#This Row],[godzina przylotu]])</f>
        <v>5.5520833333333297E-2</v>
      </c>
      <c r="J76" s="3">
        <f>loty6[[#This Row],[Czas łączny]]+J75</f>
        <v>6.1650115740740734</v>
      </c>
      <c r="K76" t="e" vm="1">
        <f t="shared" si="2"/>
        <v>#VALUE!</v>
      </c>
    </row>
    <row r="77" spans="1:11" x14ac:dyDescent="0.45">
      <c r="A77">
        <v>76</v>
      </c>
      <c r="B77" s="1">
        <v>44454</v>
      </c>
      <c r="C77" s="2">
        <v>0.42424768518518519</v>
      </c>
      <c r="D77" s="1">
        <v>44454</v>
      </c>
      <c r="E77" s="3" t="s">
        <v>80</v>
      </c>
      <c r="F77">
        <v>10</v>
      </c>
      <c r="G77">
        <v>1</v>
      </c>
      <c r="H77">
        <f>loty6[[#This Row],[data przylotu]]-loty6[[#This Row],[data wylotu]]</f>
        <v>0</v>
      </c>
      <c r="I77" s="2">
        <f>IF(loty6[[#This Row],[Cas dni]]= 0, loty6[[#This Row],[godzina przylotu]]-loty6[[#This Row],[godzina wylotu]], 1-loty6[[#This Row],[godzina wylotu]]+loty6[[#This Row],[godzina przylotu]])</f>
        <v>0.10754629629629631</v>
      </c>
      <c r="J77" s="3">
        <f>loty6[[#This Row],[Czas łączny]]+J76</f>
        <v>6.2725578703703695</v>
      </c>
      <c r="K77" t="e" vm="1">
        <f t="shared" si="2"/>
        <v>#VALUE!</v>
      </c>
    </row>
    <row r="78" spans="1:11" x14ac:dyDescent="0.45">
      <c r="A78">
        <v>77</v>
      </c>
      <c r="B78" s="1">
        <v>44454</v>
      </c>
      <c r="C78" s="2">
        <v>0.5991319444444444</v>
      </c>
      <c r="D78" s="1">
        <v>44454</v>
      </c>
      <c r="E78" s="3" t="s">
        <v>81</v>
      </c>
      <c r="F78">
        <v>14</v>
      </c>
      <c r="G78">
        <v>21</v>
      </c>
      <c r="H78">
        <f>loty6[[#This Row],[data przylotu]]-loty6[[#This Row],[data wylotu]]</f>
        <v>0</v>
      </c>
      <c r="I78" s="2">
        <f>IF(loty6[[#This Row],[Cas dni]]= 0, loty6[[#This Row],[godzina przylotu]]-loty6[[#This Row],[godzina wylotu]], 1-loty6[[#This Row],[godzina wylotu]]+loty6[[#This Row],[godzina przylotu]])</f>
        <v>3.4479166666666727E-2</v>
      </c>
      <c r="J78" s="3">
        <f>loty6[[#This Row],[Czas łączny]]+J77</f>
        <v>6.3070370370370359</v>
      </c>
      <c r="K78" t="e" vm="1">
        <f t="shared" si="2"/>
        <v>#VALUE!</v>
      </c>
    </row>
    <row r="79" spans="1:11" x14ac:dyDescent="0.45">
      <c r="A79">
        <v>78</v>
      </c>
      <c r="B79" s="1">
        <v>44454</v>
      </c>
      <c r="C79" s="2">
        <v>0.7228472222222222</v>
      </c>
      <c r="D79" s="1">
        <v>44454</v>
      </c>
      <c r="E79" s="3" t="s">
        <v>82</v>
      </c>
      <c r="F79">
        <v>4</v>
      </c>
      <c r="G79">
        <v>1</v>
      </c>
      <c r="H79">
        <f>loty6[[#This Row],[data przylotu]]-loty6[[#This Row],[data wylotu]]</f>
        <v>0</v>
      </c>
      <c r="I79" s="2">
        <f>IF(loty6[[#This Row],[Cas dni]]= 0, loty6[[#This Row],[godzina przylotu]]-loty6[[#This Row],[godzina wylotu]], 1-loty6[[#This Row],[godzina wylotu]]+loty6[[#This Row],[godzina przylotu]])</f>
        <v>5.2673611111111129E-2</v>
      </c>
      <c r="J79" s="3">
        <f>loty6[[#This Row],[Czas łączny]]+J78</f>
        <v>6.3597106481481473</v>
      </c>
      <c r="K79" t="e" vm="1">
        <f t="shared" si="2"/>
        <v>#VALUE!</v>
      </c>
    </row>
    <row r="80" spans="1:11" x14ac:dyDescent="0.45">
      <c r="A80">
        <v>79</v>
      </c>
      <c r="B80" s="1">
        <v>44454</v>
      </c>
      <c r="C80" s="2">
        <v>0.86644675925925929</v>
      </c>
      <c r="D80" s="1">
        <v>44454</v>
      </c>
      <c r="E80" s="3" t="s">
        <v>83</v>
      </c>
      <c r="F80">
        <v>7</v>
      </c>
      <c r="G80">
        <v>2</v>
      </c>
      <c r="H80">
        <f>loty6[[#This Row],[data przylotu]]-loty6[[#This Row],[data wylotu]]</f>
        <v>0</v>
      </c>
      <c r="I80" s="2">
        <f>IF(loty6[[#This Row],[Cas dni]]= 0, loty6[[#This Row],[godzina przylotu]]-loty6[[#This Row],[godzina wylotu]], 1-loty6[[#This Row],[godzina wylotu]]+loty6[[#This Row],[godzina przylotu]])</f>
        <v>4.035879629629624E-2</v>
      </c>
      <c r="J80" s="3">
        <f>loty6[[#This Row],[Czas łączny]]+J79</f>
        <v>6.4000694444444433</v>
      </c>
      <c r="K80" t="e" vm="1">
        <f t="shared" si="2"/>
        <v>#VALUE!</v>
      </c>
    </row>
    <row r="81" spans="1:11" x14ac:dyDescent="0.45">
      <c r="A81">
        <v>80</v>
      </c>
      <c r="B81" s="1">
        <v>44455</v>
      </c>
      <c r="C81" s="2">
        <v>0.13571759259259258</v>
      </c>
      <c r="D81" s="1">
        <v>44455</v>
      </c>
      <c r="E81" s="3" t="s">
        <v>84</v>
      </c>
      <c r="F81">
        <v>13</v>
      </c>
      <c r="G81">
        <v>5</v>
      </c>
      <c r="H81">
        <f>loty6[[#This Row],[data przylotu]]-loty6[[#This Row],[data wylotu]]</f>
        <v>0</v>
      </c>
      <c r="I81" s="2">
        <f>IF(loty6[[#This Row],[Cas dni]]= 0, loty6[[#This Row],[godzina przylotu]]-loty6[[#This Row],[godzina wylotu]], 1-loty6[[#This Row],[godzina wylotu]]+loty6[[#This Row],[godzina przylotu]])</f>
        <v>0.11716435185185187</v>
      </c>
      <c r="J81" s="3">
        <f>loty6[[#This Row],[Czas łączny]]+J80</f>
        <v>6.5172337962962947</v>
      </c>
      <c r="K81" t="e" vm="1">
        <f t="shared" si="2"/>
        <v>#VALUE!</v>
      </c>
    </row>
    <row r="82" spans="1:11" x14ac:dyDescent="0.45">
      <c r="A82">
        <v>81</v>
      </c>
      <c r="B82" s="1">
        <v>44455</v>
      </c>
      <c r="C82" s="2">
        <v>0.2996064814814815</v>
      </c>
      <c r="D82" s="1">
        <v>44455</v>
      </c>
      <c r="E82" s="3" t="s">
        <v>85</v>
      </c>
      <c r="F82">
        <v>13</v>
      </c>
      <c r="G82">
        <v>11</v>
      </c>
      <c r="H82">
        <f>loty6[[#This Row],[data przylotu]]-loty6[[#This Row],[data wylotu]]</f>
        <v>0</v>
      </c>
      <c r="I82" s="2">
        <f>IF(loty6[[#This Row],[Cas dni]]= 0, loty6[[#This Row],[godzina przylotu]]-loty6[[#This Row],[godzina wylotu]], 1-loty6[[#This Row],[godzina wylotu]]+loty6[[#This Row],[godzina przylotu]])</f>
        <v>7.7523148148148147E-2</v>
      </c>
      <c r="J82" s="3">
        <f>loty6[[#This Row],[Czas łączny]]+J81</f>
        <v>6.5947569444444429</v>
      </c>
      <c r="K82" t="e" vm="1">
        <f t="shared" si="2"/>
        <v>#VALUE!</v>
      </c>
    </row>
    <row r="83" spans="1:11" x14ac:dyDescent="0.45">
      <c r="A83">
        <v>82</v>
      </c>
      <c r="B83" s="1">
        <v>44455</v>
      </c>
      <c r="C83" s="2">
        <v>0.46118055555555554</v>
      </c>
      <c r="D83" s="1">
        <v>44455</v>
      </c>
      <c r="E83" s="3" t="s">
        <v>86</v>
      </c>
      <c r="F83">
        <v>14</v>
      </c>
      <c r="G83">
        <v>9</v>
      </c>
      <c r="H83">
        <f>loty6[[#This Row],[data przylotu]]-loty6[[#This Row],[data wylotu]]</f>
        <v>0</v>
      </c>
      <c r="I83" s="2">
        <f>IF(loty6[[#This Row],[Cas dni]]= 0, loty6[[#This Row],[godzina przylotu]]-loty6[[#This Row],[godzina wylotu]], 1-loty6[[#This Row],[godzina wylotu]]+loty6[[#This Row],[godzina przylotu]])</f>
        <v>3.9340277777777766E-2</v>
      </c>
      <c r="J83" s="3">
        <f>loty6[[#This Row],[Czas łączny]]+J82</f>
        <v>6.6340972222222208</v>
      </c>
      <c r="K83" t="e" vm="1">
        <f t="shared" si="2"/>
        <v>#VALUE!</v>
      </c>
    </row>
    <row r="84" spans="1:11" x14ac:dyDescent="0.45">
      <c r="A84">
        <v>83</v>
      </c>
      <c r="B84" s="1">
        <v>44455</v>
      </c>
      <c r="C84" s="2">
        <v>0.57986111111111116</v>
      </c>
      <c r="D84" s="1">
        <v>44455</v>
      </c>
      <c r="E84" s="3" t="s">
        <v>87</v>
      </c>
      <c r="F84">
        <v>14</v>
      </c>
      <c r="G84">
        <v>9</v>
      </c>
      <c r="H84">
        <f>loty6[[#This Row],[data przylotu]]-loty6[[#This Row],[data wylotu]]</f>
        <v>0</v>
      </c>
      <c r="I84" s="2">
        <f>IF(loty6[[#This Row],[Cas dni]]= 0, loty6[[#This Row],[godzina przylotu]]-loty6[[#This Row],[godzina wylotu]], 1-loty6[[#This Row],[godzina wylotu]]+loty6[[#This Row],[godzina przylotu]])</f>
        <v>3.4837962962962932E-2</v>
      </c>
      <c r="J84" s="3">
        <f>loty6[[#This Row],[Czas łączny]]+J83</f>
        <v>6.6689351851851839</v>
      </c>
      <c r="K84" t="e" vm="1">
        <f t="shared" si="2"/>
        <v>#VALUE!</v>
      </c>
    </row>
    <row r="85" spans="1:11" x14ac:dyDescent="0.45">
      <c r="A85">
        <v>84</v>
      </c>
      <c r="B85" s="1">
        <v>44455</v>
      </c>
      <c r="C85" s="2">
        <v>0.6744444444444444</v>
      </c>
      <c r="D85" s="1">
        <v>44455</v>
      </c>
      <c r="E85" s="3" t="s">
        <v>88</v>
      </c>
      <c r="F85">
        <v>12</v>
      </c>
      <c r="G85">
        <v>7</v>
      </c>
      <c r="H85">
        <f>loty6[[#This Row],[data przylotu]]-loty6[[#This Row],[data wylotu]]</f>
        <v>0</v>
      </c>
      <c r="I85" s="2">
        <f>IF(loty6[[#This Row],[Cas dni]]= 0, loty6[[#This Row],[godzina przylotu]]-loty6[[#This Row],[godzina wylotu]], 1-loty6[[#This Row],[godzina wylotu]]+loty6[[#This Row],[godzina przylotu]])</f>
        <v>4.9178240740740731E-2</v>
      </c>
      <c r="J85" s="3">
        <f>loty6[[#This Row],[Czas łączny]]+J84</f>
        <v>6.7181134259259245</v>
      </c>
      <c r="K85" t="e" vm="1">
        <f t="shared" si="2"/>
        <v>#VALUE!</v>
      </c>
    </row>
    <row r="86" spans="1:11" x14ac:dyDescent="0.45">
      <c r="A86">
        <v>85</v>
      </c>
      <c r="B86" s="1">
        <v>44455</v>
      </c>
      <c r="C86" s="2">
        <v>0.7926157407407407</v>
      </c>
      <c r="D86" s="1">
        <v>44455</v>
      </c>
      <c r="E86" s="3" t="s">
        <v>89</v>
      </c>
      <c r="F86">
        <v>2</v>
      </c>
      <c r="G86">
        <v>19</v>
      </c>
      <c r="H86">
        <f>loty6[[#This Row],[data przylotu]]-loty6[[#This Row],[data wylotu]]</f>
        <v>0</v>
      </c>
      <c r="I86" s="2">
        <f>IF(loty6[[#This Row],[Cas dni]]= 0, loty6[[#This Row],[godzina przylotu]]-loty6[[#This Row],[godzina wylotu]], 1-loty6[[#This Row],[godzina wylotu]]+loty6[[#This Row],[godzina przylotu]])</f>
        <v>7.2615740740740731E-2</v>
      </c>
      <c r="J86" s="3">
        <f>loty6[[#This Row],[Czas łączny]]+J85</f>
        <v>6.7907291666666652</v>
      </c>
      <c r="K86" t="e" vm="1">
        <f t="shared" si="2"/>
        <v>#VALUE!</v>
      </c>
    </row>
    <row r="87" spans="1:11" x14ac:dyDescent="0.45">
      <c r="A87">
        <v>86</v>
      </c>
      <c r="B87" s="1">
        <v>44456</v>
      </c>
      <c r="C87" s="2">
        <v>0.28914351851851849</v>
      </c>
      <c r="D87" s="1">
        <v>44456</v>
      </c>
      <c r="E87" s="3" t="s">
        <v>90</v>
      </c>
      <c r="F87">
        <v>4</v>
      </c>
      <c r="G87">
        <v>11</v>
      </c>
      <c r="H87">
        <f>loty6[[#This Row],[data przylotu]]-loty6[[#This Row],[data wylotu]]</f>
        <v>0</v>
      </c>
      <c r="I87" s="2">
        <f>IF(loty6[[#This Row],[Cas dni]]= 0, loty6[[#This Row],[godzina przylotu]]-loty6[[#This Row],[godzina wylotu]], 1-loty6[[#This Row],[godzina wylotu]]+loty6[[#This Row],[godzina przylotu]])</f>
        <v>4.4930555555555585E-2</v>
      </c>
      <c r="J87" s="3">
        <f>loty6[[#This Row],[Czas łączny]]+J86</f>
        <v>6.8356597222222204</v>
      </c>
      <c r="K87" t="e" vm="1">
        <f t="shared" si="2"/>
        <v>#VALUE!</v>
      </c>
    </row>
    <row r="88" spans="1:11" x14ac:dyDescent="0.45">
      <c r="A88">
        <v>87</v>
      </c>
      <c r="B88" s="1">
        <v>44456</v>
      </c>
      <c r="C88" s="2">
        <v>0.45840277777777777</v>
      </c>
      <c r="D88" s="1">
        <v>44456</v>
      </c>
      <c r="E88" s="3" t="s">
        <v>91</v>
      </c>
      <c r="F88">
        <v>21</v>
      </c>
      <c r="G88">
        <v>15</v>
      </c>
      <c r="H88">
        <f>loty6[[#This Row],[data przylotu]]-loty6[[#This Row],[data wylotu]]</f>
        <v>0</v>
      </c>
      <c r="I88" s="2">
        <f>IF(loty6[[#This Row],[Cas dni]]= 0, loty6[[#This Row],[godzina przylotu]]-loty6[[#This Row],[godzina wylotu]], 1-loty6[[#This Row],[godzina wylotu]]+loty6[[#This Row],[godzina przylotu]])</f>
        <v>2.0868055555555542E-2</v>
      </c>
      <c r="J88" s="3">
        <f>loty6[[#This Row],[Czas łączny]]+J87</f>
        <v>6.8565277777777762</v>
      </c>
      <c r="K88" t="e" vm="1">
        <f t="shared" si="2"/>
        <v>#VALUE!</v>
      </c>
    </row>
    <row r="89" spans="1:11" x14ac:dyDescent="0.45">
      <c r="A89">
        <v>88</v>
      </c>
      <c r="B89" s="1">
        <v>44456</v>
      </c>
      <c r="C89" s="2">
        <v>0.55218750000000005</v>
      </c>
      <c r="D89" s="1">
        <v>44456</v>
      </c>
      <c r="E89" s="3" t="s">
        <v>92</v>
      </c>
      <c r="F89">
        <v>7</v>
      </c>
      <c r="G89">
        <v>13</v>
      </c>
      <c r="H89">
        <f>loty6[[#This Row],[data przylotu]]-loty6[[#This Row],[data wylotu]]</f>
        <v>0</v>
      </c>
      <c r="I89" s="2">
        <f>IF(loty6[[#This Row],[Cas dni]]= 0, loty6[[#This Row],[godzina przylotu]]-loty6[[#This Row],[godzina wylotu]], 1-loty6[[#This Row],[godzina wylotu]]+loty6[[#This Row],[godzina przylotu]])</f>
        <v>6.9374999999999964E-2</v>
      </c>
      <c r="J89" s="3">
        <f>loty6[[#This Row],[Czas łączny]]+J88</f>
        <v>6.9259027777777762</v>
      </c>
      <c r="K89" t="e" vm="1">
        <f t="shared" si="2"/>
        <v>#VALUE!</v>
      </c>
    </row>
    <row r="90" spans="1:11" x14ac:dyDescent="0.45">
      <c r="A90">
        <v>89</v>
      </c>
      <c r="B90" s="1">
        <v>44456</v>
      </c>
      <c r="C90" s="2">
        <v>0.64994212962962961</v>
      </c>
      <c r="D90" s="1">
        <v>44456</v>
      </c>
      <c r="E90" s="3" t="s">
        <v>93</v>
      </c>
      <c r="F90">
        <v>14</v>
      </c>
      <c r="G90">
        <v>16</v>
      </c>
      <c r="H90">
        <f>loty6[[#This Row],[data przylotu]]-loty6[[#This Row],[data wylotu]]</f>
        <v>0</v>
      </c>
      <c r="I90" s="2">
        <f>IF(loty6[[#This Row],[Cas dni]]= 0, loty6[[#This Row],[godzina przylotu]]-loty6[[#This Row],[godzina wylotu]], 1-loty6[[#This Row],[godzina wylotu]]+loty6[[#This Row],[godzina przylotu]])</f>
        <v>6.8032407407407458E-2</v>
      </c>
      <c r="J90" s="3">
        <f>loty6[[#This Row],[Czas łączny]]+J89</f>
        <v>6.9939351851851832</v>
      </c>
      <c r="K90" t="e" vm="1">
        <f t="shared" si="2"/>
        <v>#VALUE!</v>
      </c>
    </row>
    <row r="91" spans="1:11" x14ac:dyDescent="0.45">
      <c r="A91">
        <v>90</v>
      </c>
      <c r="B91" s="1">
        <v>44456</v>
      </c>
      <c r="C91" s="2">
        <v>0.80049768518518516</v>
      </c>
      <c r="D91" s="1">
        <v>44456</v>
      </c>
      <c r="E91" s="3" t="s">
        <v>94</v>
      </c>
      <c r="F91">
        <v>7</v>
      </c>
      <c r="G91">
        <v>0</v>
      </c>
      <c r="H91">
        <f>loty6[[#This Row],[data przylotu]]-loty6[[#This Row],[data wylotu]]</f>
        <v>0</v>
      </c>
      <c r="I91" s="2">
        <f>IF(loty6[[#This Row],[Cas dni]]= 0, loty6[[#This Row],[godzina przylotu]]-loty6[[#This Row],[godzina wylotu]], 1-loty6[[#This Row],[godzina wylotu]]+loty6[[#This Row],[godzina przylotu]])</f>
        <v>6.4594907407407476E-2</v>
      </c>
      <c r="J91" s="3">
        <f>loty6[[#This Row],[Czas łączny]]+J90</f>
        <v>7.0585300925925907</v>
      </c>
      <c r="K91" t="e" vm="1">
        <f t="shared" si="2"/>
        <v>#VALUE!</v>
      </c>
    </row>
    <row r="92" spans="1:11" x14ac:dyDescent="0.45">
      <c r="A92">
        <v>91</v>
      </c>
      <c r="B92" s="1">
        <v>44457</v>
      </c>
      <c r="C92" s="2">
        <v>0.21187500000000001</v>
      </c>
      <c r="D92" s="1">
        <v>44457</v>
      </c>
      <c r="E92" s="3" t="s">
        <v>95</v>
      </c>
      <c r="F92">
        <v>17</v>
      </c>
      <c r="G92">
        <v>15</v>
      </c>
      <c r="H92">
        <f>loty6[[#This Row],[data przylotu]]-loty6[[#This Row],[data wylotu]]</f>
        <v>0</v>
      </c>
      <c r="I92" s="2">
        <f>IF(loty6[[#This Row],[Cas dni]]= 0, loty6[[#This Row],[godzina przylotu]]-loty6[[#This Row],[godzina wylotu]], 1-loty6[[#This Row],[godzina wylotu]]+loty6[[#This Row],[godzina przylotu]])</f>
        <v>5.486111111111111E-2</v>
      </c>
      <c r="J92" s="3">
        <f>loty6[[#This Row],[Czas łączny]]+J91</f>
        <v>7.1133912037037019</v>
      </c>
      <c r="K92" t="e" vm="1">
        <f t="shared" si="2"/>
        <v>#VALUE!</v>
      </c>
    </row>
    <row r="93" spans="1:11" x14ac:dyDescent="0.45">
      <c r="A93">
        <v>92</v>
      </c>
      <c r="B93" s="1">
        <v>44457</v>
      </c>
      <c r="C93" s="2">
        <v>0.38490740740740742</v>
      </c>
      <c r="D93" s="1">
        <v>44457</v>
      </c>
      <c r="E93" s="3" t="s">
        <v>96</v>
      </c>
      <c r="F93">
        <v>5</v>
      </c>
      <c r="G93">
        <v>8</v>
      </c>
      <c r="H93">
        <f>loty6[[#This Row],[data przylotu]]-loty6[[#This Row],[data wylotu]]</f>
        <v>0</v>
      </c>
      <c r="I93" s="2">
        <f>IF(loty6[[#This Row],[Cas dni]]= 0, loty6[[#This Row],[godzina przylotu]]-loty6[[#This Row],[godzina wylotu]], 1-loty6[[#This Row],[godzina wylotu]]+loty6[[#This Row],[godzina przylotu]])</f>
        <v>3.1886574074074081E-2</v>
      </c>
      <c r="J93" s="3">
        <f>loty6[[#This Row],[Czas łączny]]+J92</f>
        <v>7.1452777777777756</v>
      </c>
      <c r="K93" t="e" vm="1">
        <f t="shared" si="2"/>
        <v>#VALUE!</v>
      </c>
    </row>
    <row r="94" spans="1:11" x14ac:dyDescent="0.45">
      <c r="A94">
        <v>93</v>
      </c>
      <c r="B94" s="1">
        <v>44457</v>
      </c>
      <c r="C94" s="2">
        <v>0.47458333333333336</v>
      </c>
      <c r="D94" s="1">
        <v>44457</v>
      </c>
      <c r="E94" s="3" t="s">
        <v>97</v>
      </c>
      <c r="F94">
        <v>14</v>
      </c>
      <c r="G94">
        <v>9</v>
      </c>
      <c r="H94">
        <f>loty6[[#This Row],[data przylotu]]-loty6[[#This Row],[data wylotu]]</f>
        <v>0</v>
      </c>
      <c r="I94" s="2">
        <f>IF(loty6[[#This Row],[Cas dni]]= 0, loty6[[#This Row],[godzina przylotu]]-loty6[[#This Row],[godzina wylotu]], 1-loty6[[#This Row],[godzina wylotu]]+loty6[[#This Row],[godzina przylotu]])</f>
        <v>8.5405092592592546E-2</v>
      </c>
      <c r="J94" s="3">
        <f>loty6[[#This Row],[Czas łączny]]+J93</f>
        <v>7.2306828703703685</v>
      </c>
      <c r="K94" t="e" vm="1">
        <f t="shared" si="2"/>
        <v>#VALUE!</v>
      </c>
    </row>
    <row r="95" spans="1:11" x14ac:dyDescent="0.45">
      <c r="A95">
        <v>94</v>
      </c>
      <c r="B95" s="1">
        <v>44457</v>
      </c>
      <c r="C95" s="2">
        <v>0.62175925925925923</v>
      </c>
      <c r="D95" s="1">
        <v>44457</v>
      </c>
      <c r="E95" s="3" t="s">
        <v>98</v>
      </c>
      <c r="F95">
        <v>11</v>
      </c>
      <c r="G95">
        <v>17</v>
      </c>
      <c r="H95">
        <f>loty6[[#This Row],[data przylotu]]-loty6[[#This Row],[data wylotu]]</f>
        <v>0</v>
      </c>
      <c r="I95" s="2">
        <f>IF(loty6[[#This Row],[Cas dni]]= 0, loty6[[#This Row],[godzina przylotu]]-loty6[[#This Row],[godzina wylotu]], 1-loty6[[#This Row],[godzina wylotu]]+loty6[[#This Row],[godzina przylotu]])</f>
        <v>2.0821759259259331E-2</v>
      </c>
      <c r="J95" s="3">
        <f>loty6[[#This Row],[Czas łączny]]+J94</f>
        <v>7.2515046296296282</v>
      </c>
      <c r="K95" t="e" vm="1">
        <f t="shared" si="2"/>
        <v>#VALUE!</v>
      </c>
    </row>
    <row r="96" spans="1:11" x14ac:dyDescent="0.45">
      <c r="A96">
        <v>95</v>
      </c>
      <c r="B96" s="1">
        <v>44457</v>
      </c>
      <c r="C96" s="2">
        <v>0.72517361111111112</v>
      </c>
      <c r="D96" s="1">
        <v>44457</v>
      </c>
      <c r="E96" s="3" t="s">
        <v>99</v>
      </c>
      <c r="F96">
        <v>7</v>
      </c>
      <c r="G96">
        <v>16</v>
      </c>
      <c r="H96">
        <f>loty6[[#This Row],[data przylotu]]-loty6[[#This Row],[data wylotu]]</f>
        <v>0</v>
      </c>
      <c r="I96" s="2">
        <f>IF(loty6[[#This Row],[Cas dni]]= 0, loty6[[#This Row],[godzina przylotu]]-loty6[[#This Row],[godzina wylotu]], 1-loty6[[#This Row],[godzina wylotu]]+loty6[[#This Row],[godzina przylotu]])</f>
        <v>5.6215277777777795E-2</v>
      </c>
      <c r="J96" s="3">
        <f>loty6[[#This Row],[Czas łączny]]+J95</f>
        <v>7.3077199074074057</v>
      </c>
      <c r="K96" t="e" vm="1">
        <f t="shared" si="2"/>
        <v>#VALUE!</v>
      </c>
    </row>
    <row r="97" spans="1:11" x14ac:dyDescent="0.45">
      <c r="A97">
        <v>96</v>
      </c>
      <c r="B97" s="1">
        <v>44458</v>
      </c>
      <c r="C97" s="2">
        <v>0.37921296296296297</v>
      </c>
      <c r="D97" s="1">
        <v>44458</v>
      </c>
      <c r="E97" s="3" t="s">
        <v>100</v>
      </c>
      <c r="F97">
        <v>5</v>
      </c>
      <c r="G97">
        <v>1</v>
      </c>
      <c r="H97">
        <f>loty6[[#This Row],[data przylotu]]-loty6[[#This Row],[data wylotu]]</f>
        <v>0</v>
      </c>
      <c r="I97" s="2">
        <f>IF(loty6[[#This Row],[Cas dni]]= 0, loty6[[#This Row],[godzina przylotu]]-loty6[[#This Row],[godzina wylotu]], 1-loty6[[#This Row],[godzina wylotu]]+loty6[[#This Row],[godzina przylotu]])</f>
        <v>6.9525462962962969E-2</v>
      </c>
      <c r="J97" s="3">
        <f>loty6[[#This Row],[Czas łączny]]+J96</f>
        <v>7.3772453703703684</v>
      </c>
      <c r="K97" t="e" vm="1">
        <f t="shared" si="2"/>
        <v>#VALUE!</v>
      </c>
    </row>
    <row r="98" spans="1:11" x14ac:dyDescent="0.45">
      <c r="A98">
        <v>97</v>
      </c>
      <c r="B98" s="1">
        <v>44458</v>
      </c>
      <c r="C98" s="2">
        <v>0.58005787037037038</v>
      </c>
      <c r="D98" s="1">
        <v>44458</v>
      </c>
      <c r="E98" s="3" t="s">
        <v>101</v>
      </c>
      <c r="F98">
        <v>14</v>
      </c>
      <c r="G98">
        <v>7</v>
      </c>
      <c r="H98">
        <f>loty6[[#This Row],[data przylotu]]-loty6[[#This Row],[data wylotu]]</f>
        <v>0</v>
      </c>
      <c r="I98" s="2">
        <f>IF(loty6[[#This Row],[Cas dni]]= 0, loty6[[#This Row],[godzina przylotu]]-loty6[[#This Row],[godzina wylotu]], 1-loty6[[#This Row],[godzina wylotu]]+loty6[[#This Row],[godzina przylotu]])</f>
        <v>4.5671296296296293E-2</v>
      </c>
      <c r="J98" s="3">
        <f>loty6[[#This Row],[Czas łączny]]+J97</f>
        <v>7.4229166666666648</v>
      </c>
      <c r="K98" t="e" vm="1">
        <f t="shared" ref="K98:K129" si="3">_xleta.TIME</f>
        <v>#VALUE!</v>
      </c>
    </row>
    <row r="99" spans="1:11" x14ac:dyDescent="0.45">
      <c r="A99">
        <v>98</v>
      </c>
      <c r="B99" s="1">
        <v>44458</v>
      </c>
      <c r="C99" s="2">
        <v>0.67716435185185186</v>
      </c>
      <c r="D99" s="1">
        <v>44458</v>
      </c>
      <c r="E99" s="3" t="s">
        <v>102</v>
      </c>
      <c r="F99">
        <v>12</v>
      </c>
      <c r="G99">
        <v>9</v>
      </c>
      <c r="H99">
        <f>loty6[[#This Row],[data przylotu]]-loty6[[#This Row],[data wylotu]]</f>
        <v>0</v>
      </c>
      <c r="I99" s="2">
        <f>IF(loty6[[#This Row],[Cas dni]]= 0, loty6[[#This Row],[godzina przylotu]]-loty6[[#This Row],[godzina wylotu]], 1-loty6[[#This Row],[godzina wylotu]]+loty6[[#This Row],[godzina przylotu]])</f>
        <v>5.4618055555555545E-2</v>
      </c>
      <c r="J99" s="3">
        <f>loty6[[#This Row],[Czas łączny]]+J98</f>
        <v>7.4775347222222202</v>
      </c>
      <c r="K99" t="e" vm="1">
        <f t="shared" si="3"/>
        <v>#VALUE!</v>
      </c>
    </row>
    <row r="100" spans="1:11" x14ac:dyDescent="0.45">
      <c r="A100">
        <v>99</v>
      </c>
      <c r="B100" s="1">
        <v>44458</v>
      </c>
      <c r="C100" s="2">
        <v>0.81361111111111106</v>
      </c>
      <c r="D100" s="1">
        <v>44458</v>
      </c>
      <c r="E100" s="3" t="s">
        <v>103</v>
      </c>
      <c r="F100">
        <v>11</v>
      </c>
      <c r="G100">
        <v>9</v>
      </c>
      <c r="H100">
        <f>loty6[[#This Row],[data przylotu]]-loty6[[#This Row],[data wylotu]]</f>
        <v>0</v>
      </c>
      <c r="I100" s="2">
        <f>IF(loty6[[#This Row],[Cas dni]]= 0, loty6[[#This Row],[godzina przylotu]]-loty6[[#This Row],[godzina wylotu]], 1-loty6[[#This Row],[godzina wylotu]]+loty6[[#This Row],[godzina przylotu]])</f>
        <v>3.501157407407407E-2</v>
      </c>
      <c r="J100" s="3">
        <f>loty6[[#This Row],[Czas łączny]]+J99</f>
        <v>7.5125462962962946</v>
      </c>
      <c r="K100" t="e" vm="1">
        <f t="shared" si="3"/>
        <v>#VALUE!</v>
      </c>
    </row>
    <row r="101" spans="1:11" x14ac:dyDescent="0.45">
      <c r="A101">
        <v>100</v>
      </c>
      <c r="B101" s="1">
        <v>44458</v>
      </c>
      <c r="C101" s="2">
        <v>0.95554398148148145</v>
      </c>
      <c r="D101" s="1">
        <v>44459</v>
      </c>
      <c r="E101" s="3" t="s">
        <v>104</v>
      </c>
      <c r="F101">
        <v>11</v>
      </c>
      <c r="G101">
        <v>8</v>
      </c>
      <c r="H101">
        <f>loty6[[#This Row],[data przylotu]]-loty6[[#This Row],[data wylotu]]</f>
        <v>1</v>
      </c>
      <c r="I101" s="2">
        <f>IF(loty6[[#This Row],[Cas dni]]= 0, loty6[[#This Row],[godzina przylotu]]-loty6[[#This Row],[godzina wylotu]], 1-loty6[[#This Row],[godzina wylotu]]+loty6[[#This Row],[godzina przylotu]])</f>
        <v>9.4976851851851882E-2</v>
      </c>
      <c r="J101" s="3">
        <f>loty6[[#This Row],[Czas łączny]]+J100</f>
        <v>7.6075231481481467</v>
      </c>
      <c r="K101" t="e" vm="1">
        <f t="shared" si="3"/>
        <v>#VALUE!</v>
      </c>
    </row>
    <row r="102" spans="1:11" x14ac:dyDescent="0.45">
      <c r="A102">
        <v>101</v>
      </c>
      <c r="B102" s="1">
        <v>44459</v>
      </c>
      <c r="C102" s="2">
        <v>0.3830324074074074</v>
      </c>
      <c r="D102" s="1">
        <v>44459</v>
      </c>
      <c r="E102" s="3" t="s">
        <v>105</v>
      </c>
      <c r="F102">
        <v>12</v>
      </c>
      <c r="G102">
        <v>3</v>
      </c>
      <c r="H102">
        <f>loty6[[#This Row],[data przylotu]]-loty6[[#This Row],[data wylotu]]</f>
        <v>0</v>
      </c>
      <c r="I102" s="2">
        <f>IF(loty6[[#This Row],[Cas dni]]= 0, loty6[[#This Row],[godzina przylotu]]-loty6[[#This Row],[godzina wylotu]], 1-loty6[[#This Row],[godzina wylotu]]+loty6[[#This Row],[godzina przylotu]])</f>
        <v>6.4432870370370376E-2</v>
      </c>
      <c r="J102" s="3">
        <f>loty6[[#This Row],[Czas łączny]]+J101</f>
        <v>7.6719560185185172</v>
      </c>
      <c r="K102" t="e" vm="1">
        <f t="shared" si="3"/>
        <v>#VALUE!</v>
      </c>
    </row>
    <row r="103" spans="1:11" x14ac:dyDescent="0.45">
      <c r="A103">
        <v>102</v>
      </c>
      <c r="B103" s="1">
        <v>44459</v>
      </c>
      <c r="C103" s="2">
        <v>0.47513888888888889</v>
      </c>
      <c r="D103" s="1">
        <v>44459</v>
      </c>
      <c r="E103" s="3" t="s">
        <v>106</v>
      </c>
      <c r="F103">
        <v>7</v>
      </c>
      <c r="G103">
        <v>12</v>
      </c>
      <c r="H103">
        <f>loty6[[#This Row],[data przylotu]]-loty6[[#This Row],[data wylotu]]</f>
        <v>0</v>
      </c>
      <c r="I103" s="2">
        <f>IF(loty6[[#This Row],[Cas dni]]= 0, loty6[[#This Row],[godzina przylotu]]-loty6[[#This Row],[godzina wylotu]], 1-loty6[[#This Row],[godzina wylotu]]+loty6[[#This Row],[godzina przylotu]])</f>
        <v>5.4849537037036988E-2</v>
      </c>
      <c r="J103" s="3">
        <f>loty6[[#This Row],[Czas łączny]]+J102</f>
        <v>7.7268055555555542</v>
      </c>
      <c r="K103" t="e" vm="1">
        <f t="shared" si="3"/>
        <v>#VALUE!</v>
      </c>
    </row>
    <row r="104" spans="1:11" x14ac:dyDescent="0.45">
      <c r="A104">
        <v>103</v>
      </c>
      <c r="B104" s="1">
        <v>44459</v>
      </c>
      <c r="C104" s="2">
        <v>0.54886574074074079</v>
      </c>
      <c r="D104" s="1">
        <v>44459</v>
      </c>
      <c r="E104" s="3" t="s">
        <v>107</v>
      </c>
      <c r="F104">
        <v>9</v>
      </c>
      <c r="G104">
        <v>14</v>
      </c>
      <c r="H104">
        <f>loty6[[#This Row],[data przylotu]]-loty6[[#This Row],[data wylotu]]</f>
        <v>0</v>
      </c>
      <c r="I104" s="2">
        <f>IF(loty6[[#This Row],[Cas dni]]= 0, loty6[[#This Row],[godzina przylotu]]-loty6[[#This Row],[godzina wylotu]], 1-loty6[[#This Row],[godzina wylotu]]+loty6[[#This Row],[godzina przylotu]])</f>
        <v>4.4432870370370359E-2</v>
      </c>
      <c r="J104" s="3">
        <f>loty6[[#This Row],[Czas łączny]]+J103</f>
        <v>7.7712384259259242</v>
      </c>
      <c r="K104" t="e" vm="1">
        <f t="shared" si="3"/>
        <v>#VALUE!</v>
      </c>
    </row>
    <row r="105" spans="1:11" x14ac:dyDescent="0.45">
      <c r="A105">
        <v>104</v>
      </c>
      <c r="B105" s="1">
        <v>44459</v>
      </c>
      <c r="C105" s="2">
        <v>0.63266203703703705</v>
      </c>
      <c r="D105" s="1">
        <v>44459</v>
      </c>
      <c r="E105" s="3" t="s">
        <v>108</v>
      </c>
      <c r="F105">
        <v>8</v>
      </c>
      <c r="G105">
        <v>19</v>
      </c>
      <c r="H105">
        <f>loty6[[#This Row],[data przylotu]]-loty6[[#This Row],[data wylotu]]</f>
        <v>0</v>
      </c>
      <c r="I105" s="2">
        <f>IF(loty6[[#This Row],[Cas dni]]= 0, loty6[[#This Row],[godzina przylotu]]-loty6[[#This Row],[godzina wylotu]], 1-loty6[[#This Row],[godzina wylotu]]+loty6[[#This Row],[godzina przylotu]])</f>
        <v>4.238425925925926E-2</v>
      </c>
      <c r="J105" s="3">
        <f>loty6[[#This Row],[Czas łączny]]+J104</f>
        <v>7.8136226851851838</v>
      </c>
      <c r="K105" t="e" vm="1">
        <f t="shared" si="3"/>
        <v>#VALUE!</v>
      </c>
    </row>
    <row r="106" spans="1:11" x14ac:dyDescent="0.45">
      <c r="A106">
        <v>105</v>
      </c>
      <c r="B106" s="1">
        <v>44459</v>
      </c>
      <c r="C106" s="2">
        <v>0.70928240740740744</v>
      </c>
      <c r="D106" s="1">
        <v>44459</v>
      </c>
      <c r="E106" s="3" t="s">
        <v>109</v>
      </c>
      <c r="F106">
        <v>23</v>
      </c>
      <c r="G106">
        <v>14</v>
      </c>
      <c r="H106">
        <f>loty6[[#This Row],[data przylotu]]-loty6[[#This Row],[data wylotu]]</f>
        <v>0</v>
      </c>
      <c r="I106" s="2">
        <f>IF(loty6[[#This Row],[Cas dni]]= 0, loty6[[#This Row],[godzina przylotu]]-loty6[[#This Row],[godzina wylotu]], 1-loty6[[#This Row],[godzina wylotu]]+loty6[[#This Row],[godzina przylotu]])</f>
        <v>1.9895833333333335E-2</v>
      </c>
      <c r="J106" s="3">
        <f>loty6[[#This Row],[Czas łączny]]+J105</f>
        <v>7.8335185185185168</v>
      </c>
      <c r="K106" t="e" vm="1">
        <f t="shared" si="3"/>
        <v>#VALUE!</v>
      </c>
    </row>
    <row r="107" spans="1:11" x14ac:dyDescent="0.45">
      <c r="A107">
        <v>106</v>
      </c>
      <c r="B107" s="1">
        <v>44459</v>
      </c>
      <c r="C107" s="2">
        <v>0.74663194444444447</v>
      </c>
      <c r="D107" s="1">
        <v>44459</v>
      </c>
      <c r="E107" s="3" t="s">
        <v>110</v>
      </c>
      <c r="F107">
        <v>19</v>
      </c>
      <c r="G107">
        <v>9</v>
      </c>
      <c r="H107">
        <f>loty6[[#This Row],[data przylotu]]-loty6[[#This Row],[data wylotu]]</f>
        <v>0</v>
      </c>
      <c r="I107" s="2">
        <f>IF(loty6[[#This Row],[Cas dni]]= 0, loty6[[#This Row],[godzina przylotu]]-loty6[[#This Row],[godzina wylotu]], 1-loty6[[#This Row],[godzina wylotu]]+loty6[[#This Row],[godzina przylotu]])</f>
        <v>3.499999999999992E-2</v>
      </c>
      <c r="J107" s="3">
        <f>loty6[[#This Row],[Czas łączny]]+J106</f>
        <v>7.8685185185185169</v>
      </c>
      <c r="K107" t="e" vm="1">
        <f t="shared" si="3"/>
        <v>#VALUE!</v>
      </c>
    </row>
    <row r="108" spans="1:11" x14ac:dyDescent="0.45">
      <c r="A108">
        <v>107</v>
      </c>
      <c r="B108" s="1">
        <v>44459</v>
      </c>
      <c r="C108" s="2">
        <v>0.82415509259259256</v>
      </c>
      <c r="D108" s="1">
        <v>44459</v>
      </c>
      <c r="E108" s="3" t="s">
        <v>111</v>
      </c>
      <c r="F108">
        <v>0</v>
      </c>
      <c r="G108">
        <v>6</v>
      </c>
      <c r="H108">
        <f>loty6[[#This Row],[data przylotu]]-loty6[[#This Row],[data wylotu]]</f>
        <v>0</v>
      </c>
      <c r="I108" s="2">
        <f>IF(loty6[[#This Row],[Cas dni]]= 0, loty6[[#This Row],[godzina przylotu]]-loty6[[#This Row],[godzina wylotu]], 1-loty6[[#This Row],[godzina wylotu]]+loty6[[#This Row],[godzina przylotu]])</f>
        <v>9.3946759259259327E-2</v>
      </c>
      <c r="J108" s="3">
        <f>loty6[[#This Row],[Czas łączny]]+J107</f>
        <v>7.9624652777777758</v>
      </c>
      <c r="K108" t="e" vm="1">
        <f t="shared" si="3"/>
        <v>#VALUE!</v>
      </c>
    </row>
    <row r="109" spans="1:11" x14ac:dyDescent="0.45">
      <c r="A109">
        <v>108</v>
      </c>
      <c r="B109" s="1">
        <v>44459</v>
      </c>
      <c r="C109" s="2">
        <v>0.97640046296296301</v>
      </c>
      <c r="D109" s="1">
        <v>44460</v>
      </c>
      <c r="E109" s="3" t="s">
        <v>112</v>
      </c>
      <c r="F109">
        <v>4</v>
      </c>
      <c r="G109">
        <v>15</v>
      </c>
      <c r="H109">
        <f>loty6[[#This Row],[data przylotu]]-loty6[[#This Row],[data wylotu]]</f>
        <v>1</v>
      </c>
      <c r="I109" s="2">
        <f>IF(loty6[[#This Row],[Cas dni]]= 0, loty6[[#This Row],[godzina przylotu]]-loty6[[#This Row],[godzina wylotu]], 1-loty6[[#This Row],[godzina wylotu]]+loty6[[#This Row],[godzina przylotu]])</f>
        <v>8.1423611111111072E-2</v>
      </c>
      <c r="J109" s="3">
        <f>loty6[[#This Row],[Czas łączny]]+J108</f>
        <v>8.0438888888888869</v>
      </c>
      <c r="K109" t="e" vm="1">
        <f t="shared" si="3"/>
        <v>#VALUE!</v>
      </c>
    </row>
    <row r="110" spans="1:11" x14ac:dyDescent="0.45">
      <c r="A110">
        <v>109</v>
      </c>
      <c r="B110" s="1">
        <v>44460</v>
      </c>
      <c r="C110" s="2">
        <v>0.29172453703703705</v>
      </c>
      <c r="D110" s="1">
        <v>44460</v>
      </c>
      <c r="E110" s="3" t="s">
        <v>113</v>
      </c>
      <c r="F110">
        <v>11</v>
      </c>
      <c r="G110">
        <v>0</v>
      </c>
      <c r="H110">
        <f>loty6[[#This Row],[data przylotu]]-loty6[[#This Row],[data wylotu]]</f>
        <v>0</v>
      </c>
      <c r="I110" s="2">
        <f>IF(loty6[[#This Row],[Cas dni]]= 0, loty6[[#This Row],[godzina przylotu]]-loty6[[#This Row],[godzina wylotu]], 1-loty6[[#This Row],[godzina wylotu]]+loty6[[#This Row],[godzina przylotu]])</f>
        <v>4.4687499999999991E-2</v>
      </c>
      <c r="J110" s="3">
        <f>loty6[[#This Row],[Czas łączny]]+J109</f>
        <v>8.0885763888888871</v>
      </c>
      <c r="K110" t="e" vm="1">
        <f t="shared" si="3"/>
        <v>#VALUE!</v>
      </c>
    </row>
    <row r="111" spans="1:11" x14ac:dyDescent="0.45">
      <c r="A111">
        <v>110</v>
      </c>
      <c r="B111" s="1">
        <v>44460</v>
      </c>
      <c r="C111" s="2">
        <v>0.42815972222222221</v>
      </c>
      <c r="D111" s="1">
        <v>44460</v>
      </c>
      <c r="E111" s="3" t="s">
        <v>114</v>
      </c>
      <c r="F111">
        <v>9</v>
      </c>
      <c r="G111">
        <v>4</v>
      </c>
      <c r="H111">
        <f>loty6[[#This Row],[data przylotu]]-loty6[[#This Row],[data wylotu]]</f>
        <v>0</v>
      </c>
      <c r="I111" s="2">
        <f>IF(loty6[[#This Row],[Cas dni]]= 0, loty6[[#This Row],[godzina przylotu]]-loty6[[#This Row],[godzina wylotu]], 1-loty6[[#This Row],[godzina wylotu]]+loty6[[#This Row],[godzina przylotu]])</f>
        <v>0.15409722222222222</v>
      </c>
      <c r="J111" s="3">
        <f>loty6[[#This Row],[Czas łączny]]+J110</f>
        <v>8.2426736111111101</v>
      </c>
      <c r="K111" t="e" vm="1">
        <f t="shared" si="3"/>
        <v>#VALUE!</v>
      </c>
    </row>
    <row r="112" spans="1:11" x14ac:dyDescent="0.45">
      <c r="A112">
        <v>111</v>
      </c>
      <c r="B112" s="1">
        <v>44460</v>
      </c>
      <c r="C112" s="2">
        <v>0.62174768518518519</v>
      </c>
      <c r="D112" s="1">
        <v>44460</v>
      </c>
      <c r="E112" s="3" t="s">
        <v>115</v>
      </c>
      <c r="F112">
        <v>9</v>
      </c>
      <c r="G112">
        <v>28</v>
      </c>
      <c r="H112">
        <f>loty6[[#This Row],[data przylotu]]-loty6[[#This Row],[data wylotu]]</f>
        <v>0</v>
      </c>
      <c r="I112" s="2">
        <f>IF(loty6[[#This Row],[Cas dni]]= 0, loty6[[#This Row],[godzina przylotu]]-loty6[[#This Row],[godzina wylotu]], 1-loty6[[#This Row],[godzina wylotu]]+loty6[[#This Row],[godzina przylotu]])</f>
        <v>4.7291666666666621E-2</v>
      </c>
      <c r="J112" s="3">
        <f>loty6[[#This Row],[Czas łączny]]+J111</f>
        <v>8.2899652777777764</v>
      </c>
      <c r="K112" t="e" vm="1">
        <f t="shared" si="3"/>
        <v>#VALUE!</v>
      </c>
    </row>
    <row r="113" spans="1:11" x14ac:dyDescent="0.45">
      <c r="A113">
        <v>112</v>
      </c>
      <c r="B113" s="1">
        <v>44460</v>
      </c>
      <c r="C113" s="2">
        <v>0.71136574074074077</v>
      </c>
      <c r="D113" s="1">
        <v>44460</v>
      </c>
      <c r="E113" s="3" t="s">
        <v>116</v>
      </c>
      <c r="F113">
        <v>0</v>
      </c>
      <c r="G113">
        <v>10</v>
      </c>
      <c r="H113">
        <f>loty6[[#This Row],[data przylotu]]-loty6[[#This Row],[data wylotu]]</f>
        <v>0</v>
      </c>
      <c r="I113" s="2">
        <f>IF(loty6[[#This Row],[Cas dni]]= 0, loty6[[#This Row],[godzina przylotu]]-loty6[[#This Row],[godzina wylotu]], 1-loty6[[#This Row],[godzina wylotu]]+loty6[[#This Row],[godzina przylotu]])</f>
        <v>5.0370370370370288E-2</v>
      </c>
      <c r="J113" s="3">
        <f>loty6[[#This Row],[Czas łączny]]+J112</f>
        <v>8.3403356481481463</v>
      </c>
      <c r="K113" t="e" vm="1">
        <f t="shared" si="3"/>
        <v>#VALUE!</v>
      </c>
    </row>
    <row r="114" spans="1:11" x14ac:dyDescent="0.45">
      <c r="A114">
        <v>113</v>
      </c>
      <c r="B114" s="1">
        <v>44460</v>
      </c>
      <c r="C114" s="2">
        <v>0.83270833333333338</v>
      </c>
      <c r="D114" s="1">
        <v>44460</v>
      </c>
      <c r="E114" s="3" t="s">
        <v>117</v>
      </c>
      <c r="F114">
        <v>12</v>
      </c>
      <c r="G114">
        <v>6</v>
      </c>
      <c r="H114">
        <f>loty6[[#This Row],[data przylotu]]-loty6[[#This Row],[data wylotu]]</f>
        <v>0</v>
      </c>
      <c r="I114" s="2">
        <f>IF(loty6[[#This Row],[Cas dni]]= 0, loty6[[#This Row],[godzina przylotu]]-loty6[[#This Row],[godzina wylotu]], 1-loty6[[#This Row],[godzina wylotu]]+loty6[[#This Row],[godzina przylotu]])</f>
        <v>0.10479166666666662</v>
      </c>
      <c r="J114" s="3">
        <f>loty6[[#This Row],[Czas łączny]]+J113</f>
        <v>8.4451273148148136</v>
      </c>
      <c r="K114" t="e" vm="1">
        <f t="shared" si="3"/>
        <v>#VALUE!</v>
      </c>
    </row>
    <row r="115" spans="1:11" x14ac:dyDescent="0.45">
      <c r="A115">
        <v>114</v>
      </c>
      <c r="B115" s="1">
        <v>44461</v>
      </c>
      <c r="C115" s="2">
        <v>0.29829861111111111</v>
      </c>
      <c r="D115" s="1">
        <v>44461</v>
      </c>
      <c r="E115" s="3" t="s">
        <v>118</v>
      </c>
      <c r="F115">
        <v>11</v>
      </c>
      <c r="G115">
        <v>5</v>
      </c>
      <c r="H115">
        <f>loty6[[#This Row],[data przylotu]]-loty6[[#This Row],[data wylotu]]</f>
        <v>0</v>
      </c>
      <c r="I115" s="2">
        <f>IF(loty6[[#This Row],[Cas dni]]= 0, loty6[[#This Row],[godzina przylotu]]-loty6[[#This Row],[godzina wylotu]], 1-loty6[[#This Row],[godzina wylotu]]+loty6[[#This Row],[godzina przylotu]])</f>
        <v>4.666666666666669E-2</v>
      </c>
      <c r="J115" s="3">
        <f>loty6[[#This Row],[Czas łączny]]+J114</f>
        <v>8.4917939814814805</v>
      </c>
      <c r="K115" t="e" vm="1">
        <f t="shared" si="3"/>
        <v>#VALUE!</v>
      </c>
    </row>
    <row r="116" spans="1:11" x14ac:dyDescent="0.45">
      <c r="A116">
        <v>115</v>
      </c>
      <c r="B116" s="1">
        <v>44461</v>
      </c>
      <c r="C116" s="2">
        <v>0.38718750000000002</v>
      </c>
      <c r="D116" s="1">
        <v>44461</v>
      </c>
      <c r="E116" s="3" t="s">
        <v>119</v>
      </c>
      <c r="F116">
        <v>13</v>
      </c>
      <c r="G116">
        <v>9</v>
      </c>
      <c r="H116">
        <f>loty6[[#This Row],[data przylotu]]-loty6[[#This Row],[data wylotu]]</f>
        <v>0</v>
      </c>
      <c r="I116" s="2">
        <f>IF(loty6[[#This Row],[Cas dni]]= 0, loty6[[#This Row],[godzina przylotu]]-loty6[[#This Row],[godzina wylotu]], 1-loty6[[#This Row],[godzina wylotu]]+loty6[[#This Row],[godzina przylotu]])</f>
        <v>7.4305555555555514E-2</v>
      </c>
      <c r="J116" s="3">
        <f>loty6[[#This Row],[Czas łączny]]+J115</f>
        <v>8.5660995370370365</v>
      </c>
      <c r="K116" t="e" vm="1">
        <f t="shared" si="3"/>
        <v>#VALUE!</v>
      </c>
    </row>
    <row r="117" spans="1:11" x14ac:dyDescent="0.45">
      <c r="A117">
        <v>116</v>
      </c>
      <c r="B117" s="1">
        <v>44461</v>
      </c>
      <c r="C117" s="2">
        <v>0.60652777777777778</v>
      </c>
      <c r="D117" s="1">
        <v>44461</v>
      </c>
      <c r="E117" s="3" t="s">
        <v>120</v>
      </c>
      <c r="F117">
        <v>14</v>
      </c>
      <c r="G117">
        <v>11</v>
      </c>
      <c r="H117">
        <f>loty6[[#This Row],[data przylotu]]-loty6[[#This Row],[data wylotu]]</f>
        <v>0</v>
      </c>
      <c r="I117" s="2">
        <f>IF(loty6[[#This Row],[Cas dni]]= 0, loty6[[#This Row],[godzina przylotu]]-loty6[[#This Row],[godzina wylotu]], 1-loty6[[#This Row],[godzina wylotu]]+loty6[[#This Row],[godzina przylotu]])</f>
        <v>2.633101851851849E-2</v>
      </c>
      <c r="J117" s="3">
        <f>loty6[[#This Row],[Czas łączny]]+J116</f>
        <v>8.5924305555555556</v>
      </c>
      <c r="K117" t="e" vm="1">
        <f t="shared" si="3"/>
        <v>#VALUE!</v>
      </c>
    </row>
    <row r="118" spans="1:11" x14ac:dyDescent="0.45">
      <c r="A118">
        <v>117</v>
      </c>
      <c r="B118" s="1">
        <v>44461</v>
      </c>
      <c r="C118" s="2">
        <v>0.64589120370370368</v>
      </c>
      <c r="D118" s="1">
        <v>44461</v>
      </c>
      <c r="E118" s="3" t="s">
        <v>121</v>
      </c>
      <c r="F118">
        <v>2</v>
      </c>
      <c r="G118">
        <v>0</v>
      </c>
      <c r="H118">
        <f>loty6[[#This Row],[data przylotu]]-loty6[[#This Row],[data wylotu]]</f>
        <v>0</v>
      </c>
      <c r="I118" s="2">
        <f>IF(loty6[[#This Row],[Cas dni]]= 0, loty6[[#This Row],[godzina przylotu]]-loty6[[#This Row],[godzina wylotu]], 1-loty6[[#This Row],[godzina wylotu]]+loty6[[#This Row],[godzina przylotu]])</f>
        <v>5.4178240740740735E-2</v>
      </c>
      <c r="J118" s="3">
        <f>loty6[[#This Row],[Czas łączny]]+J117</f>
        <v>8.646608796296297</v>
      </c>
      <c r="K118" t="e" vm="1">
        <f t="shared" si="3"/>
        <v>#VALUE!</v>
      </c>
    </row>
    <row r="119" spans="1:11" x14ac:dyDescent="0.45">
      <c r="A119">
        <v>118</v>
      </c>
      <c r="B119" s="1">
        <v>44461</v>
      </c>
      <c r="C119" s="2">
        <v>0.76406249999999998</v>
      </c>
      <c r="D119" s="1">
        <v>44461</v>
      </c>
      <c r="E119" s="3" t="s">
        <v>122</v>
      </c>
      <c r="F119">
        <v>6</v>
      </c>
      <c r="G119">
        <v>0</v>
      </c>
      <c r="H119">
        <f>loty6[[#This Row],[data przylotu]]-loty6[[#This Row],[data wylotu]]</f>
        <v>0</v>
      </c>
      <c r="I119" s="2">
        <f>IF(loty6[[#This Row],[Cas dni]]= 0, loty6[[#This Row],[godzina przylotu]]-loty6[[#This Row],[godzina wylotu]], 1-loty6[[#This Row],[godzina wylotu]]+loty6[[#This Row],[godzina przylotu]])</f>
        <v>8.3935185185185168E-2</v>
      </c>
      <c r="J119" s="3">
        <f>loty6[[#This Row],[Czas łączny]]+J118</f>
        <v>8.7305439814814818</v>
      </c>
      <c r="K119" t="e" vm="1">
        <f t="shared" si="3"/>
        <v>#VALUE!</v>
      </c>
    </row>
    <row r="120" spans="1:11" x14ac:dyDescent="0.45">
      <c r="A120">
        <v>119</v>
      </c>
      <c r="B120" s="1">
        <v>44461</v>
      </c>
      <c r="C120" s="2">
        <v>0.98342592592592593</v>
      </c>
      <c r="D120" s="1">
        <v>44462</v>
      </c>
      <c r="E120" s="3" t="s">
        <v>123</v>
      </c>
      <c r="F120">
        <v>4</v>
      </c>
      <c r="G120">
        <v>11</v>
      </c>
      <c r="H120">
        <f>loty6[[#This Row],[data przylotu]]-loty6[[#This Row],[data wylotu]]</f>
        <v>1</v>
      </c>
      <c r="I120" s="2">
        <f>IF(loty6[[#This Row],[Cas dni]]= 0, loty6[[#This Row],[godzina przylotu]]-loty6[[#This Row],[godzina wylotu]], 1-loty6[[#This Row],[godzina wylotu]]+loty6[[#This Row],[godzina przylotu]])</f>
        <v>5.921296296296296E-2</v>
      </c>
      <c r="J120" s="3">
        <f>loty6[[#This Row],[Czas łączny]]+J119</f>
        <v>8.789756944444445</v>
      </c>
      <c r="K120" t="e" vm="1">
        <f t="shared" si="3"/>
        <v>#VALUE!</v>
      </c>
    </row>
    <row r="121" spans="1:11" x14ac:dyDescent="0.45">
      <c r="A121">
        <v>120</v>
      </c>
      <c r="B121" s="1">
        <v>44462</v>
      </c>
      <c r="C121" s="2">
        <v>0.29726851851851854</v>
      </c>
      <c r="D121" s="1">
        <v>44462</v>
      </c>
      <c r="E121" s="3" t="s">
        <v>124</v>
      </c>
      <c r="F121">
        <v>19</v>
      </c>
      <c r="G121">
        <v>3</v>
      </c>
      <c r="H121">
        <f>loty6[[#This Row],[data przylotu]]-loty6[[#This Row],[data wylotu]]</f>
        <v>0</v>
      </c>
      <c r="I121" s="2">
        <f>IF(loty6[[#This Row],[Cas dni]]= 0, loty6[[#This Row],[godzina przylotu]]-loty6[[#This Row],[godzina wylotu]], 1-loty6[[#This Row],[godzina wylotu]]+loty6[[#This Row],[godzina przylotu]])</f>
        <v>9.3414351851851818E-2</v>
      </c>
      <c r="J121" s="3">
        <f>loty6[[#This Row],[Czas łączny]]+J120</f>
        <v>8.8831712962962968</v>
      </c>
      <c r="K121" t="e" vm="1">
        <f t="shared" si="3"/>
        <v>#VALUE!</v>
      </c>
    </row>
    <row r="122" spans="1:11" x14ac:dyDescent="0.45">
      <c r="A122">
        <v>121</v>
      </c>
      <c r="B122" s="1">
        <v>44462</v>
      </c>
      <c r="C122" s="2">
        <v>0.43444444444444447</v>
      </c>
      <c r="D122" s="1">
        <v>44462</v>
      </c>
      <c r="E122" s="3" t="s">
        <v>125</v>
      </c>
      <c r="F122">
        <v>3</v>
      </c>
      <c r="G122">
        <v>21</v>
      </c>
      <c r="H122">
        <f>loty6[[#This Row],[data przylotu]]-loty6[[#This Row],[data wylotu]]</f>
        <v>0</v>
      </c>
      <c r="I122" s="2">
        <f>IF(loty6[[#This Row],[Cas dni]]= 0, loty6[[#This Row],[godzina przylotu]]-loty6[[#This Row],[godzina wylotu]], 1-loty6[[#This Row],[godzina wylotu]]+loty6[[#This Row],[godzina przylotu]])</f>
        <v>7.6215277777777757E-2</v>
      </c>
      <c r="J122" s="3">
        <f>loty6[[#This Row],[Czas łączny]]+J121</f>
        <v>8.9593865740740739</v>
      </c>
      <c r="K122" t="e" vm="1">
        <f t="shared" si="3"/>
        <v>#VALUE!</v>
      </c>
    </row>
    <row r="123" spans="1:11" x14ac:dyDescent="0.45">
      <c r="A123">
        <v>122</v>
      </c>
      <c r="B123" s="1">
        <v>44462</v>
      </c>
      <c r="C123" s="2">
        <v>0.54518518518518522</v>
      </c>
      <c r="D123" s="1">
        <v>44462</v>
      </c>
      <c r="E123" s="3" t="s">
        <v>126</v>
      </c>
      <c r="F123">
        <v>19</v>
      </c>
      <c r="G123">
        <v>22</v>
      </c>
      <c r="H123">
        <f>loty6[[#This Row],[data przylotu]]-loty6[[#This Row],[data wylotu]]</f>
        <v>0</v>
      </c>
      <c r="I123" s="2">
        <f>IF(loty6[[#This Row],[Cas dni]]= 0, loty6[[#This Row],[godzina przylotu]]-loty6[[#This Row],[godzina wylotu]], 1-loty6[[#This Row],[godzina wylotu]]+loty6[[#This Row],[godzina przylotu]])</f>
        <v>4.2569444444444438E-2</v>
      </c>
      <c r="J123" s="3">
        <f>loty6[[#This Row],[Czas łączny]]+J122</f>
        <v>9.0019560185185181</v>
      </c>
      <c r="K123" t="e" vm="1">
        <f t="shared" si="3"/>
        <v>#VALUE!</v>
      </c>
    </row>
    <row r="124" spans="1:11" x14ac:dyDescent="0.45">
      <c r="A124">
        <v>123</v>
      </c>
      <c r="B124" s="1">
        <v>44462</v>
      </c>
      <c r="C124" s="2">
        <v>0.63270833333333332</v>
      </c>
      <c r="D124" s="1">
        <v>44462</v>
      </c>
      <c r="E124" s="3" t="s">
        <v>127</v>
      </c>
      <c r="F124">
        <v>13</v>
      </c>
      <c r="G124">
        <v>14</v>
      </c>
      <c r="H124">
        <f>loty6[[#This Row],[data przylotu]]-loty6[[#This Row],[data wylotu]]</f>
        <v>0</v>
      </c>
      <c r="I124" s="2">
        <f>IF(loty6[[#This Row],[Cas dni]]= 0, loty6[[#This Row],[godzina przylotu]]-loty6[[#This Row],[godzina wylotu]], 1-loty6[[#This Row],[godzina wylotu]]+loty6[[#This Row],[godzina przylotu]])</f>
        <v>0.11515046296296294</v>
      </c>
      <c r="J124" s="3">
        <f>loty6[[#This Row],[Czas łączny]]+J123</f>
        <v>9.1171064814814819</v>
      </c>
      <c r="K124" t="e" vm="1">
        <f t="shared" si="3"/>
        <v>#VALUE!</v>
      </c>
    </row>
    <row r="125" spans="1:11" x14ac:dyDescent="0.45">
      <c r="A125">
        <v>124</v>
      </c>
      <c r="B125" s="1">
        <v>44462</v>
      </c>
      <c r="C125" s="2">
        <v>0.78940972222222228</v>
      </c>
      <c r="D125" s="1">
        <v>44462</v>
      </c>
      <c r="E125" s="3" t="s">
        <v>128</v>
      </c>
      <c r="F125">
        <v>19</v>
      </c>
      <c r="G125">
        <v>25</v>
      </c>
      <c r="H125">
        <f>loty6[[#This Row],[data przylotu]]-loty6[[#This Row],[data wylotu]]</f>
        <v>0</v>
      </c>
      <c r="I125" s="2">
        <f>IF(loty6[[#This Row],[Cas dni]]= 0, loty6[[#This Row],[godzina przylotu]]-loty6[[#This Row],[godzina wylotu]], 1-loty6[[#This Row],[godzina wylotu]]+loty6[[#This Row],[godzina przylotu]])</f>
        <v>0.10021990740740738</v>
      </c>
      <c r="J125" s="3">
        <f>loty6[[#This Row],[Czas łączny]]+J124</f>
        <v>9.217326388888889</v>
      </c>
      <c r="K125" t="e" vm="1">
        <f t="shared" si="3"/>
        <v>#VALUE!</v>
      </c>
    </row>
    <row r="126" spans="1:11" x14ac:dyDescent="0.45">
      <c r="A126">
        <v>125</v>
      </c>
      <c r="B126" s="1">
        <v>44463</v>
      </c>
      <c r="C126" s="2">
        <v>0.174375</v>
      </c>
      <c r="D126" s="1">
        <v>44463</v>
      </c>
      <c r="E126" s="3" t="s">
        <v>129</v>
      </c>
      <c r="F126">
        <v>19</v>
      </c>
      <c r="G126">
        <v>11</v>
      </c>
      <c r="H126">
        <f>loty6[[#This Row],[data przylotu]]-loty6[[#This Row],[data wylotu]]</f>
        <v>0</v>
      </c>
      <c r="I126" s="2">
        <f>IF(loty6[[#This Row],[Cas dni]]= 0, loty6[[#This Row],[godzina przylotu]]-loty6[[#This Row],[godzina wylotu]], 1-loty6[[#This Row],[godzina wylotu]]+loty6[[#This Row],[godzina przylotu]])</f>
        <v>0.12586805555555558</v>
      </c>
      <c r="J126" s="3">
        <f>loty6[[#This Row],[Czas łączny]]+J125</f>
        <v>9.3431944444444444</v>
      </c>
      <c r="K126" t="e" vm="1">
        <f t="shared" si="3"/>
        <v>#VALUE!</v>
      </c>
    </row>
    <row r="127" spans="1:11" x14ac:dyDescent="0.45">
      <c r="A127">
        <v>126</v>
      </c>
      <c r="B127" s="1">
        <v>44463</v>
      </c>
      <c r="C127" s="2">
        <v>0.45619212962962963</v>
      </c>
      <c r="D127" s="1">
        <v>44463</v>
      </c>
      <c r="E127" s="3" t="s">
        <v>130</v>
      </c>
      <c r="F127">
        <v>13</v>
      </c>
      <c r="G127">
        <v>4</v>
      </c>
      <c r="H127">
        <f>loty6[[#This Row],[data przylotu]]-loty6[[#This Row],[data wylotu]]</f>
        <v>0</v>
      </c>
      <c r="I127" s="2">
        <f>IF(loty6[[#This Row],[Cas dni]]= 0, loty6[[#This Row],[godzina przylotu]]-loty6[[#This Row],[godzina wylotu]], 1-loty6[[#This Row],[godzina wylotu]]+loty6[[#This Row],[godzina przylotu]])</f>
        <v>0.13484953703703706</v>
      </c>
      <c r="J127" s="3">
        <f>loty6[[#This Row],[Czas łączny]]+J126</f>
        <v>9.4780439814814805</v>
      </c>
      <c r="K127" t="e" vm="1">
        <f t="shared" si="3"/>
        <v>#VALUE!</v>
      </c>
    </row>
    <row r="128" spans="1:11" x14ac:dyDescent="0.45">
      <c r="A128">
        <v>127</v>
      </c>
      <c r="B128" s="1">
        <v>44463</v>
      </c>
      <c r="C128" s="2">
        <v>0.72642361111111109</v>
      </c>
      <c r="D128" s="1">
        <v>44463</v>
      </c>
      <c r="E128" s="3" t="s">
        <v>131</v>
      </c>
      <c r="F128">
        <v>13</v>
      </c>
      <c r="G128">
        <v>9</v>
      </c>
      <c r="H128">
        <f>loty6[[#This Row],[data przylotu]]-loty6[[#This Row],[data wylotu]]</f>
        <v>0</v>
      </c>
      <c r="I128" s="2">
        <f>IF(loty6[[#This Row],[Cas dni]]= 0, loty6[[#This Row],[godzina przylotu]]-loty6[[#This Row],[godzina wylotu]], 1-loty6[[#This Row],[godzina wylotu]]+loty6[[#This Row],[godzina przylotu]])</f>
        <v>5.7407407407407463E-2</v>
      </c>
      <c r="J128" s="3">
        <f>loty6[[#This Row],[Czas łączny]]+J127</f>
        <v>9.5354513888888874</v>
      </c>
      <c r="K128" t="e" vm="1">
        <f t="shared" si="3"/>
        <v>#VALUE!</v>
      </c>
    </row>
    <row r="129" spans="1:11" x14ac:dyDescent="0.45">
      <c r="A129">
        <v>128</v>
      </c>
      <c r="B129" s="1">
        <v>44463</v>
      </c>
      <c r="C129" s="2">
        <v>0.8197106481481482</v>
      </c>
      <c r="D129" s="1">
        <v>44463</v>
      </c>
      <c r="E129" s="3" t="s">
        <v>132</v>
      </c>
      <c r="F129">
        <v>10</v>
      </c>
      <c r="G129">
        <v>12</v>
      </c>
      <c r="H129">
        <f>loty6[[#This Row],[data przylotu]]-loty6[[#This Row],[data wylotu]]</f>
        <v>0</v>
      </c>
      <c r="I129" s="2">
        <f>IF(loty6[[#This Row],[Cas dni]]= 0, loty6[[#This Row],[godzina przylotu]]-loty6[[#This Row],[godzina wylotu]], 1-loty6[[#This Row],[godzina wylotu]]+loty6[[#This Row],[godzina przylotu]])</f>
        <v>6.4363425925925921E-2</v>
      </c>
      <c r="J129" s="3">
        <f>loty6[[#This Row],[Czas łączny]]+J128</f>
        <v>9.5998148148148132</v>
      </c>
      <c r="K129" t="e" vm="1">
        <f t="shared" si="3"/>
        <v>#VALUE!</v>
      </c>
    </row>
    <row r="130" spans="1:11" x14ac:dyDescent="0.45">
      <c r="A130">
        <v>129</v>
      </c>
      <c r="B130" s="1">
        <v>44464</v>
      </c>
      <c r="C130" s="2">
        <v>0.29473379629629631</v>
      </c>
      <c r="D130" s="1">
        <v>44464</v>
      </c>
      <c r="E130" s="3" t="s">
        <v>133</v>
      </c>
      <c r="F130">
        <v>9</v>
      </c>
      <c r="G130">
        <v>11</v>
      </c>
      <c r="H130">
        <f>loty6[[#This Row],[data przylotu]]-loty6[[#This Row],[data wylotu]]</f>
        <v>0</v>
      </c>
      <c r="I130" s="2">
        <f>IF(loty6[[#This Row],[Cas dni]]= 0, loty6[[#This Row],[godzina przylotu]]-loty6[[#This Row],[godzina wylotu]], 1-loty6[[#This Row],[godzina wylotu]]+loty6[[#This Row],[godzina przylotu]])</f>
        <v>5.7129629629629586E-2</v>
      </c>
      <c r="J130" s="3">
        <f>loty6[[#This Row],[Czas łączny]]+J129</f>
        <v>9.6569444444444432</v>
      </c>
      <c r="K130" t="e" vm="1">
        <f t="shared" ref="K130:K158" si="4">_xleta.TIME</f>
        <v>#VALUE!</v>
      </c>
    </row>
    <row r="131" spans="1:11" x14ac:dyDescent="0.45">
      <c r="A131">
        <v>130</v>
      </c>
      <c r="B131" s="1">
        <v>44464</v>
      </c>
      <c r="C131" s="2">
        <v>0.42454861111111108</v>
      </c>
      <c r="D131" s="1">
        <v>44464</v>
      </c>
      <c r="E131" s="3" t="s">
        <v>134</v>
      </c>
      <c r="F131">
        <v>14</v>
      </c>
      <c r="G131">
        <v>20</v>
      </c>
      <c r="H131">
        <f>loty6[[#This Row],[data przylotu]]-loty6[[#This Row],[data wylotu]]</f>
        <v>0</v>
      </c>
      <c r="I131" s="2">
        <f>IF(loty6[[#This Row],[Cas dni]]= 0, loty6[[#This Row],[godzina przylotu]]-loty6[[#This Row],[godzina wylotu]], 1-loty6[[#This Row],[godzina wylotu]]+loty6[[#This Row],[godzina przylotu]])</f>
        <v>7.6192129629629624E-2</v>
      </c>
      <c r="J131" s="3">
        <f>loty6[[#This Row],[Czas łączny]]+J130</f>
        <v>9.7331365740740736</v>
      </c>
      <c r="K131" t="e" vm="1">
        <f t="shared" si="4"/>
        <v>#VALUE!</v>
      </c>
    </row>
    <row r="132" spans="1:11" x14ac:dyDescent="0.45">
      <c r="A132">
        <v>131</v>
      </c>
      <c r="B132" s="1">
        <v>44464</v>
      </c>
      <c r="C132" s="2">
        <v>0.54474537037037041</v>
      </c>
      <c r="D132" s="1">
        <v>44464</v>
      </c>
      <c r="E132" s="3" t="s">
        <v>135</v>
      </c>
      <c r="F132">
        <v>1</v>
      </c>
      <c r="G132">
        <v>3</v>
      </c>
      <c r="H132">
        <f>loty6[[#This Row],[data przylotu]]-loty6[[#This Row],[data wylotu]]</f>
        <v>0</v>
      </c>
      <c r="I132" s="2">
        <f>IF(loty6[[#This Row],[Cas dni]]= 0, loty6[[#This Row],[godzina przylotu]]-loty6[[#This Row],[godzina wylotu]], 1-loty6[[#This Row],[godzina wylotu]]+loty6[[#This Row],[godzina przylotu]])</f>
        <v>3.0995370370370368E-2</v>
      </c>
      <c r="J132" s="3">
        <f>loty6[[#This Row],[Czas łączny]]+J131</f>
        <v>9.7641319444444434</v>
      </c>
      <c r="K132" t="e" vm="1">
        <f t="shared" si="4"/>
        <v>#VALUE!</v>
      </c>
    </row>
    <row r="133" spans="1:11" x14ac:dyDescent="0.45">
      <c r="A133">
        <v>132</v>
      </c>
      <c r="B133" s="1">
        <v>44464</v>
      </c>
      <c r="C133" s="2">
        <v>0.63065972222222222</v>
      </c>
      <c r="D133" s="1">
        <v>44464</v>
      </c>
      <c r="E133" s="3" t="s">
        <v>136</v>
      </c>
      <c r="F133">
        <v>5</v>
      </c>
      <c r="G133">
        <v>6</v>
      </c>
      <c r="H133">
        <f>loty6[[#This Row],[data przylotu]]-loty6[[#This Row],[data wylotu]]</f>
        <v>0</v>
      </c>
      <c r="I133" s="2">
        <f>IF(loty6[[#This Row],[Cas dni]]= 0, loty6[[#This Row],[godzina przylotu]]-loty6[[#This Row],[godzina wylotu]], 1-loty6[[#This Row],[godzina wylotu]]+loty6[[#This Row],[godzina przylotu]])</f>
        <v>3.8888888888888862E-2</v>
      </c>
      <c r="J133" s="3">
        <f>loty6[[#This Row],[Czas łączny]]+J132</f>
        <v>9.8030208333333331</v>
      </c>
      <c r="K133" t="e" vm="1">
        <f t="shared" si="4"/>
        <v>#VALUE!</v>
      </c>
    </row>
    <row r="134" spans="1:11" x14ac:dyDescent="0.45">
      <c r="A134">
        <v>133</v>
      </c>
      <c r="B134" s="1">
        <v>44464</v>
      </c>
      <c r="C134" s="2">
        <v>0.71141203703703704</v>
      </c>
      <c r="D134" s="1">
        <v>44464</v>
      </c>
      <c r="E134" s="3" t="s">
        <v>137</v>
      </c>
      <c r="F134">
        <v>12</v>
      </c>
      <c r="G134">
        <v>6</v>
      </c>
      <c r="H134">
        <f>loty6[[#This Row],[data przylotu]]-loty6[[#This Row],[data wylotu]]</f>
        <v>0</v>
      </c>
      <c r="I134" s="2">
        <f>IF(loty6[[#This Row],[Cas dni]]= 0, loty6[[#This Row],[godzina przylotu]]-loty6[[#This Row],[godzina wylotu]], 1-loty6[[#This Row],[godzina wylotu]]+loty6[[#This Row],[godzina przylotu]])</f>
        <v>4.4884259259259207E-2</v>
      </c>
      <c r="J134" s="3">
        <f>loty6[[#This Row],[Czas łączny]]+J133</f>
        <v>9.8479050925925922</v>
      </c>
      <c r="K134" t="e" vm="1">
        <f t="shared" si="4"/>
        <v>#VALUE!</v>
      </c>
    </row>
    <row r="135" spans="1:11" x14ac:dyDescent="0.45">
      <c r="A135">
        <v>134</v>
      </c>
      <c r="B135" s="1">
        <v>44465</v>
      </c>
      <c r="C135" s="2">
        <v>0.26834490740740741</v>
      </c>
      <c r="D135" s="1">
        <v>44465</v>
      </c>
      <c r="E135" s="3" t="s">
        <v>138</v>
      </c>
      <c r="F135">
        <v>13</v>
      </c>
      <c r="G135">
        <v>24</v>
      </c>
      <c r="H135">
        <f>loty6[[#This Row],[data przylotu]]-loty6[[#This Row],[data wylotu]]</f>
        <v>0</v>
      </c>
      <c r="I135" s="2">
        <f>IF(loty6[[#This Row],[Cas dni]]= 0, loty6[[#This Row],[godzina przylotu]]-loty6[[#This Row],[godzina wylotu]], 1-loty6[[#This Row],[godzina wylotu]]+loty6[[#This Row],[godzina przylotu]])</f>
        <v>6.1932870370370374E-2</v>
      </c>
      <c r="J135" s="3">
        <f>loty6[[#This Row],[Czas łączny]]+J134</f>
        <v>9.9098379629629623</v>
      </c>
      <c r="K135" t="e" vm="1">
        <f t="shared" si="4"/>
        <v>#VALUE!</v>
      </c>
    </row>
    <row r="136" spans="1:11" x14ac:dyDescent="0.45">
      <c r="A136">
        <v>135</v>
      </c>
      <c r="B136" s="1">
        <v>44465</v>
      </c>
      <c r="C136" s="2">
        <v>0.38269675925925928</v>
      </c>
      <c r="D136" s="1">
        <v>44465</v>
      </c>
      <c r="E136" s="3" t="s">
        <v>139</v>
      </c>
      <c r="F136">
        <v>9</v>
      </c>
      <c r="G136">
        <v>2</v>
      </c>
      <c r="H136">
        <f>loty6[[#This Row],[data przylotu]]-loty6[[#This Row],[data wylotu]]</f>
        <v>0</v>
      </c>
      <c r="I136" s="2">
        <f>IF(loty6[[#This Row],[Cas dni]]= 0, loty6[[#This Row],[godzina przylotu]]-loty6[[#This Row],[godzina wylotu]], 1-loty6[[#This Row],[godzina wylotu]]+loty6[[#This Row],[godzina przylotu]])</f>
        <v>4.0462962962962923E-2</v>
      </c>
      <c r="J136" s="3">
        <f>loty6[[#This Row],[Czas łączny]]+J135</f>
        <v>9.9503009259259247</v>
      </c>
      <c r="K136" t="e" vm="1">
        <f t="shared" si="4"/>
        <v>#VALUE!</v>
      </c>
    </row>
    <row r="137" spans="1:11" x14ac:dyDescent="0.45">
      <c r="A137">
        <v>136</v>
      </c>
      <c r="B137" s="1">
        <v>44465</v>
      </c>
      <c r="C137" s="2">
        <v>0.45490740740740743</v>
      </c>
      <c r="D137" s="1">
        <v>44465</v>
      </c>
      <c r="E137" s="3" t="s">
        <v>140</v>
      </c>
      <c r="F137">
        <v>11</v>
      </c>
      <c r="G137">
        <v>6</v>
      </c>
      <c r="H137">
        <f>loty6[[#This Row],[data przylotu]]-loty6[[#This Row],[data wylotu]]</f>
        <v>0</v>
      </c>
      <c r="I137" s="2">
        <f>IF(loty6[[#This Row],[Cas dni]]= 0, loty6[[#This Row],[godzina przylotu]]-loty6[[#This Row],[godzina wylotu]], 1-loty6[[#This Row],[godzina wylotu]]+loty6[[#This Row],[godzina przylotu]])</f>
        <v>4.1041666666666643E-2</v>
      </c>
      <c r="J137" s="3">
        <f>loty6[[#This Row],[Czas łączny]]+J136</f>
        <v>9.9913425925925914</v>
      </c>
      <c r="K137" t="e" vm="1">
        <f t="shared" si="4"/>
        <v>#VALUE!</v>
      </c>
    </row>
    <row r="138" spans="1:11" x14ac:dyDescent="0.45">
      <c r="A138">
        <v>137</v>
      </c>
      <c r="B138" s="1">
        <v>44465</v>
      </c>
      <c r="C138" s="2">
        <v>0.54450231481481481</v>
      </c>
      <c r="D138" s="1">
        <v>44465</v>
      </c>
      <c r="E138" s="3" t="s">
        <v>141</v>
      </c>
      <c r="F138">
        <v>11</v>
      </c>
      <c r="G138">
        <v>9</v>
      </c>
      <c r="H138">
        <f>loty6[[#This Row],[data przylotu]]-loty6[[#This Row],[data wylotu]]</f>
        <v>0</v>
      </c>
      <c r="I138" s="2">
        <f>IF(loty6[[#This Row],[Cas dni]]= 0, loty6[[#This Row],[godzina przylotu]]-loty6[[#This Row],[godzina wylotu]], 1-loty6[[#This Row],[godzina wylotu]]+loty6[[#This Row],[godzina przylotu]])</f>
        <v>4.3009259259259247E-2</v>
      </c>
      <c r="J138" s="3">
        <f>loty6[[#This Row],[Czas łączny]]+J137</f>
        <v>10.03435185185185</v>
      </c>
      <c r="K138" t="e" vm="1">
        <f t="shared" si="4"/>
        <v>#VALUE!</v>
      </c>
    </row>
    <row r="139" spans="1:11" x14ac:dyDescent="0.45">
      <c r="A139">
        <v>138</v>
      </c>
      <c r="B139" s="1">
        <v>44465</v>
      </c>
      <c r="C139" s="2">
        <v>0.67274305555555558</v>
      </c>
      <c r="D139" s="1">
        <v>44465</v>
      </c>
      <c r="E139" s="3" t="s">
        <v>142</v>
      </c>
      <c r="F139">
        <v>13</v>
      </c>
      <c r="G139">
        <v>24</v>
      </c>
      <c r="H139">
        <f>loty6[[#This Row],[data przylotu]]-loty6[[#This Row],[data wylotu]]</f>
        <v>0</v>
      </c>
      <c r="I139" s="2">
        <f>IF(loty6[[#This Row],[Cas dni]]= 0, loty6[[#This Row],[godzina przylotu]]-loty6[[#This Row],[godzina wylotu]], 1-loty6[[#This Row],[godzina wylotu]]+loty6[[#This Row],[godzina przylotu]])</f>
        <v>7.3831018518518476E-2</v>
      </c>
      <c r="J139" s="3">
        <f>loty6[[#This Row],[Czas łączny]]+J138</f>
        <v>10.108182870370369</v>
      </c>
      <c r="K139" t="e" vm="1">
        <f t="shared" si="4"/>
        <v>#VALUE!</v>
      </c>
    </row>
    <row r="140" spans="1:11" x14ac:dyDescent="0.45">
      <c r="A140">
        <v>139</v>
      </c>
      <c r="B140" s="1">
        <v>44465</v>
      </c>
      <c r="C140" s="2">
        <v>0.79449074074074078</v>
      </c>
      <c r="D140" s="1">
        <v>44465</v>
      </c>
      <c r="E140" s="3" t="s">
        <v>143</v>
      </c>
      <c r="F140">
        <v>15</v>
      </c>
      <c r="G140">
        <v>6</v>
      </c>
      <c r="H140">
        <f>loty6[[#This Row],[data przylotu]]-loty6[[#This Row],[data wylotu]]</f>
        <v>0</v>
      </c>
      <c r="I140" s="2">
        <f>IF(loty6[[#This Row],[Cas dni]]= 0, loty6[[#This Row],[godzina przylotu]]-loty6[[#This Row],[godzina wylotu]], 1-loty6[[#This Row],[godzina wylotu]]+loty6[[#This Row],[godzina przylotu]])</f>
        <v>5.9722222222222232E-2</v>
      </c>
      <c r="J140" s="3">
        <f>loty6[[#This Row],[Czas łączny]]+J139</f>
        <v>10.167905092592591</v>
      </c>
      <c r="K140" t="e" vm="1">
        <f t="shared" si="4"/>
        <v>#VALUE!</v>
      </c>
    </row>
    <row r="141" spans="1:11" x14ac:dyDescent="0.45">
      <c r="A141">
        <v>140</v>
      </c>
      <c r="B141" s="1">
        <v>44466</v>
      </c>
      <c r="C141" s="2">
        <v>0.25283564814814813</v>
      </c>
      <c r="D141" s="1">
        <v>44466</v>
      </c>
      <c r="E141" s="3" t="s">
        <v>144</v>
      </c>
      <c r="F141">
        <v>15</v>
      </c>
      <c r="G141">
        <v>9</v>
      </c>
      <c r="H141">
        <f>loty6[[#This Row],[data przylotu]]-loty6[[#This Row],[data wylotu]]</f>
        <v>0</v>
      </c>
      <c r="I141" s="2">
        <f>IF(loty6[[#This Row],[Cas dni]]= 0, loty6[[#This Row],[godzina przylotu]]-loty6[[#This Row],[godzina wylotu]], 1-loty6[[#This Row],[godzina wylotu]]+loty6[[#This Row],[godzina przylotu]])</f>
        <v>7.8356481481481499E-2</v>
      </c>
      <c r="J141" s="3">
        <f>loty6[[#This Row],[Czas łączny]]+J140</f>
        <v>10.246261574074072</v>
      </c>
      <c r="K141" t="e" vm="1">
        <f t="shared" si="4"/>
        <v>#VALUE!</v>
      </c>
    </row>
    <row r="142" spans="1:11" x14ac:dyDescent="0.45">
      <c r="A142">
        <v>141</v>
      </c>
      <c r="B142" s="1">
        <v>44466</v>
      </c>
      <c r="C142" s="2">
        <v>0.38195601851851851</v>
      </c>
      <c r="D142" s="1">
        <v>44466</v>
      </c>
      <c r="E142" s="3" t="s">
        <v>145</v>
      </c>
      <c r="F142">
        <v>10</v>
      </c>
      <c r="G142">
        <v>19</v>
      </c>
      <c r="H142">
        <f>loty6[[#This Row],[data przylotu]]-loty6[[#This Row],[data wylotu]]</f>
        <v>0</v>
      </c>
      <c r="I142" s="2">
        <f>IF(loty6[[#This Row],[Cas dni]]= 0, loty6[[#This Row],[godzina przylotu]]-loty6[[#This Row],[godzina wylotu]], 1-loty6[[#This Row],[godzina wylotu]]+loty6[[#This Row],[godzina przylotu]])</f>
        <v>4.2442129629629621E-2</v>
      </c>
      <c r="J142" s="3">
        <f>loty6[[#This Row],[Czas łączny]]+J141</f>
        <v>10.288703703703701</v>
      </c>
      <c r="K142" t="e" vm="1">
        <f t="shared" si="4"/>
        <v>#VALUE!</v>
      </c>
    </row>
    <row r="143" spans="1:11" x14ac:dyDescent="0.45">
      <c r="A143">
        <v>142</v>
      </c>
      <c r="B143" s="1">
        <v>44466</v>
      </c>
      <c r="C143" s="2">
        <v>0.54520833333333329</v>
      </c>
      <c r="D143" s="1">
        <v>44466</v>
      </c>
      <c r="E143" s="3" t="s">
        <v>146</v>
      </c>
      <c r="F143">
        <v>1</v>
      </c>
      <c r="G143">
        <v>0</v>
      </c>
      <c r="H143">
        <f>loty6[[#This Row],[data przylotu]]-loty6[[#This Row],[data wylotu]]</f>
        <v>0</v>
      </c>
      <c r="I143" s="2">
        <f>IF(loty6[[#This Row],[Cas dni]]= 0, loty6[[#This Row],[godzina przylotu]]-loty6[[#This Row],[godzina wylotu]], 1-loty6[[#This Row],[godzina wylotu]]+loty6[[#This Row],[godzina przylotu]])</f>
        <v>8.333333333333337E-2</v>
      </c>
      <c r="J143" s="3">
        <f>loty6[[#This Row],[Czas łączny]]+J142</f>
        <v>10.372037037037035</v>
      </c>
      <c r="K143" t="e" vm="1">
        <f t="shared" si="4"/>
        <v>#VALUE!</v>
      </c>
    </row>
    <row r="144" spans="1:11" x14ac:dyDescent="0.45">
      <c r="A144">
        <v>143</v>
      </c>
      <c r="B144" s="1">
        <v>44466</v>
      </c>
      <c r="C144" s="2">
        <v>0.71118055555555559</v>
      </c>
      <c r="D144" s="1">
        <v>44466</v>
      </c>
      <c r="E144" s="3" t="s">
        <v>147</v>
      </c>
      <c r="F144">
        <v>3</v>
      </c>
      <c r="G144">
        <v>0</v>
      </c>
      <c r="H144">
        <f>loty6[[#This Row],[data przylotu]]-loty6[[#This Row],[data wylotu]]</f>
        <v>0</v>
      </c>
      <c r="I144" s="2">
        <f>IF(loty6[[#This Row],[Cas dni]]= 0, loty6[[#This Row],[godzina przylotu]]-loty6[[#This Row],[godzina wylotu]], 1-loty6[[#This Row],[godzina wylotu]]+loty6[[#This Row],[godzina przylotu]])</f>
        <v>8.1921296296296298E-2</v>
      </c>
      <c r="J144" s="3">
        <f>loty6[[#This Row],[Czas łączny]]+J143</f>
        <v>10.453958333333333</v>
      </c>
      <c r="K144" t="e" vm="1">
        <f t="shared" si="4"/>
        <v>#VALUE!</v>
      </c>
    </row>
    <row r="145" spans="1:11" x14ac:dyDescent="0.45">
      <c r="A145">
        <v>144</v>
      </c>
      <c r="B145" s="1">
        <v>44467</v>
      </c>
      <c r="C145" s="2">
        <v>0.41951388888888891</v>
      </c>
      <c r="D145" s="1">
        <v>44467</v>
      </c>
      <c r="E145" s="3" t="s">
        <v>148</v>
      </c>
      <c r="F145">
        <v>9</v>
      </c>
      <c r="G145">
        <v>14</v>
      </c>
      <c r="H145">
        <f>loty6[[#This Row],[data przylotu]]-loty6[[#This Row],[data wylotu]]</f>
        <v>0</v>
      </c>
      <c r="I145" s="2">
        <f>IF(loty6[[#This Row],[Cas dni]]= 0, loty6[[#This Row],[godzina przylotu]]-loty6[[#This Row],[godzina wylotu]], 1-loty6[[#This Row],[godzina wylotu]]+loty6[[#This Row],[godzina przylotu]])</f>
        <v>7.6388888888888895E-2</v>
      </c>
      <c r="J145" s="3">
        <f>loty6[[#This Row],[Czas łączny]]+J144</f>
        <v>10.530347222222222</v>
      </c>
      <c r="K145" t="e" vm="1">
        <f t="shared" si="4"/>
        <v>#VALUE!</v>
      </c>
    </row>
    <row r="146" spans="1:11" x14ac:dyDescent="0.45">
      <c r="A146">
        <v>145</v>
      </c>
      <c r="B146" s="1">
        <v>44467</v>
      </c>
      <c r="C146" s="2">
        <v>0.54101851851851857</v>
      </c>
      <c r="D146" s="1">
        <v>44467</v>
      </c>
      <c r="E146" s="3" t="s">
        <v>149</v>
      </c>
      <c r="F146">
        <v>11</v>
      </c>
      <c r="G146">
        <v>13</v>
      </c>
      <c r="H146">
        <f>loty6[[#This Row],[data przylotu]]-loty6[[#This Row],[data wylotu]]</f>
        <v>0</v>
      </c>
      <c r="I146" s="2">
        <f>IF(loty6[[#This Row],[Cas dni]]= 0, loty6[[#This Row],[godzina przylotu]]-loty6[[#This Row],[godzina wylotu]], 1-loty6[[#This Row],[godzina wylotu]]+loty6[[#This Row],[godzina przylotu]])</f>
        <v>8.7407407407407378E-2</v>
      </c>
      <c r="J146" s="3">
        <f>loty6[[#This Row],[Czas łączny]]+J145</f>
        <v>10.61775462962963</v>
      </c>
      <c r="K146" t="e" vm="1">
        <f t="shared" si="4"/>
        <v>#VALUE!</v>
      </c>
    </row>
    <row r="147" spans="1:11" x14ac:dyDescent="0.45">
      <c r="A147">
        <v>146</v>
      </c>
      <c r="B147" s="1">
        <v>44467</v>
      </c>
      <c r="C147" s="2">
        <v>0.71254629629629629</v>
      </c>
      <c r="D147" s="1">
        <v>44467</v>
      </c>
      <c r="E147" s="3" t="s">
        <v>150</v>
      </c>
      <c r="F147">
        <v>12</v>
      </c>
      <c r="G147">
        <v>9</v>
      </c>
      <c r="H147">
        <f>loty6[[#This Row],[data przylotu]]-loty6[[#This Row],[data wylotu]]</f>
        <v>0</v>
      </c>
      <c r="I147" s="2">
        <f>IF(loty6[[#This Row],[Cas dni]]= 0, loty6[[#This Row],[godzina przylotu]]-loty6[[#This Row],[godzina wylotu]], 1-loty6[[#This Row],[godzina wylotu]]+loty6[[#This Row],[godzina przylotu]])</f>
        <v>4.2187500000000044E-2</v>
      </c>
      <c r="J147" s="3">
        <f>loty6[[#This Row],[Czas łączny]]+J146</f>
        <v>10.659942129629631</v>
      </c>
      <c r="K147" t="e" vm="1">
        <f t="shared" si="4"/>
        <v>#VALUE!</v>
      </c>
    </row>
    <row r="148" spans="1:11" x14ac:dyDescent="0.45">
      <c r="A148">
        <v>147</v>
      </c>
      <c r="B148" s="1">
        <v>44467</v>
      </c>
      <c r="C148" s="2">
        <v>0.79166666666666663</v>
      </c>
      <c r="D148" s="1">
        <v>44467</v>
      </c>
      <c r="E148" s="3" t="s">
        <v>151</v>
      </c>
      <c r="F148">
        <v>14</v>
      </c>
      <c r="G148">
        <v>9</v>
      </c>
      <c r="H148">
        <f>loty6[[#This Row],[data przylotu]]-loty6[[#This Row],[data wylotu]]</f>
        <v>0</v>
      </c>
      <c r="I148" s="2">
        <f>IF(loty6[[#This Row],[Cas dni]]= 0, loty6[[#This Row],[godzina przylotu]]-loty6[[#This Row],[godzina wylotu]], 1-loty6[[#This Row],[godzina wylotu]]+loty6[[#This Row],[godzina przylotu]])</f>
        <v>8.4039351851851851E-2</v>
      </c>
      <c r="J148" s="3">
        <f>loty6[[#This Row],[Czas łączny]]+J147</f>
        <v>10.743981481481482</v>
      </c>
      <c r="K148" t="e" vm="1">
        <f t="shared" si="4"/>
        <v>#VALUE!</v>
      </c>
    </row>
    <row r="149" spans="1:11" x14ac:dyDescent="0.45">
      <c r="A149">
        <v>148</v>
      </c>
      <c r="B149" s="1">
        <v>44468</v>
      </c>
      <c r="C149" s="2">
        <v>0.29934027777777777</v>
      </c>
      <c r="D149" s="1">
        <v>44468</v>
      </c>
      <c r="E149" s="3" t="s">
        <v>152</v>
      </c>
      <c r="F149">
        <v>12</v>
      </c>
      <c r="G149">
        <v>16</v>
      </c>
      <c r="H149">
        <f>loty6[[#This Row],[data przylotu]]-loty6[[#This Row],[data wylotu]]</f>
        <v>0</v>
      </c>
      <c r="I149" s="2">
        <f>IF(loty6[[#This Row],[Cas dni]]= 0, loty6[[#This Row],[godzina przylotu]]-loty6[[#This Row],[godzina wylotu]], 1-loty6[[#This Row],[godzina wylotu]]+loty6[[#This Row],[godzina przylotu]])</f>
        <v>7.4641203703703696E-2</v>
      </c>
      <c r="J149" s="3">
        <f>loty6[[#This Row],[Czas łączny]]+J148</f>
        <v>10.818622685185186</v>
      </c>
      <c r="K149" t="e" vm="1">
        <f t="shared" si="4"/>
        <v>#VALUE!</v>
      </c>
    </row>
    <row r="150" spans="1:11" x14ac:dyDescent="0.45">
      <c r="A150">
        <v>149</v>
      </c>
      <c r="B150" s="1">
        <v>44468</v>
      </c>
      <c r="C150" s="2">
        <v>0.41740740740740739</v>
      </c>
      <c r="D150" s="1">
        <v>44468</v>
      </c>
      <c r="E150" s="3" t="s">
        <v>153</v>
      </c>
      <c r="F150">
        <v>9</v>
      </c>
      <c r="G150">
        <v>21</v>
      </c>
      <c r="H150">
        <f>loty6[[#This Row],[data przylotu]]-loty6[[#This Row],[data wylotu]]</f>
        <v>0</v>
      </c>
      <c r="I150" s="2">
        <f>IF(loty6[[#This Row],[Cas dni]]= 0, loty6[[#This Row],[godzina przylotu]]-loty6[[#This Row],[godzina wylotu]], 1-loty6[[#This Row],[godzina wylotu]]+loty6[[#This Row],[godzina przylotu]])</f>
        <v>8.3310185185185237E-2</v>
      </c>
      <c r="J150" s="3">
        <f>loty6[[#This Row],[Czas łączny]]+J149</f>
        <v>10.901932870370372</v>
      </c>
      <c r="K150" t="e" vm="1">
        <f t="shared" si="4"/>
        <v>#VALUE!</v>
      </c>
    </row>
    <row r="151" spans="1:11" x14ac:dyDescent="0.45">
      <c r="A151">
        <v>150</v>
      </c>
      <c r="B151" s="1">
        <v>44468</v>
      </c>
      <c r="C151" s="2">
        <v>0.55636574074074074</v>
      </c>
      <c r="D151" s="1">
        <v>44468</v>
      </c>
      <c r="E151" s="3" t="s">
        <v>154</v>
      </c>
      <c r="F151">
        <v>15</v>
      </c>
      <c r="G151">
        <v>9</v>
      </c>
      <c r="H151">
        <f>loty6[[#This Row],[data przylotu]]-loty6[[#This Row],[data wylotu]]</f>
        <v>0</v>
      </c>
      <c r="I151" s="2">
        <f>IF(loty6[[#This Row],[Cas dni]]= 0, loty6[[#This Row],[godzina przylotu]]-loty6[[#This Row],[godzina wylotu]], 1-loty6[[#This Row],[godzina wylotu]]+loty6[[#This Row],[godzina przylotu]])</f>
        <v>5.6956018518518503E-2</v>
      </c>
      <c r="J151" s="3">
        <f>loty6[[#This Row],[Czas łączny]]+J150</f>
        <v>10.95888888888889</v>
      </c>
      <c r="K151" t="e" vm="1">
        <f t="shared" si="4"/>
        <v>#VALUE!</v>
      </c>
    </row>
    <row r="152" spans="1:11" x14ac:dyDescent="0.45">
      <c r="A152">
        <v>151</v>
      </c>
      <c r="B152" s="1">
        <v>44468</v>
      </c>
      <c r="C152" s="2">
        <v>0.67305555555555552</v>
      </c>
      <c r="D152" s="1">
        <v>44468</v>
      </c>
      <c r="E152" s="3" t="s">
        <v>155</v>
      </c>
      <c r="F152">
        <v>14</v>
      </c>
      <c r="G152">
        <v>8</v>
      </c>
      <c r="H152">
        <f>loty6[[#This Row],[data przylotu]]-loty6[[#This Row],[data wylotu]]</f>
        <v>0</v>
      </c>
      <c r="I152" s="2">
        <f>IF(loty6[[#This Row],[Cas dni]]= 0, loty6[[#This Row],[godzina przylotu]]-loty6[[#This Row],[godzina wylotu]], 1-loty6[[#This Row],[godzina wylotu]]+loty6[[#This Row],[godzina przylotu]])</f>
        <v>5.902777777777779E-2</v>
      </c>
      <c r="J152" s="3">
        <f>loty6[[#This Row],[Czas łączny]]+J151</f>
        <v>11.017916666666668</v>
      </c>
      <c r="K152" t="e" vm="1">
        <f t="shared" si="4"/>
        <v>#VALUE!</v>
      </c>
    </row>
    <row r="153" spans="1:11" x14ac:dyDescent="0.45">
      <c r="A153">
        <v>152</v>
      </c>
      <c r="B153" s="1">
        <v>44468</v>
      </c>
      <c r="C153" s="2">
        <v>0.79931712962962964</v>
      </c>
      <c r="D153" s="1">
        <v>44468</v>
      </c>
      <c r="E153" s="3" t="s">
        <v>156</v>
      </c>
      <c r="F153">
        <v>16</v>
      </c>
      <c r="G153">
        <v>21</v>
      </c>
      <c r="H153">
        <f>loty6[[#This Row],[data przylotu]]-loty6[[#This Row],[data wylotu]]</f>
        <v>0</v>
      </c>
      <c r="I153" s="2">
        <f>IF(loty6[[#This Row],[Cas dni]]= 0, loty6[[#This Row],[godzina przylotu]]-loty6[[#This Row],[godzina wylotu]], 1-loty6[[#This Row],[godzina wylotu]]+loty6[[#This Row],[godzina przylotu]])</f>
        <v>4.8854166666666643E-2</v>
      </c>
      <c r="J153" s="3">
        <f>loty6[[#This Row],[Czas łączny]]+J152</f>
        <v>11.066770833333335</v>
      </c>
      <c r="K153" t="e" vm="1">
        <f t="shared" si="4"/>
        <v>#VALUE!</v>
      </c>
    </row>
    <row r="154" spans="1:11" x14ac:dyDescent="0.45">
      <c r="A154">
        <v>153</v>
      </c>
      <c r="B154" s="1">
        <v>44468</v>
      </c>
      <c r="C154" s="2">
        <v>0.9611574074074074</v>
      </c>
      <c r="D154" s="1">
        <v>44469</v>
      </c>
      <c r="E154" s="3" t="s">
        <v>157</v>
      </c>
      <c r="F154">
        <v>14</v>
      </c>
      <c r="G154">
        <v>9</v>
      </c>
      <c r="H154">
        <f>loty6[[#This Row],[data przylotu]]-loty6[[#This Row],[data wylotu]]</f>
        <v>1</v>
      </c>
      <c r="I154" s="2">
        <f>IF(loty6[[#This Row],[Cas dni]]= 0, loty6[[#This Row],[godzina przylotu]]-loty6[[#This Row],[godzina wylotu]], 1-loty6[[#This Row],[godzina wylotu]]+loty6[[#This Row],[godzina przylotu]])</f>
        <v>7.8472222222222221E-2</v>
      </c>
      <c r="J154" s="3">
        <f>loty6[[#This Row],[Czas łączny]]+J153</f>
        <v>11.145243055555557</v>
      </c>
      <c r="K154" t="e" vm="1">
        <f t="shared" si="4"/>
        <v>#VALUE!</v>
      </c>
    </row>
    <row r="155" spans="1:11" x14ac:dyDescent="0.45">
      <c r="A155">
        <v>154</v>
      </c>
      <c r="B155" s="1">
        <v>44469</v>
      </c>
      <c r="C155" s="2">
        <v>0.3125</v>
      </c>
      <c r="D155" s="1">
        <v>44469</v>
      </c>
      <c r="E155" s="3" t="s">
        <v>158</v>
      </c>
      <c r="F155">
        <v>17</v>
      </c>
      <c r="G155">
        <v>3</v>
      </c>
      <c r="H155">
        <f>loty6[[#This Row],[data przylotu]]-loty6[[#This Row],[data wylotu]]</f>
        <v>0</v>
      </c>
      <c r="I155" s="2">
        <f>IF(loty6[[#This Row],[Cas dni]]= 0, loty6[[#This Row],[godzina przylotu]]-loty6[[#This Row],[godzina wylotu]], 1-loty6[[#This Row],[godzina wylotu]]+loty6[[#This Row],[godzina przylotu]])</f>
        <v>2.1354166666666674E-2</v>
      </c>
      <c r="J155" s="3">
        <f>loty6[[#This Row],[Czas łączny]]+J154</f>
        <v>11.166597222222224</v>
      </c>
      <c r="K155" t="e" vm="1">
        <f t="shared" si="4"/>
        <v>#VALUE!</v>
      </c>
    </row>
    <row r="156" spans="1:11" x14ac:dyDescent="0.45">
      <c r="A156">
        <v>155</v>
      </c>
      <c r="B156" s="1">
        <v>44469</v>
      </c>
      <c r="C156" s="2">
        <v>0.44229166666666669</v>
      </c>
      <c r="D156" s="1">
        <v>44469</v>
      </c>
      <c r="E156" s="3" t="s">
        <v>134</v>
      </c>
      <c r="F156">
        <v>0</v>
      </c>
      <c r="G156">
        <v>9</v>
      </c>
      <c r="H156">
        <f>loty6[[#This Row],[data przylotu]]-loty6[[#This Row],[data wylotu]]</f>
        <v>0</v>
      </c>
      <c r="I156" s="2">
        <f>IF(loty6[[#This Row],[Cas dni]]= 0, loty6[[#This Row],[godzina przylotu]]-loty6[[#This Row],[godzina wylotu]], 1-loty6[[#This Row],[godzina wylotu]]+loty6[[#This Row],[godzina przylotu]])</f>
        <v>5.8449074074074014E-2</v>
      </c>
      <c r="J156" s="3">
        <f>loty6[[#This Row],[Czas łączny]]+J155</f>
        <v>11.225046296296298</v>
      </c>
      <c r="K156" t="e" vm="1">
        <f t="shared" si="4"/>
        <v>#VALUE!</v>
      </c>
    </row>
    <row r="157" spans="1:11" x14ac:dyDescent="0.45">
      <c r="A157">
        <v>156</v>
      </c>
      <c r="B157" s="1">
        <v>44469</v>
      </c>
      <c r="C157" s="2">
        <v>0.59045138888888893</v>
      </c>
      <c r="D157" s="1">
        <v>44469</v>
      </c>
      <c r="E157" s="3" t="s">
        <v>159</v>
      </c>
      <c r="F157">
        <v>14</v>
      </c>
      <c r="G157">
        <v>8</v>
      </c>
      <c r="H157">
        <f>loty6[[#This Row],[data przylotu]]-loty6[[#This Row],[data wylotu]]</f>
        <v>0</v>
      </c>
      <c r="I157" s="2">
        <f>IF(loty6[[#This Row],[Cas dni]]= 0, loty6[[#This Row],[godzina przylotu]]-loty6[[#This Row],[godzina wylotu]], 1-loty6[[#This Row],[godzina wylotu]]+loty6[[#This Row],[godzina przylotu]])</f>
        <v>4.020833333333329E-2</v>
      </c>
      <c r="J157" s="3">
        <f>loty6[[#This Row],[Czas łączny]]+J156</f>
        <v>11.265254629629633</v>
      </c>
      <c r="K157" t="e" vm="1">
        <f t="shared" si="4"/>
        <v>#VALUE!</v>
      </c>
    </row>
    <row r="158" spans="1:11" x14ac:dyDescent="0.45">
      <c r="A158">
        <v>157</v>
      </c>
      <c r="B158" s="1">
        <v>44469</v>
      </c>
      <c r="C158" s="2">
        <v>0.7142708333333333</v>
      </c>
      <c r="D158" s="1">
        <v>44469</v>
      </c>
      <c r="E158" s="3" t="s">
        <v>160</v>
      </c>
      <c r="F158">
        <v>6</v>
      </c>
      <c r="G158">
        <v>39</v>
      </c>
      <c r="H158">
        <f>loty6[[#This Row],[data przylotu]]-loty6[[#This Row],[data wylotu]]</f>
        <v>0</v>
      </c>
      <c r="I158" s="2">
        <f>IF(loty6[[#This Row],[Cas dni]]= 0, loty6[[#This Row],[godzina przylotu]]-loty6[[#This Row],[godzina wylotu]], 1-loty6[[#This Row],[godzina wylotu]]+loty6[[#This Row],[godzina przylotu]])</f>
        <v>7.5254629629629699E-2</v>
      </c>
      <c r="J158" s="3">
        <f>loty6[[#This Row],[Czas łączny]]+J157</f>
        <v>11.340509259259262</v>
      </c>
      <c r="K158" t="e" vm="1">
        <f t="shared" si="4"/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F A A B Q S w M E F A A C A A g A q 0 y P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K t M j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r T I 9 a F k h R T F k C A A D O H Q A A E w A c A E Z v c m 1 1 b G F z L 1 N l Y 3 R p b 2 4 x L m 0 g o h g A K K A U A A A A A A A A A A A A A A A A A A A A A A A A A A A A 7 Z h B b 9 M w F M f P V O p 3 s N J L K y V l D V s P o B x Q C 4 L L N G g R 0 h Y 0 e c l b Z z X x i 2 y H L K l 2 2 V f q C Y k T U 7 8 X T r u t 2 8 J g Q k p F h X O J / b f 9 8 t 7 L 7 3 9 I J A S K I S e j 1 b 3 3 q t G Q Z 1 R A S K S i C q b E I x G o Z o P o a / F N X M 3 D x S V q c S C / d o c Y p D F w 1 X 7 L I u g O k C s 9 k W 1 r 8 N L / J E F I / 1 R Q H v h D z H i E N J Q + 4 6 c o Y q r y K X X c H X f H C Q o Q G Y P A 0 W I q q C O w k F o q k F O n o B E N C s 6 m z B 9 S D s c H H 1 1 / l V N X n S u r Y x 8 N I W I x U y A 8 6 5 l l k w F G a c y l 1 7 f J G x 5 g y P j E 6 7 l 7 r k 0 + p K h g p P I I v P W w u 4 8 c v n T s V W 0 t a 5 9 O F p d X 8 2 z K C J I E w y x f f J c 6 k z z W s 4 J h z M D S h Y / p i T 5 7 I D D W g d 4 B D X W h 7 d v O 2 O T o e u l 1 F I 0 C X Y K Q n h L p 3 Q c d 6 k h c 9 x q J y p N 1 y L F u l i z 7 s 6 p j n C c g 2 0 9 L y 5 7 N r J A q q p u g Q w L R Y 7 i w y c x K U K g b U c G 5 W o o K M y o q 6 u H z z x V N v 1 a i k G v 9 P V f 9 3 W 6 Z 0 3 I h A E 5 J Q c t F I B l R Z Z 0 0 O L u / 8 a L T b D D + 6 6 r X m L W s a 9 D a b s c y t B n a N k T b C 0 O b o W 1 j t O 0 a 2 g x t G 6 N t z 9 B m a N s Y b X 1 D m 6 G t H t q a j e Y N b x G q v E 7 M e g 4 m I J A 7 i c A T / i h k f 3 e q T P 4 P P P Z 2 / k s g o 6 T K T Q k p y X L d t L T C 6 g T D g v G H y 4 r F d 4 4 m o v j 9 4 Y c b b l E e U D F B j e y P O Q 1 T D t N q b q s d W f 7 4 j k r Q 4 1 5 V c u 9 J T / V A y 1 q 6 o O 4 v Z W M F Y 4 V t s U L N n / H G C s Y K 2 2 K F m v 8 x G C s Y K 2 y L F W r + A W K s Y K z w T 1 r h J 1 B L A Q I t A B Q A A g A I A K t M j 1 q X / h 7 3 p Q A A A P Y A A A A S A A A A A A A A A A A A A A A A A A A A A A B D b 2 5 m a W c v U G F j a 2 F n Z S 5 4 b W x Q S w E C L Q A U A A I A C A C r T I 9 a U 3 I 4 L J s A A A D h A A A A E w A A A A A A A A A A A A A A A A D x A A A A W 0 N v b n R l b n R f V H l w Z X N d L n h t b F B L A Q I t A B Q A A g A I A K t M j 1 o W S F F M W Q I A A M 4 d A A A T A A A A A A A A A A A A A A A A A N k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B 8 A A A A A A A A 7 n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2 F j O D E y Y i 1 h M j k y L T Q 3 M D U t Y m F k N y 1 i M T Z l Z W Y z Z G M 3 M T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m N T V h O W M t M j A 3 Y y 0 0 N D c w L T g 5 N m I t Y j d k M T M 2 N j E x N j k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D d l O T I 1 M C 0 0 O D R i L T Q 3 M D U t O D h h N S 0 w M D V i Z j J h N z c 4 M m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m Y z M w Z G V j L T E x Y T c t N G I 4 N y 1 i O W Q 1 L W Y x M T Y y N D F h M D I y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W M 5 Y 2 Q 4 N m E t N j g y O C 0 0 Z G F j L T l j Y 2 Q t N z R k N D k 0 N D Z m O D E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W V h N m Y z Z S 0 y O G Z j L T Q 5 O D c t O D k 1 M S 1 m Y z R k N T J j N m U 1 M 2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I 5 O G R l Y i 1 i Y z g w L T Q 3 M D E t Y m Q x M C 0 0 O T k 5 N D M 1 M z R m N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D c 6 M T A 6 M z g u M j E 1 N z M 2 O V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K z Y W R 1 b m V r J n F 1 b 3 Q 7 L C Z x d W 9 0 O 0 N h c m d v I H d 5 w r N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C s 2 F k d W 5 l a y w 1 f S Z x d W 9 0 O y w m c X V v d D t T Z W N 0 a W 9 u M S 9 s b 3 R 5 L 0 F 1 d G 9 S Z W 1 v d m V k Q 2 9 s d W 1 u c z E u e 0 N h c m d v I H d 5 w r N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w r N h Z H V u Z W s s N X 0 m c X V v d D s s J n F 1 b 3 Q 7 U 2 V j d G l v b j E v b G 9 0 e S 9 B d X R v U m V t b 3 Z l Z E N v b H V t b n M x L n t D Y X J n b y B 3 e c K z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d H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2 Z m E w M m V h L T M z Z j E t N D J k O S 0 5 Y W F j L W I 3 M G I z M j M x N j R i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D c 6 M T A 6 M z g u M j E 1 N z M 2 O V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K z Y W R 1 b m V r J n F 1 b 3 Q 7 L C Z x d W 9 0 O 0 N h c m d v I H d 5 w r N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C s 2 F k d W 5 l a y w 1 f S Z x d W 9 0 O y w m c X V v d D t T Z W N 0 a W 9 u M S 9 s b 3 R 5 L 0 F 1 d G 9 S Z W 1 v d m V k Q 2 9 s d W 1 u c z E u e 0 N h c m d v I H d 5 w r N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w r N h Z H V u Z W s s N X 0 m c X V v d D s s J n F 1 b 3 Q 7 U 2 V j d G l v b j E v b G 9 0 e S 9 B d X R v U m V t b 3 Z l Z E N v b H V t b n M x L n t D Y X J n b y B 3 e c K z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z U x M j g 0 Y S 1 h Y z g y L T R i M j I t Y T I 2 M i 0 z N D l m Y j M 5 M 2 N i Z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0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A 3 O j E w O j M 4 L j I x N T c z N j l a I i A v P j x F b n R y e S B U e X B l P S J G a W x s Q 2 9 s d W 1 u V H l w Z X M i I F Z h b H V l P S J z Q X d r S 0 N R W U R B d 1 l H Q m c 9 P S I g L z 4 8 R W 5 0 c n k g V H l w Z T 0 i R m l s b E N v b H V t b k 5 h b W V z I i B W Y W x 1 Z T 0 i c 1 s m c X V v d D t s c C Z x d W 9 0 O y w m c X V v d D t k Y X R h I H d 5 b G 9 0 d S Z x d W 9 0 O y w m c X V v d D t n b 2 R 6 a W 5 h I H d 5 b G 9 0 d S Z x d W 9 0 O y w m c X V v d D t k Y X R h I H B y e n l s b 3 R 1 J n F 1 b 3 Q 7 L C Z x d W 9 0 O 2 d v Z H p p b m E g c H J 6 e W x v d H U m c X V v d D s s J n F 1 b 3 Q 7 Q 2 F y Z 2 8 g e m H C s 2 F k d W 5 l a y Z x d W 9 0 O y w m c X V v d D t D Y X J n b y B 3 e c K z Y W R 1 b m V r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G a W x s Q 2 9 1 b n Q i I F Z h b H V l P S J s M T U 3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w r N h Z H V u Z W s s N X 0 m c X V v d D s s J n F 1 b 3 Q 7 U 2 V j d G l v b j E v b G 9 0 e S 9 B d X R v U m V t b 3 Z l Z E N v b H V t b n M x L n t D Y X J n b y B 3 e c K z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K z Y W R 1 b m V r L D V 9 J n F 1 b 3 Q 7 L C Z x d W 9 0 O 1 N l Y 3 R p b 2 4 x L 2 x v d H k v Q X V 0 b 1 J l b W 9 2 Z W R D b 2 x 1 b W 5 z M S 5 7 Q 2 F y Z 2 8 g d 3 n C s 2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0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F i N j V m Z T Y t M z g 2 M C 0 0 Z W R j L W E 5 N j M t N D g x O G I z N W E 1 O T k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d H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V Q w N z o x M D o z O C 4 y M T U 3 M z Y 5 W i I g L z 4 8 R W 5 0 c n k g V H l w Z T 0 i R m l s b E N v b H V t b l R 5 c G V z I i B W Y W x 1 Z T 0 i c 0 F 3 a 0 t D U V l E Q X d Z R 0 J n P T 0 i I C 8 + P E V u d H J 5 I F R 5 c G U 9 I k Z p b G x D b 2 x 1 b W 5 O Y W 1 l c y I g V m F s d W U 9 I n N b J n F 1 b 3 Q 7 b H A m c X V v d D s s J n F 1 b 3 Q 7 Z G F 0 Y S B 3 e W x v d H U m c X V v d D s s J n F 1 b 3 Q 7 Z 2 9 k e m l u Y S B 3 e W x v d H U m c X V v d D s s J n F 1 b 3 Q 7 Z G F 0 Y S B w c n p 5 b G 9 0 d S Z x d W 9 0 O y w m c X V v d D t n b 2 R 6 a W 5 h I H B y e n l s b 3 R 1 J n F 1 b 3 Q 7 L C Z x d W 9 0 O 0 N h c m d v I H p h w r N h Z H V u Z W s m c X V v d D s s J n F 1 b 3 Q 7 Q 2 F y Z 2 8 g d 3 n C s 2 F k d W 5 l a y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R m l s b E N v d W 5 0 I i B W Y W x 1 Z T 0 i b D E 1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d H k v Q X V 0 b 1 J l b W 9 2 Z W R D b 2 x 1 b W 5 z M S 5 7 b H A s M H 0 m c X V v d D s s J n F 1 b 3 Q 7 U 2 V j d G l v b j E v b G 9 0 e S 9 B d X R v U m V t b 3 Z l Z E N v b H V t b n M x L n t k Y X R h I H d 5 b G 9 0 d S w x f S Z x d W 9 0 O y w m c X V v d D t T Z W N 0 a W 9 u M S 9 s b 3 R 5 L 0 F 1 d G 9 S Z W 1 v d m V k Q 2 9 s d W 1 u c z E u e 2 d v Z H p p b m E g d 3 l s b 3 R 1 L D J 9 J n F 1 b 3 Q 7 L C Z x d W 9 0 O 1 N l Y 3 R p b 2 4 x L 2 x v d H k v Q X V 0 b 1 J l b W 9 2 Z W R D b 2 x 1 b W 5 z M S 5 7 Z G F 0 Y S B w c n p 5 b G 9 0 d S w z f S Z x d W 9 0 O y w m c X V v d D t T Z W N 0 a W 9 u M S 9 s b 3 R 5 L 0 F 1 d G 9 S Z W 1 v d m V k Q 2 9 s d W 1 u c z E u e 2 d v Z H p p b m E g c H J 6 e W x v d H U s N H 0 m c X V v d D s s J n F 1 b 3 Q 7 U 2 V j d G l v b j E v b G 9 0 e S 9 B d X R v U m V t b 3 Z l Z E N v b H V t b n M x L n t D Y X J n b y B 6 Y c K z Y W R 1 b m V r L D V 9 J n F 1 b 3 Q 7 L C Z x d W 9 0 O 1 N l Y 3 R p b 2 4 x L 2 x v d H k v Q X V 0 b 1 J l b W 9 2 Z W R D b 2 x 1 b W 5 z M S 5 7 Q 2 F y Z 2 8 g d 3 n C s 2 F k d W 5 l a y w 2 f S Z x d W 9 0 O y w m c X V v d D t T Z W N 0 a W 9 u M S 9 s b 3 R 5 L 0 F 1 d G 9 S Z W 1 v d m V k Q 2 9 s d W 1 u c z E u e 0 N v b H V t b j E s N 3 0 m c X V v d D s s J n F 1 b 3 Q 7 U 2 V j d G l v b j E v b G 9 0 e S 9 B d X R v U m V t b 3 Z l Z E N v b H V t b n M x L n t f M S w 4 f S Z x d W 9 0 O y w m c X V v d D t T Z W N 0 a W 9 u M S 9 s b 3 R 5 L 0 F 1 d G 9 S Z W 1 v d m V k Q 2 9 s d W 1 u c z E u e 1 8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C s 2 F k d W 5 l a y w 1 f S Z x d W 9 0 O y w m c X V v d D t T Z W N 0 a W 9 u M S 9 s b 3 R 5 L 0 F 1 d G 9 S Z W 1 v d m V k Q 2 9 s d W 1 u c z E u e 0 N h c m d v I H d 5 w r N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d H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0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Y 2 F l N j I x L T M z M T M t N D d h Y y 1 i M T R k L T N k O T I 1 O T J l O D U 4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3 R 5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D c 6 M T A 6 M z g u M j E 1 N z M 2 O V o i I C 8 + P E V u d H J 5 I F R 5 c G U 9 I k Z p b G x D b 2 x 1 b W 5 U e X B l c y I g V m F s d W U 9 I n N B d 2 t L Q 1 F Z R E F 3 W U d C Z z 0 9 I i A v P j x F b n R y e S B U e X B l P S J G a W x s Q 2 9 s d W 1 u T m F t Z X M i I F Z h b H V l P S J z W y Z x d W 9 0 O 2 x w J n F 1 b 3 Q 7 L C Z x d W 9 0 O 2 R h d G E g d 3 l s b 3 R 1 J n F 1 b 3 Q 7 L C Z x d W 9 0 O 2 d v Z H p p b m E g d 3 l s b 3 R 1 J n F 1 b 3 Q 7 L C Z x d W 9 0 O 2 R h d G E g c H J 6 e W x v d H U m c X V v d D s s J n F 1 b 3 Q 7 Z 2 9 k e m l u Y S B w c n p 5 b G 9 0 d S Z x d W 9 0 O y w m c X V v d D t D Y X J n b y B 6 Y c K z Y W R 1 b m V r J n F 1 b 3 Q 7 L C Z x d W 9 0 O 0 N h c m d v I H d 5 w r N h Z H V u Z W s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k Z p b G x D b 3 V u d C I g V m F s d W U 9 I m w x N T c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R 5 L 0 F 1 d G 9 S Z W 1 v d m V k Q 2 9 s d W 1 u c z E u e 2 x w L D B 9 J n F 1 b 3 Q 7 L C Z x d W 9 0 O 1 N l Y 3 R p b 2 4 x L 2 x v d H k v Q X V 0 b 1 J l b W 9 2 Z W R D b 2 x 1 b W 5 z M S 5 7 Z G F 0 Y S B 3 e W x v d H U s M X 0 m c X V v d D s s J n F 1 b 3 Q 7 U 2 V j d G l v b j E v b G 9 0 e S 9 B d X R v U m V t b 3 Z l Z E N v b H V t b n M x L n t n b 2 R 6 a W 5 h I H d 5 b G 9 0 d S w y f S Z x d W 9 0 O y w m c X V v d D t T Z W N 0 a W 9 u M S 9 s b 3 R 5 L 0 F 1 d G 9 S Z W 1 v d m V k Q 2 9 s d W 1 u c z E u e 2 R h d G E g c H J 6 e W x v d H U s M 3 0 m c X V v d D s s J n F 1 b 3 Q 7 U 2 V j d G l v b j E v b G 9 0 e S 9 B d X R v U m V t b 3 Z l Z E N v b H V t b n M x L n t n b 2 R 6 a W 5 h I H B y e n l s b 3 R 1 L D R 9 J n F 1 b 3 Q 7 L C Z x d W 9 0 O 1 N l Y 3 R p b 2 4 x L 2 x v d H k v Q X V 0 b 1 J l b W 9 2 Z W R D b 2 x 1 b W 5 z M S 5 7 Q 2 F y Z 2 8 g e m H C s 2 F k d W 5 l a y w 1 f S Z x d W 9 0 O y w m c X V v d D t T Z W N 0 a W 9 u M S 9 s b 3 R 5 L 0 F 1 d G 9 S Z W 1 v d m V k Q 2 9 s d W 1 u c z E u e 0 N h c m d v I H d 5 w r N h Z H V u Z W s s N n 0 m c X V v d D s s J n F 1 b 3 Q 7 U 2 V j d G l v b j E v b G 9 0 e S 9 B d X R v U m V t b 3 Z l Z E N v b H V t b n M x L n t D b 2 x 1 b W 4 x L D d 9 J n F 1 b 3 Q 7 L C Z x d W 9 0 O 1 N l Y 3 R p b 2 4 x L 2 x v d H k v Q X V 0 b 1 J l b W 9 2 Z W R D b 2 x 1 b W 5 z M S 5 7 X z E s O H 0 m c X V v d D s s J n F 1 b 3 Q 7 U 2 V j d G l v b j E v b G 9 0 e S 9 B d X R v U m V t b 3 Z l Z E N v b H V t b n M x L n t f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9 0 e S 9 B d X R v U m V t b 3 Z l Z E N v b H V t b n M x L n t s c C w w f S Z x d W 9 0 O y w m c X V v d D t T Z W N 0 a W 9 u M S 9 s b 3 R 5 L 0 F 1 d G 9 S Z W 1 v d m V k Q 2 9 s d W 1 u c z E u e 2 R h d G E g d 3 l s b 3 R 1 L D F 9 J n F 1 b 3 Q 7 L C Z x d W 9 0 O 1 N l Y 3 R p b 2 4 x L 2 x v d H k v Q X V 0 b 1 J l b W 9 2 Z W R D b 2 x 1 b W 5 z M S 5 7 Z 2 9 k e m l u Y S B 3 e W x v d H U s M n 0 m c X V v d D s s J n F 1 b 3 Q 7 U 2 V j d G l v b j E v b G 9 0 e S 9 B d X R v U m V t b 3 Z l Z E N v b H V t b n M x L n t k Y X R h I H B y e n l s b 3 R 1 L D N 9 J n F 1 b 3 Q 7 L C Z x d W 9 0 O 1 N l Y 3 R p b 2 4 x L 2 x v d H k v Q X V 0 b 1 J l b W 9 2 Z W R D b 2 x 1 b W 5 z M S 5 7 Z 2 9 k e m l u Y S B w c n p 5 b G 9 0 d S w 0 f S Z x d W 9 0 O y w m c X V v d D t T Z W N 0 a W 9 u M S 9 s b 3 R 5 L 0 F 1 d G 9 S Z W 1 v d m V k Q 2 9 s d W 1 u c z E u e 0 N h c m d v I H p h w r N h Z H V u Z W s s N X 0 m c X V v d D s s J n F 1 b 3 Q 7 U 2 V j d G l v b j E v b G 9 0 e S 9 B d X R v U m V t b 3 Z l Z E N v b H V t b n M x L n t D Y X J n b y B 3 e c K z Y W R 1 b m V r L D Z 9 J n F 1 b 3 Q 7 L C Z x d W 9 0 O 1 N l Y 3 R p b 2 4 x L 2 x v d H k v Q X V 0 b 1 J l b W 9 2 Z W R D b 2 x 1 b W 5 z M S 5 7 Q 2 9 s d W 1 u M S w 3 f S Z x d W 9 0 O y w m c X V v d D t T Z W N 0 a W 9 u M S 9 s b 3 R 5 L 0 F 1 d G 9 S Z W 1 v d m V k Q 2 9 s d W 1 u c z E u e 1 8 x L D h 9 J n F 1 b 3 Q 7 L C Z x d W 9 0 O 1 N l Y 3 R p b 2 4 x L 2 x v d H k v Q X V 0 b 1 J l b W 9 2 Z W R D b 2 x 1 b W 5 z M S 5 7 X z I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3 R 5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d H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5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B k R b Y m Z M L u r 3 i 6 B 3 M u R d j D 6 e w e t c J S L i o A h m V 5 t h 3 c + A A A A A A 6 A A A A A A g A A I A A A A O I I 3 O q P C d U m 1 c x B A q l g H F u g d f G 6 8 C y m 1 8 2 g q b Y y t n 4 Z U A A A A H F n N z k T + 7 s 1 1 t l P 0 s 2 I 0 s X J i Q H N / 0 Z K x D A G l e R Y E A W z K K p 8 i e / H 1 g M 0 9 7 9 l z N 0 p O Q s y U r B 5 L X 4 f + 4 j x I Y Z k i x + d l L y N y 0 d x Z f b 1 R v 7 f W R U W Q A A A A E + s 8 y B N t g Z m D 6 U W m U J 5 p S X F 2 z + X v H R B 5 E x U j t y x 2 l j q v 1 Y s R T r t p 5 k O c I X g I / J K g J s W A 4 w + t u H 3 6 n E 1 U z y 5 3 0 Q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loty</vt:lpstr>
      <vt:lpstr>Arkusz4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2025-04-15T08:22:36Z</dcterms:modified>
</cp:coreProperties>
</file>