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(formuła 2015) 2023\Zadanie 5\"/>
    </mc:Choice>
  </mc:AlternateContent>
  <xr:revisionPtr revIDLastSave="0" documentId="13_ncr:1_{AAA0ECB1-DC84-4C0A-A375-EBECD59FC985}" xr6:coauthVersionLast="47" xr6:coauthVersionMax="47" xr10:uidLastSave="{00000000-0000-0000-0000-000000000000}"/>
  <bookViews>
    <workbookView xWindow="-98" yWindow="-98" windowWidth="21795" windowHeight="12975" activeTab="5" xr2:uid="{69ABA67F-A647-4D0B-A2F6-BE59870B7C35}"/>
  </bookViews>
  <sheets>
    <sheet name="owoce" sheetId="8" r:id="rId1"/>
    <sheet name="Zadanie 1" sheetId="7" r:id="rId2"/>
    <sheet name="Zadanie 2" sheetId="9" r:id="rId3"/>
    <sheet name="Zadanie 3" sheetId="10" r:id="rId4"/>
    <sheet name="Zadanie 4" sheetId="11" r:id="rId5"/>
    <sheet name="Zadanie 5" sheetId="12" r:id="rId6"/>
  </sheets>
  <definedNames>
    <definedName name="ExternalData_1" localSheetId="0" hidden="1">owoce!$A$1:$D$154</definedName>
    <definedName name="ExternalData_1" localSheetId="1" hidden="1">'Zadanie 1'!$A$1:$D$154</definedName>
    <definedName name="ExternalData_1" localSheetId="2" hidden="1">'Zadanie 2'!$A$1:$D$154</definedName>
    <definedName name="ExternalData_1" localSheetId="3" hidden="1">'Zadanie 3'!$A$1:$D$154</definedName>
    <definedName name="ExternalData_1" localSheetId="4" hidden="1">'Zadanie 4'!$A$1:$D$154</definedName>
    <definedName name="ExternalData_1" localSheetId="5" hidden="1">'Zadanie 5'!$A$1:$D$154</definedName>
  </definedNames>
  <calcPr calcId="191029"/>
  <pivotCaches>
    <pivotCache cacheId="3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2" l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Q103" i="12" s="1"/>
  <c r="Q104" i="12" s="1"/>
  <c r="Q105" i="12" s="1"/>
  <c r="Q106" i="12" s="1"/>
  <c r="Q107" i="12" s="1"/>
  <c r="Q108" i="12" s="1"/>
  <c r="Q109" i="12" s="1"/>
  <c r="Q110" i="12" s="1"/>
  <c r="Q111" i="12" s="1"/>
  <c r="Q112" i="12" s="1"/>
  <c r="Q113" i="12" s="1"/>
  <c r="Q114" i="12" s="1"/>
  <c r="Q115" i="12" s="1"/>
  <c r="Q116" i="12" s="1"/>
  <c r="Q117" i="12" s="1"/>
  <c r="Q118" i="12" s="1"/>
  <c r="Q119" i="12" s="1"/>
  <c r="Q120" i="12" s="1"/>
  <c r="Q121" i="12" s="1"/>
  <c r="Q122" i="12" s="1"/>
  <c r="Q123" i="12" s="1"/>
  <c r="Q124" i="12" s="1"/>
  <c r="Q125" i="12" s="1"/>
  <c r="Q126" i="12" s="1"/>
  <c r="Q127" i="12" s="1"/>
  <c r="Q128" i="12" s="1"/>
  <c r="Q129" i="12" s="1"/>
  <c r="Q130" i="12" s="1"/>
  <c r="Q131" i="12" s="1"/>
  <c r="Q132" i="12" s="1"/>
  <c r="Q133" i="12" s="1"/>
  <c r="Q134" i="12" s="1"/>
  <c r="Q135" i="12" s="1"/>
  <c r="Q136" i="12" s="1"/>
  <c r="Q137" i="12" s="1"/>
  <c r="Q138" i="12" s="1"/>
  <c r="Q139" i="12" s="1"/>
  <c r="Q140" i="12" s="1"/>
  <c r="Q141" i="12" s="1"/>
  <c r="Q142" i="12" s="1"/>
  <c r="Q143" i="12" s="1"/>
  <c r="Q144" i="12" s="1"/>
  <c r="Q145" i="12" s="1"/>
  <c r="Q146" i="12" s="1"/>
  <c r="Q147" i="12" s="1"/>
  <c r="Q148" i="12" s="1"/>
  <c r="Q149" i="12" s="1"/>
  <c r="Q150" i="12" s="1"/>
  <c r="Q151" i="12" s="1"/>
  <c r="Q152" i="12" s="1"/>
  <c r="Q153" i="12" s="1"/>
  <c r="Q154" i="12" s="1"/>
  <c r="Q13" i="12"/>
  <c r="Q8" i="12"/>
  <c r="Q9" i="12" s="1"/>
  <c r="Q10" i="12" s="1"/>
  <c r="Q11" i="12" s="1"/>
  <c r="Q12" i="12" s="1"/>
  <c r="Q3" i="12"/>
  <c r="Q4" i="12" s="1"/>
  <c r="Q5" i="12" s="1"/>
  <c r="Q6" i="12" s="1"/>
  <c r="Q7" i="12" s="1"/>
  <c r="J2" i="12"/>
  <c r="I2" i="12"/>
  <c r="H2" i="12"/>
  <c r="K2" i="12" s="1"/>
  <c r="L2" i="12" s="1"/>
  <c r="Q4" i="1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1" s="1"/>
  <c r="Q85" i="11" s="1"/>
  <c r="Q86" i="11" s="1"/>
  <c r="Q87" i="11" s="1"/>
  <c r="Q88" i="11" s="1"/>
  <c r="Q89" i="11" s="1"/>
  <c r="Q90" i="11" s="1"/>
  <c r="Q91" i="11" s="1"/>
  <c r="Q92" i="11" s="1"/>
  <c r="Q93" i="11" s="1"/>
  <c r="Q94" i="11" s="1"/>
  <c r="Q95" i="11" s="1"/>
  <c r="Q96" i="11" s="1"/>
  <c r="Q97" i="11" s="1"/>
  <c r="Q98" i="11" s="1"/>
  <c r="Q99" i="11" s="1"/>
  <c r="Q100" i="11" s="1"/>
  <c r="Q101" i="11" s="1"/>
  <c r="Q102" i="11" s="1"/>
  <c r="Q103" i="11" s="1"/>
  <c r="Q104" i="11" s="1"/>
  <c r="Q105" i="11" s="1"/>
  <c r="Q106" i="11" s="1"/>
  <c r="Q107" i="11" s="1"/>
  <c r="Q108" i="11" s="1"/>
  <c r="Q109" i="11" s="1"/>
  <c r="Q110" i="11" s="1"/>
  <c r="Q111" i="11" s="1"/>
  <c r="Q112" i="11" s="1"/>
  <c r="Q113" i="11" s="1"/>
  <c r="Q114" i="11" s="1"/>
  <c r="Q115" i="11" s="1"/>
  <c r="Q116" i="11" s="1"/>
  <c r="Q117" i="11" s="1"/>
  <c r="Q118" i="11" s="1"/>
  <c r="Q119" i="11" s="1"/>
  <c r="Q120" i="11" s="1"/>
  <c r="Q121" i="11" s="1"/>
  <c r="Q122" i="11" s="1"/>
  <c r="Q123" i="11" s="1"/>
  <c r="Q124" i="11" s="1"/>
  <c r="Q125" i="11" s="1"/>
  <c r="Q126" i="11" s="1"/>
  <c r="Q127" i="11" s="1"/>
  <c r="Q128" i="11" s="1"/>
  <c r="Q129" i="11" s="1"/>
  <c r="Q130" i="11" s="1"/>
  <c r="Q131" i="11" s="1"/>
  <c r="Q132" i="11" s="1"/>
  <c r="Q133" i="11" s="1"/>
  <c r="Q134" i="11" s="1"/>
  <c r="Q135" i="11" s="1"/>
  <c r="Q136" i="11" s="1"/>
  <c r="Q137" i="11" s="1"/>
  <c r="Q138" i="11" s="1"/>
  <c r="Q139" i="11" s="1"/>
  <c r="Q140" i="11" s="1"/>
  <c r="Q141" i="11" s="1"/>
  <c r="Q142" i="11" s="1"/>
  <c r="Q143" i="11" s="1"/>
  <c r="Q144" i="11" s="1"/>
  <c r="Q145" i="11" s="1"/>
  <c r="Q146" i="11" s="1"/>
  <c r="Q147" i="11" s="1"/>
  <c r="Q148" i="11" s="1"/>
  <c r="Q149" i="11" s="1"/>
  <c r="Q150" i="11" s="1"/>
  <c r="Q151" i="11" s="1"/>
  <c r="Q152" i="11" s="1"/>
  <c r="Q153" i="11" s="1"/>
  <c r="Q154" i="11" s="1"/>
  <c r="Q3" i="11"/>
  <c r="I2" i="11"/>
  <c r="J2" i="11"/>
  <c r="H2" i="11"/>
  <c r="K2" i="11" s="1"/>
  <c r="L2" i="11" s="1"/>
  <c r="O2" i="11" s="1"/>
  <c r="G3" i="11" s="1"/>
  <c r="J3" i="11" s="1"/>
  <c r="E4" i="10"/>
  <c r="E5" i="10"/>
  <c r="E6" i="10"/>
  <c r="E7" i="10"/>
  <c r="E8" i="10" s="1"/>
  <c r="E9" i="10"/>
  <c r="E10" i="10" s="1"/>
  <c r="E11" i="10"/>
  <c r="E12" i="10"/>
  <c r="E13" i="10" s="1"/>
  <c r="E14" i="10" s="1"/>
  <c r="E15" i="10"/>
  <c r="E16" i="10"/>
  <c r="E17" i="10"/>
  <c r="E18" i="10" s="1"/>
  <c r="E19" i="10"/>
  <c r="E20" i="10" s="1"/>
  <c r="E21" i="10" s="1"/>
  <c r="E22" i="10"/>
  <c r="E23" i="10" s="1"/>
  <c r="E24" i="10"/>
  <c r="E25" i="10" s="1"/>
  <c r="E26" i="10"/>
  <c r="E27" i="10" s="1"/>
  <c r="E28" i="10" s="1"/>
  <c r="E29" i="10"/>
  <c r="E30" i="10"/>
  <c r="E31" i="10"/>
  <c r="E32" i="10"/>
  <c r="E33" i="10"/>
  <c r="E34" i="10" s="1"/>
  <c r="E35" i="10"/>
  <c r="E36" i="10" s="1"/>
  <c r="E37" i="10"/>
  <c r="E38" i="10"/>
  <c r="E39" i="10" s="1"/>
  <c r="E40" i="10"/>
  <c r="E41" i="10"/>
  <c r="E42" i="10"/>
  <c r="E43" i="10" s="1"/>
  <c r="E44" i="10"/>
  <c r="E45" i="10" s="1"/>
  <c r="E46" i="10"/>
  <c r="E47" i="10"/>
  <c r="E48" i="10"/>
  <c r="E49" i="10"/>
  <c r="E50" i="10" s="1"/>
  <c r="E51" i="10" s="1"/>
  <c r="E52" i="10"/>
  <c r="E53" i="10" s="1"/>
  <c r="E54" i="10"/>
  <c r="E55" i="10" s="1"/>
  <c r="E56" i="10" s="1"/>
  <c r="E57" i="10"/>
  <c r="E58" i="10"/>
  <c r="E59" i="10" s="1"/>
  <c r="E60" i="10" s="1"/>
  <c r="E61" i="10"/>
  <c r="E62" i="10"/>
  <c r="E63" i="10"/>
  <c r="E64" i="10"/>
  <c r="E65" i="10"/>
  <c r="E66" i="10"/>
  <c r="E67" i="10"/>
  <c r="E68" i="10"/>
  <c r="E69" i="10"/>
  <c r="E70" i="10"/>
  <c r="E71" i="10"/>
  <c r="E72" i="10" s="1"/>
  <c r="E73" i="10"/>
  <c r="E74" i="10"/>
  <c r="E75" i="10"/>
  <c r="E76" i="10"/>
  <c r="E77" i="10" s="1"/>
  <c r="E78" i="10"/>
  <c r="E79" i="10"/>
  <c r="E80" i="10"/>
  <c r="E81" i="10"/>
  <c r="E82" i="10"/>
  <c r="E83" i="10"/>
  <c r="E84" i="10"/>
  <c r="E85" i="10"/>
  <c r="E86" i="10"/>
  <c r="E87" i="10"/>
  <c r="E88" i="10" s="1"/>
  <c r="E89" i="10" s="1"/>
  <c r="E90" i="10"/>
  <c r="E91" i="10"/>
  <c r="E92" i="10"/>
  <c r="E93" i="10"/>
  <c r="E94" i="10"/>
  <c r="E95" i="10" s="1"/>
  <c r="E96" i="10"/>
  <c r="E97" i="10"/>
  <c r="E98" i="10"/>
  <c r="E99" i="10"/>
  <c r="E100" i="10" s="1"/>
  <c r="E101" i="10"/>
  <c r="E102" i="10"/>
  <c r="E103" i="10" s="1"/>
  <c r="E104" i="10" s="1"/>
  <c r="E105" i="10"/>
  <c r="E106" i="10"/>
  <c r="E107" i="10"/>
  <c r="E108" i="10"/>
  <c r="E109" i="10"/>
  <c r="E110" i="10"/>
  <c r="E111" i="10"/>
  <c r="E112" i="10"/>
  <c r="E113" i="10"/>
  <c r="E114" i="10" s="1"/>
  <c r="E115" i="10" s="1"/>
  <c r="E116" i="10" s="1"/>
  <c r="E117" i="10" s="1"/>
  <c r="E118" i="10"/>
  <c r="E119" i="10"/>
  <c r="E120" i="10" s="1"/>
  <c r="E121" i="10"/>
  <c r="E122" i="10"/>
  <c r="E123" i="10"/>
  <c r="E124" i="10"/>
  <c r="E125" i="10"/>
  <c r="E126" i="10"/>
  <c r="E127" i="10"/>
  <c r="E128" i="10"/>
  <c r="E129" i="10"/>
  <c r="E130" i="10"/>
  <c r="E131" i="10"/>
  <c r="E132" i="10" s="1"/>
  <c r="E133" i="10" s="1"/>
  <c r="E134" i="10"/>
  <c r="E135" i="10"/>
  <c r="E136" i="10" s="1"/>
  <c r="E137" i="10" s="1"/>
  <c r="E138" i="10"/>
  <c r="E139" i="10"/>
  <c r="E140" i="10"/>
  <c r="E141" i="10"/>
  <c r="E142" i="10"/>
  <c r="E143" i="10" s="1"/>
  <c r="E144" i="10" s="1"/>
  <c r="E145" i="10"/>
  <c r="E146" i="10"/>
  <c r="E147" i="10"/>
  <c r="E148" i="10" s="1"/>
  <c r="E149" i="10"/>
  <c r="E150" i="10"/>
  <c r="E151" i="10" s="1"/>
  <c r="E152" i="10" s="1"/>
  <c r="E153" i="10"/>
  <c r="E154" i="10"/>
  <c r="E3" i="10"/>
  <c r="G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P2" i="12" l="1"/>
  <c r="M2" i="12"/>
  <c r="E3" i="12" s="1"/>
  <c r="H3" i="12" s="1"/>
  <c r="O2" i="12"/>
  <c r="G3" i="12" s="1"/>
  <c r="J3" i="12" s="1"/>
  <c r="N2" i="12"/>
  <c r="F3" i="12" s="1"/>
  <c r="I3" i="12" s="1"/>
  <c r="P2" i="11"/>
  <c r="M2" i="11"/>
  <c r="E3" i="11" s="1"/>
  <c r="H3" i="11" s="1"/>
  <c r="K3" i="11" s="1"/>
  <c r="L3" i="11" s="1"/>
  <c r="O3" i="11" s="1"/>
  <c r="G4" i="11" s="1"/>
  <c r="J4" i="11" s="1"/>
  <c r="N2" i="11"/>
  <c r="F3" i="11" s="1"/>
  <c r="I3" i="11" s="1"/>
  <c r="K3" i="12" l="1"/>
  <c r="L3" i="12" s="1"/>
  <c r="P3" i="11"/>
  <c r="M3" i="11" s="1"/>
  <c r="E4" i="11" s="1"/>
  <c r="H4" i="11" s="1"/>
  <c r="O3" i="12" l="1"/>
  <c r="G4" i="12" s="1"/>
  <c r="J4" i="12" s="1"/>
  <c r="P3" i="12"/>
  <c r="M3" i="12" s="1"/>
  <c r="E4" i="12" s="1"/>
  <c r="H4" i="12" s="1"/>
  <c r="N3" i="11"/>
  <c r="F4" i="11" s="1"/>
  <c r="I4" i="11" s="1"/>
  <c r="K4" i="11" s="1"/>
  <c r="L4" i="11" s="1"/>
  <c r="O4" i="11" s="1"/>
  <c r="G5" i="11" s="1"/>
  <c r="J5" i="11" s="1"/>
  <c r="N3" i="12" l="1"/>
  <c r="F4" i="12" s="1"/>
  <c r="I4" i="12" s="1"/>
  <c r="K4" i="12" s="1"/>
  <c r="L4" i="12" s="1"/>
  <c r="P4" i="11"/>
  <c r="M4" i="11" s="1"/>
  <c r="E5" i="11" s="1"/>
  <c r="H5" i="11" s="1"/>
  <c r="P4" i="12" l="1"/>
  <c r="O4" i="12"/>
  <c r="G5" i="12" s="1"/>
  <c r="J5" i="12" s="1"/>
  <c r="N4" i="12"/>
  <c r="F5" i="12" s="1"/>
  <c r="I5" i="12" s="1"/>
  <c r="M4" i="12"/>
  <c r="E5" i="12" s="1"/>
  <c r="H5" i="12" s="1"/>
  <c r="K5" i="12" s="1"/>
  <c r="L5" i="12" s="1"/>
  <c r="N4" i="11"/>
  <c r="F5" i="11" s="1"/>
  <c r="I5" i="11" s="1"/>
  <c r="K5" i="11" s="1"/>
  <c r="L5" i="11" s="1"/>
  <c r="P5" i="12" l="1"/>
  <c r="O5" i="12"/>
  <c r="G6" i="12" s="1"/>
  <c r="J6" i="12" s="1"/>
  <c r="M5" i="12"/>
  <c r="E6" i="12" s="1"/>
  <c r="H6" i="12" s="1"/>
  <c r="K6" i="12" s="1"/>
  <c r="L6" i="12" s="1"/>
  <c r="N5" i="12"/>
  <c r="F6" i="12" s="1"/>
  <c r="I6" i="12" s="1"/>
  <c r="P5" i="11"/>
  <c r="M5" i="11" s="1"/>
  <c r="E6" i="11" s="1"/>
  <c r="H6" i="11" s="1"/>
  <c r="P6" i="12" l="1"/>
  <c r="O6" i="12"/>
  <c r="G7" i="12" s="1"/>
  <c r="J7" i="12" s="1"/>
  <c r="N6" i="12"/>
  <c r="F7" i="12" s="1"/>
  <c r="I7" i="12" s="1"/>
  <c r="M6" i="12"/>
  <c r="E7" i="12" s="1"/>
  <c r="H7" i="12" s="1"/>
  <c r="K7" i="12" s="1"/>
  <c r="L7" i="12" s="1"/>
  <c r="O5" i="11"/>
  <c r="G6" i="11" s="1"/>
  <c r="J6" i="11" s="1"/>
  <c r="N5" i="11"/>
  <c r="F6" i="11" s="1"/>
  <c r="I6" i="11" s="1"/>
  <c r="K6" i="11" s="1"/>
  <c r="L6" i="11" s="1"/>
  <c r="O6" i="11" s="1"/>
  <c r="G7" i="11" s="1"/>
  <c r="J7" i="11" s="1"/>
  <c r="P7" i="12" l="1"/>
  <c r="M7" i="12"/>
  <c r="E8" i="12" s="1"/>
  <c r="H8" i="12" s="1"/>
  <c r="O7" i="12"/>
  <c r="G8" i="12" s="1"/>
  <c r="J8" i="12" s="1"/>
  <c r="N7" i="12"/>
  <c r="F8" i="12" s="1"/>
  <c r="I8" i="12" s="1"/>
  <c r="P6" i="11"/>
  <c r="N6" i="11" s="1"/>
  <c r="F7" i="11" s="1"/>
  <c r="I7" i="11" s="1"/>
  <c r="K8" i="12" l="1"/>
  <c r="L8" i="12" s="1"/>
  <c r="M6" i="11"/>
  <c r="E7" i="11" s="1"/>
  <c r="H7" i="11" s="1"/>
  <c r="K7" i="11" s="1"/>
  <c r="L7" i="11" s="1"/>
  <c r="O7" i="11" s="1"/>
  <c r="G8" i="11" s="1"/>
  <c r="J8" i="11" s="1"/>
  <c r="P8" i="12" l="1"/>
  <c r="N8" i="12" s="1"/>
  <c r="F9" i="12" s="1"/>
  <c r="I9" i="12" s="1"/>
  <c r="O8" i="12"/>
  <c r="G9" i="12" s="1"/>
  <c r="J9" i="12" s="1"/>
  <c r="P7" i="11"/>
  <c r="M7" i="11" s="1"/>
  <c r="E8" i="11" s="1"/>
  <c r="H8" i="11" s="1"/>
  <c r="M8" i="12" l="1"/>
  <c r="E9" i="12" s="1"/>
  <c r="H9" i="12" s="1"/>
  <c r="K9" i="12" s="1"/>
  <c r="L9" i="12" s="1"/>
  <c r="N7" i="11"/>
  <c r="F8" i="11" s="1"/>
  <c r="I8" i="11" s="1"/>
  <c r="K8" i="11" s="1"/>
  <c r="L8" i="11" s="1"/>
  <c r="O8" i="11" s="1"/>
  <c r="G9" i="11" s="1"/>
  <c r="J9" i="11" s="1"/>
  <c r="P9" i="12" l="1"/>
  <c r="O9" i="12" s="1"/>
  <c r="G10" i="12" s="1"/>
  <c r="J10" i="12" s="1"/>
  <c r="M9" i="12"/>
  <c r="E10" i="12" s="1"/>
  <c r="H10" i="12" s="1"/>
  <c r="P8" i="11"/>
  <c r="M8" i="11" s="1"/>
  <c r="E9" i="11" s="1"/>
  <c r="H9" i="11" s="1"/>
  <c r="N9" i="12" l="1"/>
  <c r="F10" i="12" s="1"/>
  <c r="I10" i="12" s="1"/>
  <c r="K10" i="12" s="1"/>
  <c r="L10" i="12" s="1"/>
  <c r="N8" i="11"/>
  <c r="F9" i="11" s="1"/>
  <c r="I9" i="11" s="1"/>
  <c r="K9" i="11" s="1"/>
  <c r="L9" i="11" s="1"/>
  <c r="P10" i="12" l="1"/>
  <c r="M10" i="12" s="1"/>
  <c r="E11" i="12" s="1"/>
  <c r="H11" i="12" s="1"/>
  <c r="O10" i="12"/>
  <c r="G11" i="12" s="1"/>
  <c r="J11" i="12" s="1"/>
  <c r="P9" i="11"/>
  <c r="N9" i="11" s="1"/>
  <c r="F10" i="11" s="1"/>
  <c r="I10" i="11" s="1"/>
  <c r="N10" i="12" l="1"/>
  <c r="F11" i="12" s="1"/>
  <c r="I11" i="12" s="1"/>
  <c r="K11" i="12" s="1"/>
  <c r="L11" i="12" s="1"/>
  <c r="O9" i="11"/>
  <c r="G10" i="11" s="1"/>
  <c r="J10" i="11" s="1"/>
  <c r="M9" i="11"/>
  <c r="E10" i="11" s="1"/>
  <c r="H10" i="11" s="1"/>
  <c r="P11" i="12" l="1"/>
  <c r="O11" i="12"/>
  <c r="G12" i="12" s="1"/>
  <c r="J12" i="12" s="1"/>
  <c r="N11" i="12"/>
  <c r="F12" i="12" s="1"/>
  <c r="I12" i="12" s="1"/>
  <c r="M11" i="12"/>
  <c r="E12" i="12" s="1"/>
  <c r="H12" i="12" s="1"/>
  <c r="K12" i="12" s="1"/>
  <c r="L12" i="12" s="1"/>
  <c r="K10" i="11"/>
  <c r="L10" i="11" s="1"/>
  <c r="O10" i="11" s="1"/>
  <c r="G11" i="11" s="1"/>
  <c r="J11" i="11" s="1"/>
  <c r="P12" i="12" l="1"/>
  <c r="O12" i="12"/>
  <c r="G13" i="12" s="1"/>
  <c r="J13" i="12" s="1"/>
  <c r="N12" i="12"/>
  <c r="F13" i="12" s="1"/>
  <c r="I13" i="12" s="1"/>
  <c r="M12" i="12"/>
  <c r="E13" i="12" s="1"/>
  <c r="H13" i="12" s="1"/>
  <c r="K13" i="12" s="1"/>
  <c r="L13" i="12" s="1"/>
  <c r="P10" i="11"/>
  <c r="M10" i="11" s="1"/>
  <c r="E11" i="11" s="1"/>
  <c r="H11" i="11" s="1"/>
  <c r="P13" i="12" l="1"/>
  <c r="M13" i="12" s="1"/>
  <c r="E14" i="12" s="1"/>
  <c r="H14" i="12" s="1"/>
  <c r="N13" i="12"/>
  <c r="F14" i="12" s="1"/>
  <c r="I14" i="12" s="1"/>
  <c r="N10" i="11"/>
  <c r="F11" i="11" s="1"/>
  <c r="I11" i="11" s="1"/>
  <c r="K11" i="11" s="1"/>
  <c r="L11" i="11" s="1"/>
  <c r="O11" i="11" s="1"/>
  <c r="G12" i="11" s="1"/>
  <c r="J12" i="11" s="1"/>
  <c r="O13" i="12" l="1"/>
  <c r="G14" i="12" s="1"/>
  <c r="J14" i="12" s="1"/>
  <c r="K14" i="12" s="1"/>
  <c r="L14" i="12" s="1"/>
  <c r="P11" i="11"/>
  <c r="M11" i="11" s="1"/>
  <c r="E12" i="11" s="1"/>
  <c r="H12" i="11" s="1"/>
  <c r="P14" i="12" l="1"/>
  <c r="O14" i="12"/>
  <c r="G15" i="12" s="1"/>
  <c r="J15" i="12" s="1"/>
  <c r="N14" i="12"/>
  <c r="F15" i="12" s="1"/>
  <c r="I15" i="12" s="1"/>
  <c r="M14" i="12"/>
  <c r="E15" i="12" s="1"/>
  <c r="H15" i="12" s="1"/>
  <c r="K15" i="12" s="1"/>
  <c r="L15" i="12" s="1"/>
  <c r="N11" i="11"/>
  <c r="F12" i="11" s="1"/>
  <c r="I12" i="11" s="1"/>
  <c r="K12" i="11" s="1"/>
  <c r="L12" i="11" s="1"/>
  <c r="O12" i="11" s="1"/>
  <c r="G13" i="11" s="1"/>
  <c r="J13" i="11" s="1"/>
  <c r="P15" i="12" l="1"/>
  <c r="O15" i="12"/>
  <c r="G16" i="12" s="1"/>
  <c r="J16" i="12" s="1"/>
  <c r="N15" i="12"/>
  <c r="F16" i="12" s="1"/>
  <c r="I16" i="12" s="1"/>
  <c r="M15" i="12"/>
  <c r="E16" i="12" s="1"/>
  <c r="H16" i="12" s="1"/>
  <c r="K16" i="12" s="1"/>
  <c r="L16" i="12" s="1"/>
  <c r="P12" i="11"/>
  <c r="M12" i="11" s="1"/>
  <c r="E13" i="11" s="1"/>
  <c r="H13" i="11" s="1"/>
  <c r="P16" i="12" l="1"/>
  <c r="O16" i="12"/>
  <c r="G17" i="12" s="1"/>
  <c r="J17" i="12" s="1"/>
  <c r="N16" i="12"/>
  <c r="F17" i="12" s="1"/>
  <c r="I17" i="12" s="1"/>
  <c r="M16" i="12"/>
  <c r="E17" i="12" s="1"/>
  <c r="H17" i="12" s="1"/>
  <c r="K17" i="12" s="1"/>
  <c r="L17" i="12" s="1"/>
  <c r="N12" i="11"/>
  <c r="F13" i="11" s="1"/>
  <c r="I13" i="11" s="1"/>
  <c r="K13" i="11" s="1"/>
  <c r="L13" i="11" s="1"/>
  <c r="P13" i="11" s="1"/>
  <c r="M13" i="11" s="1"/>
  <c r="E14" i="11" s="1"/>
  <c r="H14" i="11" s="1"/>
  <c r="P17" i="12" l="1"/>
  <c r="O17" i="12"/>
  <c r="G18" i="12" s="1"/>
  <c r="J18" i="12" s="1"/>
  <c r="N17" i="12"/>
  <c r="F18" i="12" s="1"/>
  <c r="I18" i="12" s="1"/>
  <c r="M17" i="12"/>
  <c r="E18" i="12" s="1"/>
  <c r="H18" i="12" s="1"/>
  <c r="K18" i="12" s="1"/>
  <c r="L18" i="12" s="1"/>
  <c r="O13" i="11"/>
  <c r="G14" i="11" s="1"/>
  <c r="J14" i="11" s="1"/>
  <c r="N13" i="11"/>
  <c r="F14" i="11" s="1"/>
  <c r="I14" i="11" s="1"/>
  <c r="K14" i="11" s="1"/>
  <c r="L14" i="11" s="1"/>
  <c r="O14" i="11" s="1"/>
  <c r="G15" i="11" s="1"/>
  <c r="J15" i="11" s="1"/>
  <c r="O18" i="12" l="1"/>
  <c r="G19" i="12" s="1"/>
  <c r="J19" i="12" s="1"/>
  <c r="P18" i="12"/>
  <c r="N18" i="12" s="1"/>
  <c r="F19" i="12" s="1"/>
  <c r="I19" i="12" s="1"/>
  <c r="M18" i="12"/>
  <c r="E19" i="12" s="1"/>
  <c r="H19" i="12" s="1"/>
  <c r="P14" i="11"/>
  <c r="N14" i="11" s="1"/>
  <c r="F15" i="11" s="1"/>
  <c r="I15" i="11" s="1"/>
  <c r="M14" i="11"/>
  <c r="E15" i="11" s="1"/>
  <c r="H15" i="11" s="1"/>
  <c r="K19" i="12" l="1"/>
  <c r="L19" i="12" s="1"/>
  <c r="K15" i="11"/>
  <c r="L15" i="11" s="1"/>
  <c r="O15" i="11" s="1"/>
  <c r="G16" i="11" s="1"/>
  <c r="J16" i="11" s="1"/>
  <c r="M19" i="12" l="1"/>
  <c r="E20" i="12" s="1"/>
  <c r="H20" i="12" s="1"/>
  <c r="P19" i="12"/>
  <c r="O19" i="12" s="1"/>
  <c r="G20" i="12" s="1"/>
  <c r="J20" i="12" s="1"/>
  <c r="P15" i="11"/>
  <c r="M15" i="11" s="1"/>
  <c r="E16" i="11" s="1"/>
  <c r="H16" i="11" s="1"/>
  <c r="N19" i="12" l="1"/>
  <c r="F20" i="12" s="1"/>
  <c r="I20" i="12" s="1"/>
  <c r="K20" i="12" s="1"/>
  <c r="L20" i="12" s="1"/>
  <c r="N15" i="11"/>
  <c r="F16" i="11" s="1"/>
  <c r="I16" i="11" s="1"/>
  <c r="K16" i="11" s="1"/>
  <c r="L16" i="11" s="1"/>
  <c r="P20" i="12" l="1"/>
  <c r="O20" i="12"/>
  <c r="G21" i="12" s="1"/>
  <c r="J21" i="12" s="1"/>
  <c r="N20" i="12"/>
  <c r="F21" i="12" s="1"/>
  <c r="I21" i="12" s="1"/>
  <c r="M20" i="12"/>
  <c r="E21" i="12" s="1"/>
  <c r="H21" i="12" s="1"/>
  <c r="K21" i="12" s="1"/>
  <c r="L21" i="12" s="1"/>
  <c r="P16" i="11"/>
  <c r="N16" i="11" s="1"/>
  <c r="F17" i="11" s="1"/>
  <c r="I17" i="11" s="1"/>
  <c r="P21" i="12" l="1"/>
  <c r="O21" i="12"/>
  <c r="G22" i="12" s="1"/>
  <c r="J22" i="12" s="1"/>
  <c r="N21" i="12"/>
  <c r="F22" i="12" s="1"/>
  <c r="I22" i="12" s="1"/>
  <c r="M21" i="12"/>
  <c r="E22" i="12" s="1"/>
  <c r="H22" i="12" s="1"/>
  <c r="K22" i="12" s="1"/>
  <c r="L22" i="12" s="1"/>
  <c r="O16" i="11"/>
  <c r="G17" i="11" s="1"/>
  <c r="J17" i="11" s="1"/>
  <c r="M16" i="11"/>
  <c r="E17" i="11" s="1"/>
  <c r="H17" i="11" s="1"/>
  <c r="P22" i="12" l="1"/>
  <c r="O22" i="12"/>
  <c r="G23" i="12" s="1"/>
  <c r="J23" i="12" s="1"/>
  <c r="N22" i="12"/>
  <c r="F23" i="12" s="1"/>
  <c r="I23" i="12" s="1"/>
  <c r="M22" i="12"/>
  <c r="E23" i="12" s="1"/>
  <c r="H23" i="12" s="1"/>
  <c r="K17" i="11"/>
  <c r="L17" i="11" s="1"/>
  <c r="O17" i="11" s="1"/>
  <c r="G18" i="11" s="1"/>
  <c r="J18" i="11" s="1"/>
  <c r="P17" i="11"/>
  <c r="M17" i="11" s="1"/>
  <c r="E18" i="11" s="1"/>
  <c r="H18" i="11" s="1"/>
  <c r="K23" i="12" l="1"/>
  <c r="L23" i="12" s="1"/>
  <c r="N17" i="11"/>
  <c r="F18" i="11" s="1"/>
  <c r="I18" i="11" s="1"/>
  <c r="K18" i="11" s="1"/>
  <c r="L18" i="11" s="1"/>
  <c r="O18" i="11" s="1"/>
  <c r="G19" i="11" s="1"/>
  <c r="J19" i="11" s="1"/>
  <c r="P23" i="12" l="1"/>
  <c r="M23" i="12"/>
  <c r="E24" i="12" s="1"/>
  <c r="H24" i="12" s="1"/>
  <c r="O23" i="12"/>
  <c r="G24" i="12" s="1"/>
  <c r="J24" i="12" s="1"/>
  <c r="N23" i="12"/>
  <c r="F24" i="12" s="1"/>
  <c r="I24" i="12" s="1"/>
  <c r="P18" i="11"/>
  <c r="M18" i="11" s="1"/>
  <c r="E19" i="11" s="1"/>
  <c r="H19" i="11" s="1"/>
  <c r="K24" i="12" l="1"/>
  <c r="L24" i="12" s="1"/>
  <c r="N18" i="11"/>
  <c r="F19" i="11" s="1"/>
  <c r="I19" i="11" s="1"/>
  <c r="K19" i="11" s="1"/>
  <c r="L19" i="11" s="1"/>
  <c r="P24" i="12" l="1"/>
  <c r="N24" i="12" s="1"/>
  <c r="F25" i="12" s="1"/>
  <c r="I25" i="12" s="1"/>
  <c r="O24" i="12"/>
  <c r="G25" i="12" s="1"/>
  <c r="J25" i="12" s="1"/>
  <c r="P19" i="11"/>
  <c r="M19" i="11" s="1"/>
  <c r="E20" i="11" s="1"/>
  <c r="H20" i="11" s="1"/>
  <c r="M24" i="12" l="1"/>
  <c r="E25" i="12" s="1"/>
  <c r="H25" i="12" s="1"/>
  <c r="K25" i="12" s="1"/>
  <c r="L25" i="12" s="1"/>
  <c r="O19" i="11"/>
  <c r="G20" i="11" s="1"/>
  <c r="J20" i="11" s="1"/>
  <c r="N19" i="11"/>
  <c r="F20" i="11" s="1"/>
  <c r="I20" i="11" s="1"/>
  <c r="K20" i="11" s="1"/>
  <c r="L20" i="11" s="1"/>
  <c r="O20" i="11" s="1"/>
  <c r="G21" i="11" s="1"/>
  <c r="J21" i="11" s="1"/>
  <c r="P25" i="12" l="1"/>
  <c r="O25" i="12"/>
  <c r="G26" i="12" s="1"/>
  <c r="J26" i="12" s="1"/>
  <c r="N25" i="12"/>
  <c r="F26" i="12" s="1"/>
  <c r="I26" i="12" s="1"/>
  <c r="M25" i="12"/>
  <c r="E26" i="12" s="1"/>
  <c r="H26" i="12" s="1"/>
  <c r="K26" i="12" s="1"/>
  <c r="L26" i="12" s="1"/>
  <c r="P20" i="11"/>
  <c r="M20" i="11" s="1"/>
  <c r="E21" i="11" s="1"/>
  <c r="H21" i="11" s="1"/>
  <c r="P26" i="12" l="1"/>
  <c r="M26" i="12"/>
  <c r="E27" i="12" s="1"/>
  <c r="H27" i="12" s="1"/>
  <c r="O26" i="12"/>
  <c r="G27" i="12" s="1"/>
  <c r="J27" i="12" s="1"/>
  <c r="N26" i="12"/>
  <c r="F27" i="12" s="1"/>
  <c r="I27" i="12" s="1"/>
  <c r="N20" i="11"/>
  <c r="F21" i="11" s="1"/>
  <c r="I21" i="11" s="1"/>
  <c r="K21" i="11" s="1"/>
  <c r="L21" i="11" s="1"/>
  <c r="O21" i="11" s="1"/>
  <c r="G22" i="11" s="1"/>
  <c r="J22" i="11" s="1"/>
  <c r="K27" i="12" l="1"/>
  <c r="L27" i="12" s="1"/>
  <c r="P21" i="11"/>
  <c r="N21" i="11" s="1"/>
  <c r="F22" i="11" s="1"/>
  <c r="I22" i="11" s="1"/>
  <c r="P27" i="12" l="1"/>
  <c r="O27" i="12"/>
  <c r="G28" i="12" s="1"/>
  <c r="J28" i="12" s="1"/>
  <c r="N27" i="12"/>
  <c r="F28" i="12" s="1"/>
  <c r="I28" i="12" s="1"/>
  <c r="M27" i="12"/>
  <c r="E28" i="12" s="1"/>
  <c r="H28" i="12" s="1"/>
  <c r="M21" i="11"/>
  <c r="E22" i="11" s="1"/>
  <c r="H22" i="11" s="1"/>
  <c r="K22" i="11" s="1"/>
  <c r="L22" i="11" s="1"/>
  <c r="K28" i="12" l="1"/>
  <c r="L28" i="12" s="1"/>
  <c r="P22" i="11"/>
  <c r="M22" i="11" s="1"/>
  <c r="E23" i="11" s="1"/>
  <c r="H23" i="11" s="1"/>
  <c r="P28" i="12" l="1"/>
  <c r="O28" i="12"/>
  <c r="G29" i="12" s="1"/>
  <c r="J29" i="12" s="1"/>
  <c r="N28" i="12"/>
  <c r="F29" i="12" s="1"/>
  <c r="I29" i="12" s="1"/>
  <c r="M28" i="12"/>
  <c r="E29" i="12" s="1"/>
  <c r="H29" i="12" s="1"/>
  <c r="O22" i="11"/>
  <c r="G23" i="11" s="1"/>
  <c r="J23" i="11" s="1"/>
  <c r="N22" i="11"/>
  <c r="F23" i="11" s="1"/>
  <c r="I23" i="11" s="1"/>
  <c r="K29" i="12" l="1"/>
  <c r="L29" i="12" s="1"/>
  <c r="K23" i="11"/>
  <c r="L23" i="11" s="1"/>
  <c r="O23" i="11" s="1"/>
  <c r="G24" i="11" s="1"/>
  <c r="J24" i="11" s="1"/>
  <c r="O29" i="12" l="1"/>
  <c r="G30" i="12" s="1"/>
  <c r="J30" i="12" s="1"/>
  <c r="P29" i="12"/>
  <c r="M29" i="12" s="1"/>
  <c r="E30" i="12" s="1"/>
  <c r="H30" i="12" s="1"/>
  <c r="P23" i="11"/>
  <c r="M23" i="11" s="1"/>
  <c r="E24" i="11" s="1"/>
  <c r="H24" i="11" s="1"/>
  <c r="N23" i="11"/>
  <c r="F24" i="11" s="1"/>
  <c r="I24" i="11" s="1"/>
  <c r="K24" i="11" s="1"/>
  <c r="L24" i="11" s="1"/>
  <c r="O24" i="11" s="1"/>
  <c r="G25" i="11" s="1"/>
  <c r="J25" i="11" s="1"/>
  <c r="N29" i="12" l="1"/>
  <c r="F30" i="12" s="1"/>
  <c r="I30" i="12" s="1"/>
  <c r="K30" i="12" s="1"/>
  <c r="L30" i="12" s="1"/>
  <c r="P24" i="11"/>
  <c r="M24" i="11" s="1"/>
  <c r="E25" i="11" s="1"/>
  <c r="H25" i="11" s="1"/>
  <c r="P30" i="12" l="1"/>
  <c r="O30" i="12"/>
  <c r="G31" i="12" s="1"/>
  <c r="J31" i="12" s="1"/>
  <c r="N30" i="12"/>
  <c r="F31" i="12" s="1"/>
  <c r="I31" i="12" s="1"/>
  <c r="M30" i="12"/>
  <c r="E31" i="12" s="1"/>
  <c r="H31" i="12" s="1"/>
  <c r="K31" i="12" s="1"/>
  <c r="L31" i="12" s="1"/>
  <c r="N24" i="11"/>
  <c r="F25" i="11" s="1"/>
  <c r="I25" i="11" s="1"/>
  <c r="K25" i="11" s="1"/>
  <c r="L25" i="11" s="1"/>
  <c r="P31" i="12" l="1"/>
  <c r="O31" i="12"/>
  <c r="G32" i="12" s="1"/>
  <c r="J32" i="12" s="1"/>
  <c r="N31" i="12"/>
  <c r="F32" i="12" s="1"/>
  <c r="I32" i="12" s="1"/>
  <c r="M31" i="12"/>
  <c r="E32" i="12" s="1"/>
  <c r="H32" i="12" s="1"/>
  <c r="K32" i="12" s="1"/>
  <c r="L32" i="12" s="1"/>
  <c r="P25" i="11"/>
  <c r="N25" i="11" s="1"/>
  <c r="F26" i="11" s="1"/>
  <c r="I26" i="11" s="1"/>
  <c r="M25" i="11"/>
  <c r="E26" i="11" s="1"/>
  <c r="H26" i="11" s="1"/>
  <c r="O32" i="12" l="1"/>
  <c r="G33" i="12" s="1"/>
  <c r="J33" i="12" s="1"/>
  <c r="P32" i="12"/>
  <c r="N32" i="12"/>
  <c r="F33" i="12" s="1"/>
  <c r="I33" i="12" s="1"/>
  <c r="M32" i="12"/>
  <c r="E33" i="12" s="1"/>
  <c r="H33" i="12" s="1"/>
  <c r="K33" i="12" s="1"/>
  <c r="L33" i="12" s="1"/>
  <c r="O25" i="11"/>
  <c r="G26" i="11" s="1"/>
  <c r="J26" i="11" s="1"/>
  <c r="K26" i="11"/>
  <c r="L26" i="11" s="1"/>
  <c r="O26" i="11" s="1"/>
  <c r="G27" i="11" s="1"/>
  <c r="J27" i="11" s="1"/>
  <c r="P33" i="12" l="1"/>
  <c r="O33" i="12"/>
  <c r="G34" i="12" s="1"/>
  <c r="J34" i="12" s="1"/>
  <c r="N33" i="12"/>
  <c r="F34" i="12" s="1"/>
  <c r="I34" i="12" s="1"/>
  <c r="M33" i="12"/>
  <c r="E34" i="12" s="1"/>
  <c r="H34" i="12" s="1"/>
  <c r="P26" i="11"/>
  <c r="N26" i="11" s="1"/>
  <c r="F27" i="11" s="1"/>
  <c r="I27" i="11" s="1"/>
  <c r="K34" i="12" l="1"/>
  <c r="L34" i="12" s="1"/>
  <c r="M26" i="11"/>
  <c r="E27" i="11" s="1"/>
  <c r="H27" i="11" s="1"/>
  <c r="K27" i="11" s="1"/>
  <c r="L27" i="11" s="1"/>
  <c r="O27" i="11" s="1"/>
  <c r="G28" i="11" s="1"/>
  <c r="J28" i="11" s="1"/>
  <c r="P34" i="12" l="1"/>
  <c r="N34" i="12" s="1"/>
  <c r="F35" i="12" s="1"/>
  <c r="I35" i="12" s="1"/>
  <c r="O34" i="12"/>
  <c r="G35" i="12" s="1"/>
  <c r="J35" i="12" s="1"/>
  <c r="M34" i="12"/>
  <c r="E35" i="12" s="1"/>
  <c r="H35" i="12" s="1"/>
  <c r="P27" i="11"/>
  <c r="N27" i="11" s="1"/>
  <c r="F28" i="11" s="1"/>
  <c r="I28" i="11" s="1"/>
  <c r="M27" i="11"/>
  <c r="E28" i="11" s="1"/>
  <c r="H28" i="11" s="1"/>
  <c r="K35" i="12" l="1"/>
  <c r="L35" i="12" s="1"/>
  <c r="K28" i="11"/>
  <c r="L28" i="11" s="1"/>
  <c r="M35" i="12" l="1"/>
  <c r="E36" i="12" s="1"/>
  <c r="H36" i="12" s="1"/>
  <c r="P35" i="12"/>
  <c r="O35" i="12" s="1"/>
  <c r="G36" i="12" s="1"/>
  <c r="J36" i="12" s="1"/>
  <c r="P28" i="11"/>
  <c r="N28" i="11" s="1"/>
  <c r="F29" i="11" s="1"/>
  <c r="I29" i="11" s="1"/>
  <c r="N35" i="12" l="1"/>
  <c r="F36" i="12" s="1"/>
  <c r="I36" i="12" s="1"/>
  <c r="K36" i="12"/>
  <c r="L36" i="12" s="1"/>
  <c r="O28" i="11"/>
  <c r="G29" i="11" s="1"/>
  <c r="J29" i="11" s="1"/>
  <c r="M28" i="11"/>
  <c r="E29" i="11" s="1"/>
  <c r="H29" i="11" s="1"/>
  <c r="K29" i="11" s="1"/>
  <c r="L29" i="11" s="1"/>
  <c r="O29" i="11" s="1"/>
  <c r="G30" i="11" s="1"/>
  <c r="J30" i="11" s="1"/>
  <c r="P36" i="12" l="1"/>
  <c r="O36" i="12"/>
  <c r="G37" i="12" s="1"/>
  <c r="J37" i="12" s="1"/>
  <c r="N36" i="12"/>
  <c r="F37" i="12" s="1"/>
  <c r="I37" i="12" s="1"/>
  <c r="M36" i="12"/>
  <c r="E37" i="12" s="1"/>
  <c r="H37" i="12" s="1"/>
  <c r="K37" i="12" s="1"/>
  <c r="L37" i="12" s="1"/>
  <c r="P29" i="11"/>
  <c r="N29" i="11" s="1"/>
  <c r="F30" i="11" s="1"/>
  <c r="I30" i="11" s="1"/>
  <c r="P37" i="12" l="1"/>
  <c r="O37" i="12"/>
  <c r="G38" i="12" s="1"/>
  <c r="J38" i="12" s="1"/>
  <c r="N37" i="12"/>
  <c r="F38" i="12" s="1"/>
  <c r="I38" i="12" s="1"/>
  <c r="M37" i="12"/>
  <c r="E38" i="12" s="1"/>
  <c r="H38" i="12" s="1"/>
  <c r="K38" i="12" s="1"/>
  <c r="L38" i="12" s="1"/>
  <c r="M29" i="11"/>
  <c r="E30" i="11" s="1"/>
  <c r="H30" i="11" s="1"/>
  <c r="K30" i="11" s="1"/>
  <c r="L30" i="11" s="1"/>
  <c r="O30" i="11" s="1"/>
  <c r="G31" i="11" s="1"/>
  <c r="J31" i="11" s="1"/>
  <c r="P38" i="12" l="1"/>
  <c r="O38" i="12"/>
  <c r="G39" i="12" s="1"/>
  <c r="J39" i="12" s="1"/>
  <c r="N38" i="12"/>
  <c r="F39" i="12" s="1"/>
  <c r="I39" i="12" s="1"/>
  <c r="M38" i="12"/>
  <c r="E39" i="12" s="1"/>
  <c r="H39" i="12" s="1"/>
  <c r="K39" i="12" s="1"/>
  <c r="L39" i="12" s="1"/>
  <c r="P30" i="11"/>
  <c r="N30" i="11" s="1"/>
  <c r="F31" i="11" s="1"/>
  <c r="I31" i="11" s="1"/>
  <c r="P39" i="12" l="1"/>
  <c r="M39" i="12"/>
  <c r="E40" i="12" s="1"/>
  <c r="H40" i="12" s="1"/>
  <c r="O39" i="12"/>
  <c r="G40" i="12" s="1"/>
  <c r="J40" i="12" s="1"/>
  <c r="N39" i="12"/>
  <c r="F40" i="12" s="1"/>
  <c r="I40" i="12" s="1"/>
  <c r="M30" i="11"/>
  <c r="E31" i="11" s="1"/>
  <c r="H31" i="11" s="1"/>
  <c r="K31" i="11" s="1"/>
  <c r="L31" i="11" s="1"/>
  <c r="K40" i="12" l="1"/>
  <c r="L40" i="12" s="1"/>
  <c r="P31" i="11"/>
  <c r="M31" i="11" s="1"/>
  <c r="E32" i="11" s="1"/>
  <c r="H32" i="11" s="1"/>
  <c r="N40" i="12" l="1"/>
  <c r="F41" i="12" s="1"/>
  <c r="I41" i="12" s="1"/>
  <c r="M40" i="12"/>
  <c r="E41" i="12" s="1"/>
  <c r="H41" i="12" s="1"/>
  <c r="K41" i="12" s="1"/>
  <c r="L41" i="12" s="1"/>
  <c r="P40" i="12"/>
  <c r="O40" i="12"/>
  <c r="G41" i="12" s="1"/>
  <c r="J41" i="12" s="1"/>
  <c r="O31" i="11"/>
  <c r="G32" i="11" s="1"/>
  <c r="J32" i="11" s="1"/>
  <c r="N31" i="11"/>
  <c r="F32" i="11" s="1"/>
  <c r="I32" i="11" s="1"/>
  <c r="K32" i="11" s="1"/>
  <c r="L32" i="11" s="1"/>
  <c r="O32" i="11" s="1"/>
  <c r="G33" i="11" s="1"/>
  <c r="J33" i="11" s="1"/>
  <c r="P41" i="12" l="1"/>
  <c r="O41" i="12"/>
  <c r="G42" i="12" s="1"/>
  <c r="J42" i="12" s="1"/>
  <c r="N41" i="12"/>
  <c r="F42" i="12" s="1"/>
  <c r="I42" i="12" s="1"/>
  <c r="M41" i="12"/>
  <c r="E42" i="12" s="1"/>
  <c r="H42" i="12" s="1"/>
  <c r="K42" i="12" s="1"/>
  <c r="L42" i="12" s="1"/>
  <c r="P32" i="11"/>
  <c r="M32" i="11" s="1"/>
  <c r="E33" i="11" s="1"/>
  <c r="H33" i="11" s="1"/>
  <c r="P42" i="12" l="1"/>
  <c r="O42" i="12" s="1"/>
  <c r="G43" i="12" s="1"/>
  <c r="J43" i="12" s="1"/>
  <c r="N42" i="12"/>
  <c r="F43" i="12" s="1"/>
  <c r="I43" i="12" s="1"/>
  <c r="M42" i="12"/>
  <c r="E43" i="12" s="1"/>
  <c r="H43" i="12" s="1"/>
  <c r="N32" i="11"/>
  <c r="F33" i="11" s="1"/>
  <c r="I33" i="11" s="1"/>
  <c r="K33" i="11" s="1"/>
  <c r="L33" i="11" s="1"/>
  <c r="K43" i="12" l="1"/>
  <c r="L43" i="12" s="1"/>
  <c r="P33" i="11"/>
  <c r="M33" i="11" s="1"/>
  <c r="E34" i="11" s="1"/>
  <c r="H34" i="11" s="1"/>
  <c r="N33" i="11"/>
  <c r="F34" i="11" s="1"/>
  <c r="I34" i="11" s="1"/>
  <c r="P43" i="12" l="1"/>
  <c r="O43" i="12"/>
  <c r="G44" i="12" s="1"/>
  <c r="J44" i="12" s="1"/>
  <c r="N43" i="12"/>
  <c r="F44" i="12" s="1"/>
  <c r="I44" i="12" s="1"/>
  <c r="M43" i="12"/>
  <c r="E44" i="12" s="1"/>
  <c r="H44" i="12" s="1"/>
  <c r="O33" i="11"/>
  <c r="G34" i="11" s="1"/>
  <c r="J34" i="11" s="1"/>
  <c r="K34" i="11" s="1"/>
  <c r="L34" i="11" s="1"/>
  <c r="K44" i="12" l="1"/>
  <c r="L44" i="12" s="1"/>
  <c r="O34" i="11"/>
  <c r="G35" i="11" s="1"/>
  <c r="J35" i="11" s="1"/>
  <c r="P34" i="11"/>
  <c r="M34" i="11" s="1"/>
  <c r="E35" i="11" s="1"/>
  <c r="H35" i="11" s="1"/>
  <c r="N34" i="11"/>
  <c r="F35" i="11" s="1"/>
  <c r="I35" i="11" s="1"/>
  <c r="K35" i="11" s="1"/>
  <c r="L35" i="11" s="1"/>
  <c r="P44" i="12" l="1"/>
  <c r="O44" i="12"/>
  <c r="G45" i="12" s="1"/>
  <c r="J45" i="12" s="1"/>
  <c r="M44" i="12"/>
  <c r="E45" i="12" s="1"/>
  <c r="H45" i="12" s="1"/>
  <c r="K45" i="12" s="1"/>
  <c r="L45" i="12" s="1"/>
  <c r="N44" i="12"/>
  <c r="F45" i="12" s="1"/>
  <c r="I45" i="12" s="1"/>
  <c r="P35" i="11"/>
  <c r="M35" i="11" s="1"/>
  <c r="E36" i="11" s="1"/>
  <c r="H36" i="11" s="1"/>
  <c r="P45" i="12" l="1"/>
  <c r="M45" i="12" s="1"/>
  <c r="E46" i="12" s="1"/>
  <c r="H46" i="12" s="1"/>
  <c r="N45" i="12"/>
  <c r="F46" i="12" s="1"/>
  <c r="I46" i="12" s="1"/>
  <c r="O35" i="11"/>
  <c r="G36" i="11" s="1"/>
  <c r="J36" i="11" s="1"/>
  <c r="N35" i="11"/>
  <c r="F36" i="11" s="1"/>
  <c r="I36" i="11" s="1"/>
  <c r="K36" i="11" s="1"/>
  <c r="L36" i="11" s="1"/>
  <c r="O36" i="11" s="1"/>
  <c r="G37" i="11" s="1"/>
  <c r="J37" i="11" s="1"/>
  <c r="O45" i="12" l="1"/>
  <c r="G46" i="12" s="1"/>
  <c r="J46" i="12" s="1"/>
  <c r="K46" i="12" s="1"/>
  <c r="L46" i="12" s="1"/>
  <c r="P36" i="11"/>
  <c r="M36" i="11" s="1"/>
  <c r="E37" i="11" s="1"/>
  <c r="H37" i="11" s="1"/>
  <c r="P46" i="12" l="1"/>
  <c r="O46" i="12"/>
  <c r="G47" i="12" s="1"/>
  <c r="J47" i="12" s="1"/>
  <c r="N46" i="12"/>
  <c r="F47" i="12" s="1"/>
  <c r="I47" i="12" s="1"/>
  <c r="M46" i="12"/>
  <c r="E47" i="12" s="1"/>
  <c r="H47" i="12" s="1"/>
  <c r="K47" i="12" s="1"/>
  <c r="L47" i="12" s="1"/>
  <c r="N36" i="11"/>
  <c r="F37" i="11" s="1"/>
  <c r="I37" i="11" s="1"/>
  <c r="K37" i="11" s="1"/>
  <c r="L37" i="11" s="1"/>
  <c r="P47" i="12" l="1"/>
  <c r="O47" i="12"/>
  <c r="G48" i="12" s="1"/>
  <c r="J48" i="12" s="1"/>
  <c r="N47" i="12"/>
  <c r="F48" i="12" s="1"/>
  <c r="I48" i="12" s="1"/>
  <c r="M47" i="12"/>
  <c r="E48" i="12" s="1"/>
  <c r="H48" i="12" s="1"/>
  <c r="P37" i="11"/>
  <c r="M37" i="11" s="1"/>
  <c r="E38" i="11" s="1"/>
  <c r="H38" i="11" s="1"/>
  <c r="K48" i="12" l="1"/>
  <c r="L48" i="12" s="1"/>
  <c r="O37" i="11"/>
  <c r="G38" i="11" s="1"/>
  <c r="J38" i="11" s="1"/>
  <c r="N37" i="11"/>
  <c r="F38" i="11" s="1"/>
  <c r="I38" i="11" s="1"/>
  <c r="K38" i="11" s="1"/>
  <c r="L38" i="11" s="1"/>
  <c r="O38" i="11" s="1"/>
  <c r="G39" i="11" s="1"/>
  <c r="J39" i="11" s="1"/>
  <c r="P48" i="12" l="1"/>
  <c r="N48" i="12" s="1"/>
  <c r="F49" i="12" s="1"/>
  <c r="I49" i="12" s="1"/>
  <c r="O48" i="12"/>
  <c r="G49" i="12" s="1"/>
  <c r="J49" i="12" s="1"/>
  <c r="M48" i="12"/>
  <c r="E49" i="12" s="1"/>
  <c r="H49" i="12" s="1"/>
  <c r="P38" i="11"/>
  <c r="M38" i="11" s="1"/>
  <c r="E39" i="11" s="1"/>
  <c r="H39" i="11" s="1"/>
  <c r="K49" i="12" l="1"/>
  <c r="L49" i="12" s="1"/>
  <c r="N38" i="11"/>
  <c r="F39" i="11" s="1"/>
  <c r="I39" i="11" s="1"/>
  <c r="K39" i="11" s="1"/>
  <c r="L39" i="11" s="1"/>
  <c r="O39" i="11" s="1"/>
  <c r="G40" i="11" s="1"/>
  <c r="J40" i="11" s="1"/>
  <c r="P49" i="12" l="1"/>
  <c r="O49" i="12"/>
  <c r="G50" i="12" s="1"/>
  <c r="J50" i="12" s="1"/>
  <c r="N49" i="12"/>
  <c r="F50" i="12" s="1"/>
  <c r="I50" i="12" s="1"/>
  <c r="M49" i="12"/>
  <c r="E50" i="12" s="1"/>
  <c r="H50" i="12" s="1"/>
  <c r="K50" i="12" s="1"/>
  <c r="L50" i="12" s="1"/>
  <c r="P39" i="11"/>
  <c r="M39" i="11" s="1"/>
  <c r="E40" i="11" s="1"/>
  <c r="H40" i="11" s="1"/>
  <c r="N50" i="12" l="1"/>
  <c r="F51" i="12" s="1"/>
  <c r="I51" i="12" s="1"/>
  <c r="P50" i="12"/>
  <c r="O50" i="12"/>
  <c r="G51" i="12" s="1"/>
  <c r="J51" i="12" s="1"/>
  <c r="M50" i="12"/>
  <c r="E51" i="12" s="1"/>
  <c r="H51" i="12" s="1"/>
  <c r="K51" i="12" s="1"/>
  <c r="L51" i="12" s="1"/>
  <c r="N39" i="11"/>
  <c r="F40" i="11" s="1"/>
  <c r="I40" i="11" s="1"/>
  <c r="K40" i="11" s="1"/>
  <c r="L40" i="11" s="1"/>
  <c r="P51" i="12" l="1"/>
  <c r="M51" i="12"/>
  <c r="E52" i="12" s="1"/>
  <c r="H52" i="12" s="1"/>
  <c r="O51" i="12"/>
  <c r="G52" i="12" s="1"/>
  <c r="J52" i="12" s="1"/>
  <c r="N51" i="12"/>
  <c r="F52" i="12" s="1"/>
  <c r="I52" i="12" s="1"/>
  <c r="P40" i="11"/>
  <c r="M40" i="11" s="1"/>
  <c r="E41" i="11" s="1"/>
  <c r="H41" i="11" s="1"/>
  <c r="K52" i="12" l="1"/>
  <c r="L52" i="12" s="1"/>
  <c r="O40" i="11"/>
  <c r="G41" i="11" s="1"/>
  <c r="J41" i="11" s="1"/>
  <c r="N40" i="11"/>
  <c r="F41" i="11" s="1"/>
  <c r="I41" i="11" s="1"/>
  <c r="K41" i="11" s="1"/>
  <c r="L41" i="11" s="1"/>
  <c r="O41" i="11" s="1"/>
  <c r="G42" i="11" s="1"/>
  <c r="J42" i="11" s="1"/>
  <c r="M52" i="12" l="1"/>
  <c r="E53" i="12" s="1"/>
  <c r="H53" i="12" s="1"/>
  <c r="P52" i="12"/>
  <c r="O52" i="12" s="1"/>
  <c r="G53" i="12" s="1"/>
  <c r="J53" i="12" s="1"/>
  <c r="P41" i="11"/>
  <c r="N41" i="11" s="1"/>
  <c r="F42" i="11" s="1"/>
  <c r="I42" i="11" s="1"/>
  <c r="M41" i="11"/>
  <c r="E42" i="11" s="1"/>
  <c r="H42" i="11" s="1"/>
  <c r="N52" i="12" l="1"/>
  <c r="F53" i="12" s="1"/>
  <c r="I53" i="12" s="1"/>
  <c r="K53" i="12"/>
  <c r="L53" i="12" s="1"/>
  <c r="K42" i="11"/>
  <c r="L42" i="11" s="1"/>
  <c r="M42" i="11" s="1"/>
  <c r="E43" i="11" s="1"/>
  <c r="H43" i="11" s="1"/>
  <c r="N53" i="12" l="1"/>
  <c r="F54" i="12" s="1"/>
  <c r="I54" i="12" s="1"/>
  <c r="P53" i="12"/>
  <c r="O53" i="12" s="1"/>
  <c r="G54" i="12" s="1"/>
  <c r="J54" i="12" s="1"/>
  <c r="P42" i="11"/>
  <c r="N42" i="11" s="1"/>
  <c r="F43" i="11" s="1"/>
  <c r="I43" i="11" s="1"/>
  <c r="M53" i="12" l="1"/>
  <c r="E54" i="12" s="1"/>
  <c r="H54" i="12" s="1"/>
  <c r="K54" i="12" s="1"/>
  <c r="L54" i="12" s="1"/>
  <c r="O42" i="11"/>
  <c r="G43" i="11" s="1"/>
  <c r="J43" i="11" s="1"/>
  <c r="K43" i="11" s="1"/>
  <c r="L43" i="11" s="1"/>
  <c r="P54" i="12" l="1"/>
  <c r="O54" i="12"/>
  <c r="G55" i="12" s="1"/>
  <c r="J55" i="12" s="1"/>
  <c r="N54" i="12"/>
  <c r="F55" i="12" s="1"/>
  <c r="I55" i="12" s="1"/>
  <c r="M54" i="12"/>
  <c r="E55" i="12" s="1"/>
  <c r="H55" i="12" s="1"/>
  <c r="K55" i="12" s="1"/>
  <c r="L55" i="12" s="1"/>
  <c r="O43" i="11"/>
  <c r="G44" i="11" s="1"/>
  <c r="J44" i="11" s="1"/>
  <c r="P43" i="11"/>
  <c r="N43" i="11" s="1"/>
  <c r="F44" i="11" s="1"/>
  <c r="I44" i="11" s="1"/>
  <c r="M55" i="12" l="1"/>
  <c r="E56" i="12" s="1"/>
  <c r="H56" i="12" s="1"/>
  <c r="P55" i="12"/>
  <c r="O55" i="12"/>
  <c r="G56" i="12" s="1"/>
  <c r="J56" i="12" s="1"/>
  <c r="N55" i="12"/>
  <c r="F56" i="12" s="1"/>
  <c r="I56" i="12" s="1"/>
  <c r="M43" i="11"/>
  <c r="E44" i="11" s="1"/>
  <c r="H44" i="11" s="1"/>
  <c r="K44" i="11" s="1"/>
  <c r="L44" i="11" s="1"/>
  <c r="O44" i="11" s="1"/>
  <c r="G45" i="11" s="1"/>
  <c r="J45" i="11" s="1"/>
  <c r="K56" i="12" l="1"/>
  <c r="L56" i="12" s="1"/>
  <c r="P44" i="11"/>
  <c r="N44" i="11" s="1"/>
  <c r="F45" i="11" s="1"/>
  <c r="I45" i="11" s="1"/>
  <c r="P56" i="12" l="1"/>
  <c r="N56" i="12" s="1"/>
  <c r="F57" i="12" s="1"/>
  <c r="I57" i="12" s="1"/>
  <c r="O56" i="12"/>
  <c r="G57" i="12" s="1"/>
  <c r="J57" i="12" s="1"/>
  <c r="M44" i="11"/>
  <c r="E45" i="11" s="1"/>
  <c r="H45" i="11" s="1"/>
  <c r="K45" i="11" s="1"/>
  <c r="L45" i="11" s="1"/>
  <c r="P45" i="11" s="1"/>
  <c r="N45" i="11" s="1"/>
  <c r="F46" i="11" s="1"/>
  <c r="I46" i="11" s="1"/>
  <c r="M56" i="12" l="1"/>
  <c r="E57" i="12" s="1"/>
  <c r="H57" i="12" s="1"/>
  <c r="K57" i="12" s="1"/>
  <c r="L57" i="12" s="1"/>
  <c r="O45" i="11"/>
  <c r="G46" i="11" s="1"/>
  <c r="J46" i="11" s="1"/>
  <c r="M45" i="11"/>
  <c r="E46" i="11" s="1"/>
  <c r="H46" i="11" s="1"/>
  <c r="N57" i="12" l="1"/>
  <c r="F58" i="12" s="1"/>
  <c r="I58" i="12" s="1"/>
  <c r="P57" i="12"/>
  <c r="M57" i="12" s="1"/>
  <c r="E58" i="12" s="1"/>
  <c r="H58" i="12" s="1"/>
  <c r="K58" i="12" s="1"/>
  <c r="L58" i="12" s="1"/>
  <c r="O57" i="12"/>
  <c r="G58" i="12" s="1"/>
  <c r="J58" i="12" s="1"/>
  <c r="K46" i="11"/>
  <c r="L46" i="11" s="1"/>
  <c r="O46" i="11" s="1"/>
  <c r="G47" i="11" s="1"/>
  <c r="J47" i="11" s="1"/>
  <c r="P58" i="12" l="1"/>
  <c r="O58" i="12"/>
  <c r="G59" i="12" s="1"/>
  <c r="J59" i="12" s="1"/>
  <c r="N58" i="12"/>
  <c r="F59" i="12" s="1"/>
  <c r="I59" i="12" s="1"/>
  <c r="M58" i="12"/>
  <c r="E59" i="12" s="1"/>
  <c r="H59" i="12" s="1"/>
  <c r="K59" i="12" s="1"/>
  <c r="L59" i="12" s="1"/>
  <c r="P46" i="11"/>
  <c r="M46" i="11" s="1"/>
  <c r="E47" i="11" s="1"/>
  <c r="H47" i="11" s="1"/>
  <c r="N46" i="11"/>
  <c r="F47" i="11" s="1"/>
  <c r="I47" i="11" s="1"/>
  <c r="K47" i="11" s="1"/>
  <c r="L47" i="11" s="1"/>
  <c r="P59" i="12" l="1"/>
  <c r="O59" i="12" s="1"/>
  <c r="G60" i="12" s="1"/>
  <c r="J60" i="12" s="1"/>
  <c r="N59" i="12"/>
  <c r="F60" i="12" s="1"/>
  <c r="I60" i="12" s="1"/>
  <c r="M59" i="12"/>
  <c r="E60" i="12" s="1"/>
  <c r="H60" i="12" s="1"/>
  <c r="P47" i="11"/>
  <c r="N47" i="11" s="1"/>
  <c r="F48" i="11" s="1"/>
  <c r="I48" i="11" s="1"/>
  <c r="K60" i="12" l="1"/>
  <c r="L60" i="12" s="1"/>
  <c r="O47" i="11"/>
  <c r="G48" i="11" s="1"/>
  <c r="J48" i="11" s="1"/>
  <c r="M47" i="11"/>
  <c r="E48" i="11" s="1"/>
  <c r="H48" i="11" s="1"/>
  <c r="K48" i="11" s="1"/>
  <c r="L48" i="11" s="1"/>
  <c r="O48" i="11" s="1"/>
  <c r="G49" i="11" s="1"/>
  <c r="J49" i="11" s="1"/>
  <c r="P60" i="12" l="1"/>
  <c r="O60" i="12"/>
  <c r="G61" i="12" s="1"/>
  <c r="J61" i="12" s="1"/>
  <c r="N60" i="12"/>
  <c r="F61" i="12" s="1"/>
  <c r="I61" i="12" s="1"/>
  <c r="M60" i="12"/>
  <c r="E61" i="12" s="1"/>
  <c r="H61" i="12" s="1"/>
  <c r="K61" i="12" s="1"/>
  <c r="L61" i="12" s="1"/>
  <c r="P48" i="11"/>
  <c r="N48" i="11" s="1"/>
  <c r="F49" i="11" s="1"/>
  <c r="I49" i="11" s="1"/>
  <c r="M61" i="12" l="1"/>
  <c r="E62" i="12" s="1"/>
  <c r="H62" i="12" s="1"/>
  <c r="O61" i="12"/>
  <c r="G62" i="12" s="1"/>
  <c r="J62" i="12" s="1"/>
  <c r="P61" i="12"/>
  <c r="N61" i="12"/>
  <c r="F62" i="12" s="1"/>
  <c r="I62" i="12" s="1"/>
  <c r="M48" i="11"/>
  <c r="E49" i="11" s="1"/>
  <c r="H49" i="11" s="1"/>
  <c r="K49" i="11"/>
  <c r="L49" i="11" s="1"/>
  <c r="O49" i="11" s="1"/>
  <c r="G50" i="11" s="1"/>
  <c r="J50" i="11" s="1"/>
  <c r="K62" i="12" l="1"/>
  <c r="L62" i="12" s="1"/>
  <c r="P49" i="11"/>
  <c r="N49" i="11" s="1"/>
  <c r="F50" i="11" s="1"/>
  <c r="I50" i="11" s="1"/>
  <c r="P62" i="12" l="1"/>
  <c r="M62" i="12" s="1"/>
  <c r="E63" i="12" s="1"/>
  <c r="H63" i="12" s="1"/>
  <c r="K63" i="12" s="1"/>
  <c r="L63" i="12" s="1"/>
  <c r="O62" i="12"/>
  <c r="G63" i="12" s="1"/>
  <c r="J63" i="12" s="1"/>
  <c r="N62" i="12"/>
  <c r="F63" i="12" s="1"/>
  <c r="I63" i="12" s="1"/>
  <c r="M49" i="11"/>
  <c r="E50" i="11" s="1"/>
  <c r="H50" i="11" s="1"/>
  <c r="K50" i="11" s="1"/>
  <c r="L50" i="11" s="1"/>
  <c r="P63" i="12" l="1"/>
  <c r="O63" i="12"/>
  <c r="G64" i="12" s="1"/>
  <c r="J64" i="12" s="1"/>
  <c r="N63" i="12"/>
  <c r="F64" i="12" s="1"/>
  <c r="I64" i="12" s="1"/>
  <c r="M63" i="12"/>
  <c r="E64" i="12" s="1"/>
  <c r="H64" i="12" s="1"/>
  <c r="K64" i="12" s="1"/>
  <c r="L64" i="12" s="1"/>
  <c r="P50" i="11"/>
  <c r="N50" i="11" s="1"/>
  <c r="F51" i="11" s="1"/>
  <c r="I51" i="11" s="1"/>
  <c r="P64" i="12" l="1"/>
  <c r="O64" i="12"/>
  <c r="G65" i="12" s="1"/>
  <c r="J65" i="12" s="1"/>
  <c r="N64" i="12"/>
  <c r="F65" i="12" s="1"/>
  <c r="I65" i="12" s="1"/>
  <c r="M64" i="12"/>
  <c r="E65" i="12" s="1"/>
  <c r="H65" i="12" s="1"/>
  <c r="K65" i="12" s="1"/>
  <c r="L65" i="12" s="1"/>
  <c r="O50" i="11"/>
  <c r="G51" i="11" s="1"/>
  <c r="J51" i="11" s="1"/>
  <c r="M50" i="11"/>
  <c r="E51" i="11" s="1"/>
  <c r="H51" i="11" s="1"/>
  <c r="K51" i="11" s="1"/>
  <c r="L51" i="11" s="1"/>
  <c r="O51" i="11" s="1"/>
  <c r="G52" i="11" s="1"/>
  <c r="J52" i="11" s="1"/>
  <c r="P65" i="12" l="1"/>
  <c r="O65" i="12"/>
  <c r="G66" i="12" s="1"/>
  <c r="J66" i="12" s="1"/>
  <c r="N65" i="12"/>
  <c r="F66" i="12" s="1"/>
  <c r="I66" i="12" s="1"/>
  <c r="M65" i="12"/>
  <c r="E66" i="12" s="1"/>
  <c r="H66" i="12" s="1"/>
  <c r="P51" i="11"/>
  <c r="M51" i="11" s="1"/>
  <c r="E52" i="11" s="1"/>
  <c r="H52" i="11" s="1"/>
  <c r="K66" i="12" l="1"/>
  <c r="L66" i="12" s="1"/>
  <c r="N51" i="11"/>
  <c r="F52" i="11" s="1"/>
  <c r="I52" i="11" s="1"/>
  <c r="K52" i="11" s="1"/>
  <c r="L52" i="11" s="1"/>
  <c r="P66" i="12" l="1"/>
  <c r="O66" i="12"/>
  <c r="G67" i="12" s="1"/>
  <c r="J67" i="12" s="1"/>
  <c r="N66" i="12"/>
  <c r="F67" i="12" s="1"/>
  <c r="I67" i="12" s="1"/>
  <c r="M66" i="12"/>
  <c r="E67" i="12" s="1"/>
  <c r="H67" i="12" s="1"/>
  <c r="K67" i="12" s="1"/>
  <c r="L67" i="12" s="1"/>
  <c r="P52" i="11"/>
  <c r="M52" i="11" s="1"/>
  <c r="E53" i="11" s="1"/>
  <c r="H53" i="11" s="1"/>
  <c r="N67" i="12" l="1"/>
  <c r="F68" i="12" s="1"/>
  <c r="I68" i="12" s="1"/>
  <c r="P67" i="12"/>
  <c r="M67" i="12" s="1"/>
  <c r="E68" i="12" s="1"/>
  <c r="H68" i="12" s="1"/>
  <c r="O52" i="11"/>
  <c r="G53" i="11" s="1"/>
  <c r="J53" i="11" s="1"/>
  <c r="N52" i="11"/>
  <c r="F53" i="11" s="1"/>
  <c r="I53" i="11" s="1"/>
  <c r="K53" i="11" s="1"/>
  <c r="L53" i="11" s="1"/>
  <c r="O67" i="12" l="1"/>
  <c r="G68" i="12" s="1"/>
  <c r="J68" i="12" s="1"/>
  <c r="K68" i="12" s="1"/>
  <c r="L68" i="12" s="1"/>
  <c r="P53" i="11"/>
  <c r="M53" i="11" s="1"/>
  <c r="E54" i="11" s="1"/>
  <c r="H54" i="11" s="1"/>
  <c r="O68" i="12" l="1"/>
  <c r="G69" i="12" s="1"/>
  <c r="J69" i="12" s="1"/>
  <c r="P68" i="12"/>
  <c r="M68" i="12" s="1"/>
  <c r="E69" i="12" s="1"/>
  <c r="H69" i="12" s="1"/>
  <c r="O53" i="11"/>
  <c r="G54" i="11" s="1"/>
  <c r="J54" i="11" s="1"/>
  <c r="N53" i="11"/>
  <c r="F54" i="11" s="1"/>
  <c r="I54" i="11" s="1"/>
  <c r="K54" i="11" s="1"/>
  <c r="L54" i="11" s="1"/>
  <c r="O54" i="11" s="1"/>
  <c r="G55" i="11" s="1"/>
  <c r="J55" i="11" s="1"/>
  <c r="N68" i="12" l="1"/>
  <c r="F69" i="12" s="1"/>
  <c r="I69" i="12" s="1"/>
  <c r="K69" i="12" s="1"/>
  <c r="L69" i="12" s="1"/>
  <c r="P54" i="11"/>
  <c r="M54" i="11" s="1"/>
  <c r="E55" i="11" s="1"/>
  <c r="H55" i="11" s="1"/>
  <c r="P69" i="12" l="1"/>
  <c r="O69" i="12"/>
  <c r="G70" i="12" s="1"/>
  <c r="J70" i="12" s="1"/>
  <c r="N69" i="12"/>
  <c r="F70" i="12" s="1"/>
  <c r="I70" i="12" s="1"/>
  <c r="M69" i="12"/>
  <c r="E70" i="12" s="1"/>
  <c r="H70" i="12" s="1"/>
  <c r="N54" i="11"/>
  <c r="F55" i="11" s="1"/>
  <c r="I55" i="11" s="1"/>
  <c r="K55" i="11" s="1"/>
  <c r="L55" i="11" s="1"/>
  <c r="K70" i="12" l="1"/>
  <c r="L70" i="12" s="1"/>
  <c r="P55" i="11"/>
  <c r="M55" i="11" s="1"/>
  <c r="E56" i="11" s="1"/>
  <c r="H56" i="11" s="1"/>
  <c r="P70" i="12" l="1"/>
  <c r="O70" i="12"/>
  <c r="G71" i="12" s="1"/>
  <c r="J71" i="12" s="1"/>
  <c r="N70" i="12"/>
  <c r="F71" i="12" s="1"/>
  <c r="I71" i="12" s="1"/>
  <c r="M70" i="12"/>
  <c r="E71" i="12" s="1"/>
  <c r="H71" i="12" s="1"/>
  <c r="K71" i="12" s="1"/>
  <c r="L71" i="12" s="1"/>
  <c r="O55" i="11"/>
  <c r="G56" i="11" s="1"/>
  <c r="J56" i="11" s="1"/>
  <c r="N55" i="11"/>
  <c r="F56" i="11" s="1"/>
  <c r="I56" i="11" s="1"/>
  <c r="K56" i="11" s="1"/>
  <c r="L56" i="11" s="1"/>
  <c r="O56" i="11" s="1"/>
  <c r="G57" i="11" s="1"/>
  <c r="J57" i="11" s="1"/>
  <c r="P71" i="12" l="1"/>
  <c r="O71" i="12" s="1"/>
  <c r="G72" i="12" s="1"/>
  <c r="J72" i="12" s="1"/>
  <c r="N71" i="12"/>
  <c r="F72" i="12" s="1"/>
  <c r="I72" i="12" s="1"/>
  <c r="M71" i="12"/>
  <c r="E72" i="12" s="1"/>
  <c r="H72" i="12" s="1"/>
  <c r="P56" i="11"/>
  <c r="M56" i="11" s="1"/>
  <c r="E57" i="11" s="1"/>
  <c r="H57" i="11" s="1"/>
  <c r="K72" i="12" l="1"/>
  <c r="L72" i="12" s="1"/>
  <c r="N56" i="11"/>
  <c r="F57" i="11" s="1"/>
  <c r="I57" i="11" s="1"/>
  <c r="K57" i="11" s="1"/>
  <c r="L57" i="11" s="1"/>
  <c r="O72" i="12" l="1"/>
  <c r="G73" i="12" s="1"/>
  <c r="J73" i="12" s="1"/>
  <c r="P72" i="12"/>
  <c r="M72" i="12" s="1"/>
  <c r="E73" i="12" s="1"/>
  <c r="H73" i="12" s="1"/>
  <c r="P57" i="11"/>
  <c r="N57" i="11" s="1"/>
  <c r="F58" i="11" s="1"/>
  <c r="I58" i="11" s="1"/>
  <c r="N72" i="12" l="1"/>
  <c r="F73" i="12" s="1"/>
  <c r="I73" i="12" s="1"/>
  <c r="K73" i="12" s="1"/>
  <c r="L73" i="12" s="1"/>
  <c r="M57" i="11"/>
  <c r="E58" i="11" s="1"/>
  <c r="H58" i="11" s="1"/>
  <c r="O57" i="11"/>
  <c r="G58" i="11" s="1"/>
  <c r="J58" i="11" s="1"/>
  <c r="K58" i="11" s="1"/>
  <c r="L58" i="11" s="1"/>
  <c r="O58" i="11" s="1"/>
  <c r="G59" i="11" s="1"/>
  <c r="J59" i="11" s="1"/>
  <c r="M73" i="12" l="1"/>
  <c r="E74" i="12" s="1"/>
  <c r="H74" i="12" s="1"/>
  <c r="P73" i="12"/>
  <c r="N73" i="12" s="1"/>
  <c r="F74" i="12" s="1"/>
  <c r="I74" i="12" s="1"/>
  <c r="P58" i="11"/>
  <c r="M58" i="11" s="1"/>
  <c r="E59" i="11" s="1"/>
  <c r="H59" i="11" s="1"/>
  <c r="O73" i="12" l="1"/>
  <c r="G74" i="12" s="1"/>
  <c r="J74" i="12" s="1"/>
  <c r="K74" i="12"/>
  <c r="L74" i="12" s="1"/>
  <c r="N58" i="11"/>
  <c r="F59" i="11" s="1"/>
  <c r="I59" i="11" s="1"/>
  <c r="K59" i="11" s="1"/>
  <c r="L59" i="11" s="1"/>
  <c r="P74" i="12" l="1"/>
  <c r="O74" i="12"/>
  <c r="G75" i="12" s="1"/>
  <c r="J75" i="12" s="1"/>
  <c r="N74" i="12"/>
  <c r="F75" i="12" s="1"/>
  <c r="I75" i="12" s="1"/>
  <c r="M74" i="12"/>
  <c r="E75" i="12" s="1"/>
  <c r="H75" i="12" s="1"/>
  <c r="K75" i="12" s="1"/>
  <c r="L75" i="12" s="1"/>
  <c r="P59" i="11"/>
  <c r="M59" i="11" s="1"/>
  <c r="E60" i="11" s="1"/>
  <c r="H60" i="11" s="1"/>
  <c r="P75" i="12" l="1"/>
  <c r="O75" i="12"/>
  <c r="G76" i="12" s="1"/>
  <c r="J76" i="12" s="1"/>
  <c r="N75" i="12"/>
  <c r="F76" i="12" s="1"/>
  <c r="I76" i="12" s="1"/>
  <c r="M75" i="12"/>
  <c r="E76" i="12" s="1"/>
  <c r="H76" i="12" s="1"/>
  <c r="O59" i="11"/>
  <c r="G60" i="11" s="1"/>
  <c r="J60" i="11" s="1"/>
  <c r="N59" i="11"/>
  <c r="F60" i="11" s="1"/>
  <c r="I60" i="11" s="1"/>
  <c r="K60" i="11" s="1"/>
  <c r="L60" i="11" s="1"/>
  <c r="O60" i="11" s="1"/>
  <c r="G61" i="11" s="1"/>
  <c r="J61" i="11" s="1"/>
  <c r="K76" i="12" l="1"/>
  <c r="L76" i="12" s="1"/>
  <c r="P60" i="11"/>
  <c r="N60" i="11" s="1"/>
  <c r="F61" i="11" s="1"/>
  <c r="I61" i="11" s="1"/>
  <c r="P76" i="12" l="1"/>
  <c r="O76" i="12"/>
  <c r="G77" i="12" s="1"/>
  <c r="J77" i="12" s="1"/>
  <c r="N76" i="12"/>
  <c r="F77" i="12" s="1"/>
  <c r="I77" i="12" s="1"/>
  <c r="M76" i="12"/>
  <c r="E77" i="12" s="1"/>
  <c r="H77" i="12" s="1"/>
  <c r="K77" i="12" s="1"/>
  <c r="L77" i="12" s="1"/>
  <c r="M60" i="11"/>
  <c r="E61" i="11" s="1"/>
  <c r="H61" i="11" s="1"/>
  <c r="K61" i="11" s="1"/>
  <c r="L61" i="11" s="1"/>
  <c r="P77" i="12" l="1"/>
  <c r="O77" i="12" s="1"/>
  <c r="G78" i="12" s="1"/>
  <c r="J78" i="12" s="1"/>
  <c r="N77" i="12"/>
  <c r="F78" i="12" s="1"/>
  <c r="I78" i="12" s="1"/>
  <c r="M77" i="12"/>
  <c r="E78" i="12" s="1"/>
  <c r="H78" i="12" s="1"/>
  <c r="P61" i="11"/>
  <c r="N61" i="11" s="1"/>
  <c r="F62" i="11" s="1"/>
  <c r="I62" i="11" s="1"/>
  <c r="K78" i="12" l="1"/>
  <c r="L78" i="12" s="1"/>
  <c r="O61" i="11"/>
  <c r="G62" i="11" s="1"/>
  <c r="J62" i="11" s="1"/>
  <c r="M61" i="11"/>
  <c r="E62" i="11" s="1"/>
  <c r="H62" i="11" s="1"/>
  <c r="K62" i="11" s="1"/>
  <c r="L62" i="11" s="1"/>
  <c r="O62" i="11" s="1"/>
  <c r="G63" i="11" s="1"/>
  <c r="J63" i="11" s="1"/>
  <c r="P78" i="12" l="1"/>
  <c r="M78" i="12" s="1"/>
  <c r="E79" i="12" s="1"/>
  <c r="H79" i="12" s="1"/>
  <c r="K79" i="12" s="1"/>
  <c r="L79" i="12" s="1"/>
  <c r="O78" i="12"/>
  <c r="G79" i="12" s="1"/>
  <c r="J79" i="12" s="1"/>
  <c r="N78" i="12"/>
  <c r="F79" i="12" s="1"/>
  <c r="I79" i="12" s="1"/>
  <c r="P62" i="11"/>
  <c r="M62" i="11" s="1"/>
  <c r="E63" i="11" s="1"/>
  <c r="H63" i="11" s="1"/>
  <c r="P79" i="12" l="1"/>
  <c r="O79" i="12" s="1"/>
  <c r="G80" i="12" s="1"/>
  <c r="J80" i="12" s="1"/>
  <c r="M79" i="12"/>
  <c r="E80" i="12" s="1"/>
  <c r="H80" i="12" s="1"/>
  <c r="N62" i="11"/>
  <c r="F63" i="11" s="1"/>
  <c r="I63" i="11" s="1"/>
  <c r="K63" i="11" s="1"/>
  <c r="L63" i="11" s="1"/>
  <c r="N79" i="12" l="1"/>
  <c r="F80" i="12" s="1"/>
  <c r="I80" i="12" s="1"/>
  <c r="K80" i="12"/>
  <c r="L80" i="12" s="1"/>
  <c r="P63" i="11"/>
  <c r="N63" i="11" s="1"/>
  <c r="F64" i="11" s="1"/>
  <c r="I64" i="11" s="1"/>
  <c r="P80" i="12" l="1"/>
  <c r="O80" i="12"/>
  <c r="G81" i="12" s="1"/>
  <c r="J81" i="12" s="1"/>
  <c r="N80" i="12"/>
  <c r="F81" i="12" s="1"/>
  <c r="I81" i="12" s="1"/>
  <c r="M80" i="12"/>
  <c r="E81" i="12" s="1"/>
  <c r="H81" i="12" s="1"/>
  <c r="K81" i="12" s="1"/>
  <c r="L81" i="12" s="1"/>
  <c r="O63" i="11"/>
  <c r="G64" i="11" s="1"/>
  <c r="J64" i="11" s="1"/>
  <c r="M63" i="11"/>
  <c r="E64" i="11" s="1"/>
  <c r="H64" i="11" s="1"/>
  <c r="K64" i="11" s="1"/>
  <c r="L64" i="11" s="1"/>
  <c r="O64" i="11" s="1"/>
  <c r="G65" i="11" s="1"/>
  <c r="J65" i="11" s="1"/>
  <c r="P81" i="12" l="1"/>
  <c r="O81" i="12"/>
  <c r="G82" i="12" s="1"/>
  <c r="J82" i="12" s="1"/>
  <c r="N81" i="12"/>
  <c r="F82" i="12" s="1"/>
  <c r="I82" i="12" s="1"/>
  <c r="M81" i="12"/>
  <c r="E82" i="12" s="1"/>
  <c r="H82" i="12" s="1"/>
  <c r="P64" i="11"/>
  <c r="N64" i="11" s="1"/>
  <c r="F65" i="11" s="1"/>
  <c r="I65" i="11" s="1"/>
  <c r="K82" i="12" l="1"/>
  <c r="L82" i="12" s="1"/>
  <c r="M64" i="11"/>
  <c r="E65" i="11" s="1"/>
  <c r="H65" i="11" s="1"/>
  <c r="K65" i="11"/>
  <c r="L65" i="11" s="1"/>
  <c r="P82" i="12" l="1"/>
  <c r="O82" i="12" s="1"/>
  <c r="G83" i="12" s="1"/>
  <c r="J83" i="12" s="1"/>
  <c r="M82" i="12"/>
  <c r="E83" i="12" s="1"/>
  <c r="H83" i="12" s="1"/>
  <c r="N82" i="12"/>
  <c r="F83" i="12" s="1"/>
  <c r="I83" i="12" s="1"/>
  <c r="O65" i="11"/>
  <c r="G66" i="11" s="1"/>
  <c r="J66" i="11" s="1"/>
  <c r="P65" i="11"/>
  <c r="N65" i="11" s="1"/>
  <c r="F66" i="11" s="1"/>
  <c r="I66" i="11" s="1"/>
  <c r="M65" i="11"/>
  <c r="E66" i="11" s="1"/>
  <c r="H66" i="11" s="1"/>
  <c r="K83" i="12" l="1"/>
  <c r="L83" i="12" s="1"/>
  <c r="K66" i="11"/>
  <c r="L66" i="11" s="1"/>
  <c r="O66" i="11" s="1"/>
  <c r="G67" i="11" s="1"/>
  <c r="J67" i="11" s="1"/>
  <c r="P83" i="12" l="1"/>
  <c r="O83" i="12"/>
  <c r="G84" i="12" s="1"/>
  <c r="J84" i="12" s="1"/>
  <c r="N83" i="12"/>
  <c r="F84" i="12" s="1"/>
  <c r="I84" i="12" s="1"/>
  <c r="M83" i="12"/>
  <c r="E84" i="12" s="1"/>
  <c r="H84" i="12" s="1"/>
  <c r="K84" i="12" s="1"/>
  <c r="L84" i="12" s="1"/>
  <c r="P66" i="11"/>
  <c r="M66" i="11" s="1"/>
  <c r="E67" i="11" s="1"/>
  <c r="H67" i="11" s="1"/>
  <c r="O84" i="12" l="1"/>
  <c r="G85" i="12" s="1"/>
  <c r="J85" i="12" s="1"/>
  <c r="P84" i="12"/>
  <c r="N84" i="12" s="1"/>
  <c r="F85" i="12" s="1"/>
  <c r="I85" i="12" s="1"/>
  <c r="N66" i="11"/>
  <c r="F67" i="11" s="1"/>
  <c r="I67" i="11" s="1"/>
  <c r="K67" i="11" s="1"/>
  <c r="L67" i="11" s="1"/>
  <c r="M84" i="12" l="1"/>
  <c r="E85" i="12" s="1"/>
  <c r="H85" i="12" s="1"/>
  <c r="K85" i="12" s="1"/>
  <c r="L85" i="12" s="1"/>
  <c r="P67" i="11"/>
  <c r="M67" i="11" s="1"/>
  <c r="E68" i="11" s="1"/>
  <c r="H68" i="11" s="1"/>
  <c r="P85" i="12" l="1"/>
  <c r="O85" i="12"/>
  <c r="G86" i="12" s="1"/>
  <c r="J86" i="12" s="1"/>
  <c r="N85" i="12"/>
  <c r="F86" i="12" s="1"/>
  <c r="I86" i="12" s="1"/>
  <c r="M85" i="12"/>
  <c r="E86" i="12" s="1"/>
  <c r="H86" i="12" s="1"/>
  <c r="K86" i="12" s="1"/>
  <c r="L86" i="12" s="1"/>
  <c r="O67" i="11"/>
  <c r="G68" i="11" s="1"/>
  <c r="J68" i="11" s="1"/>
  <c r="N67" i="11"/>
  <c r="F68" i="11" s="1"/>
  <c r="I68" i="11" s="1"/>
  <c r="K68" i="11" s="1"/>
  <c r="L68" i="11" s="1"/>
  <c r="O68" i="11" s="1"/>
  <c r="G69" i="11" s="1"/>
  <c r="J69" i="11" s="1"/>
  <c r="P86" i="12" l="1"/>
  <c r="O86" i="12"/>
  <c r="G87" i="12" s="1"/>
  <c r="J87" i="12" s="1"/>
  <c r="N86" i="12"/>
  <c r="F87" i="12" s="1"/>
  <c r="I87" i="12" s="1"/>
  <c r="M86" i="12"/>
  <c r="E87" i="12" s="1"/>
  <c r="H87" i="12" s="1"/>
  <c r="P68" i="11"/>
  <c r="M68" i="11" s="1"/>
  <c r="E69" i="11" s="1"/>
  <c r="H69" i="11" s="1"/>
  <c r="K87" i="12" l="1"/>
  <c r="L87" i="12" s="1"/>
  <c r="N68" i="11"/>
  <c r="F69" i="11" s="1"/>
  <c r="I69" i="11" s="1"/>
  <c r="K69" i="11" s="1"/>
  <c r="L69" i="11" s="1"/>
  <c r="P87" i="12" l="1"/>
  <c r="O87" i="12"/>
  <c r="G88" i="12" s="1"/>
  <c r="J88" i="12" s="1"/>
  <c r="N87" i="12"/>
  <c r="F88" i="12" s="1"/>
  <c r="I88" i="12" s="1"/>
  <c r="M87" i="12"/>
  <c r="E88" i="12" s="1"/>
  <c r="H88" i="12" s="1"/>
  <c r="P69" i="11"/>
  <c r="M69" i="11" s="1"/>
  <c r="E70" i="11" s="1"/>
  <c r="H70" i="11" s="1"/>
  <c r="K88" i="12" l="1"/>
  <c r="L88" i="12" s="1"/>
  <c r="O69" i="11"/>
  <c r="G70" i="11" s="1"/>
  <c r="J70" i="11" s="1"/>
  <c r="N69" i="11"/>
  <c r="F70" i="11" s="1"/>
  <c r="I70" i="11" s="1"/>
  <c r="K70" i="11" s="1"/>
  <c r="L70" i="11" s="1"/>
  <c r="O70" i="11" s="1"/>
  <c r="G71" i="11" s="1"/>
  <c r="J71" i="11" s="1"/>
  <c r="N88" i="12" l="1"/>
  <c r="F89" i="12" s="1"/>
  <c r="I89" i="12" s="1"/>
  <c r="P88" i="12"/>
  <c r="M88" i="12" s="1"/>
  <c r="E89" i="12" s="1"/>
  <c r="H89" i="12" s="1"/>
  <c r="P70" i="11"/>
  <c r="M70" i="11" s="1"/>
  <c r="E71" i="11" s="1"/>
  <c r="H71" i="11" s="1"/>
  <c r="O88" i="12" l="1"/>
  <c r="G89" i="12" s="1"/>
  <c r="J89" i="12" s="1"/>
  <c r="K89" i="12" s="1"/>
  <c r="L89" i="12" s="1"/>
  <c r="N70" i="11"/>
  <c r="F71" i="11" s="1"/>
  <c r="I71" i="11" s="1"/>
  <c r="K71" i="11" s="1"/>
  <c r="L71" i="11" s="1"/>
  <c r="M89" i="12" l="1"/>
  <c r="E90" i="12" s="1"/>
  <c r="H90" i="12" s="1"/>
  <c r="P89" i="12"/>
  <c r="N89" i="12" s="1"/>
  <c r="F90" i="12" s="1"/>
  <c r="I90" i="12" s="1"/>
  <c r="P71" i="11"/>
  <c r="M71" i="11" s="1"/>
  <c r="E72" i="11" s="1"/>
  <c r="H72" i="11" s="1"/>
  <c r="O89" i="12" l="1"/>
  <c r="G90" i="12" s="1"/>
  <c r="J90" i="12" s="1"/>
  <c r="K90" i="12"/>
  <c r="L90" i="12" s="1"/>
  <c r="O71" i="11"/>
  <c r="G72" i="11" s="1"/>
  <c r="J72" i="11" s="1"/>
  <c r="N71" i="11"/>
  <c r="F72" i="11" s="1"/>
  <c r="I72" i="11" s="1"/>
  <c r="P90" i="12" l="1"/>
  <c r="O90" i="12"/>
  <c r="G91" i="12" s="1"/>
  <c r="J91" i="12" s="1"/>
  <c r="N90" i="12"/>
  <c r="F91" i="12" s="1"/>
  <c r="I91" i="12" s="1"/>
  <c r="M90" i="12"/>
  <c r="E91" i="12" s="1"/>
  <c r="H91" i="12" s="1"/>
  <c r="K72" i="11"/>
  <c r="L72" i="11" s="1"/>
  <c r="O72" i="11" s="1"/>
  <c r="G73" i="11" s="1"/>
  <c r="J73" i="11" s="1"/>
  <c r="K91" i="12" l="1"/>
  <c r="L91" i="12" s="1"/>
  <c r="P72" i="11"/>
  <c r="M72" i="11" s="1"/>
  <c r="E73" i="11" s="1"/>
  <c r="H73" i="11" s="1"/>
  <c r="N72" i="11"/>
  <c r="F73" i="11" s="1"/>
  <c r="I73" i="11" s="1"/>
  <c r="K73" i="11" s="1"/>
  <c r="L73" i="11" s="1"/>
  <c r="P91" i="12" l="1"/>
  <c r="O91" i="12"/>
  <c r="G92" i="12" s="1"/>
  <c r="J92" i="12" s="1"/>
  <c r="N91" i="12"/>
  <c r="F92" i="12" s="1"/>
  <c r="I92" i="12" s="1"/>
  <c r="M91" i="12"/>
  <c r="E92" i="12" s="1"/>
  <c r="H92" i="12" s="1"/>
  <c r="K92" i="12" s="1"/>
  <c r="L92" i="12" s="1"/>
  <c r="P73" i="11"/>
  <c r="N73" i="11" s="1"/>
  <c r="F74" i="11" s="1"/>
  <c r="I74" i="11" s="1"/>
  <c r="P92" i="12" l="1"/>
  <c r="O92" i="12"/>
  <c r="G93" i="12" s="1"/>
  <c r="J93" i="12" s="1"/>
  <c r="N92" i="12"/>
  <c r="F93" i="12" s="1"/>
  <c r="I93" i="12" s="1"/>
  <c r="M92" i="12"/>
  <c r="E93" i="12" s="1"/>
  <c r="H93" i="12" s="1"/>
  <c r="O73" i="11"/>
  <c r="G74" i="11" s="1"/>
  <c r="J74" i="11" s="1"/>
  <c r="M73" i="11"/>
  <c r="E74" i="11" s="1"/>
  <c r="H74" i="11" s="1"/>
  <c r="K74" i="11" s="1"/>
  <c r="L74" i="11" s="1"/>
  <c r="O74" i="11" s="1"/>
  <c r="G75" i="11" s="1"/>
  <c r="J75" i="11" s="1"/>
  <c r="K93" i="12" l="1"/>
  <c r="L93" i="12" s="1"/>
  <c r="P74" i="11"/>
  <c r="M74" i="11" s="1"/>
  <c r="E75" i="11" s="1"/>
  <c r="H75" i="11" s="1"/>
  <c r="P93" i="12" l="1"/>
  <c r="O93" i="12"/>
  <c r="G94" i="12" s="1"/>
  <c r="J94" i="12" s="1"/>
  <c r="N93" i="12"/>
  <c r="F94" i="12" s="1"/>
  <c r="I94" i="12" s="1"/>
  <c r="M93" i="12"/>
  <c r="E94" i="12" s="1"/>
  <c r="H94" i="12" s="1"/>
  <c r="K94" i="12" s="1"/>
  <c r="L94" i="12" s="1"/>
  <c r="N74" i="11"/>
  <c r="F75" i="11" s="1"/>
  <c r="I75" i="11" s="1"/>
  <c r="K75" i="11" s="1"/>
  <c r="L75" i="11" s="1"/>
  <c r="M94" i="12" l="1"/>
  <c r="E95" i="12" s="1"/>
  <c r="H95" i="12" s="1"/>
  <c r="P94" i="12"/>
  <c r="O94" i="12" s="1"/>
  <c r="G95" i="12" s="1"/>
  <c r="J95" i="12" s="1"/>
  <c r="P75" i="11"/>
  <c r="N75" i="11" s="1"/>
  <c r="F76" i="11" s="1"/>
  <c r="I76" i="11" s="1"/>
  <c r="M75" i="11"/>
  <c r="E76" i="11" s="1"/>
  <c r="H76" i="11" s="1"/>
  <c r="N94" i="12" l="1"/>
  <c r="F95" i="12" s="1"/>
  <c r="I95" i="12" s="1"/>
  <c r="K95" i="12" s="1"/>
  <c r="L95" i="12" s="1"/>
  <c r="O75" i="11"/>
  <c r="G76" i="11" s="1"/>
  <c r="J76" i="11" s="1"/>
  <c r="K76" i="11" s="1"/>
  <c r="L76" i="11" s="1"/>
  <c r="O76" i="11" s="1"/>
  <c r="G77" i="11" s="1"/>
  <c r="J77" i="11" s="1"/>
  <c r="P95" i="12" l="1"/>
  <c r="N95" i="12" s="1"/>
  <c r="F96" i="12" s="1"/>
  <c r="I96" i="12" s="1"/>
  <c r="O95" i="12"/>
  <c r="G96" i="12" s="1"/>
  <c r="J96" i="12" s="1"/>
  <c r="P76" i="11"/>
  <c r="M76" i="11" s="1"/>
  <c r="E77" i="11" s="1"/>
  <c r="H77" i="11" s="1"/>
  <c r="M95" i="12" l="1"/>
  <c r="E96" i="12" s="1"/>
  <c r="H96" i="12" s="1"/>
  <c r="K96" i="12" s="1"/>
  <c r="L96" i="12" s="1"/>
  <c r="N76" i="11"/>
  <c r="F77" i="11" s="1"/>
  <c r="I77" i="11" s="1"/>
  <c r="K77" i="11" s="1"/>
  <c r="L77" i="11" s="1"/>
  <c r="P77" i="11" s="1"/>
  <c r="N77" i="11" s="1"/>
  <c r="F78" i="11" s="1"/>
  <c r="I78" i="11" s="1"/>
  <c r="P96" i="12" l="1"/>
  <c r="O96" i="12"/>
  <c r="G97" i="12" s="1"/>
  <c r="J97" i="12" s="1"/>
  <c r="N96" i="12"/>
  <c r="F97" i="12" s="1"/>
  <c r="I97" i="12" s="1"/>
  <c r="M96" i="12"/>
  <c r="E97" i="12" s="1"/>
  <c r="H97" i="12" s="1"/>
  <c r="K97" i="12" s="1"/>
  <c r="L97" i="12" s="1"/>
  <c r="O77" i="11"/>
  <c r="G78" i="11" s="1"/>
  <c r="J78" i="11" s="1"/>
  <c r="M77" i="11"/>
  <c r="E78" i="11" s="1"/>
  <c r="H78" i="11" s="1"/>
  <c r="K78" i="11" s="1"/>
  <c r="L78" i="11" s="1"/>
  <c r="O78" i="11" s="1"/>
  <c r="G79" i="11" s="1"/>
  <c r="J79" i="11" s="1"/>
  <c r="P97" i="12" l="1"/>
  <c r="O97" i="12"/>
  <c r="G98" i="12" s="1"/>
  <c r="J98" i="12" s="1"/>
  <c r="N97" i="12"/>
  <c r="F98" i="12" s="1"/>
  <c r="I98" i="12" s="1"/>
  <c r="M97" i="12"/>
  <c r="E98" i="12" s="1"/>
  <c r="H98" i="12" s="1"/>
  <c r="K98" i="12" s="1"/>
  <c r="L98" i="12" s="1"/>
  <c r="P78" i="11"/>
  <c r="N78" i="11" s="1"/>
  <c r="F79" i="11" s="1"/>
  <c r="I79" i="11" s="1"/>
  <c r="P98" i="12" l="1"/>
  <c r="N98" i="12"/>
  <c r="F99" i="12" s="1"/>
  <c r="I99" i="12" s="1"/>
  <c r="O98" i="12"/>
  <c r="G99" i="12" s="1"/>
  <c r="J99" i="12" s="1"/>
  <c r="M98" i="12"/>
  <c r="E99" i="12" s="1"/>
  <c r="H99" i="12" s="1"/>
  <c r="M78" i="11"/>
  <c r="E79" i="11" s="1"/>
  <c r="H79" i="11" s="1"/>
  <c r="K79" i="11" s="1"/>
  <c r="L79" i="11" s="1"/>
  <c r="K99" i="12" l="1"/>
  <c r="L99" i="12" s="1"/>
  <c r="P79" i="11"/>
  <c r="N79" i="11" s="1"/>
  <c r="F80" i="11" s="1"/>
  <c r="I80" i="11" s="1"/>
  <c r="P99" i="12" l="1"/>
  <c r="O99" i="12"/>
  <c r="G100" i="12" s="1"/>
  <c r="J100" i="12" s="1"/>
  <c r="M99" i="12"/>
  <c r="E100" i="12" s="1"/>
  <c r="H100" i="12" s="1"/>
  <c r="N99" i="12"/>
  <c r="F100" i="12" s="1"/>
  <c r="I100" i="12" s="1"/>
  <c r="O79" i="11"/>
  <c r="G80" i="11" s="1"/>
  <c r="J80" i="11" s="1"/>
  <c r="M79" i="11"/>
  <c r="E80" i="11" s="1"/>
  <c r="H80" i="11" s="1"/>
  <c r="K80" i="11" s="1"/>
  <c r="L80" i="11" s="1"/>
  <c r="K100" i="12" l="1"/>
  <c r="L100" i="12" s="1"/>
  <c r="N80" i="11"/>
  <c r="F81" i="11" s="1"/>
  <c r="I81" i="11" s="1"/>
  <c r="P80" i="11"/>
  <c r="M80" i="11" s="1"/>
  <c r="E81" i="11" s="1"/>
  <c r="H81" i="11" s="1"/>
  <c r="N100" i="12" l="1"/>
  <c r="F101" i="12" s="1"/>
  <c r="I101" i="12" s="1"/>
  <c r="P100" i="12"/>
  <c r="O100" i="12" s="1"/>
  <c r="G101" i="12" s="1"/>
  <c r="J101" i="12" s="1"/>
  <c r="O80" i="11"/>
  <c r="G81" i="11" s="1"/>
  <c r="J81" i="11" s="1"/>
  <c r="K81" i="11" s="1"/>
  <c r="L81" i="11" s="1"/>
  <c r="M100" i="12" l="1"/>
  <c r="E101" i="12" s="1"/>
  <c r="H101" i="12" s="1"/>
  <c r="K101" i="12" s="1"/>
  <c r="L101" i="12" s="1"/>
  <c r="O81" i="11"/>
  <c r="G82" i="11" s="1"/>
  <c r="J82" i="11" s="1"/>
  <c r="P81" i="11"/>
  <c r="N81" i="11" s="1"/>
  <c r="F82" i="11" s="1"/>
  <c r="I82" i="11" s="1"/>
  <c r="M81" i="11"/>
  <c r="E82" i="11" s="1"/>
  <c r="H82" i="11" s="1"/>
  <c r="K82" i="11" s="1"/>
  <c r="L82" i="11" s="1"/>
  <c r="P101" i="12" l="1"/>
  <c r="O101" i="12"/>
  <c r="G102" i="12" s="1"/>
  <c r="J102" i="12" s="1"/>
  <c r="N101" i="12"/>
  <c r="F102" i="12" s="1"/>
  <c r="I102" i="12" s="1"/>
  <c r="M101" i="12"/>
  <c r="E102" i="12" s="1"/>
  <c r="H102" i="12" s="1"/>
  <c r="K102" i="12" s="1"/>
  <c r="L102" i="12" s="1"/>
  <c r="N82" i="11"/>
  <c r="F83" i="11" s="1"/>
  <c r="I83" i="11" s="1"/>
  <c r="P82" i="11"/>
  <c r="M82" i="11" s="1"/>
  <c r="E83" i="11" s="1"/>
  <c r="H83" i="11" s="1"/>
  <c r="P102" i="12" l="1"/>
  <c r="O102" i="12"/>
  <c r="G103" i="12" s="1"/>
  <c r="J103" i="12" s="1"/>
  <c r="N102" i="12"/>
  <c r="F103" i="12" s="1"/>
  <c r="I103" i="12" s="1"/>
  <c r="M102" i="12"/>
  <c r="E103" i="12" s="1"/>
  <c r="H103" i="12" s="1"/>
  <c r="K103" i="12" s="1"/>
  <c r="L103" i="12" s="1"/>
  <c r="O82" i="11"/>
  <c r="G83" i="11" s="1"/>
  <c r="J83" i="11" s="1"/>
  <c r="K83" i="11" s="1"/>
  <c r="L83" i="11" s="1"/>
  <c r="P103" i="12" l="1"/>
  <c r="O103" i="12"/>
  <c r="G104" i="12" s="1"/>
  <c r="J104" i="12" s="1"/>
  <c r="N103" i="12"/>
  <c r="F104" i="12" s="1"/>
  <c r="I104" i="12" s="1"/>
  <c r="M103" i="12"/>
  <c r="E104" i="12" s="1"/>
  <c r="H104" i="12" s="1"/>
  <c r="K104" i="12" s="1"/>
  <c r="L104" i="12" s="1"/>
  <c r="P83" i="11"/>
  <c r="N83" i="11" s="1"/>
  <c r="F84" i="11" s="1"/>
  <c r="I84" i="11" s="1"/>
  <c r="M83" i="11"/>
  <c r="E84" i="11" s="1"/>
  <c r="H84" i="11" s="1"/>
  <c r="P104" i="12" l="1"/>
  <c r="O104" i="12"/>
  <c r="G105" i="12" s="1"/>
  <c r="J105" i="12" s="1"/>
  <c r="N104" i="12"/>
  <c r="F105" i="12" s="1"/>
  <c r="I105" i="12" s="1"/>
  <c r="M104" i="12"/>
  <c r="E105" i="12" s="1"/>
  <c r="H105" i="12" s="1"/>
  <c r="O83" i="11"/>
  <c r="G84" i="11" s="1"/>
  <c r="J84" i="11" s="1"/>
  <c r="K84" i="11" s="1"/>
  <c r="L84" i="11" s="1"/>
  <c r="K105" i="12" l="1"/>
  <c r="L105" i="12" s="1"/>
  <c r="O84" i="11"/>
  <c r="G85" i="11" s="1"/>
  <c r="J85" i="11" s="1"/>
  <c r="P84" i="11"/>
  <c r="M84" i="11" s="1"/>
  <c r="E85" i="11" s="1"/>
  <c r="H85" i="11" s="1"/>
  <c r="N84" i="11"/>
  <c r="F85" i="11" s="1"/>
  <c r="I85" i="11" s="1"/>
  <c r="M105" i="12" l="1"/>
  <c r="E106" i="12" s="1"/>
  <c r="H106" i="12" s="1"/>
  <c r="P105" i="12"/>
  <c r="N105" i="12" s="1"/>
  <c r="F106" i="12" s="1"/>
  <c r="I106" i="12" s="1"/>
  <c r="O105" i="12"/>
  <c r="G106" i="12" s="1"/>
  <c r="J106" i="12" s="1"/>
  <c r="K85" i="11"/>
  <c r="L85" i="11" s="1"/>
  <c r="P85" i="11" s="1"/>
  <c r="M85" i="11" s="1"/>
  <c r="E86" i="11" s="1"/>
  <c r="H86" i="11" s="1"/>
  <c r="K106" i="12" l="1"/>
  <c r="L106" i="12" s="1"/>
  <c r="O85" i="11"/>
  <c r="G86" i="11" s="1"/>
  <c r="J86" i="11" s="1"/>
  <c r="N85" i="11"/>
  <c r="F86" i="11" s="1"/>
  <c r="I86" i="11" s="1"/>
  <c r="K86" i="11" s="1"/>
  <c r="L86" i="11" s="1"/>
  <c r="P106" i="12" l="1"/>
  <c r="O106" i="12"/>
  <c r="G107" i="12" s="1"/>
  <c r="J107" i="12" s="1"/>
  <c r="N106" i="12"/>
  <c r="F107" i="12" s="1"/>
  <c r="I107" i="12" s="1"/>
  <c r="M106" i="12"/>
  <c r="E107" i="12" s="1"/>
  <c r="H107" i="12" s="1"/>
  <c r="K107" i="12" s="1"/>
  <c r="L107" i="12" s="1"/>
  <c r="P86" i="11"/>
  <c r="M86" i="11" s="1"/>
  <c r="E87" i="11" s="1"/>
  <c r="H87" i="11" s="1"/>
  <c r="P107" i="12" l="1"/>
  <c r="O107" i="12"/>
  <c r="G108" i="12" s="1"/>
  <c r="J108" i="12" s="1"/>
  <c r="N107" i="12"/>
  <c r="F108" i="12" s="1"/>
  <c r="I108" i="12" s="1"/>
  <c r="M107" i="12"/>
  <c r="E108" i="12" s="1"/>
  <c r="H108" i="12" s="1"/>
  <c r="K108" i="12" s="1"/>
  <c r="L108" i="12" s="1"/>
  <c r="N86" i="11"/>
  <c r="F87" i="11" s="1"/>
  <c r="I87" i="11" s="1"/>
  <c r="O86" i="11"/>
  <c r="G87" i="11" s="1"/>
  <c r="J87" i="11" s="1"/>
  <c r="K87" i="11" s="1"/>
  <c r="L87" i="11" s="1"/>
  <c r="O87" i="11" s="1"/>
  <c r="G88" i="11" s="1"/>
  <c r="J88" i="11" s="1"/>
  <c r="P108" i="12" l="1"/>
  <c r="O108" i="12" s="1"/>
  <c r="G109" i="12" s="1"/>
  <c r="J109" i="12" s="1"/>
  <c r="N108" i="12"/>
  <c r="F109" i="12" s="1"/>
  <c r="I109" i="12" s="1"/>
  <c r="M108" i="12"/>
  <c r="E109" i="12" s="1"/>
  <c r="H109" i="12" s="1"/>
  <c r="P87" i="11"/>
  <c r="M87" i="11" s="1"/>
  <c r="E88" i="11" s="1"/>
  <c r="H88" i="11" s="1"/>
  <c r="K109" i="12" l="1"/>
  <c r="L109" i="12" s="1"/>
  <c r="N87" i="11"/>
  <c r="F88" i="11" s="1"/>
  <c r="I88" i="11" s="1"/>
  <c r="K88" i="11" s="1"/>
  <c r="L88" i="11" s="1"/>
  <c r="P109" i="12" l="1"/>
  <c r="O109" i="12" s="1"/>
  <c r="G110" i="12" s="1"/>
  <c r="J110" i="12" s="1"/>
  <c r="M109" i="12"/>
  <c r="E110" i="12" s="1"/>
  <c r="H110" i="12" s="1"/>
  <c r="N109" i="12"/>
  <c r="F110" i="12" s="1"/>
  <c r="I110" i="12" s="1"/>
  <c r="P88" i="11"/>
  <c r="M88" i="11" s="1"/>
  <c r="E89" i="11" s="1"/>
  <c r="H89" i="11" s="1"/>
  <c r="K110" i="12" l="1"/>
  <c r="L110" i="12" s="1"/>
  <c r="O88" i="11"/>
  <c r="G89" i="11" s="1"/>
  <c r="J89" i="11" s="1"/>
  <c r="N88" i="11"/>
  <c r="F89" i="11" s="1"/>
  <c r="I89" i="11" s="1"/>
  <c r="K89" i="11" s="1"/>
  <c r="L89" i="11" s="1"/>
  <c r="P110" i="12" l="1"/>
  <c r="M110" i="12" s="1"/>
  <c r="E111" i="12" s="1"/>
  <c r="H111" i="12" s="1"/>
  <c r="K111" i="12" s="1"/>
  <c r="L111" i="12" s="1"/>
  <c r="O110" i="12"/>
  <c r="G111" i="12" s="1"/>
  <c r="J111" i="12" s="1"/>
  <c r="N110" i="12"/>
  <c r="F111" i="12" s="1"/>
  <c r="I111" i="12" s="1"/>
  <c r="P89" i="11"/>
  <c r="M89" i="11" s="1"/>
  <c r="E90" i="11" s="1"/>
  <c r="H90" i="11" s="1"/>
  <c r="P111" i="12" l="1"/>
  <c r="O111" i="12"/>
  <c r="G112" i="12" s="1"/>
  <c r="J112" i="12" s="1"/>
  <c r="N111" i="12"/>
  <c r="F112" i="12" s="1"/>
  <c r="I112" i="12" s="1"/>
  <c r="M111" i="12"/>
  <c r="E112" i="12" s="1"/>
  <c r="H112" i="12" s="1"/>
  <c r="N89" i="11"/>
  <c r="F90" i="11" s="1"/>
  <c r="I90" i="11" s="1"/>
  <c r="O89" i="11"/>
  <c r="G90" i="11" s="1"/>
  <c r="J90" i="11" s="1"/>
  <c r="K112" i="12" l="1"/>
  <c r="L112" i="12" s="1"/>
  <c r="K90" i="11"/>
  <c r="L90" i="11" s="1"/>
  <c r="P90" i="11" s="1"/>
  <c r="N90" i="11" s="1"/>
  <c r="F91" i="11" s="1"/>
  <c r="I91" i="11" s="1"/>
  <c r="P112" i="12" l="1"/>
  <c r="O112" i="12"/>
  <c r="G113" i="12" s="1"/>
  <c r="J113" i="12" s="1"/>
  <c r="N112" i="12"/>
  <c r="F113" i="12" s="1"/>
  <c r="I113" i="12" s="1"/>
  <c r="M112" i="12"/>
  <c r="E113" i="12" s="1"/>
  <c r="H113" i="12" s="1"/>
  <c r="M90" i="11"/>
  <c r="E91" i="11" s="1"/>
  <c r="H91" i="11" s="1"/>
  <c r="O90" i="11"/>
  <c r="G91" i="11" s="1"/>
  <c r="J91" i="11" s="1"/>
  <c r="K91" i="11" s="1"/>
  <c r="L91" i="11" s="1"/>
  <c r="P91" i="11" s="1"/>
  <c r="N91" i="11" s="1"/>
  <c r="F92" i="11" s="1"/>
  <c r="I92" i="11" s="1"/>
  <c r="K113" i="12" l="1"/>
  <c r="L113" i="12" s="1"/>
  <c r="M91" i="11"/>
  <c r="E92" i="11" s="1"/>
  <c r="H92" i="11" s="1"/>
  <c r="O91" i="11"/>
  <c r="G92" i="11" s="1"/>
  <c r="J92" i="11" s="1"/>
  <c r="P113" i="12" l="1"/>
  <c r="O113" i="12"/>
  <c r="G114" i="12" s="1"/>
  <c r="J114" i="12" s="1"/>
  <c r="N113" i="12"/>
  <c r="F114" i="12" s="1"/>
  <c r="I114" i="12" s="1"/>
  <c r="M113" i="12"/>
  <c r="E114" i="12" s="1"/>
  <c r="H114" i="12" s="1"/>
  <c r="K114" i="12" s="1"/>
  <c r="L114" i="12" s="1"/>
  <c r="K92" i="11"/>
  <c r="L92" i="11" s="1"/>
  <c r="O92" i="11" s="1"/>
  <c r="G93" i="11" s="1"/>
  <c r="J93" i="11" s="1"/>
  <c r="P114" i="12" l="1"/>
  <c r="N114" i="12"/>
  <c r="F115" i="12" s="1"/>
  <c r="I115" i="12" s="1"/>
  <c r="O114" i="12"/>
  <c r="G115" i="12" s="1"/>
  <c r="J115" i="12" s="1"/>
  <c r="M114" i="12"/>
  <c r="E115" i="12" s="1"/>
  <c r="H115" i="12" s="1"/>
  <c r="K115" i="12" s="1"/>
  <c r="L115" i="12" s="1"/>
  <c r="P92" i="11"/>
  <c r="N92" i="11" s="1"/>
  <c r="F93" i="11" s="1"/>
  <c r="I93" i="11" s="1"/>
  <c r="M92" i="11"/>
  <c r="E93" i="11" s="1"/>
  <c r="H93" i="11" s="1"/>
  <c r="K93" i="11" s="1"/>
  <c r="L93" i="11" s="1"/>
  <c r="M115" i="12" l="1"/>
  <c r="E116" i="12" s="1"/>
  <c r="H116" i="12" s="1"/>
  <c r="K116" i="12" s="1"/>
  <c r="L116" i="12" s="1"/>
  <c r="P115" i="12"/>
  <c r="O115" i="12"/>
  <c r="G116" i="12" s="1"/>
  <c r="J116" i="12" s="1"/>
  <c r="N115" i="12"/>
  <c r="F116" i="12" s="1"/>
  <c r="I116" i="12" s="1"/>
  <c r="N93" i="11"/>
  <c r="F94" i="11" s="1"/>
  <c r="I94" i="11" s="1"/>
  <c r="P93" i="11"/>
  <c r="O93" i="11" s="1"/>
  <c r="G94" i="11" s="1"/>
  <c r="J94" i="11" s="1"/>
  <c r="N116" i="12" l="1"/>
  <c r="F117" i="12" s="1"/>
  <c r="I117" i="12" s="1"/>
  <c r="M116" i="12"/>
  <c r="E117" i="12" s="1"/>
  <c r="H117" i="12" s="1"/>
  <c r="P116" i="12"/>
  <c r="O116" i="12" s="1"/>
  <c r="G117" i="12" s="1"/>
  <c r="J117" i="12" s="1"/>
  <c r="M93" i="11"/>
  <c r="E94" i="11" s="1"/>
  <c r="H94" i="11" s="1"/>
  <c r="K94" i="11" s="1"/>
  <c r="L94" i="11" s="1"/>
  <c r="P94" i="11" s="1"/>
  <c r="N94" i="11" s="1"/>
  <c r="F95" i="11" s="1"/>
  <c r="I95" i="11" s="1"/>
  <c r="K117" i="12" l="1"/>
  <c r="L117" i="12" s="1"/>
  <c r="O94" i="11"/>
  <c r="G95" i="11" s="1"/>
  <c r="J95" i="11" s="1"/>
  <c r="M94" i="11"/>
  <c r="E95" i="11" s="1"/>
  <c r="H95" i="11" s="1"/>
  <c r="K95" i="11" s="1"/>
  <c r="L95" i="11" s="1"/>
  <c r="O95" i="11" s="1"/>
  <c r="G96" i="11" s="1"/>
  <c r="J96" i="11" s="1"/>
  <c r="P117" i="12" l="1"/>
  <c r="N117" i="12" s="1"/>
  <c r="F118" i="12" s="1"/>
  <c r="I118" i="12" s="1"/>
  <c r="O117" i="12"/>
  <c r="G118" i="12" s="1"/>
  <c r="J118" i="12" s="1"/>
  <c r="P95" i="11"/>
  <c r="N95" i="11" s="1"/>
  <c r="F96" i="11" s="1"/>
  <c r="I96" i="11" s="1"/>
  <c r="M117" i="12" l="1"/>
  <c r="E118" i="12" s="1"/>
  <c r="H118" i="12" s="1"/>
  <c r="K118" i="12" s="1"/>
  <c r="L118" i="12" s="1"/>
  <c r="M95" i="11"/>
  <c r="E96" i="11" s="1"/>
  <c r="H96" i="11" s="1"/>
  <c r="K96" i="11" s="1"/>
  <c r="L96" i="11" s="1"/>
  <c r="P118" i="12" l="1"/>
  <c r="O118" i="12"/>
  <c r="G119" i="12" s="1"/>
  <c r="J119" i="12" s="1"/>
  <c r="N118" i="12"/>
  <c r="F119" i="12" s="1"/>
  <c r="I119" i="12" s="1"/>
  <c r="M118" i="12"/>
  <c r="E119" i="12" s="1"/>
  <c r="H119" i="12" s="1"/>
  <c r="K119" i="12" s="1"/>
  <c r="L119" i="12" s="1"/>
  <c r="P96" i="11"/>
  <c r="N96" i="11" s="1"/>
  <c r="F97" i="11" s="1"/>
  <c r="I97" i="11" s="1"/>
  <c r="M96" i="11"/>
  <c r="E97" i="11" s="1"/>
  <c r="H97" i="11" s="1"/>
  <c r="P119" i="12" l="1"/>
  <c r="O119" i="12"/>
  <c r="G120" i="12" s="1"/>
  <c r="J120" i="12" s="1"/>
  <c r="M119" i="12"/>
  <c r="E120" i="12" s="1"/>
  <c r="H120" i="12" s="1"/>
  <c r="K120" i="12" s="1"/>
  <c r="L120" i="12" s="1"/>
  <c r="N119" i="12"/>
  <c r="F120" i="12" s="1"/>
  <c r="I120" i="12" s="1"/>
  <c r="O96" i="11"/>
  <c r="G97" i="11" s="1"/>
  <c r="J97" i="11" s="1"/>
  <c r="K97" i="11"/>
  <c r="L97" i="11" s="1"/>
  <c r="P120" i="12" l="1"/>
  <c r="O120" i="12"/>
  <c r="G121" i="12" s="1"/>
  <c r="J121" i="12" s="1"/>
  <c r="N120" i="12"/>
  <c r="F121" i="12" s="1"/>
  <c r="I121" i="12" s="1"/>
  <c r="M120" i="12"/>
  <c r="E121" i="12" s="1"/>
  <c r="H121" i="12" s="1"/>
  <c r="K121" i="12" s="1"/>
  <c r="L121" i="12" s="1"/>
  <c r="P97" i="11"/>
  <c r="O97" i="11" s="1"/>
  <c r="G98" i="11" s="1"/>
  <c r="J98" i="11" s="1"/>
  <c r="M97" i="11"/>
  <c r="E98" i="11" s="1"/>
  <c r="H98" i="11" s="1"/>
  <c r="P121" i="12" l="1"/>
  <c r="N121" i="12" s="1"/>
  <c r="F122" i="12" s="1"/>
  <c r="I122" i="12" s="1"/>
  <c r="O121" i="12"/>
  <c r="G122" i="12" s="1"/>
  <c r="J122" i="12" s="1"/>
  <c r="N97" i="11"/>
  <c r="F98" i="11" s="1"/>
  <c r="I98" i="11" s="1"/>
  <c r="K98" i="11" s="1"/>
  <c r="L98" i="11" s="1"/>
  <c r="O98" i="11" s="1"/>
  <c r="G99" i="11" s="1"/>
  <c r="J99" i="11" s="1"/>
  <c r="M121" i="12" l="1"/>
  <c r="E122" i="12" s="1"/>
  <c r="H122" i="12" s="1"/>
  <c r="K122" i="12" s="1"/>
  <c r="L122" i="12" s="1"/>
  <c r="P98" i="11"/>
  <c r="N98" i="11" s="1"/>
  <c r="F99" i="11" s="1"/>
  <c r="I99" i="11" s="1"/>
  <c r="M98" i="11"/>
  <c r="E99" i="11" s="1"/>
  <c r="H99" i="11" s="1"/>
  <c r="P122" i="12" l="1"/>
  <c r="O122" i="12" s="1"/>
  <c r="G123" i="12" s="1"/>
  <c r="J123" i="12" s="1"/>
  <c r="M122" i="12"/>
  <c r="E123" i="12" s="1"/>
  <c r="H123" i="12" s="1"/>
  <c r="K99" i="11"/>
  <c r="L99" i="11" s="1"/>
  <c r="N122" i="12" l="1"/>
  <c r="F123" i="12" s="1"/>
  <c r="I123" i="12" s="1"/>
  <c r="K123" i="12" s="1"/>
  <c r="L123" i="12" s="1"/>
  <c r="P99" i="11"/>
  <c r="M99" i="11" s="1"/>
  <c r="E100" i="11" s="1"/>
  <c r="H100" i="11" s="1"/>
  <c r="P123" i="12" l="1"/>
  <c r="N123" i="12" s="1"/>
  <c r="F124" i="12" s="1"/>
  <c r="I124" i="12" s="1"/>
  <c r="O123" i="12"/>
  <c r="G124" i="12" s="1"/>
  <c r="J124" i="12" s="1"/>
  <c r="O99" i="11"/>
  <c r="G100" i="11" s="1"/>
  <c r="J100" i="11" s="1"/>
  <c r="N99" i="11"/>
  <c r="F100" i="11" s="1"/>
  <c r="I100" i="11" s="1"/>
  <c r="K100" i="11" s="1"/>
  <c r="L100" i="11" s="1"/>
  <c r="M123" i="12" l="1"/>
  <c r="E124" i="12" s="1"/>
  <c r="H124" i="12" s="1"/>
  <c r="K124" i="12" s="1"/>
  <c r="L124" i="12" s="1"/>
  <c r="N100" i="11"/>
  <c r="F101" i="11" s="1"/>
  <c r="I101" i="11" s="1"/>
  <c r="P100" i="11"/>
  <c r="M100" i="11" s="1"/>
  <c r="E101" i="11" s="1"/>
  <c r="H101" i="11" s="1"/>
  <c r="P124" i="12" l="1"/>
  <c r="O124" i="12"/>
  <c r="G125" i="12" s="1"/>
  <c r="J125" i="12" s="1"/>
  <c r="N124" i="12"/>
  <c r="F125" i="12" s="1"/>
  <c r="I125" i="12" s="1"/>
  <c r="M124" i="12"/>
  <c r="E125" i="12" s="1"/>
  <c r="H125" i="12" s="1"/>
  <c r="K125" i="12" s="1"/>
  <c r="L125" i="12" s="1"/>
  <c r="O100" i="11"/>
  <c r="G101" i="11" s="1"/>
  <c r="J101" i="11" s="1"/>
  <c r="K101" i="11" s="1"/>
  <c r="L101" i="11" s="1"/>
  <c r="P125" i="12" l="1"/>
  <c r="O125" i="12"/>
  <c r="G126" i="12" s="1"/>
  <c r="J126" i="12" s="1"/>
  <c r="M125" i="12"/>
  <c r="E126" i="12" s="1"/>
  <c r="H126" i="12" s="1"/>
  <c r="K126" i="12" s="1"/>
  <c r="L126" i="12" s="1"/>
  <c r="N125" i="12"/>
  <c r="F126" i="12" s="1"/>
  <c r="I126" i="12" s="1"/>
  <c r="O101" i="11"/>
  <c r="G102" i="11" s="1"/>
  <c r="J102" i="11" s="1"/>
  <c r="P101" i="11"/>
  <c r="M101" i="11" s="1"/>
  <c r="E102" i="11" s="1"/>
  <c r="H102" i="11" s="1"/>
  <c r="N101" i="11"/>
  <c r="F102" i="11" s="1"/>
  <c r="I102" i="11" s="1"/>
  <c r="K102" i="11" s="1"/>
  <c r="L102" i="11" s="1"/>
  <c r="M126" i="12" l="1"/>
  <c r="E127" i="12" s="1"/>
  <c r="H127" i="12" s="1"/>
  <c r="P126" i="12"/>
  <c r="O126" i="12" s="1"/>
  <c r="G127" i="12" s="1"/>
  <c r="J127" i="12" s="1"/>
  <c r="N126" i="12"/>
  <c r="F127" i="12" s="1"/>
  <c r="I127" i="12" s="1"/>
  <c r="P102" i="11"/>
  <c r="M102" i="11" s="1"/>
  <c r="E103" i="11" s="1"/>
  <c r="H103" i="11" s="1"/>
  <c r="K127" i="12" l="1"/>
  <c r="L127" i="12" s="1"/>
  <c r="O102" i="11"/>
  <c r="G103" i="11" s="1"/>
  <c r="J103" i="11" s="1"/>
  <c r="N102" i="11"/>
  <c r="F103" i="11" s="1"/>
  <c r="I103" i="11" s="1"/>
  <c r="K103" i="11" s="1"/>
  <c r="L103" i="11" s="1"/>
  <c r="P127" i="12" l="1"/>
  <c r="O127" i="12"/>
  <c r="G128" i="12" s="1"/>
  <c r="J128" i="12" s="1"/>
  <c r="N127" i="12"/>
  <c r="F128" i="12" s="1"/>
  <c r="I128" i="12" s="1"/>
  <c r="M127" i="12"/>
  <c r="E128" i="12" s="1"/>
  <c r="H128" i="12" s="1"/>
  <c r="K128" i="12" s="1"/>
  <c r="L128" i="12" s="1"/>
  <c r="P103" i="11"/>
  <c r="N103" i="11" s="1"/>
  <c r="F104" i="11" s="1"/>
  <c r="I104" i="11" s="1"/>
  <c r="P128" i="12" l="1"/>
  <c r="O128" i="12"/>
  <c r="G129" i="12" s="1"/>
  <c r="J129" i="12" s="1"/>
  <c r="N128" i="12"/>
  <c r="F129" i="12" s="1"/>
  <c r="I129" i="12" s="1"/>
  <c r="M128" i="12"/>
  <c r="E129" i="12" s="1"/>
  <c r="H129" i="12" s="1"/>
  <c r="K129" i="12" s="1"/>
  <c r="L129" i="12" s="1"/>
  <c r="M103" i="11"/>
  <c r="E104" i="11" s="1"/>
  <c r="H104" i="11" s="1"/>
  <c r="O103" i="11"/>
  <c r="G104" i="11" s="1"/>
  <c r="J104" i="11" s="1"/>
  <c r="K104" i="11" s="1"/>
  <c r="L104" i="11" s="1"/>
  <c r="O104" i="11" s="1"/>
  <c r="G105" i="11" s="1"/>
  <c r="J105" i="11" s="1"/>
  <c r="P129" i="12" l="1"/>
  <c r="O129" i="12" s="1"/>
  <c r="G130" i="12" s="1"/>
  <c r="J130" i="12" s="1"/>
  <c r="N129" i="12"/>
  <c r="F130" i="12" s="1"/>
  <c r="I130" i="12" s="1"/>
  <c r="M129" i="12"/>
  <c r="E130" i="12" s="1"/>
  <c r="H130" i="12" s="1"/>
  <c r="P104" i="11"/>
  <c r="M104" i="11" s="1"/>
  <c r="E105" i="11" s="1"/>
  <c r="H105" i="11" s="1"/>
  <c r="K130" i="12" l="1"/>
  <c r="L130" i="12" s="1"/>
  <c r="N104" i="11"/>
  <c r="F105" i="11" s="1"/>
  <c r="I105" i="11" s="1"/>
  <c r="K105" i="11" s="1"/>
  <c r="L105" i="11" s="1"/>
  <c r="P130" i="12" l="1"/>
  <c r="O130" i="12"/>
  <c r="G131" i="12" s="1"/>
  <c r="J131" i="12" s="1"/>
  <c r="N130" i="12"/>
  <c r="F131" i="12" s="1"/>
  <c r="I131" i="12" s="1"/>
  <c r="M130" i="12"/>
  <c r="E131" i="12" s="1"/>
  <c r="H131" i="12" s="1"/>
  <c r="K131" i="12" s="1"/>
  <c r="L131" i="12" s="1"/>
  <c r="P105" i="11"/>
  <c r="N105" i="11" s="1"/>
  <c r="F106" i="11" s="1"/>
  <c r="I106" i="11" s="1"/>
  <c r="M105" i="11"/>
  <c r="E106" i="11" s="1"/>
  <c r="H106" i="11" s="1"/>
  <c r="O131" i="12" l="1"/>
  <c r="G132" i="12" s="1"/>
  <c r="J132" i="12" s="1"/>
  <c r="P131" i="12"/>
  <c r="M131" i="12" s="1"/>
  <c r="E132" i="12" s="1"/>
  <c r="H132" i="12" s="1"/>
  <c r="K132" i="12" s="1"/>
  <c r="L132" i="12" s="1"/>
  <c r="N131" i="12"/>
  <c r="F132" i="12" s="1"/>
  <c r="I132" i="12" s="1"/>
  <c r="O105" i="11"/>
  <c r="G106" i="11" s="1"/>
  <c r="J106" i="11" s="1"/>
  <c r="K106" i="11" s="1"/>
  <c r="L106" i="11" s="1"/>
  <c r="M132" i="12" l="1"/>
  <c r="E133" i="12" s="1"/>
  <c r="H133" i="12" s="1"/>
  <c r="P132" i="12"/>
  <c r="O132" i="12" s="1"/>
  <c r="G133" i="12" s="1"/>
  <c r="J133" i="12" s="1"/>
  <c r="P106" i="11"/>
  <c r="N106" i="11" s="1"/>
  <c r="F107" i="11" s="1"/>
  <c r="I107" i="11" s="1"/>
  <c r="M106" i="11"/>
  <c r="E107" i="11" s="1"/>
  <c r="H107" i="11" s="1"/>
  <c r="N132" i="12" l="1"/>
  <c r="F133" i="12" s="1"/>
  <c r="I133" i="12" s="1"/>
  <c r="K133" i="12" s="1"/>
  <c r="L133" i="12" s="1"/>
  <c r="O106" i="11"/>
  <c r="G107" i="11" s="1"/>
  <c r="J107" i="11" s="1"/>
  <c r="K107" i="11" s="1"/>
  <c r="L107" i="11" s="1"/>
  <c r="P133" i="12" l="1"/>
  <c r="O133" i="12"/>
  <c r="G134" i="12" s="1"/>
  <c r="J134" i="12" s="1"/>
  <c r="N133" i="12"/>
  <c r="F134" i="12" s="1"/>
  <c r="I134" i="12" s="1"/>
  <c r="M133" i="12"/>
  <c r="E134" i="12" s="1"/>
  <c r="H134" i="12" s="1"/>
  <c r="K134" i="12" s="1"/>
  <c r="L134" i="12" s="1"/>
  <c r="O107" i="11"/>
  <c r="G108" i="11" s="1"/>
  <c r="J108" i="11" s="1"/>
  <c r="P107" i="11"/>
  <c r="N107" i="11" s="1"/>
  <c r="F108" i="11" s="1"/>
  <c r="I108" i="11" s="1"/>
  <c r="P134" i="12" l="1"/>
  <c r="O134" i="12"/>
  <c r="G135" i="12" s="1"/>
  <c r="J135" i="12" s="1"/>
  <c r="N134" i="12"/>
  <c r="F135" i="12" s="1"/>
  <c r="I135" i="12" s="1"/>
  <c r="M134" i="12"/>
  <c r="E135" i="12" s="1"/>
  <c r="H135" i="12" s="1"/>
  <c r="K135" i="12" s="1"/>
  <c r="L135" i="12" s="1"/>
  <c r="M107" i="11"/>
  <c r="E108" i="11" s="1"/>
  <c r="H108" i="11" s="1"/>
  <c r="K108" i="11" s="1"/>
  <c r="L108" i="11" s="1"/>
  <c r="N108" i="11" s="1"/>
  <c r="F109" i="11" s="1"/>
  <c r="I109" i="11" s="1"/>
  <c r="P135" i="12" l="1"/>
  <c r="O135" i="12"/>
  <c r="G136" i="12" s="1"/>
  <c r="J136" i="12" s="1"/>
  <c r="N135" i="12"/>
  <c r="F136" i="12" s="1"/>
  <c r="I136" i="12" s="1"/>
  <c r="M135" i="12"/>
  <c r="E136" i="12" s="1"/>
  <c r="H136" i="12" s="1"/>
  <c r="K136" i="12" s="1"/>
  <c r="L136" i="12" s="1"/>
  <c r="P108" i="11"/>
  <c r="M108" i="11" s="1"/>
  <c r="E109" i="11" s="1"/>
  <c r="H109" i="11" s="1"/>
  <c r="K109" i="11" s="1"/>
  <c r="L109" i="11" s="1"/>
  <c r="P109" i="11" s="1"/>
  <c r="N109" i="11" s="1"/>
  <c r="F110" i="11" s="1"/>
  <c r="I110" i="11" s="1"/>
  <c r="O108" i="11"/>
  <c r="G109" i="11" s="1"/>
  <c r="J109" i="11" s="1"/>
  <c r="P136" i="12" l="1"/>
  <c r="N136" i="12"/>
  <c r="F137" i="12" s="1"/>
  <c r="I137" i="12" s="1"/>
  <c r="O136" i="12"/>
  <c r="G137" i="12" s="1"/>
  <c r="J137" i="12" s="1"/>
  <c r="M136" i="12"/>
  <c r="E137" i="12" s="1"/>
  <c r="H137" i="12" s="1"/>
  <c r="K137" i="12" s="1"/>
  <c r="L137" i="12" s="1"/>
  <c r="O109" i="11"/>
  <c r="G110" i="11" s="1"/>
  <c r="J110" i="11" s="1"/>
  <c r="M109" i="11"/>
  <c r="E110" i="11" s="1"/>
  <c r="H110" i="11" s="1"/>
  <c r="K110" i="11" s="1"/>
  <c r="L110" i="11" s="1"/>
  <c r="M137" i="12" l="1"/>
  <c r="E138" i="12" s="1"/>
  <c r="H138" i="12" s="1"/>
  <c r="P137" i="12"/>
  <c r="N137" i="12" s="1"/>
  <c r="F138" i="12" s="1"/>
  <c r="I138" i="12" s="1"/>
  <c r="O137" i="12"/>
  <c r="G138" i="12" s="1"/>
  <c r="J138" i="12" s="1"/>
  <c r="P110" i="11"/>
  <c r="N110" i="11" s="1"/>
  <c r="F111" i="11" s="1"/>
  <c r="I111" i="11" s="1"/>
  <c r="M110" i="11"/>
  <c r="E111" i="11" s="1"/>
  <c r="H111" i="11" s="1"/>
  <c r="K138" i="12" l="1"/>
  <c r="L138" i="12" s="1"/>
  <c r="O110" i="11"/>
  <c r="G111" i="11" s="1"/>
  <c r="J111" i="11" s="1"/>
  <c r="K111" i="11" s="1"/>
  <c r="L111" i="11" s="1"/>
  <c r="O111" i="11" s="1"/>
  <c r="G112" i="11" s="1"/>
  <c r="J112" i="11" s="1"/>
  <c r="P138" i="12" l="1"/>
  <c r="O138" i="12"/>
  <c r="G139" i="12" s="1"/>
  <c r="J139" i="12" s="1"/>
  <c r="N138" i="12"/>
  <c r="F139" i="12" s="1"/>
  <c r="I139" i="12" s="1"/>
  <c r="M138" i="12"/>
  <c r="E139" i="12" s="1"/>
  <c r="H139" i="12" s="1"/>
  <c r="K139" i="12" s="1"/>
  <c r="L139" i="12" s="1"/>
  <c r="P111" i="11"/>
  <c r="N111" i="11" s="1"/>
  <c r="F112" i="11" s="1"/>
  <c r="I112" i="11" s="1"/>
  <c r="M111" i="11"/>
  <c r="E112" i="11" s="1"/>
  <c r="H112" i="11" s="1"/>
  <c r="P139" i="12" l="1"/>
  <c r="O139" i="12" s="1"/>
  <c r="G140" i="12" s="1"/>
  <c r="J140" i="12" s="1"/>
  <c r="N139" i="12"/>
  <c r="F140" i="12" s="1"/>
  <c r="I140" i="12" s="1"/>
  <c r="M139" i="12"/>
  <c r="E140" i="12" s="1"/>
  <c r="H140" i="12" s="1"/>
  <c r="K112" i="11"/>
  <c r="L112" i="11" s="1"/>
  <c r="K140" i="12" l="1"/>
  <c r="L140" i="12" s="1"/>
  <c r="P112" i="11"/>
  <c r="N112" i="11" s="1"/>
  <c r="F113" i="11" s="1"/>
  <c r="I113" i="11" s="1"/>
  <c r="P140" i="12" l="1"/>
  <c r="O140" i="12"/>
  <c r="G141" i="12" s="1"/>
  <c r="J141" i="12" s="1"/>
  <c r="N140" i="12"/>
  <c r="F141" i="12" s="1"/>
  <c r="I141" i="12" s="1"/>
  <c r="M140" i="12"/>
  <c r="E141" i="12" s="1"/>
  <c r="H141" i="12" s="1"/>
  <c r="K141" i="12" s="1"/>
  <c r="L141" i="12" s="1"/>
  <c r="O112" i="11"/>
  <c r="G113" i="11" s="1"/>
  <c r="J113" i="11" s="1"/>
  <c r="M112" i="11"/>
  <c r="E113" i="11" s="1"/>
  <c r="H113" i="11" s="1"/>
  <c r="K113" i="11" s="1"/>
  <c r="L113" i="11" s="1"/>
  <c r="P141" i="12" l="1"/>
  <c r="O141" i="12"/>
  <c r="G142" i="12" s="1"/>
  <c r="J142" i="12" s="1"/>
  <c r="M141" i="12"/>
  <c r="E142" i="12" s="1"/>
  <c r="H142" i="12" s="1"/>
  <c r="N141" i="12"/>
  <c r="F142" i="12" s="1"/>
  <c r="I142" i="12" s="1"/>
  <c r="N113" i="11"/>
  <c r="F114" i="11" s="1"/>
  <c r="I114" i="11" s="1"/>
  <c r="P113" i="11"/>
  <c r="M113" i="11" s="1"/>
  <c r="E114" i="11" s="1"/>
  <c r="H114" i="11" s="1"/>
  <c r="K142" i="12" l="1"/>
  <c r="L142" i="12" s="1"/>
  <c r="O113" i="11"/>
  <c r="G114" i="11" s="1"/>
  <c r="J114" i="11" s="1"/>
  <c r="K114" i="11" s="1"/>
  <c r="L114" i="11" s="1"/>
  <c r="M142" i="12" l="1"/>
  <c r="E143" i="12" s="1"/>
  <c r="H143" i="12" s="1"/>
  <c r="P142" i="12"/>
  <c r="O142" i="12"/>
  <c r="G143" i="12" s="1"/>
  <c r="J143" i="12" s="1"/>
  <c r="N142" i="12"/>
  <c r="F143" i="12" s="1"/>
  <c r="I143" i="12" s="1"/>
  <c r="O114" i="11"/>
  <c r="G115" i="11" s="1"/>
  <c r="J115" i="11" s="1"/>
  <c r="P114" i="11"/>
  <c r="M114" i="11" s="1"/>
  <c r="E115" i="11" s="1"/>
  <c r="H115" i="11" s="1"/>
  <c r="K143" i="12" l="1"/>
  <c r="L143" i="12" s="1"/>
  <c r="N114" i="11"/>
  <c r="F115" i="11" s="1"/>
  <c r="I115" i="11" s="1"/>
  <c r="K115" i="11" s="1"/>
  <c r="L115" i="11" s="1"/>
  <c r="P115" i="11" s="1"/>
  <c r="M115" i="11" s="1"/>
  <c r="E116" i="11" s="1"/>
  <c r="H116" i="11" s="1"/>
  <c r="P143" i="12" l="1"/>
  <c r="O143" i="12"/>
  <c r="G144" i="12" s="1"/>
  <c r="J144" i="12" s="1"/>
  <c r="N143" i="12"/>
  <c r="F144" i="12" s="1"/>
  <c r="I144" i="12" s="1"/>
  <c r="M143" i="12"/>
  <c r="E144" i="12" s="1"/>
  <c r="H144" i="12" s="1"/>
  <c r="O115" i="11"/>
  <c r="G116" i="11" s="1"/>
  <c r="J116" i="11" s="1"/>
  <c r="N115" i="11"/>
  <c r="F116" i="11" s="1"/>
  <c r="I116" i="11" s="1"/>
  <c r="K116" i="11" s="1"/>
  <c r="L116" i="11" s="1"/>
  <c r="K144" i="12" l="1"/>
  <c r="L144" i="12" s="1"/>
  <c r="P116" i="11"/>
  <c r="M116" i="11" s="1"/>
  <c r="E117" i="11" s="1"/>
  <c r="H117" i="11" s="1"/>
  <c r="P144" i="12" l="1"/>
  <c r="O144" i="12"/>
  <c r="G145" i="12" s="1"/>
  <c r="J145" i="12" s="1"/>
  <c r="N144" i="12"/>
  <c r="F145" i="12" s="1"/>
  <c r="I145" i="12" s="1"/>
  <c r="M144" i="12"/>
  <c r="E145" i="12" s="1"/>
  <c r="H145" i="12" s="1"/>
  <c r="K145" i="12" s="1"/>
  <c r="L145" i="12" s="1"/>
  <c r="O116" i="11"/>
  <c r="G117" i="11" s="1"/>
  <c r="J117" i="11" s="1"/>
  <c r="N116" i="11"/>
  <c r="F117" i="11" s="1"/>
  <c r="I117" i="11" s="1"/>
  <c r="K117" i="11" s="1"/>
  <c r="L117" i="11" s="1"/>
  <c r="O117" i="11" s="1"/>
  <c r="G118" i="11" s="1"/>
  <c r="J118" i="11" s="1"/>
  <c r="P145" i="12" l="1"/>
  <c r="O145" i="12"/>
  <c r="G146" i="12" s="1"/>
  <c r="J146" i="12" s="1"/>
  <c r="N145" i="12"/>
  <c r="F146" i="12" s="1"/>
  <c r="I146" i="12" s="1"/>
  <c r="M145" i="12"/>
  <c r="E146" i="12" s="1"/>
  <c r="H146" i="12" s="1"/>
  <c r="K146" i="12" s="1"/>
  <c r="L146" i="12" s="1"/>
  <c r="P117" i="11"/>
  <c r="M117" i="11" s="1"/>
  <c r="E118" i="11" s="1"/>
  <c r="H118" i="11" s="1"/>
  <c r="P146" i="12" l="1"/>
  <c r="O146" i="12"/>
  <c r="G147" i="12" s="1"/>
  <c r="J147" i="12" s="1"/>
  <c r="N146" i="12"/>
  <c r="F147" i="12" s="1"/>
  <c r="I147" i="12" s="1"/>
  <c r="M146" i="12"/>
  <c r="E147" i="12" s="1"/>
  <c r="H147" i="12" s="1"/>
  <c r="N117" i="11"/>
  <c r="F118" i="11" s="1"/>
  <c r="I118" i="11" s="1"/>
  <c r="K118" i="11" s="1"/>
  <c r="L118" i="11" s="1"/>
  <c r="K147" i="12" l="1"/>
  <c r="L147" i="12" s="1"/>
  <c r="P118" i="11"/>
  <c r="M118" i="11" s="1"/>
  <c r="E119" i="11" s="1"/>
  <c r="H119" i="11" s="1"/>
  <c r="M147" i="12" l="1"/>
  <c r="E148" i="12" s="1"/>
  <c r="H148" i="12" s="1"/>
  <c r="P147" i="12"/>
  <c r="O147" i="12" s="1"/>
  <c r="G148" i="12" s="1"/>
  <c r="J148" i="12" s="1"/>
  <c r="O118" i="11"/>
  <c r="G119" i="11" s="1"/>
  <c r="J119" i="11" s="1"/>
  <c r="N118" i="11"/>
  <c r="F119" i="11" s="1"/>
  <c r="I119" i="11" s="1"/>
  <c r="K119" i="11" s="1"/>
  <c r="L119" i="11" s="1"/>
  <c r="O119" i="11" s="1"/>
  <c r="G120" i="11" s="1"/>
  <c r="J120" i="11" s="1"/>
  <c r="N147" i="12" l="1"/>
  <c r="F148" i="12" s="1"/>
  <c r="I148" i="12" s="1"/>
  <c r="K148" i="12"/>
  <c r="L148" i="12" s="1"/>
  <c r="P119" i="11"/>
  <c r="N119" i="11" s="1"/>
  <c r="F120" i="11" s="1"/>
  <c r="I120" i="11" s="1"/>
  <c r="N148" i="12" l="1"/>
  <c r="F149" i="12" s="1"/>
  <c r="I149" i="12" s="1"/>
  <c r="M148" i="12"/>
  <c r="E149" i="12" s="1"/>
  <c r="H149" i="12" s="1"/>
  <c r="P148" i="12"/>
  <c r="O148" i="12" s="1"/>
  <c r="G149" i="12" s="1"/>
  <c r="J149" i="12" s="1"/>
  <c r="M119" i="11"/>
  <c r="E120" i="11" s="1"/>
  <c r="H120" i="11" s="1"/>
  <c r="K120" i="11" s="1"/>
  <c r="L120" i="11" s="1"/>
  <c r="K149" i="12" l="1"/>
  <c r="L149" i="12" s="1"/>
  <c r="P120" i="11"/>
  <c r="M120" i="11" s="1"/>
  <c r="E121" i="11" s="1"/>
  <c r="H121" i="11" s="1"/>
  <c r="P149" i="12" l="1"/>
  <c r="O149" i="12"/>
  <c r="G150" i="12" s="1"/>
  <c r="J150" i="12" s="1"/>
  <c r="N149" i="12"/>
  <c r="F150" i="12" s="1"/>
  <c r="I150" i="12" s="1"/>
  <c r="M149" i="12"/>
  <c r="E150" i="12" s="1"/>
  <c r="H150" i="12" s="1"/>
  <c r="O120" i="11"/>
  <c r="G121" i="11" s="1"/>
  <c r="J121" i="11" s="1"/>
  <c r="N120" i="11"/>
  <c r="F121" i="11" s="1"/>
  <c r="I121" i="11" s="1"/>
  <c r="K121" i="11" s="1"/>
  <c r="L121" i="11" s="1"/>
  <c r="O121" i="11" s="1"/>
  <c r="G122" i="11" s="1"/>
  <c r="J122" i="11" s="1"/>
  <c r="K150" i="12" l="1"/>
  <c r="L150" i="12" s="1"/>
  <c r="P121" i="11"/>
  <c r="N121" i="11" s="1"/>
  <c r="F122" i="11" s="1"/>
  <c r="I122" i="11" s="1"/>
  <c r="P150" i="12" l="1"/>
  <c r="O150" i="12"/>
  <c r="G151" i="12" s="1"/>
  <c r="J151" i="12" s="1"/>
  <c r="N150" i="12"/>
  <c r="F151" i="12" s="1"/>
  <c r="I151" i="12" s="1"/>
  <c r="M150" i="12"/>
  <c r="E151" i="12" s="1"/>
  <c r="H151" i="12" s="1"/>
  <c r="M121" i="11"/>
  <c r="E122" i="11" s="1"/>
  <c r="H122" i="11" s="1"/>
  <c r="K122" i="11" s="1"/>
  <c r="L122" i="11" s="1"/>
  <c r="K151" i="12" l="1"/>
  <c r="L151" i="12" s="1"/>
  <c r="P122" i="11"/>
  <c r="N122" i="11" s="1"/>
  <c r="F123" i="11" s="1"/>
  <c r="I123" i="11" s="1"/>
  <c r="M122" i="11"/>
  <c r="E123" i="11" s="1"/>
  <c r="H123" i="11" s="1"/>
  <c r="P151" i="12" l="1"/>
  <c r="O151" i="12"/>
  <c r="G152" i="12" s="1"/>
  <c r="J152" i="12" s="1"/>
  <c r="N151" i="12"/>
  <c r="F152" i="12" s="1"/>
  <c r="I152" i="12" s="1"/>
  <c r="M151" i="12"/>
  <c r="E152" i="12" s="1"/>
  <c r="H152" i="12" s="1"/>
  <c r="K152" i="12" s="1"/>
  <c r="L152" i="12" s="1"/>
  <c r="O122" i="11"/>
  <c r="G123" i="11" s="1"/>
  <c r="J123" i="11" s="1"/>
  <c r="K123" i="11"/>
  <c r="L123" i="11" s="1"/>
  <c r="O123" i="11" s="1"/>
  <c r="G124" i="11" s="1"/>
  <c r="J124" i="11" s="1"/>
  <c r="P152" i="12" l="1"/>
  <c r="N152" i="12"/>
  <c r="F153" i="12" s="1"/>
  <c r="I153" i="12" s="1"/>
  <c r="O152" i="12"/>
  <c r="G153" i="12" s="1"/>
  <c r="J153" i="12" s="1"/>
  <c r="M152" i="12"/>
  <c r="E153" i="12" s="1"/>
  <c r="H153" i="12" s="1"/>
  <c r="K153" i="12" s="1"/>
  <c r="L153" i="12" s="1"/>
  <c r="P123" i="11"/>
  <c r="N123" i="11" s="1"/>
  <c r="F124" i="11" s="1"/>
  <c r="I124" i="11" s="1"/>
  <c r="M123" i="11"/>
  <c r="E124" i="11" s="1"/>
  <c r="H124" i="11" s="1"/>
  <c r="M153" i="12" l="1"/>
  <c r="E154" i="12" s="1"/>
  <c r="H154" i="12" s="1"/>
  <c r="P153" i="12"/>
  <c r="N153" i="12" s="1"/>
  <c r="F154" i="12" s="1"/>
  <c r="I154" i="12" s="1"/>
  <c r="O153" i="12"/>
  <c r="G154" i="12" s="1"/>
  <c r="J154" i="12" s="1"/>
  <c r="K124" i="11"/>
  <c r="L124" i="11" s="1"/>
  <c r="P124" i="11" s="1"/>
  <c r="N124" i="11" s="1"/>
  <c r="F125" i="11" s="1"/>
  <c r="I125" i="11" s="1"/>
  <c r="K154" i="12" l="1"/>
  <c r="L154" i="12" s="1"/>
  <c r="O124" i="11"/>
  <c r="G125" i="11" s="1"/>
  <c r="J125" i="11" s="1"/>
  <c r="M124" i="11"/>
  <c r="E125" i="11" s="1"/>
  <c r="H125" i="11" s="1"/>
  <c r="K125" i="11" s="1"/>
  <c r="L125" i="11" s="1"/>
  <c r="O125" i="11" s="1"/>
  <c r="G126" i="11" s="1"/>
  <c r="J126" i="11" s="1"/>
  <c r="P154" i="12" l="1"/>
  <c r="O154" i="12"/>
  <c r="N154" i="12"/>
  <c r="M154" i="12"/>
  <c r="P125" i="11"/>
  <c r="N125" i="11" s="1"/>
  <c r="F126" i="11" s="1"/>
  <c r="I126" i="11" s="1"/>
  <c r="M125" i="11"/>
  <c r="E126" i="11" s="1"/>
  <c r="H126" i="11" s="1"/>
  <c r="K126" i="11" l="1"/>
  <c r="L126" i="11" s="1"/>
  <c r="P126" i="11" l="1"/>
  <c r="N126" i="11" s="1"/>
  <c r="F127" i="11" s="1"/>
  <c r="I127" i="11" s="1"/>
  <c r="O126" i="11" l="1"/>
  <c r="G127" i="11" s="1"/>
  <c r="J127" i="11" s="1"/>
  <c r="M126" i="11"/>
  <c r="E127" i="11" s="1"/>
  <c r="H127" i="11" s="1"/>
  <c r="K127" i="11" s="1"/>
  <c r="L127" i="11" s="1"/>
  <c r="N127" i="11" l="1"/>
  <c r="F128" i="11" s="1"/>
  <c r="I128" i="11" s="1"/>
  <c r="P127" i="11"/>
  <c r="O127" i="11" s="1"/>
  <c r="G128" i="11" s="1"/>
  <c r="J128" i="11" s="1"/>
  <c r="M127" i="11" l="1"/>
  <c r="E128" i="11" s="1"/>
  <c r="H128" i="11" s="1"/>
  <c r="K128" i="11"/>
  <c r="L128" i="11" s="1"/>
  <c r="O128" i="11" s="1"/>
  <c r="G129" i="11" s="1"/>
  <c r="J129" i="11" s="1"/>
  <c r="P128" i="11" l="1"/>
  <c r="N128" i="11" s="1"/>
  <c r="F129" i="11" s="1"/>
  <c r="I129" i="11" s="1"/>
  <c r="M128" i="11" l="1"/>
  <c r="E129" i="11" s="1"/>
  <c r="H129" i="11" s="1"/>
  <c r="K129" i="11" s="1"/>
  <c r="L129" i="11" s="1"/>
  <c r="P129" i="11" s="1"/>
  <c r="N129" i="11" s="1"/>
  <c r="F130" i="11" s="1"/>
  <c r="I130" i="11" s="1"/>
  <c r="M129" i="11" l="1"/>
  <c r="E130" i="11" s="1"/>
  <c r="H130" i="11" s="1"/>
  <c r="O129" i="11"/>
  <c r="G130" i="11" s="1"/>
  <c r="J130" i="11" s="1"/>
  <c r="K130" i="11"/>
  <c r="L130" i="11" s="1"/>
  <c r="P130" i="11" l="1"/>
  <c r="M130" i="11" s="1"/>
  <c r="E131" i="11" s="1"/>
  <c r="H131" i="11" s="1"/>
  <c r="O130" i="11" l="1"/>
  <c r="G131" i="11" s="1"/>
  <c r="J131" i="11" s="1"/>
  <c r="N130" i="11"/>
  <c r="F131" i="11" s="1"/>
  <c r="I131" i="11" s="1"/>
  <c r="K131" i="11" s="1"/>
  <c r="L131" i="11" s="1"/>
  <c r="O131" i="11" s="1"/>
  <c r="G132" i="11" s="1"/>
  <c r="J132" i="11" s="1"/>
  <c r="P131" i="11" l="1"/>
  <c r="N131" i="11" s="1"/>
  <c r="F132" i="11" s="1"/>
  <c r="I132" i="11" s="1"/>
  <c r="M131" i="11"/>
  <c r="E132" i="11" s="1"/>
  <c r="H132" i="11" s="1"/>
  <c r="K132" i="11" l="1"/>
  <c r="L132" i="11" s="1"/>
  <c r="P132" i="11" l="1"/>
  <c r="M132" i="11" s="1"/>
  <c r="E133" i="11" s="1"/>
  <c r="H133" i="11" s="1"/>
  <c r="O132" i="11" l="1"/>
  <c r="G133" i="11" s="1"/>
  <c r="J133" i="11" s="1"/>
  <c r="N132" i="11"/>
  <c r="F133" i="11" s="1"/>
  <c r="I133" i="11" s="1"/>
  <c r="K133" i="11" s="1"/>
  <c r="L133" i="11" s="1"/>
  <c r="O133" i="11" s="1"/>
  <c r="G134" i="11" s="1"/>
  <c r="J134" i="11" s="1"/>
  <c r="P133" i="11" l="1"/>
  <c r="M133" i="11" s="1"/>
  <c r="E134" i="11" s="1"/>
  <c r="H134" i="11" s="1"/>
  <c r="N133" i="11" l="1"/>
  <c r="F134" i="11" s="1"/>
  <c r="I134" i="11" s="1"/>
  <c r="K134" i="11" s="1"/>
  <c r="L134" i="11" s="1"/>
  <c r="P134" i="11" l="1"/>
  <c r="M134" i="11" s="1"/>
  <c r="E135" i="11" s="1"/>
  <c r="H135" i="11" s="1"/>
  <c r="N134" i="11" l="1"/>
  <c r="F135" i="11" s="1"/>
  <c r="I135" i="11" s="1"/>
  <c r="O134" i="11"/>
  <c r="G135" i="11" s="1"/>
  <c r="J135" i="11" s="1"/>
  <c r="K135" i="11" l="1"/>
  <c r="L135" i="11" s="1"/>
  <c r="P135" i="11" s="1"/>
  <c r="N135" i="11" s="1"/>
  <c r="F136" i="11" s="1"/>
  <c r="I136" i="11" s="1"/>
  <c r="M135" i="11" l="1"/>
  <c r="E136" i="11" s="1"/>
  <c r="H136" i="11" s="1"/>
  <c r="O135" i="11"/>
  <c r="G136" i="11" s="1"/>
  <c r="J136" i="11" s="1"/>
  <c r="K136" i="11" l="1"/>
  <c r="L136" i="11" s="1"/>
  <c r="O136" i="11" l="1"/>
  <c r="G137" i="11" s="1"/>
  <c r="J137" i="11" s="1"/>
  <c r="P136" i="11"/>
  <c r="M136" i="11" s="1"/>
  <c r="E137" i="11" s="1"/>
  <c r="H137" i="11" s="1"/>
  <c r="N136" i="11" l="1"/>
  <c r="F137" i="11" s="1"/>
  <c r="I137" i="11" s="1"/>
  <c r="K137" i="11" s="1"/>
  <c r="L137" i="11" s="1"/>
  <c r="M137" i="11" s="1"/>
  <c r="E138" i="11" s="1"/>
  <c r="H138" i="11" s="1"/>
  <c r="P137" i="11" l="1"/>
  <c r="N137" i="11" s="1"/>
  <c r="F138" i="11" s="1"/>
  <c r="I138" i="11" s="1"/>
  <c r="O137" i="11" l="1"/>
  <c r="G138" i="11" s="1"/>
  <c r="J138" i="11" s="1"/>
  <c r="K138" i="11" s="1"/>
  <c r="L138" i="11" s="1"/>
  <c r="O138" i="11" l="1"/>
  <c r="G139" i="11" s="1"/>
  <c r="J139" i="11" s="1"/>
  <c r="P138" i="11"/>
  <c r="N138" i="11" s="1"/>
  <c r="F139" i="11" s="1"/>
  <c r="I139" i="11" s="1"/>
  <c r="M138" i="11" l="1"/>
  <c r="E139" i="11" s="1"/>
  <c r="H139" i="11" s="1"/>
  <c r="K139" i="11" s="1"/>
  <c r="L139" i="11" s="1"/>
  <c r="P139" i="11" l="1"/>
  <c r="N139" i="11" s="1"/>
  <c r="F140" i="11" s="1"/>
  <c r="I140" i="11" s="1"/>
  <c r="M139" i="11" l="1"/>
  <c r="E140" i="11" s="1"/>
  <c r="H140" i="11" s="1"/>
  <c r="O139" i="11"/>
  <c r="G140" i="11" s="1"/>
  <c r="J140" i="11" s="1"/>
  <c r="K140" i="11" l="1"/>
  <c r="L140" i="11" s="1"/>
  <c r="P140" i="11" l="1"/>
  <c r="N140" i="11" s="1"/>
  <c r="F141" i="11" s="1"/>
  <c r="I141" i="11" s="1"/>
  <c r="M140" i="11"/>
  <c r="E141" i="11" s="1"/>
  <c r="H141" i="11" s="1"/>
  <c r="O140" i="11" l="1"/>
  <c r="G141" i="11" s="1"/>
  <c r="J141" i="11" s="1"/>
  <c r="K141" i="11" s="1"/>
  <c r="L141" i="11" s="1"/>
  <c r="O141" i="11" l="1"/>
  <c r="G142" i="11" s="1"/>
  <c r="J142" i="11" s="1"/>
  <c r="P141" i="11"/>
  <c r="N141" i="11" s="1"/>
  <c r="F142" i="11" s="1"/>
  <c r="I142" i="11" s="1"/>
  <c r="M141" i="11" l="1"/>
  <c r="E142" i="11" s="1"/>
  <c r="H142" i="11" s="1"/>
  <c r="K142" i="11" s="1"/>
  <c r="L142" i="11" s="1"/>
  <c r="P142" i="11" l="1"/>
  <c r="N142" i="11" s="1"/>
  <c r="F143" i="11" s="1"/>
  <c r="I143" i="11" s="1"/>
  <c r="M142" i="11"/>
  <c r="E143" i="11" s="1"/>
  <c r="H143" i="11" s="1"/>
  <c r="O142" i="11" l="1"/>
  <c r="G143" i="11" s="1"/>
  <c r="J143" i="11" s="1"/>
  <c r="K143" i="11" s="1"/>
  <c r="L143" i="11" s="1"/>
  <c r="O143" i="11" l="1"/>
  <c r="G144" i="11" s="1"/>
  <c r="J144" i="11" s="1"/>
  <c r="P143" i="11"/>
  <c r="N143" i="11" s="1"/>
  <c r="F144" i="11" s="1"/>
  <c r="I144" i="11" s="1"/>
  <c r="M143" i="11"/>
  <c r="E144" i="11" s="1"/>
  <c r="H144" i="11" s="1"/>
  <c r="K144" i="11" l="1"/>
  <c r="L144" i="11" s="1"/>
  <c r="P144" i="11" l="1"/>
  <c r="N144" i="11" s="1"/>
  <c r="F145" i="11" s="1"/>
  <c r="I145" i="11" s="1"/>
  <c r="M144" i="11" l="1"/>
  <c r="E145" i="11" s="1"/>
  <c r="H145" i="11" s="1"/>
  <c r="O144" i="11"/>
  <c r="G145" i="11" s="1"/>
  <c r="J145" i="11" s="1"/>
  <c r="K145" i="11" l="1"/>
  <c r="L145" i="11" s="1"/>
  <c r="P145" i="11" l="1"/>
  <c r="N145" i="11" s="1"/>
  <c r="F146" i="11" s="1"/>
  <c r="I146" i="11" s="1"/>
  <c r="M145" i="11"/>
  <c r="E146" i="11" s="1"/>
  <c r="H146" i="11" s="1"/>
  <c r="O145" i="11" l="1"/>
  <c r="G146" i="11" s="1"/>
  <c r="J146" i="11" s="1"/>
  <c r="K146" i="11" s="1"/>
  <c r="L146" i="11" s="1"/>
  <c r="O146" i="11" l="1"/>
  <c r="G147" i="11" s="1"/>
  <c r="J147" i="11" s="1"/>
  <c r="P146" i="11"/>
  <c r="M146" i="11" s="1"/>
  <c r="E147" i="11" s="1"/>
  <c r="H147" i="11" s="1"/>
  <c r="N146" i="11" l="1"/>
  <c r="F147" i="11" s="1"/>
  <c r="I147" i="11" s="1"/>
  <c r="K147" i="11" s="1"/>
  <c r="L147" i="11" s="1"/>
  <c r="P147" i="11" l="1"/>
  <c r="M147" i="11" s="1"/>
  <c r="E148" i="11" s="1"/>
  <c r="H148" i="11" s="1"/>
  <c r="N147" i="11" l="1"/>
  <c r="F148" i="11" s="1"/>
  <c r="I148" i="11" s="1"/>
  <c r="O147" i="11"/>
  <c r="G148" i="11" s="1"/>
  <c r="J148" i="11" s="1"/>
  <c r="K148" i="11" s="1"/>
  <c r="L148" i="11" s="1"/>
  <c r="P148" i="11" l="1"/>
  <c r="M148" i="11" s="1"/>
  <c r="E149" i="11" s="1"/>
  <c r="H149" i="11" s="1"/>
  <c r="N148" i="11"/>
  <c r="F149" i="11" s="1"/>
  <c r="I149" i="11" s="1"/>
  <c r="O148" i="11" l="1"/>
  <c r="G149" i="11" s="1"/>
  <c r="J149" i="11" s="1"/>
  <c r="K149" i="11" s="1"/>
  <c r="L149" i="11" s="1"/>
  <c r="O149" i="11" l="1"/>
  <c r="G150" i="11" s="1"/>
  <c r="J150" i="11" s="1"/>
  <c r="P149" i="11"/>
  <c r="M149" i="11" s="1"/>
  <c r="E150" i="11" s="1"/>
  <c r="H150" i="11" s="1"/>
  <c r="N149" i="11" l="1"/>
  <c r="F150" i="11" s="1"/>
  <c r="I150" i="11" s="1"/>
  <c r="K150" i="11" s="1"/>
  <c r="L150" i="11" s="1"/>
  <c r="P150" i="11" l="1"/>
  <c r="M150" i="11" s="1"/>
  <c r="E151" i="11" s="1"/>
  <c r="H151" i="11" s="1"/>
  <c r="N150" i="11" l="1"/>
  <c r="F151" i="11" s="1"/>
  <c r="I151" i="11" s="1"/>
  <c r="O150" i="11"/>
  <c r="G151" i="11" s="1"/>
  <c r="J151" i="11" s="1"/>
  <c r="K151" i="11" l="1"/>
  <c r="L151" i="11" s="1"/>
  <c r="P151" i="11" l="1"/>
  <c r="M151" i="11" s="1"/>
  <c r="E152" i="11" s="1"/>
  <c r="H152" i="11" s="1"/>
  <c r="N151" i="11"/>
  <c r="F152" i="11" s="1"/>
  <c r="I152" i="11" s="1"/>
  <c r="O151" i="11" l="1"/>
  <c r="G152" i="11" s="1"/>
  <c r="J152" i="11" s="1"/>
  <c r="K152" i="11" s="1"/>
  <c r="L152" i="11" s="1"/>
  <c r="O152" i="11" l="1"/>
  <c r="G153" i="11" s="1"/>
  <c r="J153" i="11" s="1"/>
  <c r="P152" i="11"/>
  <c r="M152" i="11" s="1"/>
  <c r="E153" i="11" s="1"/>
  <c r="H153" i="11" s="1"/>
  <c r="N152" i="11" l="1"/>
  <c r="F153" i="11" s="1"/>
  <c r="I153" i="11" s="1"/>
  <c r="K153" i="11" s="1"/>
  <c r="L153" i="11" s="1"/>
  <c r="P153" i="11" l="1"/>
  <c r="N153" i="11" s="1"/>
  <c r="F154" i="11" s="1"/>
  <c r="I154" i="11" s="1"/>
  <c r="M153" i="11"/>
  <c r="E154" i="11" s="1"/>
  <c r="H154" i="11" s="1"/>
  <c r="O153" i="11" l="1"/>
  <c r="G154" i="11" s="1"/>
  <c r="J154" i="11" s="1"/>
  <c r="K154" i="11" s="1"/>
  <c r="L154" i="11" s="1"/>
  <c r="P154" i="11" l="1"/>
  <c r="N154" i="11" s="1"/>
  <c r="M154" i="11"/>
  <c r="O154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B0778-F7AE-484C-9283-2622F93D11E9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  <connection id="2" xr16:uid="{4041F7E1-63A2-4DB7-B5C9-0D0E16A8C150}" keepAlive="1" name="Zapytanie — owoce (2)" description="Połączenie z zapytaniem „owoce (2)” w skoroszycie." type="5" refreshedVersion="8" background="1" saveData="1">
    <dbPr connection="Provider=Microsoft.Mashup.OleDb.1;Data Source=$Workbook$;Location=&quot;owoce (2)&quot;;Extended Properties=&quot;&quot;" command="SELECT * FROM [owoce (2)]"/>
  </connection>
  <connection id="3" xr16:uid="{F7803B7D-B13A-48BD-891D-1DB4E5D2734F}" keepAlive="1" name="Zapytanie — owoce (3)" description="Połączenie z zapytaniem „owoce (3)” w skoroszycie." type="5" refreshedVersion="8" background="1" saveData="1">
    <dbPr connection="Provider=Microsoft.Mashup.OleDb.1;Data Source=$Workbook$;Location=&quot;owoce (3)&quot;;Extended Properties=&quot;&quot;" command="SELECT * FROM [owoce (3)]"/>
  </connection>
  <connection id="4" xr16:uid="{E830E6F0-6379-4063-8F86-3D13E1420384}" keepAlive="1" name="Zapytanie — owoce (4)" description="Połączenie z zapytaniem „owoce (4)” w skoroszycie." type="5" refreshedVersion="8" background="1" saveData="1">
    <dbPr connection="Provider=Microsoft.Mashup.OleDb.1;Data Source=$Workbook$;Location=&quot;owoce (4)&quot;;Extended Properties=&quot;&quot;" command="SELECT * FROM [owoce (4)]"/>
  </connection>
  <connection id="5" xr16:uid="{8B937284-F82B-4A5A-A439-248836D15B71}" keepAlive="1" name="Zapytanie — owoce (5)" description="Połączenie z zapytaniem „owoce (5)” w skoroszycie." type="5" refreshedVersion="8" background="1" saveData="1">
    <dbPr connection="Provider=Microsoft.Mashup.OleDb.1;Data Source=$Workbook$;Location=&quot;owoce (5)&quot;;Extended Properties=&quot;&quot;" command="SELECT * FROM [owoce (5)]"/>
  </connection>
  <connection id="6" xr16:uid="{D2805F54-3C91-4F96-9224-EAD945DF9855}" keepAlive="1" name="Zapytanie — owoce (6)" description="Połączenie z zapytaniem „owoce (6)” w skoroszycie." type="5" refreshedVersion="8" background="1" saveData="1">
    <dbPr connection="Provider=Microsoft.Mashup.OleDb.1;Data Source=$Workbook$;Location=&quot;owoce (6)&quot;;Extended Properties=&quot;&quot;" command="SELECT * FROM [owoce (6)]"/>
  </connection>
  <connection id="7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8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9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0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1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2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<sst xmlns="http://schemas.openxmlformats.org/spreadsheetml/2006/main" count="70" uniqueCount="30">
  <si>
    <t>data</t>
  </si>
  <si>
    <t>dostawa_malin</t>
  </si>
  <si>
    <t>dostawa_truskawek</t>
  </si>
  <si>
    <t>dostawa_porzeczek</t>
  </si>
  <si>
    <t>Miesiąc</t>
  </si>
  <si>
    <t>Etykiety wierszy</t>
  </si>
  <si>
    <t>Suma końcowa</t>
  </si>
  <si>
    <t>Suma z dostawa_malin</t>
  </si>
  <si>
    <t>Suma z dostawa_truskawek</t>
  </si>
  <si>
    <t>Suma z dostawa_porzeczek</t>
  </si>
  <si>
    <t>Najwięcej</t>
  </si>
  <si>
    <t>Ciąg</t>
  </si>
  <si>
    <t>Chłodnia m</t>
  </si>
  <si>
    <t>Chłodnia t</t>
  </si>
  <si>
    <t>chłodnia p</t>
  </si>
  <si>
    <t>Przed produkcja m</t>
  </si>
  <si>
    <t>Przed produckaj T</t>
  </si>
  <si>
    <t>Przed produkcja P</t>
  </si>
  <si>
    <t>Najmniej</t>
  </si>
  <si>
    <t>Konfitukra</t>
  </si>
  <si>
    <t>Stan po maliny</t>
  </si>
  <si>
    <t>Stan po truskawki</t>
  </si>
  <si>
    <t>Stan po porzeczki</t>
  </si>
  <si>
    <t>Ilość konfitur</t>
  </si>
  <si>
    <t>maliny-porzeczki</t>
  </si>
  <si>
    <t>maliny-truskawki</t>
  </si>
  <si>
    <t>truskawki-porzeczki</t>
  </si>
  <si>
    <t>Dzien</t>
  </si>
  <si>
    <t>Liczba z Dzien</t>
  </si>
  <si>
    <t>Suma z Ilość konfitur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</si>
</sst>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[Zeszyt1.xlsx]Zadanie 1!Tabela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1'!$I$2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1'!$H$3:$H$8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'Zadanie 1'!$I$3:$I$8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4B11-A413-93742B0E0138}"/>
            </c:ext>
          </c:extLst>
        </c:ser>
        <c:ser>
          <c:idx val="1"/>
          <c:order val="1"/>
          <c:tx>
            <c:strRef>
              <c:f>'Zadanie 1'!$J$2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1'!$H$3:$H$8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'Zadanie 1'!$J$3:$J$8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A-4B11-A413-93742B0E0138}"/>
            </c:ext>
          </c:extLst>
        </c:ser>
        <c:ser>
          <c:idx val="2"/>
          <c:order val="2"/>
          <c:tx>
            <c:strRef>
              <c:f>'Zadanie 1'!$K$2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1'!$H$3:$H$8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'Zadanie 1'!$K$3:$K$8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A-4B11-A413-93742B0E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15536"/>
        <c:axId val="527419856"/>
      </c:barChart>
      <c:catAx>
        <c:axId val="5274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9856"/>
        <c:crosses val="autoZero"/>
        <c:auto val="1"/>
        <c:lblAlgn val="ctr"/>
        <c:lblOffset val="100"/>
        <c:noMultiLvlLbl val="0"/>
      </c:catAx>
      <c:valAx>
        <c:axId val="527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521494</xdr:colOff>
      <xdr:row>11</xdr:row>
      <xdr:rowOff>152399</xdr:rowOff>
    </xdr:from>
    <xdr:to>
      <xdr:col>10</xdr:col>
      <xdr:colOff>364331</xdr:colOff>
      <xdr:row>26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B23E9A-9F16-5F07-5D43-1D370D86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9.37764363426" createdVersion="8" refreshedVersion="8" minRefreshableVersion="3" recordCount="153" xr:uid="{39259BA4-295C-4E1A-97F2-135CF4C548CA}">
  <cacheSource type="worksheet">
    <worksheetSource name="owoce3"/>
  </cacheSource>
  <cacheFields count="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9.396672685187" createdVersion="8" refreshedVersion="8" minRefreshableVersion="3" recordCount="153" xr:uid="{563649CA-B4EB-40C0-A2C9-6D4EA26B5CC7}">
  <cacheSource type="worksheet">
    <worksheetSource name="owoce6"/>
  </cacheSource>
  <cacheFields count="17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Chłodnia m" numFmtId="0">
      <sharedItems containsSemiMixedTypes="0" containsString="0" containsNumber="1" containsInteger="1" minValue="0" maxValue="450"/>
    </cacheField>
    <cacheField name="Chłodnia t" numFmtId="0">
      <sharedItems containsSemiMixedTypes="0" containsString="0" containsNumber="1" containsInteger="1" minValue="0" maxValue="490"/>
    </cacheField>
    <cacheField name="chłodnia p" numFmtId="0">
      <sharedItems containsSemiMixedTypes="0" containsString="0" containsNumber="1" containsInteger="1" minValue="0" maxValue="464"/>
    </cacheField>
    <cacheField name="Przed produkcja m" numFmtId="0">
      <sharedItems containsSemiMixedTypes="0" containsString="0" containsNumber="1" containsInteger="1" minValue="165" maxValue="891"/>
    </cacheField>
    <cacheField name="Przed produckaj T" numFmtId="0">
      <sharedItems containsSemiMixedTypes="0" containsString="0" containsNumber="1" containsInteger="1" minValue="102" maxValue="844"/>
    </cacheField>
    <cacheField name="Przed produkcja P" numFmtId="0">
      <sharedItems containsSemiMixedTypes="0" containsString="0" containsNumber="1" containsInteger="1" minValue="74" maxValue="970"/>
    </cacheField>
    <cacheField name="Najmniej" numFmtId="0">
      <sharedItems/>
    </cacheField>
    <cacheField name="Konfitukra" numFmtId="0">
      <sharedItems count="3">
        <s v="maliny-truskawki"/>
        <s v="maliny-porzeczki"/>
        <s v="truskawki-porzeczki"/>
      </sharedItems>
    </cacheField>
    <cacheField name="Stan po maliny" numFmtId="0">
      <sharedItems containsSemiMixedTypes="0" containsString="0" containsNumber="1" containsInteger="1" minValue="0" maxValue="450"/>
    </cacheField>
    <cacheField name="Stan po truskawki" numFmtId="0">
      <sharedItems containsSemiMixedTypes="0" containsString="0" containsNumber="1" containsInteger="1" minValue="0" maxValue="490"/>
    </cacheField>
    <cacheField name="Stan po porzeczki" numFmtId="0">
      <sharedItems containsSemiMixedTypes="0" containsString="0" containsNumber="1" containsInteger="1" minValue="0" maxValue="464"/>
    </cacheField>
    <cacheField name="Ilość konfitur" numFmtId="0">
      <sharedItems containsSemiMixedTypes="0" containsString="0" containsNumber="1" containsInteger="1" minValue="211" maxValue="840"/>
    </cacheField>
    <cacheField name="Dzien" numFmtId="0">
      <sharedItems containsSemiMixedTypes="0" containsString="0" containsNumber="1" containsInteger="1" minValue="1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x v="0"/>
  </r>
  <r>
    <d v="2020-05-02T00:00:00"/>
    <n v="393"/>
    <n v="313"/>
    <n v="83"/>
    <x v="0"/>
  </r>
  <r>
    <d v="2020-05-03T00:00:00"/>
    <n v="389"/>
    <n v="315"/>
    <n v="104"/>
    <x v="0"/>
  </r>
  <r>
    <d v="2020-05-04T00:00:00"/>
    <n v="308"/>
    <n v="221"/>
    <n v="119"/>
    <x v="0"/>
  </r>
  <r>
    <d v="2020-05-05T00:00:00"/>
    <n v="387"/>
    <n v="275"/>
    <n v="72"/>
    <x v="0"/>
  </r>
  <r>
    <d v="2020-05-06T00:00:00"/>
    <n v="294"/>
    <n v="366"/>
    <n v="99"/>
    <x v="0"/>
  </r>
  <r>
    <d v="2020-05-07T00:00:00"/>
    <n v="389"/>
    <n v="288"/>
    <n v="87"/>
    <x v="0"/>
  </r>
  <r>
    <d v="2020-05-08T00:00:00"/>
    <n v="259"/>
    <n v="361"/>
    <n v="112"/>
    <x v="0"/>
  </r>
  <r>
    <d v="2020-05-09T00:00:00"/>
    <n v="369"/>
    <n v="233"/>
    <n v="110"/>
    <x v="0"/>
  </r>
  <r>
    <d v="2020-05-10T00:00:00"/>
    <n v="263"/>
    <n v="393"/>
    <n v="75"/>
    <x v="0"/>
  </r>
  <r>
    <d v="2020-05-11T00:00:00"/>
    <n v="239"/>
    <n v="347"/>
    <n v="94"/>
    <x v="0"/>
  </r>
  <r>
    <d v="2020-05-12T00:00:00"/>
    <n v="282"/>
    <n v="338"/>
    <n v="86"/>
    <x v="0"/>
  </r>
  <r>
    <d v="2020-05-13T00:00:00"/>
    <n v="306"/>
    <n v="273"/>
    <n v="75"/>
    <x v="0"/>
  </r>
  <r>
    <d v="2020-05-14T00:00:00"/>
    <n v="251"/>
    <n v="325"/>
    <n v="89"/>
    <x v="0"/>
  </r>
  <r>
    <d v="2020-05-15T00:00:00"/>
    <n v="224"/>
    <n v="352"/>
    <n v="97"/>
    <x v="0"/>
  </r>
  <r>
    <d v="2020-05-16T00:00:00"/>
    <n v="233"/>
    <n v="270"/>
    <n v="94"/>
    <x v="0"/>
  </r>
  <r>
    <d v="2020-05-17T00:00:00"/>
    <n v="345"/>
    <n v="275"/>
    <n v="90"/>
    <x v="0"/>
  </r>
  <r>
    <d v="2020-05-18T00:00:00"/>
    <n v="232"/>
    <n v="228"/>
    <n v="107"/>
    <x v="0"/>
  </r>
  <r>
    <d v="2020-05-19T00:00:00"/>
    <n v="238"/>
    <n v="394"/>
    <n v="105"/>
    <x v="0"/>
  </r>
  <r>
    <d v="2020-05-20T00:00:00"/>
    <n v="378"/>
    <n v="311"/>
    <n v="110"/>
    <x v="0"/>
  </r>
  <r>
    <d v="2020-05-21T00:00:00"/>
    <n v="281"/>
    <n v="354"/>
    <n v="121"/>
    <x v="0"/>
  </r>
  <r>
    <d v="2020-05-22T00:00:00"/>
    <n v="390"/>
    <n v="267"/>
    <n v="124"/>
    <x v="0"/>
  </r>
  <r>
    <d v="2020-05-23T00:00:00"/>
    <n v="308"/>
    <n v="337"/>
    <n v="105"/>
    <x v="0"/>
  </r>
  <r>
    <d v="2020-05-24T00:00:00"/>
    <n v="391"/>
    <n v="238"/>
    <n v="113"/>
    <x v="0"/>
  </r>
  <r>
    <d v="2020-05-25T00:00:00"/>
    <n v="241"/>
    <n v="283"/>
    <n v="140"/>
    <x v="0"/>
  </r>
  <r>
    <d v="2020-05-26T00:00:00"/>
    <n v="249"/>
    <n v="275"/>
    <n v="118"/>
    <x v="0"/>
  </r>
  <r>
    <d v="2020-05-27T00:00:00"/>
    <n v="298"/>
    <n v="263"/>
    <n v="145"/>
    <x v="0"/>
  </r>
  <r>
    <d v="2020-05-28T00:00:00"/>
    <n v="254"/>
    <n v="241"/>
    <n v="149"/>
    <x v="0"/>
  </r>
  <r>
    <d v="2020-05-29T00:00:00"/>
    <n v="329"/>
    <n v="323"/>
    <n v="134"/>
    <x v="0"/>
  </r>
  <r>
    <d v="2020-05-30T00:00:00"/>
    <n v="213"/>
    <n v="221"/>
    <n v="119"/>
    <x v="0"/>
  </r>
  <r>
    <d v="2020-05-31T00:00:00"/>
    <n v="294"/>
    <n v="326"/>
    <n v="145"/>
    <x v="0"/>
  </r>
  <r>
    <d v="2020-06-01T00:00:00"/>
    <n v="225"/>
    <n v="206"/>
    <n v="122"/>
    <x v="1"/>
  </r>
  <r>
    <d v="2020-06-02T00:00:00"/>
    <n v="264"/>
    <n v="355"/>
    <n v="134"/>
    <x v="1"/>
  </r>
  <r>
    <d v="2020-06-03T00:00:00"/>
    <n v="253"/>
    <n v="271"/>
    <n v="142"/>
    <x v="1"/>
  </r>
  <r>
    <d v="2020-06-04T00:00:00"/>
    <n v="352"/>
    <n v="207"/>
    <n v="125"/>
    <x v="1"/>
  </r>
  <r>
    <d v="2020-06-05T00:00:00"/>
    <n v="269"/>
    <n v="248"/>
    <n v="137"/>
    <x v="1"/>
  </r>
  <r>
    <d v="2020-06-06T00:00:00"/>
    <n v="242"/>
    <n v="247"/>
    <n v="125"/>
    <x v="1"/>
  </r>
  <r>
    <d v="2020-06-07T00:00:00"/>
    <n v="327"/>
    <n v="262"/>
    <n v="103"/>
    <x v="1"/>
  </r>
  <r>
    <d v="2020-06-08T00:00:00"/>
    <n v="316"/>
    <n v="253"/>
    <n v="134"/>
    <x v="1"/>
  </r>
  <r>
    <d v="2020-06-09T00:00:00"/>
    <n v="294"/>
    <n v="249"/>
    <n v="137"/>
    <x v="1"/>
  </r>
  <r>
    <d v="2020-06-10T00:00:00"/>
    <n v="270"/>
    <n v="206"/>
    <n v="146"/>
    <x v="1"/>
  </r>
  <r>
    <d v="2020-06-11T00:00:00"/>
    <n v="349"/>
    <n v="301"/>
    <n v="138"/>
    <x v="1"/>
  </r>
  <r>
    <d v="2020-06-12T00:00:00"/>
    <n v="224"/>
    <n v="385"/>
    <n v="138"/>
    <x v="1"/>
  </r>
  <r>
    <d v="2020-06-13T00:00:00"/>
    <n v="309"/>
    <n v="204"/>
    <n v="140"/>
    <x v="1"/>
  </r>
  <r>
    <d v="2020-06-14T00:00:00"/>
    <n v="246"/>
    <n v="275"/>
    <n v="130"/>
    <x v="1"/>
  </r>
  <r>
    <d v="2020-06-15T00:00:00"/>
    <n v="241"/>
    <n v="247"/>
    <n v="166"/>
    <x v="1"/>
  </r>
  <r>
    <d v="2020-06-16T00:00:00"/>
    <n v="365"/>
    <n v="256"/>
    <n v="132"/>
    <x v="1"/>
  </r>
  <r>
    <d v="2020-06-17T00:00:00"/>
    <n v="225"/>
    <n v="392"/>
    <n v="158"/>
    <x v="1"/>
  </r>
  <r>
    <d v="2020-06-18T00:00:00"/>
    <n v="335"/>
    <n v="254"/>
    <n v="173"/>
    <x v="1"/>
  </r>
  <r>
    <d v="2020-06-19T00:00:00"/>
    <n v="376"/>
    <n v="258"/>
    <n v="151"/>
    <x v="1"/>
  </r>
  <r>
    <d v="2020-06-20T00:00:00"/>
    <n v="310"/>
    <n v="248"/>
    <n v="173"/>
    <x v="1"/>
  </r>
  <r>
    <d v="2020-06-21T00:00:00"/>
    <n v="408"/>
    <n v="250"/>
    <n v="242"/>
    <x v="1"/>
  </r>
  <r>
    <d v="2020-06-22T00:00:00"/>
    <n v="256"/>
    <n v="393"/>
    <n v="219"/>
    <x v="1"/>
  </r>
  <r>
    <d v="2020-06-23T00:00:00"/>
    <n v="322"/>
    <n v="425"/>
    <n v="215"/>
    <x v="1"/>
  </r>
  <r>
    <d v="2020-06-24T00:00:00"/>
    <n v="447"/>
    <n v="385"/>
    <n v="212"/>
    <x v="1"/>
  </r>
  <r>
    <d v="2020-06-25T00:00:00"/>
    <n v="408"/>
    <n v="260"/>
    <n v="225"/>
    <x v="1"/>
  </r>
  <r>
    <d v="2020-06-26T00:00:00"/>
    <n v="283"/>
    <n v="396"/>
    <n v="221"/>
    <x v="1"/>
  </r>
  <r>
    <d v="2020-06-27T00:00:00"/>
    <n v="414"/>
    <n v="314"/>
    <n v="220"/>
    <x v="1"/>
  </r>
  <r>
    <d v="2020-06-28T00:00:00"/>
    <n v="442"/>
    <n v="449"/>
    <n v="245"/>
    <x v="1"/>
  </r>
  <r>
    <d v="2020-06-29T00:00:00"/>
    <n v="269"/>
    <n v="370"/>
    <n v="242"/>
    <x v="1"/>
  </r>
  <r>
    <d v="2020-06-30T00:00:00"/>
    <n v="444"/>
    <n v="350"/>
    <n v="236"/>
    <x v="1"/>
  </r>
  <r>
    <d v="2020-07-01T00:00:00"/>
    <n v="425"/>
    <n v="342"/>
    <n v="237"/>
    <x v="2"/>
  </r>
  <r>
    <d v="2020-07-02T00:00:00"/>
    <n v="377"/>
    <n v="290"/>
    <n v="240"/>
    <x v="2"/>
  </r>
  <r>
    <d v="2020-07-03T00:00:00"/>
    <n v="382"/>
    <n v="360"/>
    <n v="203"/>
    <x v="2"/>
  </r>
  <r>
    <d v="2020-07-04T00:00:00"/>
    <n v="287"/>
    <n v="428"/>
    <n v="204"/>
    <x v="2"/>
  </r>
  <r>
    <d v="2020-07-05T00:00:00"/>
    <n v="429"/>
    <n v="394"/>
    <n v="246"/>
    <x v="2"/>
  </r>
  <r>
    <d v="2020-07-06T00:00:00"/>
    <n v="287"/>
    <n v="356"/>
    <n v="233"/>
    <x v="2"/>
  </r>
  <r>
    <d v="2020-07-07T00:00:00"/>
    <n v="421"/>
    <n v="292"/>
    <n v="226"/>
    <x v="2"/>
  </r>
  <r>
    <d v="2020-07-08T00:00:00"/>
    <n v="334"/>
    <n v="353"/>
    <n v="282"/>
    <x v="2"/>
  </r>
  <r>
    <d v="2020-07-09T00:00:00"/>
    <n v="282"/>
    <n v="329"/>
    <n v="262"/>
    <x v="2"/>
  </r>
  <r>
    <d v="2020-07-10T00:00:00"/>
    <n v="356"/>
    <n v="331"/>
    <n v="290"/>
    <x v="2"/>
  </r>
  <r>
    <d v="2020-07-11T00:00:00"/>
    <n v="307"/>
    <n v="394"/>
    <n v="256"/>
    <x v="2"/>
  </r>
  <r>
    <d v="2020-07-12T00:00:00"/>
    <n v="441"/>
    <n v="271"/>
    <n v="292"/>
    <x v="2"/>
  </r>
  <r>
    <d v="2020-07-13T00:00:00"/>
    <n v="407"/>
    <n v="311"/>
    <n v="280"/>
    <x v="2"/>
  </r>
  <r>
    <d v="2020-07-14T00:00:00"/>
    <n v="480"/>
    <n v="342"/>
    <n v="292"/>
    <x v="2"/>
  </r>
  <r>
    <d v="2020-07-15T00:00:00"/>
    <n v="494"/>
    <n v="310"/>
    <n v="275"/>
    <x v="2"/>
  </r>
  <r>
    <d v="2020-07-16T00:00:00"/>
    <n v="493"/>
    <n v="431"/>
    <n v="283"/>
    <x v="2"/>
  </r>
  <r>
    <d v="2020-07-17T00:00:00"/>
    <n v="302"/>
    <n v="415"/>
    <n v="297"/>
    <x v="2"/>
  </r>
  <r>
    <d v="2020-07-18T00:00:00"/>
    <n v="331"/>
    <n v="353"/>
    <n v="373"/>
    <x v="2"/>
  </r>
  <r>
    <d v="2020-07-19T00:00:00"/>
    <n v="486"/>
    <n v="323"/>
    <n v="359"/>
    <x v="2"/>
  </r>
  <r>
    <d v="2020-07-20T00:00:00"/>
    <n v="360"/>
    <n v="331"/>
    <n v="445"/>
    <x v="2"/>
  </r>
  <r>
    <d v="2020-07-21T00:00:00"/>
    <n v="391"/>
    <n v="455"/>
    <n v="427"/>
    <x v="2"/>
  </r>
  <r>
    <d v="2020-07-22T00:00:00"/>
    <n v="327"/>
    <n v="471"/>
    <n v="423"/>
    <x v="2"/>
  </r>
  <r>
    <d v="2020-07-23T00:00:00"/>
    <n v="355"/>
    <n v="490"/>
    <n v="449"/>
    <x v="2"/>
  </r>
  <r>
    <d v="2020-07-24T00:00:00"/>
    <n v="360"/>
    <n v="339"/>
    <n v="470"/>
    <x v="2"/>
  </r>
  <r>
    <d v="2020-07-25T00:00:00"/>
    <n v="303"/>
    <n v="404"/>
    <n v="434"/>
    <x v="2"/>
  </r>
  <r>
    <d v="2020-07-26T00:00:00"/>
    <n v="310"/>
    <n v="332"/>
    <n v="536"/>
    <x v="2"/>
  </r>
  <r>
    <d v="2020-07-27T00:00:00"/>
    <n v="435"/>
    <n v="406"/>
    <n v="421"/>
    <x v="2"/>
  </r>
  <r>
    <d v="2020-07-28T00:00:00"/>
    <n v="344"/>
    <n v="348"/>
    <n v="555"/>
    <x v="2"/>
  </r>
  <r>
    <d v="2020-07-29T00:00:00"/>
    <n v="303"/>
    <n v="335"/>
    <n v="436"/>
    <x v="2"/>
  </r>
  <r>
    <d v="2020-07-30T00:00:00"/>
    <n v="433"/>
    <n v="425"/>
    <n v="422"/>
    <x v="2"/>
  </r>
  <r>
    <d v="2020-07-31T00:00:00"/>
    <n v="350"/>
    <n v="378"/>
    <n v="419"/>
    <x v="2"/>
  </r>
  <r>
    <d v="2020-08-01T00:00:00"/>
    <n v="396"/>
    <n v="466"/>
    <n v="434"/>
    <x v="3"/>
  </r>
  <r>
    <d v="2020-08-02T00:00:00"/>
    <n v="495"/>
    <n v="410"/>
    <n v="418"/>
    <x v="3"/>
  </r>
  <r>
    <d v="2020-08-03T00:00:00"/>
    <n v="420"/>
    <n v="328"/>
    <n v="422"/>
    <x v="3"/>
  </r>
  <r>
    <d v="2020-08-04T00:00:00"/>
    <n v="411"/>
    <n v="481"/>
    <n v="445"/>
    <x v="3"/>
  </r>
  <r>
    <d v="2020-08-05T00:00:00"/>
    <n v="317"/>
    <n v="434"/>
    <n v="411"/>
    <x v="3"/>
  </r>
  <r>
    <d v="2020-08-06T00:00:00"/>
    <n v="342"/>
    <n v="465"/>
    <n v="417"/>
    <x v="3"/>
  </r>
  <r>
    <d v="2020-08-07T00:00:00"/>
    <n v="450"/>
    <n v="318"/>
    <n v="490"/>
    <x v="3"/>
  </r>
  <r>
    <d v="2020-08-08T00:00:00"/>
    <n v="343"/>
    <n v="329"/>
    <n v="345"/>
    <x v="3"/>
  </r>
  <r>
    <d v="2020-08-09T00:00:00"/>
    <n v="287"/>
    <n v="328"/>
    <n v="377"/>
    <x v="3"/>
  </r>
  <r>
    <d v="2020-08-10T00:00:00"/>
    <n v="298"/>
    <n v="401"/>
    <n v="416"/>
    <x v="3"/>
  </r>
  <r>
    <d v="2020-08-11T00:00:00"/>
    <n v="429"/>
    <n v="348"/>
    <n v="426"/>
    <x v="3"/>
  </r>
  <r>
    <d v="2020-08-12T00:00:00"/>
    <n v="417"/>
    <n v="457"/>
    <n v="438"/>
    <x v="3"/>
  </r>
  <r>
    <d v="2020-08-13T00:00:00"/>
    <n v="384"/>
    <n v="330"/>
    <n v="292"/>
    <x v="3"/>
  </r>
  <r>
    <d v="2020-08-14T00:00:00"/>
    <n v="370"/>
    <n v="388"/>
    <n v="390"/>
    <x v="3"/>
  </r>
  <r>
    <d v="2020-08-15T00:00:00"/>
    <n v="436"/>
    <n v="298"/>
    <n v="420"/>
    <x v="3"/>
  </r>
  <r>
    <d v="2020-08-16T00:00:00"/>
    <n v="303"/>
    <n v="429"/>
    <n v="407"/>
    <x v="3"/>
  </r>
  <r>
    <d v="2020-08-17T00:00:00"/>
    <n v="449"/>
    <n v="444"/>
    <n v="425"/>
    <x v="3"/>
  </r>
  <r>
    <d v="2020-08-18T00:00:00"/>
    <n v="300"/>
    <n v="358"/>
    <n v="377"/>
    <x v="3"/>
  </r>
  <r>
    <d v="2020-08-19T00:00:00"/>
    <n v="307"/>
    <n v="417"/>
    <n v="405"/>
    <x v="3"/>
  </r>
  <r>
    <d v="2020-08-20T00:00:00"/>
    <n v="314"/>
    <n v="340"/>
    <n v="345"/>
    <x v="3"/>
  </r>
  <r>
    <d v="2020-08-21T00:00:00"/>
    <n v="379"/>
    <n v="288"/>
    <n v="353"/>
    <x v="3"/>
  </r>
  <r>
    <d v="2020-08-22T00:00:00"/>
    <n v="405"/>
    <n v="454"/>
    <n v="342"/>
    <x v="3"/>
  </r>
  <r>
    <d v="2020-08-23T00:00:00"/>
    <n v="407"/>
    <n v="300"/>
    <n v="365"/>
    <x v="3"/>
  </r>
  <r>
    <d v="2020-08-24T00:00:00"/>
    <n v="432"/>
    <n v="423"/>
    <n v="221"/>
    <x v="3"/>
  </r>
  <r>
    <d v="2020-08-25T00:00:00"/>
    <n v="405"/>
    <n v="449"/>
    <n v="231"/>
    <x v="3"/>
  </r>
  <r>
    <d v="2020-08-26T00:00:00"/>
    <n v="162"/>
    <n v="294"/>
    <n v="255"/>
    <x v="3"/>
  </r>
  <r>
    <d v="2020-08-27T00:00:00"/>
    <n v="297"/>
    <n v="341"/>
    <n v="223"/>
    <x v="3"/>
  </r>
  <r>
    <d v="2020-08-28T00:00:00"/>
    <n v="226"/>
    <n v="329"/>
    <n v="261"/>
    <x v="3"/>
  </r>
  <r>
    <d v="2020-08-29T00:00:00"/>
    <n v="226"/>
    <n v="256"/>
    <n v="239"/>
    <x v="3"/>
  </r>
  <r>
    <d v="2020-08-30T00:00:00"/>
    <n v="287"/>
    <n v="217"/>
    <n v="262"/>
    <x v="3"/>
  </r>
  <r>
    <d v="2020-08-31T00:00:00"/>
    <n v="351"/>
    <n v="266"/>
    <n v="226"/>
    <x v="3"/>
  </r>
  <r>
    <d v="2020-09-01T00:00:00"/>
    <n v="214"/>
    <n v="260"/>
    <n v="241"/>
    <x v="4"/>
  </r>
  <r>
    <d v="2020-09-02T00:00:00"/>
    <n v="282"/>
    <n v="227"/>
    <n v="258"/>
    <x v="4"/>
  </r>
  <r>
    <d v="2020-09-03T00:00:00"/>
    <n v="257"/>
    <n v="251"/>
    <n v="252"/>
    <x v="4"/>
  </r>
  <r>
    <d v="2020-09-04T00:00:00"/>
    <n v="172"/>
    <n v="171"/>
    <n v="268"/>
    <x v="4"/>
  </r>
  <r>
    <d v="2020-09-05T00:00:00"/>
    <n v="197"/>
    <n v="326"/>
    <n v="224"/>
    <x v="4"/>
  </r>
  <r>
    <d v="2020-09-06T00:00:00"/>
    <n v="292"/>
    <n v="329"/>
    <n v="255"/>
    <x v="4"/>
  </r>
  <r>
    <d v="2020-09-07T00:00:00"/>
    <n v="172"/>
    <n v="216"/>
    <n v="199"/>
    <x v="4"/>
  </r>
  <r>
    <d v="2020-09-08T00:00:00"/>
    <n v="258"/>
    <n v="291"/>
    <n v="220"/>
    <x v="4"/>
  </r>
  <r>
    <d v="2020-09-09T00:00:00"/>
    <n v="276"/>
    <n v="347"/>
    <n v="197"/>
    <x v="4"/>
  </r>
  <r>
    <d v="2020-09-10T00:00:00"/>
    <n v="210"/>
    <n v="333"/>
    <n v="218"/>
    <x v="4"/>
  </r>
  <r>
    <d v="2020-09-11T00:00:00"/>
    <n v="168"/>
    <n v="211"/>
    <n v="180"/>
    <x v="4"/>
  </r>
  <r>
    <d v="2020-09-12T00:00:00"/>
    <n v="196"/>
    <n v="348"/>
    <n v="225"/>
    <x v="4"/>
  </r>
  <r>
    <d v="2020-09-13T00:00:00"/>
    <n v="284"/>
    <n v="226"/>
    <n v="197"/>
    <x v="4"/>
  </r>
  <r>
    <d v="2020-09-14T00:00:00"/>
    <n v="162"/>
    <n v="345"/>
    <n v="194"/>
    <x v="4"/>
  </r>
  <r>
    <d v="2020-09-15T00:00:00"/>
    <n v="212"/>
    <n v="184"/>
    <n v="183"/>
    <x v="4"/>
  </r>
  <r>
    <d v="2020-09-16T00:00:00"/>
    <n v="165"/>
    <n v="232"/>
    <n v="202"/>
    <x v="4"/>
  </r>
  <r>
    <d v="2020-09-17T00:00:00"/>
    <n v="163"/>
    <n v="314"/>
    <n v="213"/>
    <x v="4"/>
  </r>
  <r>
    <d v="2020-09-18T00:00:00"/>
    <n v="200"/>
    <n v="307"/>
    <n v="206"/>
    <x v="4"/>
  </r>
  <r>
    <d v="2020-09-19T00:00:00"/>
    <n v="201"/>
    <n v="274"/>
    <n v="210"/>
    <x v="4"/>
  </r>
  <r>
    <d v="2020-09-20T00:00:00"/>
    <n v="269"/>
    <n v="278"/>
    <n v="228"/>
    <x v="4"/>
  </r>
  <r>
    <d v="2020-09-21T00:00:00"/>
    <n v="188"/>
    <n v="195"/>
    <n v="207"/>
    <x v="4"/>
  </r>
  <r>
    <d v="2020-09-22T00:00:00"/>
    <n v="142"/>
    <n v="249"/>
    <n v="202"/>
    <x v="4"/>
  </r>
  <r>
    <d v="2020-09-23T00:00:00"/>
    <n v="232"/>
    <n v="116"/>
    <n v="195"/>
    <x v="4"/>
  </r>
  <r>
    <d v="2020-09-24T00:00:00"/>
    <n v="296"/>
    <n v="102"/>
    <n v="192"/>
    <x v="4"/>
  </r>
  <r>
    <d v="2020-09-25T00:00:00"/>
    <n v="161"/>
    <n v="151"/>
    <n v="216"/>
    <x v="4"/>
  </r>
  <r>
    <d v="2020-09-26T00:00:00"/>
    <n v="162"/>
    <n v="261"/>
    <n v="184"/>
    <x v="4"/>
  </r>
  <r>
    <d v="2020-09-27T00:00:00"/>
    <n v="216"/>
    <n v="147"/>
    <n v="204"/>
    <x v="4"/>
  </r>
  <r>
    <d v="2020-09-28T00:00:00"/>
    <n v="282"/>
    <n v="297"/>
    <n v="195"/>
    <x v="4"/>
  </r>
  <r>
    <d v="2020-09-29T00:00:00"/>
    <n v="214"/>
    <n v="198"/>
    <n v="200"/>
    <x v="4"/>
  </r>
  <r>
    <d v="2020-09-30T00:00:00"/>
    <n v="289"/>
    <n v="290"/>
    <n v="19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n v="0"/>
    <n v="0"/>
    <n v="0"/>
    <n v="211"/>
    <n v="281"/>
    <n v="88"/>
    <s v="porzeczki"/>
    <x v="0"/>
    <n v="0"/>
    <n v="70"/>
    <n v="88"/>
    <n v="211"/>
    <n v="1"/>
  </r>
  <r>
    <d v="2020-05-02T00:00:00"/>
    <n v="393"/>
    <n v="313"/>
    <n v="83"/>
    <n v="0"/>
    <n v="70"/>
    <n v="88"/>
    <n v="393"/>
    <n v="383"/>
    <n v="171"/>
    <s v="porzeczki"/>
    <x v="0"/>
    <n v="10"/>
    <n v="0"/>
    <n v="171"/>
    <n v="383"/>
    <n v="2"/>
  </r>
  <r>
    <d v="2020-05-03T00:00:00"/>
    <n v="389"/>
    <n v="315"/>
    <n v="104"/>
    <n v="10"/>
    <n v="0"/>
    <n v="171"/>
    <n v="399"/>
    <n v="315"/>
    <n v="275"/>
    <s v="porzeczki"/>
    <x v="0"/>
    <n v="84"/>
    <n v="0"/>
    <n v="275"/>
    <n v="315"/>
    <n v="3"/>
  </r>
  <r>
    <d v="2020-05-04T00:00:00"/>
    <n v="308"/>
    <n v="221"/>
    <n v="119"/>
    <n v="84"/>
    <n v="0"/>
    <n v="275"/>
    <n v="392"/>
    <n v="221"/>
    <n v="394"/>
    <s v="truskawki"/>
    <x v="1"/>
    <n v="0"/>
    <n v="221"/>
    <n v="2"/>
    <n v="392"/>
    <n v="4"/>
  </r>
  <r>
    <d v="2020-05-05T00:00:00"/>
    <n v="387"/>
    <n v="275"/>
    <n v="72"/>
    <n v="0"/>
    <n v="221"/>
    <n v="2"/>
    <n v="387"/>
    <n v="496"/>
    <n v="74"/>
    <s v="porzeczki"/>
    <x v="0"/>
    <n v="0"/>
    <n v="109"/>
    <n v="74"/>
    <n v="387"/>
    <n v="5"/>
  </r>
  <r>
    <d v="2020-05-06T00:00:00"/>
    <n v="294"/>
    <n v="366"/>
    <n v="99"/>
    <n v="0"/>
    <n v="109"/>
    <n v="74"/>
    <n v="294"/>
    <n v="475"/>
    <n v="173"/>
    <s v="porzeczki"/>
    <x v="0"/>
    <n v="0"/>
    <n v="181"/>
    <n v="173"/>
    <n v="294"/>
    <n v="6"/>
  </r>
  <r>
    <d v="2020-05-07T00:00:00"/>
    <n v="389"/>
    <n v="288"/>
    <n v="87"/>
    <n v="0"/>
    <n v="181"/>
    <n v="173"/>
    <n v="389"/>
    <n v="469"/>
    <n v="260"/>
    <s v="porzeczki"/>
    <x v="0"/>
    <n v="0"/>
    <n v="80"/>
    <n v="260"/>
    <n v="389"/>
    <n v="7"/>
  </r>
  <r>
    <d v="2020-05-08T00:00:00"/>
    <n v="259"/>
    <n v="361"/>
    <n v="112"/>
    <n v="0"/>
    <n v="80"/>
    <n v="260"/>
    <n v="259"/>
    <n v="441"/>
    <n v="372"/>
    <s v="maliny"/>
    <x v="2"/>
    <n v="259"/>
    <n v="69"/>
    <n v="0"/>
    <n v="372"/>
    <n v="8"/>
  </r>
  <r>
    <d v="2020-05-09T00:00:00"/>
    <n v="369"/>
    <n v="233"/>
    <n v="110"/>
    <n v="259"/>
    <n v="69"/>
    <n v="0"/>
    <n v="628"/>
    <n v="302"/>
    <n v="110"/>
    <s v="porzeczki"/>
    <x v="0"/>
    <n v="326"/>
    <n v="0"/>
    <n v="110"/>
    <n v="302"/>
    <n v="9"/>
  </r>
  <r>
    <d v="2020-05-10T00:00:00"/>
    <n v="263"/>
    <n v="393"/>
    <n v="75"/>
    <n v="326"/>
    <n v="0"/>
    <n v="110"/>
    <n v="589"/>
    <n v="393"/>
    <n v="185"/>
    <s v="porzeczki"/>
    <x v="0"/>
    <n v="196"/>
    <n v="0"/>
    <n v="185"/>
    <n v="393"/>
    <n v="10"/>
  </r>
  <r>
    <d v="2020-05-11T00:00:00"/>
    <n v="239"/>
    <n v="347"/>
    <n v="94"/>
    <n v="196"/>
    <n v="0"/>
    <n v="185"/>
    <n v="435"/>
    <n v="347"/>
    <n v="279"/>
    <s v="porzeczki"/>
    <x v="0"/>
    <n v="88"/>
    <n v="0"/>
    <n v="279"/>
    <n v="347"/>
    <n v="11"/>
  </r>
  <r>
    <d v="2020-05-12T00:00:00"/>
    <n v="282"/>
    <n v="338"/>
    <n v="86"/>
    <n v="88"/>
    <n v="0"/>
    <n v="279"/>
    <n v="370"/>
    <n v="338"/>
    <n v="365"/>
    <s v="truskawki"/>
    <x v="1"/>
    <n v="5"/>
    <n v="338"/>
    <n v="0"/>
    <n v="365"/>
    <n v="12"/>
  </r>
  <r>
    <d v="2020-05-13T00:00:00"/>
    <n v="306"/>
    <n v="273"/>
    <n v="75"/>
    <n v="5"/>
    <n v="338"/>
    <n v="0"/>
    <n v="311"/>
    <n v="611"/>
    <n v="75"/>
    <s v="porzeczki"/>
    <x v="0"/>
    <n v="0"/>
    <n v="300"/>
    <n v="75"/>
    <n v="311"/>
    <n v="13"/>
  </r>
  <r>
    <d v="2020-05-14T00:00:00"/>
    <n v="251"/>
    <n v="325"/>
    <n v="89"/>
    <n v="0"/>
    <n v="300"/>
    <n v="75"/>
    <n v="251"/>
    <n v="625"/>
    <n v="164"/>
    <s v="porzeczki"/>
    <x v="0"/>
    <n v="0"/>
    <n v="374"/>
    <n v="164"/>
    <n v="251"/>
    <n v="14"/>
  </r>
  <r>
    <d v="2020-05-15T00:00:00"/>
    <n v="224"/>
    <n v="352"/>
    <n v="97"/>
    <n v="0"/>
    <n v="374"/>
    <n v="164"/>
    <n v="224"/>
    <n v="726"/>
    <n v="261"/>
    <s v="maliny"/>
    <x v="2"/>
    <n v="224"/>
    <n v="465"/>
    <n v="0"/>
    <n v="261"/>
    <n v="15"/>
  </r>
  <r>
    <d v="2020-05-16T00:00:00"/>
    <n v="233"/>
    <n v="270"/>
    <n v="94"/>
    <n v="224"/>
    <n v="465"/>
    <n v="0"/>
    <n v="457"/>
    <n v="735"/>
    <n v="94"/>
    <s v="porzeczki"/>
    <x v="0"/>
    <n v="0"/>
    <n v="278"/>
    <n v="94"/>
    <n v="457"/>
    <n v="16"/>
  </r>
  <r>
    <d v="2020-05-17T00:00:00"/>
    <n v="345"/>
    <n v="275"/>
    <n v="90"/>
    <n v="0"/>
    <n v="278"/>
    <n v="94"/>
    <n v="345"/>
    <n v="553"/>
    <n v="184"/>
    <s v="porzeczki"/>
    <x v="0"/>
    <n v="0"/>
    <n v="208"/>
    <n v="184"/>
    <n v="345"/>
    <n v="17"/>
  </r>
  <r>
    <d v="2020-05-18T00:00:00"/>
    <n v="232"/>
    <n v="228"/>
    <n v="107"/>
    <n v="0"/>
    <n v="208"/>
    <n v="184"/>
    <n v="232"/>
    <n v="436"/>
    <n v="291"/>
    <s v="maliny"/>
    <x v="2"/>
    <n v="232"/>
    <n v="145"/>
    <n v="0"/>
    <n v="291"/>
    <n v="18"/>
  </r>
  <r>
    <d v="2020-05-19T00:00:00"/>
    <n v="238"/>
    <n v="394"/>
    <n v="105"/>
    <n v="232"/>
    <n v="145"/>
    <n v="0"/>
    <n v="470"/>
    <n v="539"/>
    <n v="105"/>
    <s v="porzeczki"/>
    <x v="0"/>
    <n v="0"/>
    <n v="69"/>
    <n v="105"/>
    <n v="470"/>
    <n v="19"/>
  </r>
  <r>
    <d v="2020-05-20T00:00:00"/>
    <n v="378"/>
    <n v="311"/>
    <n v="110"/>
    <n v="0"/>
    <n v="69"/>
    <n v="105"/>
    <n v="378"/>
    <n v="380"/>
    <n v="215"/>
    <s v="porzeczki"/>
    <x v="0"/>
    <n v="0"/>
    <n v="2"/>
    <n v="215"/>
    <n v="378"/>
    <n v="20"/>
  </r>
  <r>
    <d v="2020-05-21T00:00:00"/>
    <n v="281"/>
    <n v="354"/>
    <n v="121"/>
    <n v="0"/>
    <n v="2"/>
    <n v="215"/>
    <n v="281"/>
    <n v="356"/>
    <n v="336"/>
    <s v="maliny"/>
    <x v="2"/>
    <n v="281"/>
    <n v="20"/>
    <n v="0"/>
    <n v="336"/>
    <n v="21"/>
  </r>
  <r>
    <d v="2020-05-22T00:00:00"/>
    <n v="390"/>
    <n v="267"/>
    <n v="124"/>
    <n v="281"/>
    <n v="20"/>
    <n v="0"/>
    <n v="671"/>
    <n v="287"/>
    <n v="124"/>
    <s v="porzeczki"/>
    <x v="0"/>
    <n v="384"/>
    <n v="0"/>
    <n v="124"/>
    <n v="287"/>
    <n v="22"/>
  </r>
  <r>
    <d v="2020-05-23T00:00:00"/>
    <n v="308"/>
    <n v="337"/>
    <n v="105"/>
    <n v="384"/>
    <n v="0"/>
    <n v="124"/>
    <n v="692"/>
    <n v="337"/>
    <n v="229"/>
    <s v="porzeczki"/>
    <x v="0"/>
    <n v="355"/>
    <n v="0"/>
    <n v="229"/>
    <n v="337"/>
    <n v="23"/>
  </r>
  <r>
    <d v="2020-05-24T00:00:00"/>
    <n v="391"/>
    <n v="238"/>
    <n v="113"/>
    <n v="355"/>
    <n v="0"/>
    <n v="229"/>
    <n v="746"/>
    <n v="238"/>
    <n v="342"/>
    <s v="truskawki"/>
    <x v="1"/>
    <n v="404"/>
    <n v="238"/>
    <n v="0"/>
    <n v="342"/>
    <n v="24"/>
  </r>
  <r>
    <d v="2020-05-25T00:00:00"/>
    <n v="241"/>
    <n v="283"/>
    <n v="140"/>
    <n v="404"/>
    <n v="238"/>
    <n v="0"/>
    <n v="645"/>
    <n v="521"/>
    <n v="140"/>
    <s v="porzeczki"/>
    <x v="0"/>
    <n v="124"/>
    <n v="0"/>
    <n v="140"/>
    <n v="521"/>
    <n v="25"/>
  </r>
  <r>
    <d v="2020-05-26T00:00:00"/>
    <n v="249"/>
    <n v="275"/>
    <n v="118"/>
    <n v="124"/>
    <n v="0"/>
    <n v="140"/>
    <n v="373"/>
    <n v="275"/>
    <n v="258"/>
    <s v="porzeczki"/>
    <x v="0"/>
    <n v="98"/>
    <n v="0"/>
    <n v="258"/>
    <n v="275"/>
    <n v="26"/>
  </r>
  <r>
    <d v="2020-05-27T00:00:00"/>
    <n v="298"/>
    <n v="263"/>
    <n v="145"/>
    <n v="98"/>
    <n v="0"/>
    <n v="258"/>
    <n v="396"/>
    <n v="263"/>
    <n v="403"/>
    <s v="truskawki"/>
    <x v="1"/>
    <n v="0"/>
    <n v="263"/>
    <n v="7"/>
    <n v="396"/>
    <n v="27"/>
  </r>
  <r>
    <d v="2020-05-28T00:00:00"/>
    <n v="254"/>
    <n v="241"/>
    <n v="149"/>
    <n v="0"/>
    <n v="263"/>
    <n v="7"/>
    <n v="254"/>
    <n v="504"/>
    <n v="156"/>
    <s v="porzeczki"/>
    <x v="0"/>
    <n v="0"/>
    <n v="250"/>
    <n v="156"/>
    <n v="254"/>
    <n v="28"/>
  </r>
  <r>
    <d v="2020-05-29T00:00:00"/>
    <n v="329"/>
    <n v="323"/>
    <n v="134"/>
    <n v="0"/>
    <n v="250"/>
    <n v="156"/>
    <n v="329"/>
    <n v="573"/>
    <n v="290"/>
    <s v="porzeczki"/>
    <x v="0"/>
    <n v="0"/>
    <n v="244"/>
    <n v="290"/>
    <n v="329"/>
    <n v="29"/>
  </r>
  <r>
    <d v="2020-05-30T00:00:00"/>
    <n v="213"/>
    <n v="221"/>
    <n v="119"/>
    <n v="0"/>
    <n v="244"/>
    <n v="290"/>
    <n v="213"/>
    <n v="465"/>
    <n v="409"/>
    <s v="maliny"/>
    <x v="2"/>
    <n v="213"/>
    <n v="56"/>
    <n v="0"/>
    <n v="409"/>
    <n v="30"/>
  </r>
  <r>
    <d v="2020-05-31T00:00:00"/>
    <n v="294"/>
    <n v="326"/>
    <n v="145"/>
    <n v="213"/>
    <n v="56"/>
    <n v="0"/>
    <n v="507"/>
    <n v="382"/>
    <n v="145"/>
    <s v="porzeczki"/>
    <x v="0"/>
    <n v="125"/>
    <n v="0"/>
    <n v="145"/>
    <n v="382"/>
    <n v="31"/>
  </r>
  <r>
    <d v="2020-06-01T00:00:00"/>
    <n v="225"/>
    <n v="206"/>
    <n v="122"/>
    <n v="125"/>
    <n v="0"/>
    <n v="145"/>
    <n v="350"/>
    <n v="206"/>
    <n v="267"/>
    <s v="truskawki"/>
    <x v="1"/>
    <n v="83"/>
    <n v="206"/>
    <n v="0"/>
    <n v="267"/>
    <n v="32"/>
  </r>
  <r>
    <d v="2020-06-02T00:00:00"/>
    <n v="264"/>
    <n v="355"/>
    <n v="134"/>
    <n v="83"/>
    <n v="206"/>
    <n v="0"/>
    <n v="347"/>
    <n v="561"/>
    <n v="134"/>
    <s v="porzeczki"/>
    <x v="0"/>
    <n v="0"/>
    <n v="214"/>
    <n v="134"/>
    <n v="347"/>
    <n v="33"/>
  </r>
  <r>
    <d v="2020-06-03T00:00:00"/>
    <n v="253"/>
    <n v="271"/>
    <n v="142"/>
    <n v="0"/>
    <n v="214"/>
    <n v="134"/>
    <n v="253"/>
    <n v="485"/>
    <n v="276"/>
    <s v="maliny"/>
    <x v="2"/>
    <n v="253"/>
    <n v="209"/>
    <n v="0"/>
    <n v="276"/>
    <n v="34"/>
  </r>
  <r>
    <d v="2020-06-04T00:00:00"/>
    <n v="352"/>
    <n v="207"/>
    <n v="125"/>
    <n v="253"/>
    <n v="209"/>
    <n v="0"/>
    <n v="605"/>
    <n v="416"/>
    <n v="125"/>
    <s v="porzeczki"/>
    <x v="0"/>
    <n v="189"/>
    <n v="0"/>
    <n v="125"/>
    <n v="416"/>
    <n v="35"/>
  </r>
  <r>
    <d v="2020-06-05T00:00:00"/>
    <n v="269"/>
    <n v="248"/>
    <n v="137"/>
    <n v="189"/>
    <n v="0"/>
    <n v="125"/>
    <n v="458"/>
    <n v="248"/>
    <n v="262"/>
    <s v="truskawki"/>
    <x v="1"/>
    <n v="196"/>
    <n v="248"/>
    <n v="0"/>
    <n v="262"/>
    <n v="36"/>
  </r>
  <r>
    <d v="2020-06-06T00:00:00"/>
    <n v="242"/>
    <n v="247"/>
    <n v="125"/>
    <n v="196"/>
    <n v="248"/>
    <n v="0"/>
    <n v="438"/>
    <n v="495"/>
    <n v="125"/>
    <s v="porzeczki"/>
    <x v="0"/>
    <n v="0"/>
    <n v="57"/>
    <n v="125"/>
    <n v="438"/>
    <n v="37"/>
  </r>
  <r>
    <d v="2020-06-07T00:00:00"/>
    <n v="327"/>
    <n v="262"/>
    <n v="103"/>
    <n v="0"/>
    <n v="57"/>
    <n v="125"/>
    <n v="327"/>
    <n v="319"/>
    <n v="228"/>
    <s v="porzeczki"/>
    <x v="0"/>
    <n v="8"/>
    <n v="0"/>
    <n v="228"/>
    <n v="319"/>
    <n v="38"/>
  </r>
  <r>
    <d v="2020-06-08T00:00:00"/>
    <n v="316"/>
    <n v="253"/>
    <n v="134"/>
    <n v="8"/>
    <n v="0"/>
    <n v="228"/>
    <n v="324"/>
    <n v="253"/>
    <n v="362"/>
    <s v="truskawki"/>
    <x v="1"/>
    <n v="0"/>
    <n v="253"/>
    <n v="38"/>
    <n v="324"/>
    <n v="39"/>
  </r>
  <r>
    <d v="2020-06-09T00:00:00"/>
    <n v="294"/>
    <n v="249"/>
    <n v="137"/>
    <n v="0"/>
    <n v="253"/>
    <n v="38"/>
    <n v="294"/>
    <n v="502"/>
    <n v="175"/>
    <s v="porzeczki"/>
    <x v="0"/>
    <n v="0"/>
    <n v="208"/>
    <n v="175"/>
    <n v="294"/>
    <n v="40"/>
  </r>
  <r>
    <d v="2020-06-10T00:00:00"/>
    <n v="270"/>
    <n v="206"/>
    <n v="146"/>
    <n v="0"/>
    <n v="208"/>
    <n v="175"/>
    <n v="270"/>
    <n v="414"/>
    <n v="321"/>
    <s v="maliny"/>
    <x v="2"/>
    <n v="270"/>
    <n v="93"/>
    <n v="0"/>
    <n v="321"/>
    <n v="41"/>
  </r>
  <r>
    <d v="2020-06-11T00:00:00"/>
    <n v="349"/>
    <n v="301"/>
    <n v="138"/>
    <n v="270"/>
    <n v="93"/>
    <n v="0"/>
    <n v="619"/>
    <n v="394"/>
    <n v="138"/>
    <s v="porzeczki"/>
    <x v="0"/>
    <n v="225"/>
    <n v="0"/>
    <n v="138"/>
    <n v="394"/>
    <n v="42"/>
  </r>
  <r>
    <d v="2020-06-12T00:00:00"/>
    <n v="224"/>
    <n v="385"/>
    <n v="138"/>
    <n v="225"/>
    <n v="0"/>
    <n v="138"/>
    <n v="449"/>
    <n v="385"/>
    <n v="276"/>
    <s v="porzeczki"/>
    <x v="0"/>
    <n v="64"/>
    <n v="0"/>
    <n v="276"/>
    <n v="385"/>
    <n v="43"/>
  </r>
  <r>
    <d v="2020-06-13T00:00:00"/>
    <n v="309"/>
    <n v="204"/>
    <n v="140"/>
    <n v="64"/>
    <n v="0"/>
    <n v="276"/>
    <n v="373"/>
    <n v="204"/>
    <n v="416"/>
    <s v="truskawki"/>
    <x v="1"/>
    <n v="0"/>
    <n v="204"/>
    <n v="43"/>
    <n v="373"/>
    <n v="44"/>
  </r>
  <r>
    <d v="2020-06-14T00:00:00"/>
    <n v="246"/>
    <n v="275"/>
    <n v="130"/>
    <n v="0"/>
    <n v="204"/>
    <n v="43"/>
    <n v="246"/>
    <n v="479"/>
    <n v="173"/>
    <s v="porzeczki"/>
    <x v="0"/>
    <n v="0"/>
    <n v="233"/>
    <n v="173"/>
    <n v="246"/>
    <n v="45"/>
  </r>
  <r>
    <d v="2020-06-15T00:00:00"/>
    <n v="241"/>
    <n v="247"/>
    <n v="166"/>
    <n v="0"/>
    <n v="233"/>
    <n v="173"/>
    <n v="241"/>
    <n v="480"/>
    <n v="339"/>
    <s v="maliny"/>
    <x v="2"/>
    <n v="241"/>
    <n v="141"/>
    <n v="0"/>
    <n v="339"/>
    <n v="46"/>
  </r>
  <r>
    <d v="2020-06-16T00:00:00"/>
    <n v="365"/>
    <n v="256"/>
    <n v="132"/>
    <n v="241"/>
    <n v="141"/>
    <n v="0"/>
    <n v="606"/>
    <n v="397"/>
    <n v="132"/>
    <s v="porzeczki"/>
    <x v="0"/>
    <n v="209"/>
    <n v="0"/>
    <n v="132"/>
    <n v="397"/>
    <n v="47"/>
  </r>
  <r>
    <d v="2020-06-17T00:00:00"/>
    <n v="225"/>
    <n v="392"/>
    <n v="158"/>
    <n v="209"/>
    <n v="0"/>
    <n v="132"/>
    <n v="434"/>
    <n v="392"/>
    <n v="290"/>
    <s v="porzeczki"/>
    <x v="0"/>
    <n v="42"/>
    <n v="0"/>
    <n v="290"/>
    <n v="392"/>
    <n v="48"/>
  </r>
  <r>
    <d v="2020-06-18T00:00:00"/>
    <n v="335"/>
    <n v="254"/>
    <n v="173"/>
    <n v="42"/>
    <n v="0"/>
    <n v="290"/>
    <n v="377"/>
    <n v="254"/>
    <n v="463"/>
    <s v="truskawki"/>
    <x v="1"/>
    <n v="0"/>
    <n v="254"/>
    <n v="86"/>
    <n v="377"/>
    <n v="49"/>
  </r>
  <r>
    <d v="2020-06-19T00:00:00"/>
    <n v="376"/>
    <n v="258"/>
    <n v="151"/>
    <n v="0"/>
    <n v="254"/>
    <n v="86"/>
    <n v="376"/>
    <n v="512"/>
    <n v="237"/>
    <s v="porzeczki"/>
    <x v="0"/>
    <n v="0"/>
    <n v="136"/>
    <n v="237"/>
    <n v="376"/>
    <n v="50"/>
  </r>
  <r>
    <d v="2020-06-20T00:00:00"/>
    <n v="310"/>
    <n v="248"/>
    <n v="173"/>
    <n v="0"/>
    <n v="136"/>
    <n v="237"/>
    <n v="310"/>
    <n v="384"/>
    <n v="410"/>
    <s v="maliny"/>
    <x v="2"/>
    <n v="310"/>
    <n v="0"/>
    <n v="26"/>
    <n v="384"/>
    <n v="51"/>
  </r>
  <r>
    <d v="2020-06-21T00:00:00"/>
    <n v="408"/>
    <n v="250"/>
    <n v="242"/>
    <n v="310"/>
    <n v="0"/>
    <n v="26"/>
    <n v="718"/>
    <n v="250"/>
    <n v="268"/>
    <s v="truskawki"/>
    <x v="1"/>
    <n v="450"/>
    <n v="250"/>
    <n v="0"/>
    <n v="268"/>
    <n v="52"/>
  </r>
  <r>
    <d v="2020-06-22T00:00:00"/>
    <n v="256"/>
    <n v="393"/>
    <n v="219"/>
    <n v="450"/>
    <n v="250"/>
    <n v="0"/>
    <n v="706"/>
    <n v="643"/>
    <n v="219"/>
    <s v="porzeczki"/>
    <x v="0"/>
    <n v="63"/>
    <n v="0"/>
    <n v="219"/>
    <n v="643"/>
    <n v="53"/>
  </r>
  <r>
    <d v="2020-06-23T00:00:00"/>
    <n v="322"/>
    <n v="425"/>
    <n v="215"/>
    <n v="63"/>
    <n v="0"/>
    <n v="219"/>
    <n v="385"/>
    <n v="425"/>
    <n v="434"/>
    <s v="maliny"/>
    <x v="2"/>
    <n v="385"/>
    <n v="0"/>
    <n v="9"/>
    <n v="425"/>
    <n v="54"/>
  </r>
  <r>
    <d v="2020-06-24T00:00:00"/>
    <n v="447"/>
    <n v="385"/>
    <n v="212"/>
    <n v="385"/>
    <n v="0"/>
    <n v="9"/>
    <n v="832"/>
    <n v="385"/>
    <n v="221"/>
    <s v="porzeczki"/>
    <x v="0"/>
    <n v="447"/>
    <n v="0"/>
    <n v="221"/>
    <n v="385"/>
    <n v="55"/>
  </r>
  <r>
    <d v="2020-06-25T00:00:00"/>
    <n v="408"/>
    <n v="260"/>
    <n v="225"/>
    <n v="447"/>
    <n v="0"/>
    <n v="221"/>
    <n v="855"/>
    <n v="260"/>
    <n v="446"/>
    <s v="truskawki"/>
    <x v="1"/>
    <n v="409"/>
    <n v="260"/>
    <n v="0"/>
    <n v="446"/>
    <n v="56"/>
  </r>
  <r>
    <d v="2020-06-26T00:00:00"/>
    <n v="283"/>
    <n v="396"/>
    <n v="221"/>
    <n v="409"/>
    <n v="260"/>
    <n v="0"/>
    <n v="692"/>
    <n v="656"/>
    <n v="221"/>
    <s v="porzeczki"/>
    <x v="0"/>
    <n v="36"/>
    <n v="0"/>
    <n v="221"/>
    <n v="656"/>
    <n v="57"/>
  </r>
  <r>
    <d v="2020-06-27T00:00:00"/>
    <n v="414"/>
    <n v="314"/>
    <n v="220"/>
    <n v="36"/>
    <n v="0"/>
    <n v="221"/>
    <n v="450"/>
    <n v="314"/>
    <n v="441"/>
    <s v="truskawki"/>
    <x v="1"/>
    <n v="9"/>
    <n v="314"/>
    <n v="0"/>
    <n v="441"/>
    <n v="58"/>
  </r>
  <r>
    <d v="2020-06-28T00:00:00"/>
    <n v="442"/>
    <n v="449"/>
    <n v="245"/>
    <n v="9"/>
    <n v="314"/>
    <n v="0"/>
    <n v="451"/>
    <n v="763"/>
    <n v="245"/>
    <s v="porzeczki"/>
    <x v="0"/>
    <n v="0"/>
    <n v="312"/>
    <n v="245"/>
    <n v="451"/>
    <n v="59"/>
  </r>
  <r>
    <d v="2020-06-29T00:00:00"/>
    <n v="269"/>
    <n v="370"/>
    <n v="242"/>
    <n v="0"/>
    <n v="312"/>
    <n v="245"/>
    <n v="269"/>
    <n v="682"/>
    <n v="487"/>
    <s v="maliny"/>
    <x v="2"/>
    <n v="269"/>
    <n v="195"/>
    <n v="0"/>
    <n v="487"/>
    <n v="60"/>
  </r>
  <r>
    <d v="2020-06-30T00:00:00"/>
    <n v="444"/>
    <n v="350"/>
    <n v="236"/>
    <n v="269"/>
    <n v="195"/>
    <n v="0"/>
    <n v="713"/>
    <n v="545"/>
    <n v="236"/>
    <s v="porzeczki"/>
    <x v="0"/>
    <n v="168"/>
    <n v="0"/>
    <n v="236"/>
    <n v="545"/>
    <n v="61"/>
  </r>
  <r>
    <d v="2020-07-01T00:00:00"/>
    <n v="425"/>
    <n v="342"/>
    <n v="237"/>
    <n v="168"/>
    <n v="0"/>
    <n v="236"/>
    <n v="593"/>
    <n v="342"/>
    <n v="473"/>
    <s v="truskawki"/>
    <x v="1"/>
    <n v="120"/>
    <n v="342"/>
    <n v="0"/>
    <n v="473"/>
    <n v="62"/>
  </r>
  <r>
    <d v="2020-07-02T00:00:00"/>
    <n v="377"/>
    <n v="290"/>
    <n v="240"/>
    <n v="120"/>
    <n v="342"/>
    <n v="0"/>
    <n v="497"/>
    <n v="632"/>
    <n v="240"/>
    <s v="porzeczki"/>
    <x v="0"/>
    <n v="0"/>
    <n v="135"/>
    <n v="240"/>
    <n v="497"/>
    <n v="63"/>
  </r>
  <r>
    <d v="2020-07-03T00:00:00"/>
    <n v="382"/>
    <n v="360"/>
    <n v="203"/>
    <n v="0"/>
    <n v="135"/>
    <n v="240"/>
    <n v="382"/>
    <n v="495"/>
    <n v="443"/>
    <s v="maliny"/>
    <x v="2"/>
    <n v="382"/>
    <n v="52"/>
    <n v="0"/>
    <n v="443"/>
    <n v="64"/>
  </r>
  <r>
    <d v="2020-07-04T00:00:00"/>
    <n v="287"/>
    <n v="428"/>
    <n v="204"/>
    <n v="382"/>
    <n v="52"/>
    <n v="0"/>
    <n v="669"/>
    <n v="480"/>
    <n v="204"/>
    <s v="porzeczki"/>
    <x v="0"/>
    <n v="189"/>
    <n v="0"/>
    <n v="204"/>
    <n v="480"/>
    <n v="65"/>
  </r>
  <r>
    <d v="2020-07-05T00:00:00"/>
    <n v="429"/>
    <n v="394"/>
    <n v="246"/>
    <n v="189"/>
    <n v="0"/>
    <n v="204"/>
    <n v="618"/>
    <n v="394"/>
    <n v="450"/>
    <s v="truskawki"/>
    <x v="1"/>
    <n v="168"/>
    <n v="394"/>
    <n v="0"/>
    <n v="450"/>
    <n v="66"/>
  </r>
  <r>
    <d v="2020-07-06T00:00:00"/>
    <n v="287"/>
    <n v="356"/>
    <n v="233"/>
    <n v="168"/>
    <n v="394"/>
    <n v="0"/>
    <n v="455"/>
    <n v="750"/>
    <n v="233"/>
    <s v="porzeczki"/>
    <x v="0"/>
    <n v="0"/>
    <n v="295"/>
    <n v="233"/>
    <n v="455"/>
    <n v="67"/>
  </r>
  <r>
    <d v="2020-07-07T00:00:00"/>
    <n v="421"/>
    <n v="292"/>
    <n v="226"/>
    <n v="0"/>
    <n v="295"/>
    <n v="233"/>
    <n v="421"/>
    <n v="587"/>
    <n v="459"/>
    <s v="maliny"/>
    <x v="2"/>
    <n v="421"/>
    <n v="128"/>
    <n v="0"/>
    <n v="459"/>
    <n v="68"/>
  </r>
  <r>
    <d v="2020-07-08T00:00:00"/>
    <n v="334"/>
    <n v="353"/>
    <n v="282"/>
    <n v="421"/>
    <n v="128"/>
    <n v="0"/>
    <n v="755"/>
    <n v="481"/>
    <n v="282"/>
    <s v="porzeczki"/>
    <x v="0"/>
    <n v="274"/>
    <n v="0"/>
    <n v="282"/>
    <n v="481"/>
    <n v="69"/>
  </r>
  <r>
    <d v="2020-07-09T00:00:00"/>
    <n v="282"/>
    <n v="329"/>
    <n v="262"/>
    <n v="274"/>
    <n v="0"/>
    <n v="282"/>
    <n v="556"/>
    <n v="329"/>
    <n v="544"/>
    <s v="truskawki"/>
    <x v="1"/>
    <n v="12"/>
    <n v="329"/>
    <n v="0"/>
    <n v="544"/>
    <n v="70"/>
  </r>
  <r>
    <d v="2020-07-10T00:00:00"/>
    <n v="356"/>
    <n v="331"/>
    <n v="290"/>
    <n v="12"/>
    <n v="329"/>
    <n v="0"/>
    <n v="368"/>
    <n v="660"/>
    <n v="290"/>
    <s v="porzeczki"/>
    <x v="0"/>
    <n v="0"/>
    <n v="292"/>
    <n v="290"/>
    <n v="368"/>
    <n v="71"/>
  </r>
  <r>
    <d v="2020-07-11T00:00:00"/>
    <n v="307"/>
    <n v="394"/>
    <n v="256"/>
    <n v="0"/>
    <n v="292"/>
    <n v="290"/>
    <n v="307"/>
    <n v="686"/>
    <n v="546"/>
    <s v="maliny"/>
    <x v="2"/>
    <n v="307"/>
    <n v="140"/>
    <n v="0"/>
    <n v="546"/>
    <n v="72"/>
  </r>
  <r>
    <d v="2020-07-12T00:00:00"/>
    <n v="441"/>
    <n v="271"/>
    <n v="292"/>
    <n v="307"/>
    <n v="140"/>
    <n v="0"/>
    <n v="748"/>
    <n v="411"/>
    <n v="292"/>
    <s v="porzeczki"/>
    <x v="0"/>
    <n v="337"/>
    <n v="0"/>
    <n v="292"/>
    <n v="411"/>
    <n v="73"/>
  </r>
  <r>
    <d v="2020-07-13T00:00:00"/>
    <n v="407"/>
    <n v="311"/>
    <n v="280"/>
    <n v="337"/>
    <n v="0"/>
    <n v="292"/>
    <n v="744"/>
    <n v="311"/>
    <n v="572"/>
    <s v="truskawki"/>
    <x v="1"/>
    <n v="172"/>
    <n v="311"/>
    <n v="0"/>
    <n v="572"/>
    <n v="74"/>
  </r>
  <r>
    <d v="2020-07-14T00:00:00"/>
    <n v="480"/>
    <n v="342"/>
    <n v="292"/>
    <n v="172"/>
    <n v="311"/>
    <n v="0"/>
    <n v="652"/>
    <n v="653"/>
    <n v="292"/>
    <s v="porzeczki"/>
    <x v="0"/>
    <n v="0"/>
    <n v="1"/>
    <n v="292"/>
    <n v="652"/>
    <n v="75"/>
  </r>
  <r>
    <d v="2020-07-15T00:00:00"/>
    <n v="494"/>
    <n v="310"/>
    <n v="275"/>
    <n v="0"/>
    <n v="1"/>
    <n v="292"/>
    <n v="494"/>
    <n v="311"/>
    <n v="567"/>
    <s v="truskawki"/>
    <x v="1"/>
    <n v="0"/>
    <n v="311"/>
    <n v="73"/>
    <n v="494"/>
    <n v="76"/>
  </r>
  <r>
    <d v="2020-07-16T00:00:00"/>
    <n v="493"/>
    <n v="431"/>
    <n v="283"/>
    <n v="0"/>
    <n v="311"/>
    <n v="73"/>
    <n v="493"/>
    <n v="742"/>
    <n v="356"/>
    <s v="porzeczki"/>
    <x v="0"/>
    <n v="0"/>
    <n v="249"/>
    <n v="356"/>
    <n v="493"/>
    <n v="77"/>
  </r>
  <r>
    <d v="2020-07-17T00:00:00"/>
    <n v="302"/>
    <n v="415"/>
    <n v="297"/>
    <n v="0"/>
    <n v="249"/>
    <n v="356"/>
    <n v="302"/>
    <n v="664"/>
    <n v="653"/>
    <s v="maliny"/>
    <x v="2"/>
    <n v="302"/>
    <n v="11"/>
    <n v="0"/>
    <n v="653"/>
    <n v="78"/>
  </r>
  <r>
    <d v="2020-07-18T00:00:00"/>
    <n v="331"/>
    <n v="353"/>
    <n v="373"/>
    <n v="302"/>
    <n v="11"/>
    <n v="0"/>
    <n v="633"/>
    <n v="364"/>
    <n v="373"/>
    <s v="truskawki"/>
    <x v="1"/>
    <n v="260"/>
    <n v="364"/>
    <n v="0"/>
    <n v="373"/>
    <n v="79"/>
  </r>
  <r>
    <d v="2020-07-19T00:00:00"/>
    <n v="486"/>
    <n v="323"/>
    <n v="359"/>
    <n v="260"/>
    <n v="364"/>
    <n v="0"/>
    <n v="746"/>
    <n v="687"/>
    <n v="359"/>
    <s v="porzeczki"/>
    <x v="0"/>
    <n v="59"/>
    <n v="0"/>
    <n v="359"/>
    <n v="687"/>
    <n v="80"/>
  </r>
  <r>
    <d v="2020-07-20T00:00:00"/>
    <n v="360"/>
    <n v="331"/>
    <n v="445"/>
    <n v="59"/>
    <n v="0"/>
    <n v="359"/>
    <n v="419"/>
    <n v="331"/>
    <n v="804"/>
    <s v="truskawki"/>
    <x v="1"/>
    <n v="0"/>
    <n v="331"/>
    <n v="385"/>
    <n v="419"/>
    <n v="81"/>
  </r>
  <r>
    <d v="2020-07-21T00:00:00"/>
    <n v="391"/>
    <n v="455"/>
    <n v="427"/>
    <n v="0"/>
    <n v="331"/>
    <n v="385"/>
    <n v="391"/>
    <n v="786"/>
    <n v="812"/>
    <s v="maliny"/>
    <x v="2"/>
    <n v="391"/>
    <n v="0"/>
    <n v="26"/>
    <n v="786"/>
    <n v="82"/>
  </r>
  <r>
    <d v="2020-07-22T00:00:00"/>
    <n v="327"/>
    <n v="471"/>
    <n v="423"/>
    <n v="391"/>
    <n v="0"/>
    <n v="26"/>
    <n v="718"/>
    <n v="471"/>
    <n v="449"/>
    <s v="porzeczki"/>
    <x v="0"/>
    <n v="247"/>
    <n v="0"/>
    <n v="449"/>
    <n v="471"/>
    <n v="83"/>
  </r>
  <r>
    <d v="2020-07-23T00:00:00"/>
    <n v="355"/>
    <n v="490"/>
    <n v="449"/>
    <n v="247"/>
    <n v="0"/>
    <n v="449"/>
    <n v="602"/>
    <n v="490"/>
    <n v="898"/>
    <s v="truskawki"/>
    <x v="1"/>
    <n v="0"/>
    <n v="490"/>
    <n v="296"/>
    <n v="602"/>
    <n v="84"/>
  </r>
  <r>
    <d v="2020-07-24T00:00:00"/>
    <n v="360"/>
    <n v="339"/>
    <n v="470"/>
    <n v="0"/>
    <n v="490"/>
    <n v="296"/>
    <n v="360"/>
    <n v="829"/>
    <n v="766"/>
    <s v="maliny"/>
    <x v="2"/>
    <n v="360"/>
    <n v="63"/>
    <n v="0"/>
    <n v="766"/>
    <n v="85"/>
  </r>
  <r>
    <d v="2020-07-25T00:00:00"/>
    <n v="303"/>
    <n v="404"/>
    <n v="434"/>
    <n v="360"/>
    <n v="63"/>
    <n v="0"/>
    <n v="663"/>
    <n v="467"/>
    <n v="434"/>
    <s v="porzeczki"/>
    <x v="0"/>
    <n v="196"/>
    <n v="0"/>
    <n v="434"/>
    <n v="467"/>
    <n v="86"/>
  </r>
  <r>
    <d v="2020-07-26T00:00:00"/>
    <n v="310"/>
    <n v="332"/>
    <n v="536"/>
    <n v="196"/>
    <n v="0"/>
    <n v="434"/>
    <n v="506"/>
    <n v="332"/>
    <n v="970"/>
    <s v="truskawki"/>
    <x v="1"/>
    <n v="0"/>
    <n v="332"/>
    <n v="464"/>
    <n v="506"/>
    <n v="87"/>
  </r>
  <r>
    <d v="2020-07-27T00:00:00"/>
    <n v="435"/>
    <n v="406"/>
    <n v="421"/>
    <n v="0"/>
    <n v="332"/>
    <n v="464"/>
    <n v="435"/>
    <n v="738"/>
    <n v="885"/>
    <s v="maliny"/>
    <x v="2"/>
    <n v="435"/>
    <n v="0"/>
    <n v="147"/>
    <n v="738"/>
    <n v="88"/>
  </r>
  <r>
    <d v="2020-07-28T00:00:00"/>
    <n v="344"/>
    <n v="348"/>
    <n v="555"/>
    <n v="435"/>
    <n v="0"/>
    <n v="147"/>
    <n v="779"/>
    <n v="348"/>
    <n v="702"/>
    <s v="truskawki"/>
    <x v="1"/>
    <n v="77"/>
    <n v="348"/>
    <n v="0"/>
    <n v="702"/>
    <n v="89"/>
  </r>
  <r>
    <d v="2020-07-29T00:00:00"/>
    <n v="303"/>
    <n v="335"/>
    <n v="436"/>
    <n v="77"/>
    <n v="348"/>
    <n v="0"/>
    <n v="380"/>
    <n v="683"/>
    <n v="436"/>
    <s v="maliny"/>
    <x v="2"/>
    <n v="380"/>
    <n v="247"/>
    <n v="0"/>
    <n v="436"/>
    <n v="90"/>
  </r>
  <r>
    <d v="2020-07-30T00:00:00"/>
    <n v="433"/>
    <n v="425"/>
    <n v="422"/>
    <n v="380"/>
    <n v="247"/>
    <n v="0"/>
    <n v="813"/>
    <n v="672"/>
    <n v="422"/>
    <s v="porzeczki"/>
    <x v="0"/>
    <n v="141"/>
    <n v="0"/>
    <n v="422"/>
    <n v="672"/>
    <n v="91"/>
  </r>
  <r>
    <d v="2020-07-31T00:00:00"/>
    <n v="350"/>
    <n v="378"/>
    <n v="419"/>
    <n v="141"/>
    <n v="0"/>
    <n v="422"/>
    <n v="491"/>
    <n v="378"/>
    <n v="841"/>
    <s v="truskawki"/>
    <x v="1"/>
    <n v="0"/>
    <n v="378"/>
    <n v="350"/>
    <n v="491"/>
    <n v="92"/>
  </r>
  <r>
    <d v="2020-08-01T00:00:00"/>
    <n v="396"/>
    <n v="466"/>
    <n v="434"/>
    <n v="0"/>
    <n v="378"/>
    <n v="350"/>
    <n v="396"/>
    <n v="844"/>
    <n v="784"/>
    <s v="maliny"/>
    <x v="2"/>
    <n v="396"/>
    <n v="60"/>
    <n v="0"/>
    <n v="784"/>
    <n v="93"/>
  </r>
  <r>
    <d v="2020-08-02T00:00:00"/>
    <n v="495"/>
    <n v="410"/>
    <n v="418"/>
    <n v="396"/>
    <n v="60"/>
    <n v="0"/>
    <n v="891"/>
    <n v="470"/>
    <n v="418"/>
    <s v="porzeczki"/>
    <x v="0"/>
    <n v="421"/>
    <n v="0"/>
    <n v="418"/>
    <n v="470"/>
    <n v="94"/>
  </r>
  <r>
    <d v="2020-08-03T00:00:00"/>
    <n v="420"/>
    <n v="328"/>
    <n v="422"/>
    <n v="421"/>
    <n v="0"/>
    <n v="418"/>
    <n v="841"/>
    <n v="328"/>
    <n v="840"/>
    <s v="truskawki"/>
    <x v="1"/>
    <n v="1"/>
    <n v="328"/>
    <n v="0"/>
    <n v="840"/>
    <n v="95"/>
  </r>
  <r>
    <d v="2020-08-04T00:00:00"/>
    <n v="411"/>
    <n v="481"/>
    <n v="445"/>
    <n v="1"/>
    <n v="328"/>
    <n v="0"/>
    <n v="412"/>
    <n v="809"/>
    <n v="445"/>
    <s v="maliny"/>
    <x v="2"/>
    <n v="412"/>
    <n v="364"/>
    <n v="0"/>
    <n v="445"/>
    <n v="96"/>
  </r>
  <r>
    <d v="2020-08-05T00:00:00"/>
    <n v="317"/>
    <n v="434"/>
    <n v="411"/>
    <n v="412"/>
    <n v="364"/>
    <n v="0"/>
    <n v="729"/>
    <n v="798"/>
    <n v="411"/>
    <s v="porzeczki"/>
    <x v="0"/>
    <n v="0"/>
    <n v="69"/>
    <n v="411"/>
    <n v="729"/>
    <n v="97"/>
  </r>
  <r>
    <d v="2020-08-06T00:00:00"/>
    <n v="342"/>
    <n v="465"/>
    <n v="417"/>
    <n v="0"/>
    <n v="69"/>
    <n v="411"/>
    <n v="342"/>
    <n v="534"/>
    <n v="828"/>
    <s v="maliny"/>
    <x v="2"/>
    <n v="342"/>
    <n v="0"/>
    <n v="294"/>
    <n v="534"/>
    <n v="98"/>
  </r>
  <r>
    <d v="2020-08-07T00:00:00"/>
    <n v="450"/>
    <n v="318"/>
    <n v="490"/>
    <n v="342"/>
    <n v="0"/>
    <n v="294"/>
    <n v="792"/>
    <n v="318"/>
    <n v="784"/>
    <s v="truskawki"/>
    <x v="1"/>
    <n v="8"/>
    <n v="318"/>
    <n v="0"/>
    <n v="784"/>
    <n v="99"/>
  </r>
  <r>
    <d v="2020-08-08T00:00:00"/>
    <n v="343"/>
    <n v="329"/>
    <n v="345"/>
    <n v="8"/>
    <n v="318"/>
    <n v="0"/>
    <n v="351"/>
    <n v="647"/>
    <n v="345"/>
    <s v="porzeczki"/>
    <x v="0"/>
    <n v="0"/>
    <n v="296"/>
    <n v="345"/>
    <n v="351"/>
    <n v="100"/>
  </r>
  <r>
    <d v="2020-08-09T00:00:00"/>
    <n v="287"/>
    <n v="328"/>
    <n v="377"/>
    <n v="0"/>
    <n v="296"/>
    <n v="345"/>
    <n v="287"/>
    <n v="624"/>
    <n v="722"/>
    <s v="maliny"/>
    <x v="2"/>
    <n v="287"/>
    <n v="0"/>
    <n v="98"/>
    <n v="624"/>
    <n v="101"/>
  </r>
  <r>
    <d v="2020-08-10T00:00:00"/>
    <n v="298"/>
    <n v="401"/>
    <n v="416"/>
    <n v="287"/>
    <n v="0"/>
    <n v="98"/>
    <n v="585"/>
    <n v="401"/>
    <n v="514"/>
    <s v="truskawki"/>
    <x v="1"/>
    <n v="71"/>
    <n v="401"/>
    <n v="0"/>
    <n v="514"/>
    <n v="102"/>
  </r>
  <r>
    <d v="2020-08-11T00:00:00"/>
    <n v="429"/>
    <n v="348"/>
    <n v="426"/>
    <n v="71"/>
    <n v="401"/>
    <n v="0"/>
    <n v="500"/>
    <n v="749"/>
    <n v="426"/>
    <s v="porzeczki"/>
    <x v="0"/>
    <n v="0"/>
    <n v="249"/>
    <n v="426"/>
    <n v="500"/>
    <n v="103"/>
  </r>
  <r>
    <d v="2020-08-12T00:00:00"/>
    <n v="417"/>
    <n v="457"/>
    <n v="438"/>
    <n v="0"/>
    <n v="249"/>
    <n v="426"/>
    <n v="417"/>
    <n v="706"/>
    <n v="864"/>
    <s v="maliny"/>
    <x v="2"/>
    <n v="417"/>
    <n v="0"/>
    <n v="158"/>
    <n v="706"/>
    <n v="104"/>
  </r>
  <r>
    <d v="2020-08-13T00:00:00"/>
    <n v="384"/>
    <n v="330"/>
    <n v="292"/>
    <n v="417"/>
    <n v="0"/>
    <n v="158"/>
    <n v="801"/>
    <n v="330"/>
    <n v="450"/>
    <s v="truskawki"/>
    <x v="1"/>
    <n v="351"/>
    <n v="330"/>
    <n v="0"/>
    <n v="450"/>
    <n v="105"/>
  </r>
  <r>
    <d v="2020-08-14T00:00:00"/>
    <n v="370"/>
    <n v="388"/>
    <n v="390"/>
    <n v="351"/>
    <n v="330"/>
    <n v="0"/>
    <n v="721"/>
    <n v="718"/>
    <n v="390"/>
    <s v="porzeczki"/>
    <x v="0"/>
    <n v="3"/>
    <n v="0"/>
    <n v="390"/>
    <n v="718"/>
    <n v="106"/>
  </r>
  <r>
    <d v="2020-08-15T00:00:00"/>
    <n v="436"/>
    <n v="298"/>
    <n v="420"/>
    <n v="3"/>
    <n v="0"/>
    <n v="390"/>
    <n v="439"/>
    <n v="298"/>
    <n v="810"/>
    <s v="truskawki"/>
    <x v="1"/>
    <n v="0"/>
    <n v="298"/>
    <n v="371"/>
    <n v="439"/>
    <n v="107"/>
  </r>
  <r>
    <d v="2020-08-16T00:00:00"/>
    <n v="303"/>
    <n v="429"/>
    <n v="407"/>
    <n v="0"/>
    <n v="298"/>
    <n v="371"/>
    <n v="303"/>
    <n v="727"/>
    <n v="778"/>
    <s v="maliny"/>
    <x v="2"/>
    <n v="303"/>
    <n v="0"/>
    <n v="51"/>
    <n v="727"/>
    <n v="108"/>
  </r>
  <r>
    <d v="2020-08-17T00:00:00"/>
    <n v="449"/>
    <n v="444"/>
    <n v="425"/>
    <n v="303"/>
    <n v="0"/>
    <n v="51"/>
    <n v="752"/>
    <n v="444"/>
    <n v="476"/>
    <s v="truskawki"/>
    <x v="1"/>
    <n v="276"/>
    <n v="444"/>
    <n v="0"/>
    <n v="476"/>
    <n v="109"/>
  </r>
  <r>
    <d v="2020-08-18T00:00:00"/>
    <n v="300"/>
    <n v="358"/>
    <n v="377"/>
    <n v="276"/>
    <n v="444"/>
    <n v="0"/>
    <n v="576"/>
    <n v="802"/>
    <n v="377"/>
    <s v="porzeczki"/>
    <x v="0"/>
    <n v="0"/>
    <n v="226"/>
    <n v="377"/>
    <n v="576"/>
    <n v="110"/>
  </r>
  <r>
    <d v="2020-08-19T00:00:00"/>
    <n v="307"/>
    <n v="417"/>
    <n v="405"/>
    <n v="0"/>
    <n v="226"/>
    <n v="377"/>
    <n v="307"/>
    <n v="643"/>
    <n v="782"/>
    <s v="maliny"/>
    <x v="2"/>
    <n v="307"/>
    <n v="0"/>
    <n v="139"/>
    <n v="643"/>
    <n v="111"/>
  </r>
  <r>
    <d v="2020-08-20T00:00:00"/>
    <n v="314"/>
    <n v="340"/>
    <n v="345"/>
    <n v="307"/>
    <n v="0"/>
    <n v="139"/>
    <n v="621"/>
    <n v="340"/>
    <n v="484"/>
    <s v="truskawki"/>
    <x v="1"/>
    <n v="137"/>
    <n v="340"/>
    <n v="0"/>
    <n v="484"/>
    <n v="112"/>
  </r>
  <r>
    <d v="2020-08-21T00:00:00"/>
    <n v="379"/>
    <n v="288"/>
    <n v="353"/>
    <n v="137"/>
    <n v="340"/>
    <n v="0"/>
    <n v="516"/>
    <n v="628"/>
    <n v="353"/>
    <s v="porzeczki"/>
    <x v="0"/>
    <n v="0"/>
    <n v="112"/>
    <n v="353"/>
    <n v="516"/>
    <n v="113"/>
  </r>
  <r>
    <d v="2020-08-22T00:00:00"/>
    <n v="405"/>
    <n v="454"/>
    <n v="342"/>
    <n v="0"/>
    <n v="112"/>
    <n v="353"/>
    <n v="405"/>
    <n v="566"/>
    <n v="695"/>
    <s v="maliny"/>
    <x v="2"/>
    <n v="405"/>
    <n v="0"/>
    <n v="129"/>
    <n v="566"/>
    <n v="114"/>
  </r>
  <r>
    <d v="2020-08-23T00:00:00"/>
    <n v="407"/>
    <n v="300"/>
    <n v="365"/>
    <n v="405"/>
    <n v="0"/>
    <n v="129"/>
    <n v="812"/>
    <n v="300"/>
    <n v="494"/>
    <s v="truskawki"/>
    <x v="1"/>
    <n v="318"/>
    <n v="300"/>
    <n v="0"/>
    <n v="494"/>
    <n v="115"/>
  </r>
  <r>
    <d v="2020-08-24T00:00:00"/>
    <n v="432"/>
    <n v="423"/>
    <n v="221"/>
    <n v="318"/>
    <n v="300"/>
    <n v="0"/>
    <n v="750"/>
    <n v="723"/>
    <n v="221"/>
    <s v="porzeczki"/>
    <x v="0"/>
    <n v="27"/>
    <n v="0"/>
    <n v="221"/>
    <n v="723"/>
    <n v="116"/>
  </r>
  <r>
    <d v="2020-08-25T00:00:00"/>
    <n v="405"/>
    <n v="449"/>
    <n v="231"/>
    <n v="27"/>
    <n v="0"/>
    <n v="221"/>
    <n v="432"/>
    <n v="449"/>
    <n v="452"/>
    <s v="maliny"/>
    <x v="2"/>
    <n v="432"/>
    <n v="0"/>
    <n v="3"/>
    <n v="449"/>
    <n v="117"/>
  </r>
  <r>
    <d v="2020-08-26T00:00:00"/>
    <n v="162"/>
    <n v="294"/>
    <n v="255"/>
    <n v="432"/>
    <n v="0"/>
    <n v="3"/>
    <n v="594"/>
    <n v="294"/>
    <n v="258"/>
    <s v="porzeczki"/>
    <x v="0"/>
    <n v="300"/>
    <n v="0"/>
    <n v="258"/>
    <n v="294"/>
    <n v="118"/>
  </r>
  <r>
    <d v="2020-08-27T00:00:00"/>
    <n v="297"/>
    <n v="341"/>
    <n v="223"/>
    <n v="300"/>
    <n v="0"/>
    <n v="258"/>
    <n v="597"/>
    <n v="341"/>
    <n v="481"/>
    <s v="truskawki"/>
    <x v="1"/>
    <n v="116"/>
    <n v="341"/>
    <n v="0"/>
    <n v="481"/>
    <n v="119"/>
  </r>
  <r>
    <d v="2020-08-28T00:00:00"/>
    <n v="226"/>
    <n v="329"/>
    <n v="261"/>
    <n v="116"/>
    <n v="341"/>
    <n v="0"/>
    <n v="342"/>
    <n v="670"/>
    <n v="261"/>
    <s v="porzeczki"/>
    <x v="0"/>
    <n v="0"/>
    <n v="328"/>
    <n v="261"/>
    <n v="342"/>
    <n v="120"/>
  </r>
  <r>
    <d v="2020-08-29T00:00:00"/>
    <n v="226"/>
    <n v="256"/>
    <n v="239"/>
    <n v="0"/>
    <n v="328"/>
    <n v="261"/>
    <n v="226"/>
    <n v="584"/>
    <n v="500"/>
    <s v="maliny"/>
    <x v="2"/>
    <n v="226"/>
    <n v="84"/>
    <n v="0"/>
    <n v="500"/>
    <n v="121"/>
  </r>
  <r>
    <d v="2020-08-30T00:00:00"/>
    <n v="287"/>
    <n v="217"/>
    <n v="262"/>
    <n v="226"/>
    <n v="84"/>
    <n v="0"/>
    <n v="513"/>
    <n v="301"/>
    <n v="262"/>
    <s v="porzeczki"/>
    <x v="0"/>
    <n v="212"/>
    <n v="0"/>
    <n v="262"/>
    <n v="301"/>
    <n v="122"/>
  </r>
  <r>
    <d v="2020-08-31T00:00:00"/>
    <n v="351"/>
    <n v="266"/>
    <n v="226"/>
    <n v="212"/>
    <n v="0"/>
    <n v="262"/>
    <n v="563"/>
    <n v="266"/>
    <n v="488"/>
    <s v="truskawki"/>
    <x v="1"/>
    <n v="75"/>
    <n v="266"/>
    <n v="0"/>
    <n v="488"/>
    <n v="123"/>
  </r>
  <r>
    <d v="2020-09-01T00:00:00"/>
    <n v="214"/>
    <n v="260"/>
    <n v="241"/>
    <n v="75"/>
    <n v="266"/>
    <n v="0"/>
    <n v="289"/>
    <n v="526"/>
    <n v="241"/>
    <s v="porzeczki"/>
    <x v="0"/>
    <n v="0"/>
    <n v="237"/>
    <n v="241"/>
    <n v="289"/>
    <n v="124"/>
  </r>
  <r>
    <d v="2020-09-02T00:00:00"/>
    <n v="282"/>
    <n v="227"/>
    <n v="258"/>
    <n v="0"/>
    <n v="237"/>
    <n v="241"/>
    <n v="282"/>
    <n v="464"/>
    <n v="499"/>
    <s v="maliny"/>
    <x v="2"/>
    <n v="282"/>
    <n v="0"/>
    <n v="35"/>
    <n v="464"/>
    <n v="125"/>
  </r>
  <r>
    <d v="2020-09-03T00:00:00"/>
    <n v="257"/>
    <n v="251"/>
    <n v="252"/>
    <n v="282"/>
    <n v="0"/>
    <n v="35"/>
    <n v="539"/>
    <n v="251"/>
    <n v="287"/>
    <s v="truskawki"/>
    <x v="1"/>
    <n v="252"/>
    <n v="251"/>
    <n v="0"/>
    <n v="287"/>
    <n v="126"/>
  </r>
  <r>
    <d v="2020-09-04T00:00:00"/>
    <n v="172"/>
    <n v="171"/>
    <n v="268"/>
    <n v="252"/>
    <n v="251"/>
    <n v="0"/>
    <n v="424"/>
    <n v="422"/>
    <n v="268"/>
    <s v="porzeczki"/>
    <x v="0"/>
    <n v="2"/>
    <n v="0"/>
    <n v="268"/>
    <n v="422"/>
    <n v="127"/>
  </r>
  <r>
    <d v="2020-09-05T00:00:00"/>
    <n v="197"/>
    <n v="326"/>
    <n v="224"/>
    <n v="2"/>
    <n v="0"/>
    <n v="268"/>
    <n v="199"/>
    <n v="326"/>
    <n v="492"/>
    <s v="maliny"/>
    <x v="2"/>
    <n v="199"/>
    <n v="0"/>
    <n v="166"/>
    <n v="326"/>
    <n v="128"/>
  </r>
  <r>
    <d v="2020-09-06T00:00:00"/>
    <n v="292"/>
    <n v="329"/>
    <n v="255"/>
    <n v="199"/>
    <n v="0"/>
    <n v="166"/>
    <n v="491"/>
    <n v="329"/>
    <n v="421"/>
    <s v="truskawki"/>
    <x v="1"/>
    <n v="70"/>
    <n v="329"/>
    <n v="0"/>
    <n v="421"/>
    <n v="129"/>
  </r>
  <r>
    <d v="2020-09-07T00:00:00"/>
    <n v="172"/>
    <n v="216"/>
    <n v="199"/>
    <n v="70"/>
    <n v="329"/>
    <n v="0"/>
    <n v="242"/>
    <n v="545"/>
    <n v="199"/>
    <s v="porzeczki"/>
    <x v="0"/>
    <n v="0"/>
    <n v="303"/>
    <n v="199"/>
    <n v="242"/>
    <n v="130"/>
  </r>
  <r>
    <d v="2020-09-08T00:00:00"/>
    <n v="258"/>
    <n v="291"/>
    <n v="220"/>
    <n v="0"/>
    <n v="303"/>
    <n v="199"/>
    <n v="258"/>
    <n v="594"/>
    <n v="419"/>
    <s v="maliny"/>
    <x v="2"/>
    <n v="258"/>
    <n v="175"/>
    <n v="0"/>
    <n v="419"/>
    <n v="131"/>
  </r>
  <r>
    <d v="2020-09-09T00:00:00"/>
    <n v="276"/>
    <n v="347"/>
    <n v="197"/>
    <n v="258"/>
    <n v="175"/>
    <n v="0"/>
    <n v="534"/>
    <n v="522"/>
    <n v="197"/>
    <s v="porzeczki"/>
    <x v="0"/>
    <n v="12"/>
    <n v="0"/>
    <n v="197"/>
    <n v="522"/>
    <n v="132"/>
  </r>
  <r>
    <d v="2020-09-10T00:00:00"/>
    <n v="210"/>
    <n v="333"/>
    <n v="218"/>
    <n v="12"/>
    <n v="0"/>
    <n v="197"/>
    <n v="222"/>
    <n v="333"/>
    <n v="415"/>
    <s v="maliny"/>
    <x v="2"/>
    <n v="222"/>
    <n v="0"/>
    <n v="82"/>
    <n v="333"/>
    <n v="133"/>
  </r>
  <r>
    <d v="2020-09-11T00:00:00"/>
    <n v="168"/>
    <n v="211"/>
    <n v="180"/>
    <n v="222"/>
    <n v="0"/>
    <n v="82"/>
    <n v="390"/>
    <n v="211"/>
    <n v="262"/>
    <s v="truskawki"/>
    <x v="1"/>
    <n v="128"/>
    <n v="211"/>
    <n v="0"/>
    <n v="262"/>
    <n v="134"/>
  </r>
  <r>
    <d v="2020-09-12T00:00:00"/>
    <n v="196"/>
    <n v="348"/>
    <n v="225"/>
    <n v="128"/>
    <n v="211"/>
    <n v="0"/>
    <n v="324"/>
    <n v="559"/>
    <n v="225"/>
    <s v="porzeczki"/>
    <x v="0"/>
    <n v="0"/>
    <n v="235"/>
    <n v="225"/>
    <n v="324"/>
    <n v="135"/>
  </r>
  <r>
    <d v="2020-09-13T00:00:00"/>
    <n v="284"/>
    <n v="226"/>
    <n v="197"/>
    <n v="0"/>
    <n v="235"/>
    <n v="225"/>
    <n v="284"/>
    <n v="461"/>
    <n v="422"/>
    <s v="maliny"/>
    <x v="2"/>
    <n v="284"/>
    <n v="39"/>
    <n v="0"/>
    <n v="422"/>
    <n v="136"/>
  </r>
  <r>
    <d v="2020-09-14T00:00:00"/>
    <n v="162"/>
    <n v="345"/>
    <n v="194"/>
    <n v="284"/>
    <n v="39"/>
    <n v="0"/>
    <n v="446"/>
    <n v="384"/>
    <n v="194"/>
    <s v="porzeczki"/>
    <x v="0"/>
    <n v="62"/>
    <n v="0"/>
    <n v="194"/>
    <n v="384"/>
    <n v="137"/>
  </r>
  <r>
    <d v="2020-09-15T00:00:00"/>
    <n v="212"/>
    <n v="184"/>
    <n v="183"/>
    <n v="62"/>
    <n v="0"/>
    <n v="194"/>
    <n v="274"/>
    <n v="184"/>
    <n v="377"/>
    <s v="truskawki"/>
    <x v="1"/>
    <n v="0"/>
    <n v="184"/>
    <n v="103"/>
    <n v="274"/>
    <n v="138"/>
  </r>
  <r>
    <d v="2020-09-16T00:00:00"/>
    <n v="165"/>
    <n v="232"/>
    <n v="202"/>
    <n v="0"/>
    <n v="184"/>
    <n v="103"/>
    <n v="165"/>
    <n v="416"/>
    <n v="305"/>
    <s v="maliny"/>
    <x v="2"/>
    <n v="165"/>
    <n v="111"/>
    <n v="0"/>
    <n v="305"/>
    <n v="139"/>
  </r>
  <r>
    <d v="2020-09-17T00:00:00"/>
    <n v="163"/>
    <n v="314"/>
    <n v="213"/>
    <n v="165"/>
    <n v="111"/>
    <n v="0"/>
    <n v="328"/>
    <n v="425"/>
    <n v="213"/>
    <s v="porzeczki"/>
    <x v="0"/>
    <n v="0"/>
    <n v="97"/>
    <n v="213"/>
    <n v="328"/>
    <n v="140"/>
  </r>
  <r>
    <d v="2020-09-18T00:00:00"/>
    <n v="200"/>
    <n v="307"/>
    <n v="206"/>
    <n v="0"/>
    <n v="97"/>
    <n v="213"/>
    <n v="200"/>
    <n v="404"/>
    <n v="419"/>
    <s v="maliny"/>
    <x v="2"/>
    <n v="200"/>
    <n v="0"/>
    <n v="15"/>
    <n v="404"/>
    <n v="141"/>
  </r>
  <r>
    <d v="2020-09-19T00:00:00"/>
    <n v="201"/>
    <n v="274"/>
    <n v="210"/>
    <n v="200"/>
    <n v="0"/>
    <n v="15"/>
    <n v="401"/>
    <n v="274"/>
    <n v="225"/>
    <s v="porzeczki"/>
    <x v="0"/>
    <n v="127"/>
    <n v="0"/>
    <n v="225"/>
    <n v="274"/>
    <n v="142"/>
  </r>
  <r>
    <d v="2020-09-20T00:00:00"/>
    <n v="269"/>
    <n v="278"/>
    <n v="228"/>
    <n v="127"/>
    <n v="0"/>
    <n v="225"/>
    <n v="396"/>
    <n v="278"/>
    <n v="453"/>
    <s v="truskawki"/>
    <x v="1"/>
    <n v="0"/>
    <n v="278"/>
    <n v="57"/>
    <n v="396"/>
    <n v="143"/>
  </r>
  <r>
    <d v="2020-09-21T00:00:00"/>
    <n v="188"/>
    <n v="195"/>
    <n v="207"/>
    <n v="0"/>
    <n v="278"/>
    <n v="57"/>
    <n v="188"/>
    <n v="473"/>
    <n v="264"/>
    <s v="maliny"/>
    <x v="2"/>
    <n v="188"/>
    <n v="209"/>
    <n v="0"/>
    <n v="264"/>
    <n v="144"/>
  </r>
  <r>
    <d v="2020-09-22T00:00:00"/>
    <n v="142"/>
    <n v="249"/>
    <n v="202"/>
    <n v="188"/>
    <n v="209"/>
    <n v="0"/>
    <n v="330"/>
    <n v="458"/>
    <n v="202"/>
    <s v="porzeczki"/>
    <x v="0"/>
    <n v="0"/>
    <n v="128"/>
    <n v="202"/>
    <n v="330"/>
    <n v="145"/>
  </r>
  <r>
    <d v="2020-09-23T00:00:00"/>
    <n v="232"/>
    <n v="116"/>
    <n v="195"/>
    <n v="0"/>
    <n v="128"/>
    <n v="202"/>
    <n v="232"/>
    <n v="244"/>
    <n v="397"/>
    <s v="maliny"/>
    <x v="2"/>
    <n v="232"/>
    <n v="0"/>
    <n v="153"/>
    <n v="244"/>
    <n v="146"/>
  </r>
  <r>
    <d v="2020-09-24T00:00:00"/>
    <n v="296"/>
    <n v="102"/>
    <n v="192"/>
    <n v="232"/>
    <n v="0"/>
    <n v="153"/>
    <n v="528"/>
    <n v="102"/>
    <n v="345"/>
    <s v="truskawki"/>
    <x v="1"/>
    <n v="183"/>
    <n v="102"/>
    <n v="0"/>
    <n v="345"/>
    <n v="147"/>
  </r>
  <r>
    <d v="2020-09-25T00:00:00"/>
    <n v="161"/>
    <n v="151"/>
    <n v="216"/>
    <n v="183"/>
    <n v="102"/>
    <n v="0"/>
    <n v="344"/>
    <n v="253"/>
    <n v="216"/>
    <s v="porzeczki"/>
    <x v="0"/>
    <n v="91"/>
    <n v="0"/>
    <n v="216"/>
    <n v="253"/>
    <n v="148"/>
  </r>
  <r>
    <d v="2020-09-26T00:00:00"/>
    <n v="162"/>
    <n v="261"/>
    <n v="184"/>
    <n v="91"/>
    <n v="0"/>
    <n v="216"/>
    <n v="253"/>
    <n v="261"/>
    <n v="400"/>
    <s v="maliny"/>
    <x v="2"/>
    <n v="253"/>
    <n v="0"/>
    <n v="139"/>
    <n v="261"/>
    <n v="149"/>
  </r>
  <r>
    <d v="2020-09-27T00:00:00"/>
    <n v="216"/>
    <n v="147"/>
    <n v="204"/>
    <n v="253"/>
    <n v="0"/>
    <n v="139"/>
    <n v="469"/>
    <n v="147"/>
    <n v="343"/>
    <s v="truskawki"/>
    <x v="1"/>
    <n v="126"/>
    <n v="147"/>
    <n v="0"/>
    <n v="343"/>
    <n v="150"/>
  </r>
  <r>
    <d v="2020-09-28T00:00:00"/>
    <n v="282"/>
    <n v="297"/>
    <n v="195"/>
    <n v="126"/>
    <n v="147"/>
    <n v="0"/>
    <n v="408"/>
    <n v="444"/>
    <n v="195"/>
    <s v="porzeczki"/>
    <x v="0"/>
    <n v="0"/>
    <n v="36"/>
    <n v="195"/>
    <n v="408"/>
    <n v="151"/>
  </r>
  <r>
    <d v="2020-09-29T00:00:00"/>
    <n v="214"/>
    <n v="198"/>
    <n v="200"/>
    <n v="0"/>
    <n v="36"/>
    <n v="195"/>
    <n v="214"/>
    <n v="234"/>
    <n v="395"/>
    <s v="maliny"/>
    <x v="2"/>
    <n v="214"/>
    <n v="0"/>
    <n v="161"/>
    <n v="234"/>
    <n v="152"/>
  </r>
  <r>
    <d v="2020-09-30T00:00:00"/>
    <n v="289"/>
    <n v="290"/>
    <n v="190"/>
    <n v="214"/>
    <n v="0"/>
    <n v="161"/>
    <n v="503"/>
    <n v="290"/>
    <n v="351"/>
    <s v="truskawki"/>
    <x v="1"/>
    <n v="152"/>
    <n v="290"/>
    <n v="0"/>
    <n v="351"/>
    <n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E948B-1146-49AE-A090-0CDCF4AD9326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">
  <location ref="H2:K8" firstHeaderRow="0" firstDataRow="1" firstDataCol="1"/>
  <pivotFields count="5">
    <pivotField numFmtId="14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861EC-3DE2-4A8A-BE1A-053CF41F18E4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S2:T6" firstHeaderRow="1" firstDataRow="1" firstDataCol="1"/>
  <pivotFields count="17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Dzien" fld="1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B79C-E594-4EED-B276-5E0E7530EDC6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S2:T6" firstHeaderRow="1" firstDataRow="1" firstDataCol="1"/>
  <pivotFields count="17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Ilość konfitu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371498-BED5-4386-91F4-F87D04EE6008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B41BA9-1554-497E-9617-C2691CD90B2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1498D7-A738-48F8-86D5-CDD88FE3C73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6F3916D-DF6F-4C34-89D9-85AB6781524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BF3968E-8493-4B0B-ABCF-7DCA2F0F2FAC}" autoFormatId="16" applyNumberFormats="0" applyBorderFormats="0" applyFontFormats="0" applyPatternFormats="0" applyAlignmentFormats="0" applyWidthHeightFormats="0">
  <queryTableRefresh nextId="18" unboundColumnsRight="13">
    <queryTableFields count="17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68FC6ED-2926-4E2A-932E-35684CE41C00}" autoFormatId="16" applyNumberFormats="0" applyBorderFormats="0" applyFontFormats="0" applyPatternFormats="0" applyAlignmentFormats="0" applyWidthHeightFormats="0">
  <queryTableRefresh nextId="18" unboundColumnsRight="13">
    <queryTableFields count="17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A5FE-62B0-46B3-BC37-8807D89709E2}" name="owoce" displayName="owoce" ref="A1:D154" tableType="queryTable" totalsRowShown="0">
  <autoFilter ref="A1:D154" xr:uid="{7A05A5FE-62B0-46B3-BC37-8807D89709E2}"/>
  <tableColumns count="4">
    <tableColumn id="1" xr3:uid="{3BB67A2A-A98B-4C76-BDB5-A9BF9AB65FE3}" uniqueName="1" name="data" queryTableFieldId="1" dataDxfId="23"/>
    <tableColumn id="2" xr3:uid="{B935FE22-9542-49F2-A23D-8FB94084B92A}" uniqueName="2" name="dostawa_malin" queryTableFieldId="2"/>
    <tableColumn id="3" xr3:uid="{A9BDB28D-BFF4-4CAE-9A84-964F0CFA3F93}" uniqueName="3" name="dostawa_truskawek" queryTableFieldId="3"/>
    <tableColumn id="4" xr3:uid="{D5328748-60EA-4150-A9D6-ED429153D5C2}" uniqueName="4" name="dostawa_porzecze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D6CAE-4E2D-4735-927D-D7CCAB3AA4A6}" name="owoce3" displayName="owoce3" ref="A1:E154" tableType="queryTable" totalsRowShown="0">
  <autoFilter ref="A1:E154" xr:uid="{E97D6CAE-4E2D-4735-927D-D7CCAB3AA4A6}"/>
  <tableColumns count="5">
    <tableColumn id="1" xr3:uid="{9651D2A0-4EE7-4CDE-BE73-2F2DCB387ECE}" uniqueName="1" name="data" queryTableFieldId="1" dataDxfId="22"/>
    <tableColumn id="2" xr3:uid="{E183019D-F6DD-49D8-A4A7-FA2FD786B6AF}" uniqueName="2" name="dostawa_malin" queryTableFieldId="2"/>
    <tableColumn id="3" xr3:uid="{747EECE9-BB5D-4941-8165-2F9334F8F347}" uniqueName="3" name="dostawa_truskawek" queryTableFieldId="3"/>
    <tableColumn id="4" xr3:uid="{6F9FDC23-F977-4852-B709-08904EFC7A71}" uniqueName="4" name="dostawa_porzeczek" queryTableFieldId="4"/>
    <tableColumn id="5" xr3:uid="{0FB341D2-405C-4782-8510-03B57B2350DD}" uniqueName="5" name="Miesiąc" queryTableFieldId="5" dataDxfId="21">
      <calculatedColumnFormula>MONTH(owoce3[[#This Row],[data]])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EE28DF-8122-4A9D-85F3-19A373FA1981}" name="owoce4" displayName="owoce4" ref="A1:E154" tableType="queryTable" totalsRowShown="0">
  <autoFilter ref="A1:E154" xr:uid="{BAEE28DF-8122-4A9D-85F3-19A373FA1981}"/>
  <tableColumns count="5">
    <tableColumn id="1" xr3:uid="{EAEB4601-A86B-43EC-9D6F-CAB05F7D4254}" uniqueName="1" name="data" queryTableFieldId="1" dataDxfId="20"/>
    <tableColumn id="2" xr3:uid="{EF783C6F-2DAC-42F3-8DFB-FA2CF58F988E}" uniqueName="2" name="dostawa_malin" queryTableFieldId="2"/>
    <tableColumn id="3" xr3:uid="{729DB6BE-D198-4347-8BA3-EBE3DAC5C6D1}" uniqueName="3" name="dostawa_truskawek" queryTableFieldId="3"/>
    <tableColumn id="4" xr3:uid="{21DBE88F-AB71-4576-B190-6D302C7334D4}" uniqueName="4" name="dostawa_porzeczek" queryTableFieldId="4"/>
    <tableColumn id="5" xr3:uid="{00B01659-3913-4D42-A441-BC92398E3A81}" uniqueName="5" name="Najwięcej" queryTableFieldId="5" dataDxfId="19">
      <calculatedColumnFormula>IF(AND(owoce4[[#This Row],[dostawa_porzeczek]]&gt;owoce4[[#This Row],[dostawa_truskawek]], owoce4[[#This Row],[dostawa_porzeczek]]&gt;owoce4[[#This Row],[dostawa_malin]]), "TAK", "NIE")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0DE33F-D5B2-466B-83C6-2B0E64CBE199}" name="owoce5" displayName="owoce5" ref="A1:E154" tableType="queryTable" totalsRowShown="0">
  <autoFilter ref="A1:E154" xr:uid="{510DE33F-D5B2-466B-83C6-2B0E64CBE199}"/>
  <tableColumns count="5">
    <tableColumn id="1" xr3:uid="{CB82BE6F-4A5B-4F23-BE7E-8F430CC1B1DA}" uniqueName="1" name="data" queryTableFieldId="1" dataDxfId="18"/>
    <tableColumn id="2" xr3:uid="{AA0A35A2-F5F0-49C2-AE22-995E700CB2E6}" uniqueName="2" name="dostawa_malin" queryTableFieldId="2"/>
    <tableColumn id="3" xr3:uid="{1FF8C65C-9E21-4C98-822B-9BF882AB92A7}" uniqueName="3" name="dostawa_truskawek" queryTableFieldId="3"/>
    <tableColumn id="4" xr3:uid="{51F3EB11-ED76-42B4-8742-30B6C4C6B2E4}" uniqueName="4" name="dostawa_porzeczek" queryTableFieldId="4"/>
    <tableColumn id="5" xr3:uid="{C3E19F02-ED01-4316-A967-5D69EE0E23D4}" uniqueName="5" name="Ciąg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CDCC08-AD83-47F4-B9D6-AF181F81A6AA}" name="owoce6" displayName="owoce6" ref="A1:Q154" tableType="queryTable" totalsRowShown="0">
  <autoFilter ref="A1:Q154" xr:uid="{02CDCC08-AD83-47F4-B9D6-AF181F81A6AA}"/>
  <tableColumns count="17">
    <tableColumn id="1" xr3:uid="{37FD4188-C744-4E1A-A549-75A1CE5E0588}" uniqueName="1" name="data" queryTableFieldId="1" dataDxfId="17"/>
    <tableColumn id="2" xr3:uid="{10500F53-74FC-4B1F-B56E-1357FC1F859F}" uniqueName="2" name="dostawa_malin" queryTableFieldId="2"/>
    <tableColumn id="3" xr3:uid="{492D9988-B556-47F3-8585-82451F0714CB}" uniqueName="3" name="dostawa_truskawek" queryTableFieldId="3"/>
    <tableColumn id="4" xr3:uid="{B84AF4F4-FDF3-4FE2-8233-416B59225F62}" uniqueName="4" name="dostawa_porzeczek" queryTableFieldId="4"/>
    <tableColumn id="5" xr3:uid="{7CFE50A5-9D56-4CC4-899F-8AB729D4C88C}" uniqueName="5" name="Chłodnia m" queryTableFieldId="5"/>
    <tableColumn id="6" xr3:uid="{5DCD781C-5BB4-4445-8644-417A4E3BB337}" uniqueName="6" name="Chłodnia t" queryTableFieldId="6"/>
    <tableColumn id="7" xr3:uid="{2418F3E5-2AD9-40DB-97A8-76ECB08C9F39}" uniqueName="7" name="chłodnia p" queryTableFieldId="7"/>
    <tableColumn id="8" xr3:uid="{09517153-3322-49AD-AADF-B97284A74635}" uniqueName="8" name="Przed produkcja m" queryTableFieldId="8" dataDxfId="16">
      <calculatedColumnFormula>owoce6[[#This Row],[Chłodnia m]]+owoce6[[#This Row],[dostawa_malin]]</calculatedColumnFormula>
    </tableColumn>
    <tableColumn id="9" xr3:uid="{9A6D0429-2C87-47CB-A434-500A3323D864}" uniqueName="9" name="Przed produckaj T" queryTableFieldId="9">
      <calculatedColumnFormula>owoce6[[#This Row],[Chłodnia t]]+owoce6[[#This Row],[dostawa_truskawek]]</calculatedColumnFormula>
    </tableColumn>
    <tableColumn id="10" xr3:uid="{109E3C71-9CD9-4FE7-A739-12E0A318E0F1}" uniqueName="10" name="Przed produkcja P" queryTableFieldId="10">
      <calculatedColumnFormula>owoce6[[#This Row],[chłodnia p]]+owoce6[[#This Row],[dostawa_porzeczek]]</calculatedColumnFormula>
    </tableColumn>
    <tableColumn id="11" xr3:uid="{297D7694-736A-46BA-8304-EAF6757E1B5D}" uniqueName="11" name="Najmniej" queryTableFieldId="11" dataDxfId="15">
      <calculatedColumnFormula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calculatedColumnFormula>
    </tableColumn>
    <tableColumn id="12" xr3:uid="{530CC475-A7AE-4DFA-8A13-82121F8ABE65}" uniqueName="12" name="Konfitukra" queryTableFieldId="12" dataDxfId="14">
      <calculatedColumnFormula>IF(owoce6[[#This Row],[Najmniej]]="maliny", "truskawki-porzeczki", IF(owoce6[[#This Row],[Najmniej]] = "truskawki", "maliny-porzeczki", "maliny-truskawki"))</calculatedColumnFormula>
    </tableColumn>
    <tableColumn id="13" xr3:uid="{1EBDB2D8-831E-45B2-BE0B-7CCC7BD5938D}" uniqueName="13" name="Stan po maliny" queryTableFieldId="13" dataDxfId="12">
      <calculatedColumnFormula>IF(OR(owoce6[[#This Row],[Konfitukra]] = "maliny-truskawki", owoce6[[#This Row],[Konfitukra]]="maliny-porzeczki"), owoce6[[#This Row],[Przed produkcja m]]-P2, owoce6[[#This Row],[Przed produkcja m]])</calculatedColumnFormula>
    </tableColumn>
    <tableColumn id="14" xr3:uid="{05A23602-1FC9-47AC-ADAB-1CB4120CC55D}" uniqueName="14" name="Stan po truskawki" queryTableFieldId="14" dataDxfId="11">
      <calculatedColumnFormula>IF(OR(owoce6[[#This Row],[Konfitukra]] = "maliny-truskawki", owoce6[[#This Row],[Konfitukra]]="truskawki-porzeczki"),  owoce6[[#This Row],[Przed produckaj T]]-P2, owoce6[[#This Row],[Przed produckaj T]])</calculatedColumnFormula>
    </tableColumn>
    <tableColumn id="15" xr3:uid="{3D812E60-9732-45BF-8AFF-C3FD022C1034}" uniqueName="15" name="Stan po porzeczki" queryTableFieldId="15" dataDxfId="10">
      <calculatedColumnFormula>IF(OR(owoce6[[#This Row],[Konfitukra]] = "maliny-porzeczki", owoce6[[#This Row],[Konfitukra]]="truskawki-porzeczki"),  owoce6[[#This Row],[Przed produkcja P]]-P2, owoce6[[#This Row],[Przed produkcja P]])</calculatedColumnFormula>
    </tableColumn>
    <tableColumn id="16" xr3:uid="{52530060-71B1-4D0C-8961-E357DF2DDB43}" uniqueName="16" name="Ilość konfitur" queryTableFieldId="16" dataDxfId="13">
      <calculatedColumnFormula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calculatedColumnFormula>
    </tableColumn>
    <tableColumn id="17" xr3:uid="{A1FA4307-C9A5-4AA6-8ADF-3D259019EF5A}" uniqueName="17" name="Dzien" queryTableFieldId="17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C20382-840F-47AF-8D68-AA70F0C7B8B5}" name="owoce67" displayName="owoce67" ref="A1:Q154" tableType="queryTable" totalsRowShown="0">
  <autoFilter ref="A1:Q154" xr:uid="{C8C20382-840F-47AF-8D68-AA70F0C7B8B5}"/>
  <tableColumns count="17">
    <tableColumn id="1" xr3:uid="{F8177CF6-F792-4472-A3E1-DE3735B7C280}" uniqueName="1" name="data" queryTableFieldId="1" dataDxfId="8"/>
    <tableColumn id="2" xr3:uid="{54F2434C-4A58-496E-9E7D-ACEA32A7510C}" uniqueName="2" name="dostawa_malin" queryTableFieldId="2"/>
    <tableColumn id="3" xr3:uid="{C6F08A6E-E690-40AD-8BFC-EA3A5BC9A1F0}" uniqueName="3" name="dostawa_truskawek" queryTableFieldId="3"/>
    <tableColumn id="4" xr3:uid="{73FE1287-7366-470E-801F-4693EEE8AA06}" uniqueName="4" name="dostawa_porzeczek" queryTableFieldId="4"/>
    <tableColumn id="5" xr3:uid="{0BF678F6-561F-485F-A094-509AD21D4B22}" uniqueName="5" name="Chłodnia m" queryTableFieldId="5"/>
    <tableColumn id="6" xr3:uid="{93EB88D1-C8CF-4646-A053-54F7084C276C}" uniqueName="6" name="Chłodnia t" queryTableFieldId="6"/>
    <tableColumn id="7" xr3:uid="{424C6FBF-E6B1-4D5C-936D-858151A65CB3}" uniqueName="7" name="chłodnia p" queryTableFieldId="7"/>
    <tableColumn id="8" xr3:uid="{45C901D7-7F7C-4084-9463-415BA5CDB314}" uniqueName="8" name="Przed produkcja m" queryTableFieldId="8" dataDxfId="7">
      <calculatedColumnFormula>owoce67[[#This Row],[Chłodnia m]]+owoce67[[#This Row],[dostawa_malin]]</calculatedColumnFormula>
    </tableColumn>
    <tableColumn id="9" xr3:uid="{10FFCB68-DFB0-4CB4-9257-395A12759E08}" uniqueName="9" name="Przed produckaj T" queryTableFieldId="9">
      <calculatedColumnFormula>owoce67[[#This Row],[Chłodnia t]]+owoce67[[#This Row],[dostawa_truskawek]]</calculatedColumnFormula>
    </tableColumn>
    <tableColumn id="10" xr3:uid="{EF9AA766-28FB-434D-B929-82BECC699837}" uniqueName="10" name="Przed produkcja P" queryTableFieldId="10">
      <calculatedColumnFormula>owoce67[[#This Row],[chłodnia p]]+owoce67[[#This Row],[dostawa_porzeczek]]</calculatedColumnFormula>
    </tableColumn>
    <tableColumn id="11" xr3:uid="{8DC52F0C-BDB0-4639-B570-17F00B889F66}" uniqueName="11" name="Najmniej" queryTableFieldId="11" dataDxfId="6">
      <calculatedColumnFormula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calculatedColumnFormula>
    </tableColumn>
    <tableColumn id="12" xr3:uid="{01B53A7F-F708-4255-BD4C-FAE57BE1FCB7}" uniqueName="12" name="Konfitukra" queryTableFieldId="12" dataDxfId="5">
      <calculatedColumnFormula>IF(owoce67[[#This Row],[Najmniej]]="maliny", "truskawki-porzeczki", IF(owoce67[[#This Row],[Najmniej]] = "truskawki", "maliny-porzeczki", "maliny-truskawki"))</calculatedColumnFormula>
    </tableColumn>
    <tableColumn id="13" xr3:uid="{263D3988-44F6-4FFC-8285-CE9897D28479}" uniqueName="13" name="Stan po maliny" queryTableFieldId="13" dataDxfId="4">
      <calculatedColumnFormula>IF(OR(owoce67[[#This Row],[Konfitukra]] = "maliny-truskawki", owoce67[[#This Row],[Konfitukra]]="maliny-porzeczki"), owoce67[[#This Row],[Przed produkcja m]]-P2, owoce67[[#This Row],[Przed produkcja m]])</calculatedColumnFormula>
    </tableColumn>
    <tableColumn id="14" xr3:uid="{F05936AB-3EF3-4D44-969D-C6645A13079F}" uniqueName="14" name="Stan po truskawki" queryTableFieldId="14" dataDxfId="3">
      <calculatedColumnFormula>IF(OR(owoce67[[#This Row],[Konfitukra]] = "maliny-truskawki", owoce67[[#This Row],[Konfitukra]]="truskawki-porzeczki"),  owoce67[[#This Row],[Przed produckaj T]]-P2, owoce67[[#This Row],[Przed produckaj T]])</calculatedColumnFormula>
    </tableColumn>
    <tableColumn id="15" xr3:uid="{6C368FA7-FF42-4894-BB1F-8EE3ECF38E0E}" uniqueName="15" name="Stan po porzeczki" queryTableFieldId="15" dataDxfId="2">
      <calculatedColumnFormula>IF(OR(owoce67[[#This Row],[Konfitukra]] = "maliny-porzeczki", owoce67[[#This Row],[Konfitukra]]="truskawki-porzeczki"),  owoce67[[#This Row],[Przed produkcja P]]-P2, owoce67[[#This Row],[Przed produkcja P]])</calculatedColumnFormula>
    </tableColumn>
    <tableColumn id="16" xr3:uid="{3E40F0F8-F0D3-4754-9F25-78D70B60EC60}" uniqueName="16" name="Ilość konfitur" queryTableFieldId="16" dataDxfId="1">
      <calculatedColumnFormula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calculatedColumnFormula>
    </tableColumn>
    <tableColumn id="17" xr3:uid="{6FCE1A49-A77C-49B3-8AFB-4EFDB081EE67}" uniqueName="17" name="Dzien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37C1-CE75-4D1F-99E5-FE5BDEEEC70D}">
  <dimension ref="A1:D154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14.86328125" bestFit="1" customWidth="1"/>
    <col min="3" max="3" width="18.73046875" bestFit="1" customWidth="1"/>
    <col min="4" max="4" width="18.597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43952</v>
      </c>
      <c r="B2">
        <v>211</v>
      </c>
      <c r="C2">
        <v>281</v>
      </c>
      <c r="D2">
        <v>88</v>
      </c>
    </row>
    <row r="3" spans="1:4" x14ac:dyDescent="0.45">
      <c r="A3" s="1">
        <v>43953</v>
      </c>
      <c r="B3">
        <v>393</v>
      </c>
      <c r="C3">
        <v>313</v>
      </c>
      <c r="D3">
        <v>83</v>
      </c>
    </row>
    <row r="4" spans="1:4" x14ac:dyDescent="0.45">
      <c r="A4" s="1">
        <v>43954</v>
      </c>
      <c r="B4">
        <v>389</v>
      </c>
      <c r="C4">
        <v>315</v>
      </c>
      <c r="D4">
        <v>104</v>
      </c>
    </row>
    <row r="5" spans="1:4" x14ac:dyDescent="0.45">
      <c r="A5" s="1">
        <v>43955</v>
      </c>
      <c r="B5">
        <v>308</v>
      </c>
      <c r="C5">
        <v>221</v>
      </c>
      <c r="D5">
        <v>119</v>
      </c>
    </row>
    <row r="6" spans="1:4" x14ac:dyDescent="0.45">
      <c r="A6" s="1">
        <v>43956</v>
      </c>
      <c r="B6">
        <v>387</v>
      </c>
      <c r="C6">
        <v>275</v>
      </c>
      <c r="D6">
        <v>72</v>
      </c>
    </row>
    <row r="7" spans="1:4" x14ac:dyDescent="0.45">
      <c r="A7" s="1">
        <v>43957</v>
      </c>
      <c r="B7">
        <v>294</v>
      </c>
      <c r="C7">
        <v>366</v>
      </c>
      <c r="D7">
        <v>99</v>
      </c>
    </row>
    <row r="8" spans="1:4" x14ac:dyDescent="0.45">
      <c r="A8" s="1">
        <v>43958</v>
      </c>
      <c r="B8">
        <v>389</v>
      </c>
      <c r="C8">
        <v>288</v>
      </c>
      <c r="D8">
        <v>87</v>
      </c>
    </row>
    <row r="9" spans="1:4" x14ac:dyDescent="0.45">
      <c r="A9" s="1">
        <v>43959</v>
      </c>
      <c r="B9">
        <v>259</v>
      </c>
      <c r="C9">
        <v>361</v>
      </c>
      <c r="D9">
        <v>112</v>
      </c>
    </row>
    <row r="10" spans="1:4" x14ac:dyDescent="0.45">
      <c r="A10" s="1">
        <v>43960</v>
      </c>
      <c r="B10">
        <v>369</v>
      </c>
      <c r="C10">
        <v>233</v>
      </c>
      <c r="D10">
        <v>110</v>
      </c>
    </row>
    <row r="11" spans="1:4" x14ac:dyDescent="0.45">
      <c r="A11" s="1">
        <v>43961</v>
      </c>
      <c r="B11">
        <v>263</v>
      </c>
      <c r="C11">
        <v>393</v>
      </c>
      <c r="D11">
        <v>75</v>
      </c>
    </row>
    <row r="12" spans="1:4" x14ac:dyDescent="0.45">
      <c r="A12" s="1">
        <v>43962</v>
      </c>
      <c r="B12">
        <v>239</v>
      </c>
      <c r="C12">
        <v>347</v>
      </c>
      <c r="D12">
        <v>94</v>
      </c>
    </row>
    <row r="13" spans="1:4" x14ac:dyDescent="0.45">
      <c r="A13" s="1">
        <v>43963</v>
      </c>
      <c r="B13">
        <v>282</v>
      </c>
      <c r="C13">
        <v>338</v>
      </c>
      <c r="D13">
        <v>86</v>
      </c>
    </row>
    <row r="14" spans="1:4" x14ac:dyDescent="0.45">
      <c r="A14" s="1">
        <v>43964</v>
      </c>
      <c r="B14">
        <v>306</v>
      </c>
      <c r="C14">
        <v>273</v>
      </c>
      <c r="D14">
        <v>75</v>
      </c>
    </row>
    <row r="15" spans="1:4" x14ac:dyDescent="0.45">
      <c r="A15" s="1">
        <v>43965</v>
      </c>
      <c r="B15">
        <v>251</v>
      </c>
      <c r="C15">
        <v>325</v>
      </c>
      <c r="D15">
        <v>89</v>
      </c>
    </row>
    <row r="16" spans="1:4" x14ac:dyDescent="0.45">
      <c r="A16" s="1">
        <v>43966</v>
      </c>
      <c r="B16">
        <v>224</v>
      </c>
      <c r="C16">
        <v>352</v>
      </c>
      <c r="D16">
        <v>97</v>
      </c>
    </row>
    <row r="17" spans="1:4" x14ac:dyDescent="0.45">
      <c r="A17" s="1">
        <v>43967</v>
      </c>
      <c r="B17">
        <v>233</v>
      </c>
      <c r="C17">
        <v>270</v>
      </c>
      <c r="D17">
        <v>94</v>
      </c>
    </row>
    <row r="18" spans="1:4" x14ac:dyDescent="0.45">
      <c r="A18" s="1">
        <v>43968</v>
      </c>
      <c r="B18">
        <v>345</v>
      </c>
      <c r="C18">
        <v>275</v>
      </c>
      <c r="D18">
        <v>90</v>
      </c>
    </row>
    <row r="19" spans="1:4" x14ac:dyDescent="0.45">
      <c r="A19" s="1">
        <v>43969</v>
      </c>
      <c r="B19">
        <v>232</v>
      </c>
      <c r="C19">
        <v>228</v>
      </c>
      <c r="D19">
        <v>107</v>
      </c>
    </row>
    <row r="20" spans="1:4" x14ac:dyDescent="0.45">
      <c r="A20" s="1">
        <v>43970</v>
      </c>
      <c r="B20">
        <v>238</v>
      </c>
      <c r="C20">
        <v>394</v>
      </c>
      <c r="D20">
        <v>105</v>
      </c>
    </row>
    <row r="21" spans="1:4" x14ac:dyDescent="0.45">
      <c r="A21" s="1">
        <v>43971</v>
      </c>
      <c r="B21">
        <v>378</v>
      </c>
      <c r="C21">
        <v>311</v>
      </c>
      <c r="D21">
        <v>110</v>
      </c>
    </row>
    <row r="22" spans="1:4" x14ac:dyDescent="0.45">
      <c r="A22" s="1">
        <v>43972</v>
      </c>
      <c r="B22">
        <v>281</v>
      </c>
      <c r="C22">
        <v>354</v>
      </c>
      <c r="D22">
        <v>121</v>
      </c>
    </row>
    <row r="23" spans="1:4" x14ac:dyDescent="0.45">
      <c r="A23" s="1">
        <v>43973</v>
      </c>
      <c r="B23">
        <v>390</v>
      </c>
      <c r="C23">
        <v>267</v>
      </c>
      <c r="D23">
        <v>124</v>
      </c>
    </row>
    <row r="24" spans="1:4" x14ac:dyDescent="0.45">
      <c r="A24" s="1">
        <v>43974</v>
      </c>
      <c r="B24">
        <v>308</v>
      </c>
      <c r="C24">
        <v>337</v>
      </c>
      <c r="D24">
        <v>105</v>
      </c>
    </row>
    <row r="25" spans="1:4" x14ac:dyDescent="0.45">
      <c r="A25" s="1">
        <v>43975</v>
      </c>
      <c r="B25">
        <v>391</v>
      </c>
      <c r="C25">
        <v>238</v>
      </c>
      <c r="D25">
        <v>113</v>
      </c>
    </row>
    <row r="26" spans="1:4" x14ac:dyDescent="0.45">
      <c r="A26" s="1">
        <v>43976</v>
      </c>
      <c r="B26">
        <v>241</v>
      </c>
      <c r="C26">
        <v>283</v>
      </c>
      <c r="D26">
        <v>140</v>
      </c>
    </row>
    <row r="27" spans="1:4" x14ac:dyDescent="0.45">
      <c r="A27" s="1">
        <v>43977</v>
      </c>
      <c r="B27">
        <v>249</v>
      </c>
      <c r="C27">
        <v>275</v>
      </c>
      <c r="D27">
        <v>118</v>
      </c>
    </row>
    <row r="28" spans="1:4" x14ac:dyDescent="0.45">
      <c r="A28" s="1">
        <v>43978</v>
      </c>
      <c r="B28">
        <v>298</v>
      </c>
      <c r="C28">
        <v>263</v>
      </c>
      <c r="D28">
        <v>145</v>
      </c>
    </row>
    <row r="29" spans="1:4" x14ac:dyDescent="0.45">
      <c r="A29" s="1">
        <v>43979</v>
      </c>
      <c r="B29">
        <v>254</v>
      </c>
      <c r="C29">
        <v>241</v>
      </c>
      <c r="D29">
        <v>149</v>
      </c>
    </row>
    <row r="30" spans="1:4" x14ac:dyDescent="0.45">
      <c r="A30" s="1">
        <v>43980</v>
      </c>
      <c r="B30">
        <v>329</v>
      </c>
      <c r="C30">
        <v>323</v>
      </c>
      <c r="D30">
        <v>134</v>
      </c>
    </row>
    <row r="31" spans="1:4" x14ac:dyDescent="0.45">
      <c r="A31" s="1">
        <v>43981</v>
      </c>
      <c r="B31">
        <v>213</v>
      </c>
      <c r="C31">
        <v>221</v>
      </c>
      <c r="D31">
        <v>119</v>
      </c>
    </row>
    <row r="32" spans="1:4" x14ac:dyDescent="0.45">
      <c r="A32" s="1">
        <v>43982</v>
      </c>
      <c r="B32">
        <v>294</v>
      </c>
      <c r="C32">
        <v>326</v>
      </c>
      <c r="D32">
        <v>145</v>
      </c>
    </row>
    <row r="33" spans="1:4" x14ac:dyDescent="0.45">
      <c r="A33" s="1">
        <v>43983</v>
      </c>
      <c r="B33">
        <v>225</v>
      </c>
      <c r="C33">
        <v>206</v>
      </c>
      <c r="D33">
        <v>122</v>
      </c>
    </row>
    <row r="34" spans="1:4" x14ac:dyDescent="0.45">
      <c r="A34" s="1">
        <v>43984</v>
      </c>
      <c r="B34">
        <v>264</v>
      </c>
      <c r="C34">
        <v>355</v>
      </c>
      <c r="D34">
        <v>134</v>
      </c>
    </row>
    <row r="35" spans="1:4" x14ac:dyDescent="0.45">
      <c r="A35" s="1">
        <v>43985</v>
      </c>
      <c r="B35">
        <v>253</v>
      </c>
      <c r="C35">
        <v>271</v>
      </c>
      <c r="D35">
        <v>142</v>
      </c>
    </row>
    <row r="36" spans="1:4" x14ac:dyDescent="0.45">
      <c r="A36" s="1">
        <v>43986</v>
      </c>
      <c r="B36">
        <v>352</v>
      </c>
      <c r="C36">
        <v>207</v>
      </c>
      <c r="D36">
        <v>125</v>
      </c>
    </row>
    <row r="37" spans="1:4" x14ac:dyDescent="0.45">
      <c r="A37" s="1">
        <v>43987</v>
      </c>
      <c r="B37">
        <v>269</v>
      </c>
      <c r="C37">
        <v>248</v>
      </c>
      <c r="D37">
        <v>137</v>
      </c>
    </row>
    <row r="38" spans="1:4" x14ac:dyDescent="0.45">
      <c r="A38" s="1">
        <v>43988</v>
      </c>
      <c r="B38">
        <v>242</v>
      </c>
      <c r="C38">
        <v>247</v>
      </c>
      <c r="D38">
        <v>125</v>
      </c>
    </row>
    <row r="39" spans="1:4" x14ac:dyDescent="0.45">
      <c r="A39" s="1">
        <v>43989</v>
      </c>
      <c r="B39">
        <v>327</v>
      </c>
      <c r="C39">
        <v>262</v>
      </c>
      <c r="D39">
        <v>103</v>
      </c>
    </row>
    <row r="40" spans="1:4" x14ac:dyDescent="0.45">
      <c r="A40" s="1">
        <v>43990</v>
      </c>
      <c r="B40">
        <v>316</v>
      </c>
      <c r="C40">
        <v>253</v>
      </c>
      <c r="D40">
        <v>134</v>
      </c>
    </row>
    <row r="41" spans="1:4" x14ac:dyDescent="0.45">
      <c r="A41" s="1">
        <v>43991</v>
      </c>
      <c r="B41">
        <v>294</v>
      </c>
      <c r="C41">
        <v>249</v>
      </c>
      <c r="D41">
        <v>137</v>
      </c>
    </row>
    <row r="42" spans="1:4" x14ac:dyDescent="0.45">
      <c r="A42" s="1">
        <v>43992</v>
      </c>
      <c r="B42">
        <v>270</v>
      </c>
      <c r="C42">
        <v>206</v>
      </c>
      <c r="D42">
        <v>146</v>
      </c>
    </row>
    <row r="43" spans="1:4" x14ac:dyDescent="0.45">
      <c r="A43" s="1">
        <v>43993</v>
      </c>
      <c r="B43">
        <v>349</v>
      </c>
      <c r="C43">
        <v>301</v>
      </c>
      <c r="D43">
        <v>138</v>
      </c>
    </row>
    <row r="44" spans="1:4" x14ac:dyDescent="0.45">
      <c r="A44" s="1">
        <v>43994</v>
      </c>
      <c r="B44">
        <v>224</v>
      </c>
      <c r="C44">
        <v>385</v>
      </c>
      <c r="D44">
        <v>138</v>
      </c>
    </row>
    <row r="45" spans="1:4" x14ac:dyDescent="0.45">
      <c r="A45" s="1">
        <v>43995</v>
      </c>
      <c r="B45">
        <v>309</v>
      </c>
      <c r="C45">
        <v>204</v>
      </c>
      <c r="D45">
        <v>140</v>
      </c>
    </row>
    <row r="46" spans="1:4" x14ac:dyDescent="0.45">
      <c r="A46" s="1">
        <v>43996</v>
      </c>
      <c r="B46">
        <v>246</v>
      </c>
      <c r="C46">
        <v>275</v>
      </c>
      <c r="D46">
        <v>130</v>
      </c>
    </row>
    <row r="47" spans="1:4" x14ac:dyDescent="0.45">
      <c r="A47" s="1">
        <v>43997</v>
      </c>
      <c r="B47">
        <v>241</v>
      </c>
      <c r="C47">
        <v>247</v>
      </c>
      <c r="D47">
        <v>166</v>
      </c>
    </row>
    <row r="48" spans="1:4" x14ac:dyDescent="0.45">
      <c r="A48" s="1">
        <v>43998</v>
      </c>
      <c r="B48">
        <v>365</v>
      </c>
      <c r="C48">
        <v>256</v>
      </c>
      <c r="D48">
        <v>132</v>
      </c>
    </row>
    <row r="49" spans="1:4" x14ac:dyDescent="0.45">
      <c r="A49" s="1">
        <v>43999</v>
      </c>
      <c r="B49">
        <v>225</v>
      </c>
      <c r="C49">
        <v>392</v>
      </c>
      <c r="D49">
        <v>158</v>
      </c>
    </row>
    <row r="50" spans="1:4" x14ac:dyDescent="0.45">
      <c r="A50" s="1">
        <v>44000</v>
      </c>
      <c r="B50">
        <v>335</v>
      </c>
      <c r="C50">
        <v>254</v>
      </c>
      <c r="D50">
        <v>173</v>
      </c>
    </row>
    <row r="51" spans="1:4" x14ac:dyDescent="0.45">
      <c r="A51" s="1">
        <v>44001</v>
      </c>
      <c r="B51">
        <v>376</v>
      </c>
      <c r="C51">
        <v>258</v>
      </c>
      <c r="D51">
        <v>151</v>
      </c>
    </row>
    <row r="52" spans="1:4" x14ac:dyDescent="0.45">
      <c r="A52" s="1">
        <v>44002</v>
      </c>
      <c r="B52">
        <v>310</v>
      </c>
      <c r="C52">
        <v>248</v>
      </c>
      <c r="D52">
        <v>173</v>
      </c>
    </row>
    <row r="53" spans="1:4" x14ac:dyDescent="0.45">
      <c r="A53" s="1">
        <v>44003</v>
      </c>
      <c r="B53">
        <v>408</v>
      </c>
      <c r="C53">
        <v>250</v>
      </c>
      <c r="D53">
        <v>242</v>
      </c>
    </row>
    <row r="54" spans="1:4" x14ac:dyDescent="0.45">
      <c r="A54" s="1">
        <v>44004</v>
      </c>
      <c r="B54">
        <v>256</v>
      </c>
      <c r="C54">
        <v>393</v>
      </c>
      <c r="D54">
        <v>219</v>
      </c>
    </row>
    <row r="55" spans="1:4" x14ac:dyDescent="0.45">
      <c r="A55" s="1">
        <v>44005</v>
      </c>
      <c r="B55">
        <v>322</v>
      </c>
      <c r="C55">
        <v>425</v>
      </c>
      <c r="D55">
        <v>215</v>
      </c>
    </row>
    <row r="56" spans="1:4" x14ac:dyDescent="0.45">
      <c r="A56" s="1">
        <v>44006</v>
      </c>
      <c r="B56">
        <v>447</v>
      </c>
      <c r="C56">
        <v>385</v>
      </c>
      <c r="D56">
        <v>212</v>
      </c>
    </row>
    <row r="57" spans="1:4" x14ac:dyDescent="0.45">
      <c r="A57" s="1">
        <v>44007</v>
      </c>
      <c r="B57">
        <v>408</v>
      </c>
      <c r="C57">
        <v>260</v>
      </c>
      <c r="D57">
        <v>225</v>
      </c>
    </row>
    <row r="58" spans="1:4" x14ac:dyDescent="0.45">
      <c r="A58" s="1">
        <v>44008</v>
      </c>
      <c r="B58">
        <v>283</v>
      </c>
      <c r="C58">
        <v>396</v>
      </c>
      <c r="D58">
        <v>221</v>
      </c>
    </row>
    <row r="59" spans="1:4" x14ac:dyDescent="0.45">
      <c r="A59" s="1">
        <v>44009</v>
      </c>
      <c r="B59">
        <v>414</v>
      </c>
      <c r="C59">
        <v>314</v>
      </c>
      <c r="D59">
        <v>220</v>
      </c>
    </row>
    <row r="60" spans="1:4" x14ac:dyDescent="0.45">
      <c r="A60" s="1">
        <v>44010</v>
      </c>
      <c r="B60">
        <v>442</v>
      </c>
      <c r="C60">
        <v>449</v>
      </c>
      <c r="D60">
        <v>245</v>
      </c>
    </row>
    <row r="61" spans="1:4" x14ac:dyDescent="0.45">
      <c r="A61" s="1">
        <v>44011</v>
      </c>
      <c r="B61">
        <v>269</v>
      </c>
      <c r="C61">
        <v>370</v>
      </c>
      <c r="D61">
        <v>242</v>
      </c>
    </row>
    <row r="62" spans="1:4" x14ac:dyDescent="0.45">
      <c r="A62" s="1">
        <v>44012</v>
      </c>
      <c r="B62">
        <v>444</v>
      </c>
      <c r="C62">
        <v>350</v>
      </c>
      <c r="D62">
        <v>236</v>
      </c>
    </row>
    <row r="63" spans="1:4" x14ac:dyDescent="0.45">
      <c r="A63" s="1">
        <v>44013</v>
      </c>
      <c r="B63">
        <v>425</v>
      </c>
      <c r="C63">
        <v>342</v>
      </c>
      <c r="D63">
        <v>237</v>
      </c>
    </row>
    <row r="64" spans="1:4" x14ac:dyDescent="0.45">
      <c r="A64" s="1">
        <v>44014</v>
      </c>
      <c r="B64">
        <v>377</v>
      </c>
      <c r="C64">
        <v>290</v>
      </c>
      <c r="D64">
        <v>240</v>
      </c>
    </row>
    <row r="65" spans="1:4" x14ac:dyDescent="0.45">
      <c r="A65" s="1">
        <v>44015</v>
      </c>
      <c r="B65">
        <v>382</v>
      </c>
      <c r="C65">
        <v>360</v>
      </c>
      <c r="D65">
        <v>203</v>
      </c>
    </row>
    <row r="66" spans="1:4" x14ac:dyDescent="0.45">
      <c r="A66" s="1">
        <v>44016</v>
      </c>
      <c r="B66">
        <v>287</v>
      </c>
      <c r="C66">
        <v>428</v>
      </c>
      <c r="D66">
        <v>204</v>
      </c>
    </row>
    <row r="67" spans="1:4" x14ac:dyDescent="0.45">
      <c r="A67" s="1">
        <v>44017</v>
      </c>
      <c r="B67">
        <v>429</v>
      </c>
      <c r="C67">
        <v>394</v>
      </c>
      <c r="D67">
        <v>246</v>
      </c>
    </row>
    <row r="68" spans="1:4" x14ac:dyDescent="0.45">
      <c r="A68" s="1">
        <v>44018</v>
      </c>
      <c r="B68">
        <v>287</v>
      </c>
      <c r="C68">
        <v>356</v>
      </c>
      <c r="D68">
        <v>233</v>
      </c>
    </row>
    <row r="69" spans="1:4" x14ac:dyDescent="0.45">
      <c r="A69" s="1">
        <v>44019</v>
      </c>
      <c r="B69">
        <v>421</v>
      </c>
      <c r="C69">
        <v>292</v>
      </c>
      <c r="D69">
        <v>226</v>
      </c>
    </row>
    <row r="70" spans="1:4" x14ac:dyDescent="0.45">
      <c r="A70" s="1">
        <v>44020</v>
      </c>
      <c r="B70">
        <v>334</v>
      </c>
      <c r="C70">
        <v>353</v>
      </c>
      <c r="D70">
        <v>282</v>
      </c>
    </row>
    <row r="71" spans="1:4" x14ac:dyDescent="0.45">
      <c r="A71" s="1">
        <v>44021</v>
      </c>
      <c r="B71">
        <v>282</v>
      </c>
      <c r="C71">
        <v>329</v>
      </c>
      <c r="D71">
        <v>262</v>
      </c>
    </row>
    <row r="72" spans="1:4" x14ac:dyDescent="0.45">
      <c r="A72" s="1">
        <v>44022</v>
      </c>
      <c r="B72">
        <v>356</v>
      </c>
      <c r="C72">
        <v>331</v>
      </c>
      <c r="D72">
        <v>290</v>
      </c>
    </row>
    <row r="73" spans="1:4" x14ac:dyDescent="0.45">
      <c r="A73" s="1">
        <v>44023</v>
      </c>
      <c r="B73">
        <v>307</v>
      </c>
      <c r="C73">
        <v>394</v>
      </c>
      <c r="D73">
        <v>256</v>
      </c>
    </row>
    <row r="74" spans="1:4" x14ac:dyDescent="0.45">
      <c r="A74" s="1">
        <v>44024</v>
      </c>
      <c r="B74">
        <v>441</v>
      </c>
      <c r="C74">
        <v>271</v>
      </c>
      <c r="D74">
        <v>292</v>
      </c>
    </row>
    <row r="75" spans="1:4" x14ac:dyDescent="0.45">
      <c r="A75" s="1">
        <v>44025</v>
      </c>
      <c r="B75">
        <v>407</v>
      </c>
      <c r="C75">
        <v>311</v>
      </c>
      <c r="D75">
        <v>280</v>
      </c>
    </row>
    <row r="76" spans="1:4" x14ac:dyDescent="0.45">
      <c r="A76" s="1">
        <v>44026</v>
      </c>
      <c r="B76">
        <v>480</v>
      </c>
      <c r="C76">
        <v>342</v>
      </c>
      <c r="D76">
        <v>292</v>
      </c>
    </row>
    <row r="77" spans="1:4" x14ac:dyDescent="0.45">
      <c r="A77" s="1">
        <v>44027</v>
      </c>
      <c r="B77">
        <v>494</v>
      </c>
      <c r="C77">
        <v>310</v>
      </c>
      <c r="D77">
        <v>275</v>
      </c>
    </row>
    <row r="78" spans="1:4" x14ac:dyDescent="0.45">
      <c r="A78" s="1">
        <v>44028</v>
      </c>
      <c r="B78">
        <v>493</v>
      </c>
      <c r="C78">
        <v>431</v>
      </c>
      <c r="D78">
        <v>283</v>
      </c>
    </row>
    <row r="79" spans="1:4" x14ac:dyDescent="0.45">
      <c r="A79" s="1">
        <v>44029</v>
      </c>
      <c r="B79">
        <v>302</v>
      </c>
      <c r="C79">
        <v>415</v>
      </c>
      <c r="D79">
        <v>297</v>
      </c>
    </row>
    <row r="80" spans="1:4" x14ac:dyDescent="0.45">
      <c r="A80" s="1">
        <v>44030</v>
      </c>
      <c r="B80">
        <v>331</v>
      </c>
      <c r="C80">
        <v>353</v>
      </c>
      <c r="D80">
        <v>373</v>
      </c>
    </row>
    <row r="81" spans="1:4" x14ac:dyDescent="0.45">
      <c r="A81" s="1">
        <v>44031</v>
      </c>
      <c r="B81">
        <v>486</v>
      </c>
      <c r="C81">
        <v>323</v>
      </c>
      <c r="D81">
        <v>359</v>
      </c>
    </row>
    <row r="82" spans="1:4" x14ac:dyDescent="0.45">
      <c r="A82" s="1">
        <v>44032</v>
      </c>
      <c r="B82">
        <v>360</v>
      </c>
      <c r="C82">
        <v>331</v>
      </c>
      <c r="D82">
        <v>445</v>
      </c>
    </row>
    <row r="83" spans="1:4" x14ac:dyDescent="0.45">
      <c r="A83" s="1">
        <v>44033</v>
      </c>
      <c r="B83">
        <v>391</v>
      </c>
      <c r="C83">
        <v>455</v>
      </c>
      <c r="D83">
        <v>427</v>
      </c>
    </row>
    <row r="84" spans="1:4" x14ac:dyDescent="0.45">
      <c r="A84" s="1">
        <v>44034</v>
      </c>
      <c r="B84">
        <v>327</v>
      </c>
      <c r="C84">
        <v>471</v>
      </c>
      <c r="D84">
        <v>423</v>
      </c>
    </row>
    <row r="85" spans="1:4" x14ac:dyDescent="0.45">
      <c r="A85" s="1">
        <v>44035</v>
      </c>
      <c r="B85">
        <v>355</v>
      </c>
      <c r="C85">
        <v>490</v>
      </c>
      <c r="D85">
        <v>449</v>
      </c>
    </row>
    <row r="86" spans="1:4" x14ac:dyDescent="0.45">
      <c r="A86" s="1">
        <v>44036</v>
      </c>
      <c r="B86">
        <v>360</v>
      </c>
      <c r="C86">
        <v>339</v>
      </c>
      <c r="D86">
        <v>470</v>
      </c>
    </row>
    <row r="87" spans="1:4" x14ac:dyDescent="0.45">
      <c r="A87" s="1">
        <v>44037</v>
      </c>
      <c r="B87">
        <v>303</v>
      </c>
      <c r="C87">
        <v>404</v>
      </c>
      <c r="D87">
        <v>434</v>
      </c>
    </row>
    <row r="88" spans="1:4" x14ac:dyDescent="0.45">
      <c r="A88" s="1">
        <v>44038</v>
      </c>
      <c r="B88">
        <v>310</v>
      </c>
      <c r="C88">
        <v>332</v>
      </c>
      <c r="D88">
        <v>536</v>
      </c>
    </row>
    <row r="89" spans="1:4" x14ac:dyDescent="0.45">
      <c r="A89" s="1">
        <v>44039</v>
      </c>
      <c r="B89">
        <v>435</v>
      </c>
      <c r="C89">
        <v>406</v>
      </c>
      <c r="D89">
        <v>421</v>
      </c>
    </row>
    <row r="90" spans="1:4" x14ac:dyDescent="0.45">
      <c r="A90" s="1">
        <v>44040</v>
      </c>
      <c r="B90">
        <v>344</v>
      </c>
      <c r="C90">
        <v>348</v>
      </c>
      <c r="D90">
        <v>555</v>
      </c>
    </row>
    <row r="91" spans="1:4" x14ac:dyDescent="0.45">
      <c r="A91" s="1">
        <v>44041</v>
      </c>
      <c r="B91">
        <v>303</v>
      </c>
      <c r="C91">
        <v>335</v>
      </c>
      <c r="D91">
        <v>436</v>
      </c>
    </row>
    <row r="92" spans="1:4" x14ac:dyDescent="0.45">
      <c r="A92" s="1">
        <v>44042</v>
      </c>
      <c r="B92">
        <v>433</v>
      </c>
      <c r="C92">
        <v>425</v>
      </c>
      <c r="D92">
        <v>422</v>
      </c>
    </row>
    <row r="93" spans="1:4" x14ac:dyDescent="0.45">
      <c r="A93" s="1">
        <v>44043</v>
      </c>
      <c r="B93">
        <v>350</v>
      </c>
      <c r="C93">
        <v>378</v>
      </c>
      <c r="D93">
        <v>419</v>
      </c>
    </row>
    <row r="94" spans="1:4" x14ac:dyDescent="0.45">
      <c r="A94" s="1">
        <v>44044</v>
      </c>
      <c r="B94">
        <v>396</v>
      </c>
      <c r="C94">
        <v>466</v>
      </c>
      <c r="D94">
        <v>434</v>
      </c>
    </row>
    <row r="95" spans="1:4" x14ac:dyDescent="0.45">
      <c r="A95" s="1">
        <v>44045</v>
      </c>
      <c r="B95">
        <v>495</v>
      </c>
      <c r="C95">
        <v>410</v>
      </c>
      <c r="D95">
        <v>418</v>
      </c>
    </row>
    <row r="96" spans="1:4" x14ac:dyDescent="0.45">
      <c r="A96" s="1">
        <v>44046</v>
      </c>
      <c r="B96">
        <v>420</v>
      </c>
      <c r="C96">
        <v>328</v>
      </c>
      <c r="D96">
        <v>422</v>
      </c>
    </row>
    <row r="97" spans="1:4" x14ac:dyDescent="0.45">
      <c r="A97" s="1">
        <v>44047</v>
      </c>
      <c r="B97">
        <v>411</v>
      </c>
      <c r="C97">
        <v>481</v>
      </c>
      <c r="D97">
        <v>445</v>
      </c>
    </row>
    <row r="98" spans="1:4" x14ac:dyDescent="0.45">
      <c r="A98" s="1">
        <v>44048</v>
      </c>
      <c r="B98">
        <v>317</v>
      </c>
      <c r="C98">
        <v>434</v>
      </c>
      <c r="D98">
        <v>411</v>
      </c>
    </row>
    <row r="99" spans="1:4" x14ac:dyDescent="0.45">
      <c r="A99" s="1">
        <v>44049</v>
      </c>
      <c r="B99">
        <v>342</v>
      </c>
      <c r="C99">
        <v>465</v>
      </c>
      <c r="D99">
        <v>417</v>
      </c>
    </row>
    <row r="100" spans="1:4" x14ac:dyDescent="0.45">
      <c r="A100" s="1">
        <v>44050</v>
      </c>
      <c r="B100">
        <v>450</v>
      </c>
      <c r="C100">
        <v>318</v>
      </c>
      <c r="D100">
        <v>490</v>
      </c>
    </row>
    <row r="101" spans="1:4" x14ac:dyDescent="0.45">
      <c r="A101" s="1">
        <v>44051</v>
      </c>
      <c r="B101">
        <v>343</v>
      </c>
      <c r="C101">
        <v>329</v>
      </c>
      <c r="D101">
        <v>345</v>
      </c>
    </row>
    <row r="102" spans="1:4" x14ac:dyDescent="0.45">
      <c r="A102" s="1">
        <v>44052</v>
      </c>
      <c r="B102">
        <v>287</v>
      </c>
      <c r="C102">
        <v>328</v>
      </c>
      <c r="D102">
        <v>377</v>
      </c>
    </row>
    <row r="103" spans="1:4" x14ac:dyDescent="0.45">
      <c r="A103" s="1">
        <v>44053</v>
      </c>
      <c r="B103">
        <v>298</v>
      </c>
      <c r="C103">
        <v>401</v>
      </c>
      <c r="D103">
        <v>416</v>
      </c>
    </row>
    <row r="104" spans="1:4" x14ac:dyDescent="0.45">
      <c r="A104" s="1">
        <v>44054</v>
      </c>
      <c r="B104">
        <v>429</v>
      </c>
      <c r="C104">
        <v>348</v>
      </c>
      <c r="D104">
        <v>426</v>
      </c>
    </row>
    <row r="105" spans="1:4" x14ac:dyDescent="0.45">
      <c r="A105" s="1">
        <v>44055</v>
      </c>
      <c r="B105">
        <v>417</v>
      </c>
      <c r="C105">
        <v>457</v>
      </c>
      <c r="D105">
        <v>438</v>
      </c>
    </row>
    <row r="106" spans="1:4" x14ac:dyDescent="0.45">
      <c r="A106" s="1">
        <v>44056</v>
      </c>
      <c r="B106">
        <v>384</v>
      </c>
      <c r="C106">
        <v>330</v>
      </c>
      <c r="D106">
        <v>292</v>
      </c>
    </row>
    <row r="107" spans="1:4" x14ac:dyDescent="0.45">
      <c r="A107" s="1">
        <v>44057</v>
      </c>
      <c r="B107">
        <v>370</v>
      </c>
      <c r="C107">
        <v>388</v>
      </c>
      <c r="D107">
        <v>390</v>
      </c>
    </row>
    <row r="108" spans="1:4" x14ac:dyDescent="0.45">
      <c r="A108" s="1">
        <v>44058</v>
      </c>
      <c r="B108">
        <v>436</v>
      </c>
      <c r="C108">
        <v>298</v>
      </c>
      <c r="D108">
        <v>420</v>
      </c>
    </row>
    <row r="109" spans="1:4" x14ac:dyDescent="0.45">
      <c r="A109" s="1">
        <v>44059</v>
      </c>
      <c r="B109">
        <v>303</v>
      </c>
      <c r="C109">
        <v>429</v>
      </c>
      <c r="D109">
        <v>407</v>
      </c>
    </row>
    <row r="110" spans="1:4" x14ac:dyDescent="0.45">
      <c r="A110" s="1">
        <v>44060</v>
      </c>
      <c r="B110">
        <v>449</v>
      </c>
      <c r="C110">
        <v>444</v>
      </c>
      <c r="D110">
        <v>425</v>
      </c>
    </row>
    <row r="111" spans="1:4" x14ac:dyDescent="0.45">
      <c r="A111" s="1">
        <v>44061</v>
      </c>
      <c r="B111">
        <v>300</v>
      </c>
      <c r="C111">
        <v>358</v>
      </c>
      <c r="D111">
        <v>377</v>
      </c>
    </row>
    <row r="112" spans="1:4" x14ac:dyDescent="0.45">
      <c r="A112" s="1">
        <v>44062</v>
      </c>
      <c r="B112">
        <v>307</v>
      </c>
      <c r="C112">
        <v>417</v>
      </c>
      <c r="D112">
        <v>405</v>
      </c>
    </row>
    <row r="113" spans="1:4" x14ac:dyDescent="0.45">
      <c r="A113" s="1">
        <v>44063</v>
      </c>
      <c r="B113">
        <v>314</v>
      </c>
      <c r="C113">
        <v>340</v>
      </c>
      <c r="D113">
        <v>345</v>
      </c>
    </row>
    <row r="114" spans="1:4" x14ac:dyDescent="0.45">
      <c r="A114" s="1">
        <v>44064</v>
      </c>
      <c r="B114">
        <v>379</v>
      </c>
      <c r="C114">
        <v>288</v>
      </c>
      <c r="D114">
        <v>353</v>
      </c>
    </row>
    <row r="115" spans="1:4" x14ac:dyDescent="0.45">
      <c r="A115" s="1">
        <v>44065</v>
      </c>
      <c r="B115">
        <v>405</v>
      </c>
      <c r="C115">
        <v>454</v>
      </c>
      <c r="D115">
        <v>342</v>
      </c>
    </row>
    <row r="116" spans="1:4" x14ac:dyDescent="0.45">
      <c r="A116" s="1">
        <v>44066</v>
      </c>
      <c r="B116">
        <v>407</v>
      </c>
      <c r="C116">
        <v>300</v>
      </c>
      <c r="D116">
        <v>365</v>
      </c>
    </row>
    <row r="117" spans="1:4" x14ac:dyDescent="0.45">
      <c r="A117" s="1">
        <v>44067</v>
      </c>
      <c r="B117">
        <v>432</v>
      </c>
      <c r="C117">
        <v>423</v>
      </c>
      <c r="D117">
        <v>221</v>
      </c>
    </row>
    <row r="118" spans="1:4" x14ac:dyDescent="0.45">
      <c r="A118" s="1">
        <v>44068</v>
      </c>
      <c r="B118">
        <v>405</v>
      </c>
      <c r="C118">
        <v>449</v>
      </c>
      <c r="D118">
        <v>231</v>
      </c>
    </row>
    <row r="119" spans="1:4" x14ac:dyDescent="0.45">
      <c r="A119" s="1">
        <v>44069</v>
      </c>
      <c r="B119">
        <v>162</v>
      </c>
      <c r="C119">
        <v>294</v>
      </c>
      <c r="D119">
        <v>255</v>
      </c>
    </row>
    <row r="120" spans="1:4" x14ac:dyDescent="0.45">
      <c r="A120" s="1">
        <v>44070</v>
      </c>
      <c r="B120">
        <v>297</v>
      </c>
      <c r="C120">
        <v>341</v>
      </c>
      <c r="D120">
        <v>223</v>
      </c>
    </row>
    <row r="121" spans="1:4" x14ac:dyDescent="0.45">
      <c r="A121" s="1">
        <v>44071</v>
      </c>
      <c r="B121">
        <v>226</v>
      </c>
      <c r="C121">
        <v>329</v>
      </c>
      <c r="D121">
        <v>261</v>
      </c>
    </row>
    <row r="122" spans="1:4" x14ac:dyDescent="0.45">
      <c r="A122" s="1">
        <v>44072</v>
      </c>
      <c r="B122">
        <v>226</v>
      </c>
      <c r="C122">
        <v>256</v>
      </c>
      <c r="D122">
        <v>239</v>
      </c>
    </row>
    <row r="123" spans="1:4" x14ac:dyDescent="0.45">
      <c r="A123" s="1">
        <v>44073</v>
      </c>
      <c r="B123">
        <v>287</v>
      </c>
      <c r="C123">
        <v>217</v>
      </c>
      <c r="D123">
        <v>262</v>
      </c>
    </row>
    <row r="124" spans="1:4" x14ac:dyDescent="0.45">
      <c r="A124" s="1">
        <v>44074</v>
      </c>
      <c r="B124">
        <v>351</v>
      </c>
      <c r="C124">
        <v>266</v>
      </c>
      <c r="D124">
        <v>226</v>
      </c>
    </row>
    <row r="125" spans="1:4" x14ac:dyDescent="0.45">
      <c r="A125" s="1">
        <v>44075</v>
      </c>
      <c r="B125">
        <v>214</v>
      </c>
      <c r="C125">
        <v>260</v>
      </c>
      <c r="D125">
        <v>241</v>
      </c>
    </row>
    <row r="126" spans="1:4" x14ac:dyDescent="0.45">
      <c r="A126" s="1">
        <v>44076</v>
      </c>
      <c r="B126">
        <v>282</v>
      </c>
      <c r="C126">
        <v>227</v>
      </c>
      <c r="D126">
        <v>258</v>
      </c>
    </row>
    <row r="127" spans="1:4" x14ac:dyDescent="0.45">
      <c r="A127" s="1">
        <v>44077</v>
      </c>
      <c r="B127">
        <v>257</v>
      </c>
      <c r="C127">
        <v>251</v>
      </c>
      <c r="D127">
        <v>252</v>
      </c>
    </row>
    <row r="128" spans="1:4" x14ac:dyDescent="0.45">
      <c r="A128" s="1">
        <v>44078</v>
      </c>
      <c r="B128">
        <v>172</v>
      </c>
      <c r="C128">
        <v>171</v>
      </c>
      <c r="D128">
        <v>268</v>
      </c>
    </row>
    <row r="129" spans="1:4" x14ac:dyDescent="0.45">
      <c r="A129" s="1">
        <v>44079</v>
      </c>
      <c r="B129">
        <v>197</v>
      </c>
      <c r="C129">
        <v>326</v>
      </c>
      <c r="D129">
        <v>224</v>
      </c>
    </row>
    <row r="130" spans="1:4" x14ac:dyDescent="0.45">
      <c r="A130" s="1">
        <v>44080</v>
      </c>
      <c r="B130">
        <v>292</v>
      </c>
      <c r="C130">
        <v>329</v>
      </c>
      <c r="D130">
        <v>255</v>
      </c>
    </row>
    <row r="131" spans="1:4" x14ac:dyDescent="0.45">
      <c r="A131" s="1">
        <v>44081</v>
      </c>
      <c r="B131">
        <v>172</v>
      </c>
      <c r="C131">
        <v>216</v>
      </c>
      <c r="D131">
        <v>199</v>
      </c>
    </row>
    <row r="132" spans="1:4" x14ac:dyDescent="0.45">
      <c r="A132" s="1">
        <v>44082</v>
      </c>
      <c r="B132">
        <v>258</v>
      </c>
      <c r="C132">
        <v>291</v>
      </c>
      <c r="D132">
        <v>220</v>
      </c>
    </row>
    <row r="133" spans="1:4" x14ac:dyDescent="0.45">
      <c r="A133" s="1">
        <v>44083</v>
      </c>
      <c r="B133">
        <v>276</v>
      </c>
      <c r="C133">
        <v>347</v>
      </c>
      <c r="D133">
        <v>197</v>
      </c>
    </row>
    <row r="134" spans="1:4" x14ac:dyDescent="0.45">
      <c r="A134" s="1">
        <v>44084</v>
      </c>
      <c r="B134">
        <v>210</v>
      </c>
      <c r="C134">
        <v>333</v>
      </c>
      <c r="D134">
        <v>218</v>
      </c>
    </row>
    <row r="135" spans="1:4" x14ac:dyDescent="0.45">
      <c r="A135" s="1">
        <v>44085</v>
      </c>
      <c r="B135">
        <v>168</v>
      </c>
      <c r="C135">
        <v>211</v>
      </c>
      <c r="D135">
        <v>180</v>
      </c>
    </row>
    <row r="136" spans="1:4" x14ac:dyDescent="0.45">
      <c r="A136" s="1">
        <v>44086</v>
      </c>
      <c r="B136">
        <v>196</v>
      </c>
      <c r="C136">
        <v>348</v>
      </c>
      <c r="D136">
        <v>225</v>
      </c>
    </row>
    <row r="137" spans="1:4" x14ac:dyDescent="0.45">
      <c r="A137" s="1">
        <v>44087</v>
      </c>
      <c r="B137">
        <v>284</v>
      </c>
      <c r="C137">
        <v>226</v>
      </c>
      <c r="D137">
        <v>197</v>
      </c>
    </row>
    <row r="138" spans="1:4" x14ac:dyDescent="0.45">
      <c r="A138" s="1">
        <v>44088</v>
      </c>
      <c r="B138">
        <v>162</v>
      </c>
      <c r="C138">
        <v>345</v>
      </c>
      <c r="D138">
        <v>194</v>
      </c>
    </row>
    <row r="139" spans="1:4" x14ac:dyDescent="0.45">
      <c r="A139" s="1">
        <v>44089</v>
      </c>
      <c r="B139">
        <v>212</v>
      </c>
      <c r="C139">
        <v>184</v>
      </c>
      <c r="D139">
        <v>183</v>
      </c>
    </row>
    <row r="140" spans="1:4" x14ac:dyDescent="0.45">
      <c r="A140" s="1">
        <v>44090</v>
      </c>
      <c r="B140">
        <v>165</v>
      </c>
      <c r="C140">
        <v>232</v>
      </c>
      <c r="D140">
        <v>202</v>
      </c>
    </row>
    <row r="141" spans="1:4" x14ac:dyDescent="0.45">
      <c r="A141" s="1">
        <v>44091</v>
      </c>
      <c r="B141">
        <v>163</v>
      </c>
      <c r="C141">
        <v>314</v>
      </c>
      <c r="D141">
        <v>213</v>
      </c>
    </row>
    <row r="142" spans="1:4" x14ac:dyDescent="0.45">
      <c r="A142" s="1">
        <v>44092</v>
      </c>
      <c r="B142">
        <v>200</v>
      </c>
      <c r="C142">
        <v>307</v>
      </c>
      <c r="D142">
        <v>206</v>
      </c>
    </row>
    <row r="143" spans="1:4" x14ac:dyDescent="0.45">
      <c r="A143" s="1">
        <v>44093</v>
      </c>
      <c r="B143">
        <v>201</v>
      </c>
      <c r="C143">
        <v>274</v>
      </c>
      <c r="D143">
        <v>210</v>
      </c>
    </row>
    <row r="144" spans="1:4" x14ac:dyDescent="0.45">
      <c r="A144" s="1">
        <v>44094</v>
      </c>
      <c r="B144">
        <v>269</v>
      </c>
      <c r="C144">
        <v>278</v>
      </c>
      <c r="D144">
        <v>228</v>
      </c>
    </row>
    <row r="145" spans="1:4" x14ac:dyDescent="0.45">
      <c r="A145" s="1">
        <v>44095</v>
      </c>
      <c r="B145">
        <v>188</v>
      </c>
      <c r="C145">
        <v>195</v>
      </c>
      <c r="D145">
        <v>207</v>
      </c>
    </row>
    <row r="146" spans="1:4" x14ac:dyDescent="0.45">
      <c r="A146" s="1">
        <v>44096</v>
      </c>
      <c r="B146">
        <v>142</v>
      </c>
      <c r="C146">
        <v>249</v>
      </c>
      <c r="D146">
        <v>202</v>
      </c>
    </row>
    <row r="147" spans="1:4" x14ac:dyDescent="0.45">
      <c r="A147" s="1">
        <v>44097</v>
      </c>
      <c r="B147">
        <v>232</v>
      </c>
      <c r="C147">
        <v>116</v>
      </c>
      <c r="D147">
        <v>195</v>
      </c>
    </row>
    <row r="148" spans="1:4" x14ac:dyDescent="0.45">
      <c r="A148" s="1">
        <v>44098</v>
      </c>
      <c r="B148">
        <v>296</v>
      </c>
      <c r="C148">
        <v>102</v>
      </c>
      <c r="D148">
        <v>192</v>
      </c>
    </row>
    <row r="149" spans="1:4" x14ac:dyDescent="0.45">
      <c r="A149" s="1">
        <v>44099</v>
      </c>
      <c r="B149">
        <v>161</v>
      </c>
      <c r="C149">
        <v>151</v>
      </c>
      <c r="D149">
        <v>216</v>
      </c>
    </row>
    <row r="150" spans="1:4" x14ac:dyDescent="0.45">
      <c r="A150" s="1">
        <v>44100</v>
      </c>
      <c r="B150">
        <v>162</v>
      </c>
      <c r="C150">
        <v>261</v>
      </c>
      <c r="D150">
        <v>184</v>
      </c>
    </row>
    <row r="151" spans="1:4" x14ac:dyDescent="0.45">
      <c r="A151" s="1">
        <v>44101</v>
      </c>
      <c r="B151">
        <v>216</v>
      </c>
      <c r="C151">
        <v>147</v>
      </c>
      <c r="D151">
        <v>204</v>
      </c>
    </row>
    <row r="152" spans="1:4" x14ac:dyDescent="0.45">
      <c r="A152" s="1">
        <v>44102</v>
      </c>
      <c r="B152">
        <v>282</v>
      </c>
      <c r="C152">
        <v>297</v>
      </c>
      <c r="D152">
        <v>195</v>
      </c>
    </row>
    <row r="153" spans="1:4" x14ac:dyDescent="0.45">
      <c r="A153" s="1">
        <v>44103</v>
      </c>
      <c r="B153">
        <v>214</v>
      </c>
      <c r="C153">
        <v>198</v>
      </c>
      <c r="D153">
        <v>200</v>
      </c>
    </row>
    <row r="154" spans="1:4" x14ac:dyDescent="0.4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K154"/>
  <sheetViews>
    <sheetView topLeftCell="D1" workbookViewId="0">
      <selection activeCell="H2" sqref="H2:K7"/>
    </sheetView>
  </sheetViews>
  <sheetFormatPr defaultRowHeight="14.25" x14ac:dyDescent="0.45"/>
  <cols>
    <col min="1" max="1" width="9.9296875" bestFit="1" customWidth="1"/>
    <col min="2" max="2" width="14.86328125" bestFit="1" customWidth="1"/>
    <col min="3" max="3" width="18.73046875" bestFit="1" customWidth="1"/>
    <col min="4" max="4" width="18.59765625" bestFit="1" customWidth="1"/>
    <col min="8" max="8" width="15.6640625" bestFit="1" customWidth="1"/>
    <col min="9" max="9" width="18.796875" bestFit="1" customWidth="1"/>
    <col min="10" max="10" width="22.6640625" bestFit="1" customWidth="1"/>
    <col min="11" max="11" width="22.5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45">
      <c r="A2" s="1">
        <v>43952</v>
      </c>
      <c r="B2">
        <v>211</v>
      </c>
      <c r="C2">
        <v>281</v>
      </c>
      <c r="D2">
        <v>88</v>
      </c>
      <c r="E2">
        <f>MONTH(owoce3[[#This Row],[data]])</f>
        <v>5</v>
      </c>
      <c r="H2" s="3" t="s">
        <v>5</v>
      </c>
      <c r="I2" t="s">
        <v>7</v>
      </c>
      <c r="J2" t="s">
        <v>8</v>
      </c>
      <c r="K2" t="s">
        <v>9</v>
      </c>
    </row>
    <row r="3" spans="1:11" x14ac:dyDescent="0.45">
      <c r="A3" s="1">
        <v>43953</v>
      </c>
      <c r="B3">
        <v>393</v>
      </c>
      <c r="C3">
        <v>313</v>
      </c>
      <c r="D3">
        <v>83</v>
      </c>
      <c r="E3">
        <f>MONTH(owoce3[[#This Row],[data]])</f>
        <v>5</v>
      </c>
      <c r="H3" s="4">
        <v>5</v>
      </c>
      <c r="I3" s="2">
        <v>9238</v>
      </c>
      <c r="J3" s="2">
        <v>9287</v>
      </c>
      <c r="K3" s="2">
        <v>3309</v>
      </c>
    </row>
    <row r="4" spans="1:11" x14ac:dyDescent="0.45">
      <c r="A4" s="1">
        <v>43954</v>
      </c>
      <c r="B4">
        <v>389</v>
      </c>
      <c r="C4">
        <v>315</v>
      </c>
      <c r="D4">
        <v>104</v>
      </c>
      <c r="E4">
        <f>MONTH(owoce3[[#This Row],[data]])</f>
        <v>5</v>
      </c>
      <c r="H4" s="4">
        <v>6</v>
      </c>
      <c r="I4" s="2">
        <v>9485</v>
      </c>
      <c r="J4" s="2">
        <v>8916</v>
      </c>
      <c r="K4" s="2">
        <v>5081</v>
      </c>
    </row>
    <row r="5" spans="1:11" x14ac:dyDescent="0.45">
      <c r="A5" s="1">
        <v>43955</v>
      </c>
      <c r="B5">
        <v>308</v>
      </c>
      <c r="C5">
        <v>221</v>
      </c>
      <c r="D5">
        <v>119</v>
      </c>
      <c r="E5">
        <f>MONTH(owoce3[[#This Row],[data]])</f>
        <v>5</v>
      </c>
      <c r="H5" s="4">
        <v>7</v>
      </c>
      <c r="I5" s="2">
        <v>11592</v>
      </c>
      <c r="J5" s="2">
        <v>11339</v>
      </c>
      <c r="K5" s="2">
        <v>10567</v>
      </c>
    </row>
    <row r="6" spans="1:11" x14ac:dyDescent="0.45">
      <c r="A6" s="1">
        <v>43956</v>
      </c>
      <c r="B6">
        <v>387</v>
      </c>
      <c r="C6">
        <v>275</v>
      </c>
      <c r="D6">
        <v>72</v>
      </c>
      <c r="E6">
        <f>MONTH(owoce3[[#This Row],[data]])</f>
        <v>5</v>
      </c>
      <c r="H6" s="4">
        <v>8</v>
      </c>
      <c r="I6" s="2">
        <v>11045</v>
      </c>
      <c r="J6" s="2">
        <v>11386</v>
      </c>
      <c r="K6" s="2">
        <v>11078</v>
      </c>
    </row>
    <row r="7" spans="1:11" x14ac:dyDescent="0.45">
      <c r="A7" s="1">
        <v>43957</v>
      </c>
      <c r="B7">
        <v>294</v>
      </c>
      <c r="C7">
        <v>366</v>
      </c>
      <c r="D7">
        <v>99</v>
      </c>
      <c r="E7">
        <f>MONTH(owoce3[[#This Row],[data]])</f>
        <v>5</v>
      </c>
      <c r="H7" s="4">
        <v>9</v>
      </c>
      <c r="I7" s="2">
        <v>6532</v>
      </c>
      <c r="J7" s="2">
        <v>7476</v>
      </c>
      <c r="K7" s="2">
        <v>6355</v>
      </c>
    </row>
    <row r="8" spans="1:11" x14ac:dyDescent="0.45">
      <c r="A8" s="1">
        <v>43958</v>
      </c>
      <c r="B8">
        <v>389</v>
      </c>
      <c r="C8">
        <v>288</v>
      </c>
      <c r="D8">
        <v>87</v>
      </c>
      <c r="E8">
        <f>MONTH(owoce3[[#This Row],[data]])</f>
        <v>5</v>
      </c>
      <c r="H8" s="4" t="s">
        <v>6</v>
      </c>
      <c r="I8" s="2">
        <v>47892</v>
      </c>
      <c r="J8" s="2">
        <v>48404</v>
      </c>
      <c r="K8" s="2">
        <v>36390</v>
      </c>
    </row>
    <row r="9" spans="1:11" x14ac:dyDescent="0.45">
      <c r="A9" s="1">
        <v>43959</v>
      </c>
      <c r="B9">
        <v>259</v>
      </c>
      <c r="C9">
        <v>361</v>
      </c>
      <c r="D9">
        <v>112</v>
      </c>
      <c r="E9">
        <f>MONTH(owoce3[[#This Row],[data]])</f>
        <v>5</v>
      </c>
    </row>
    <row r="10" spans="1:11" x14ac:dyDescent="0.45">
      <c r="A10" s="1">
        <v>43960</v>
      </c>
      <c r="B10">
        <v>369</v>
      </c>
      <c r="C10">
        <v>233</v>
      </c>
      <c r="D10">
        <v>110</v>
      </c>
      <c r="E10">
        <f>MONTH(owoce3[[#This Row],[data]])</f>
        <v>5</v>
      </c>
    </row>
    <row r="11" spans="1:11" x14ac:dyDescent="0.45">
      <c r="A11" s="1">
        <v>43961</v>
      </c>
      <c r="B11">
        <v>263</v>
      </c>
      <c r="C11">
        <v>393</v>
      </c>
      <c r="D11">
        <v>75</v>
      </c>
      <c r="E11">
        <f>MONTH(owoce3[[#This Row],[data]])</f>
        <v>5</v>
      </c>
    </row>
    <row r="12" spans="1:11" x14ac:dyDescent="0.45">
      <c r="A12" s="1">
        <v>43962</v>
      </c>
      <c r="B12">
        <v>239</v>
      </c>
      <c r="C12">
        <v>347</v>
      </c>
      <c r="D12">
        <v>94</v>
      </c>
      <c r="E12">
        <f>MONTH(owoce3[[#This Row],[data]])</f>
        <v>5</v>
      </c>
    </row>
    <row r="13" spans="1:11" x14ac:dyDescent="0.45">
      <c r="A13" s="1">
        <v>43963</v>
      </c>
      <c r="B13">
        <v>282</v>
      </c>
      <c r="C13">
        <v>338</v>
      </c>
      <c r="D13">
        <v>86</v>
      </c>
      <c r="E13">
        <f>MONTH(owoce3[[#This Row],[data]])</f>
        <v>5</v>
      </c>
    </row>
    <row r="14" spans="1:11" x14ac:dyDescent="0.45">
      <c r="A14" s="1">
        <v>43964</v>
      </c>
      <c r="B14">
        <v>306</v>
      </c>
      <c r="C14">
        <v>273</v>
      </c>
      <c r="D14">
        <v>75</v>
      </c>
      <c r="E14">
        <f>MONTH(owoce3[[#This Row],[data]])</f>
        <v>5</v>
      </c>
    </row>
    <row r="15" spans="1:11" x14ac:dyDescent="0.45">
      <c r="A15" s="1">
        <v>43965</v>
      </c>
      <c r="B15">
        <v>251</v>
      </c>
      <c r="C15">
        <v>325</v>
      </c>
      <c r="D15">
        <v>89</v>
      </c>
      <c r="E15">
        <f>MONTH(owoce3[[#This Row],[data]])</f>
        <v>5</v>
      </c>
    </row>
    <row r="16" spans="1:11" x14ac:dyDescent="0.45">
      <c r="A16" s="1">
        <v>43966</v>
      </c>
      <c r="B16">
        <v>224</v>
      </c>
      <c r="C16">
        <v>352</v>
      </c>
      <c r="D16">
        <v>97</v>
      </c>
      <c r="E16">
        <f>MONTH(owoce3[[#This Row],[data]])</f>
        <v>5</v>
      </c>
    </row>
    <row r="17" spans="1:5" x14ac:dyDescent="0.45">
      <c r="A17" s="1">
        <v>43967</v>
      </c>
      <c r="B17">
        <v>233</v>
      </c>
      <c r="C17">
        <v>270</v>
      </c>
      <c r="D17">
        <v>94</v>
      </c>
      <c r="E17">
        <f>MONTH(owoce3[[#This Row],[data]])</f>
        <v>5</v>
      </c>
    </row>
    <row r="18" spans="1:5" x14ac:dyDescent="0.45">
      <c r="A18" s="1">
        <v>43968</v>
      </c>
      <c r="B18">
        <v>345</v>
      </c>
      <c r="C18">
        <v>275</v>
      </c>
      <c r="D18">
        <v>90</v>
      </c>
      <c r="E18">
        <f>MONTH(owoce3[[#This Row],[data]])</f>
        <v>5</v>
      </c>
    </row>
    <row r="19" spans="1:5" x14ac:dyDescent="0.45">
      <c r="A19" s="1">
        <v>43969</v>
      </c>
      <c r="B19">
        <v>232</v>
      </c>
      <c r="C19">
        <v>228</v>
      </c>
      <c r="D19">
        <v>107</v>
      </c>
      <c r="E19">
        <f>MONTH(owoce3[[#This Row],[data]])</f>
        <v>5</v>
      </c>
    </row>
    <row r="20" spans="1:5" x14ac:dyDescent="0.45">
      <c r="A20" s="1">
        <v>43970</v>
      </c>
      <c r="B20">
        <v>238</v>
      </c>
      <c r="C20">
        <v>394</v>
      </c>
      <c r="D20">
        <v>105</v>
      </c>
      <c r="E20">
        <f>MONTH(owoce3[[#This Row],[data]])</f>
        <v>5</v>
      </c>
    </row>
    <row r="21" spans="1:5" x14ac:dyDescent="0.45">
      <c r="A21" s="1">
        <v>43971</v>
      </c>
      <c r="B21">
        <v>378</v>
      </c>
      <c r="C21">
        <v>311</v>
      </c>
      <c r="D21">
        <v>110</v>
      </c>
      <c r="E21">
        <f>MONTH(owoce3[[#This Row],[data]])</f>
        <v>5</v>
      </c>
    </row>
    <row r="22" spans="1:5" x14ac:dyDescent="0.45">
      <c r="A22" s="1">
        <v>43972</v>
      </c>
      <c r="B22">
        <v>281</v>
      </c>
      <c r="C22">
        <v>354</v>
      </c>
      <c r="D22">
        <v>121</v>
      </c>
      <c r="E22">
        <f>MONTH(owoce3[[#This Row],[data]])</f>
        <v>5</v>
      </c>
    </row>
    <row r="23" spans="1:5" x14ac:dyDescent="0.45">
      <c r="A23" s="1">
        <v>43973</v>
      </c>
      <c r="B23">
        <v>390</v>
      </c>
      <c r="C23">
        <v>267</v>
      </c>
      <c r="D23">
        <v>124</v>
      </c>
      <c r="E23">
        <f>MONTH(owoce3[[#This Row],[data]])</f>
        <v>5</v>
      </c>
    </row>
    <row r="24" spans="1:5" x14ac:dyDescent="0.45">
      <c r="A24" s="1">
        <v>43974</v>
      </c>
      <c r="B24">
        <v>308</v>
      </c>
      <c r="C24">
        <v>337</v>
      </c>
      <c r="D24">
        <v>105</v>
      </c>
      <c r="E24">
        <f>MONTH(owoce3[[#This Row],[data]])</f>
        <v>5</v>
      </c>
    </row>
    <row r="25" spans="1:5" x14ac:dyDescent="0.45">
      <c r="A25" s="1">
        <v>43975</v>
      </c>
      <c r="B25">
        <v>391</v>
      </c>
      <c r="C25">
        <v>238</v>
      </c>
      <c r="D25">
        <v>113</v>
      </c>
      <c r="E25">
        <f>MONTH(owoce3[[#This Row],[data]])</f>
        <v>5</v>
      </c>
    </row>
    <row r="26" spans="1:5" x14ac:dyDescent="0.45">
      <c r="A26" s="1">
        <v>43976</v>
      </c>
      <c r="B26">
        <v>241</v>
      </c>
      <c r="C26">
        <v>283</v>
      </c>
      <c r="D26">
        <v>140</v>
      </c>
      <c r="E26">
        <f>MONTH(owoce3[[#This Row],[data]])</f>
        <v>5</v>
      </c>
    </row>
    <row r="27" spans="1:5" x14ac:dyDescent="0.45">
      <c r="A27" s="1">
        <v>43977</v>
      </c>
      <c r="B27">
        <v>249</v>
      </c>
      <c r="C27">
        <v>275</v>
      </c>
      <c r="D27">
        <v>118</v>
      </c>
      <c r="E27">
        <f>MONTH(owoce3[[#This Row],[data]])</f>
        <v>5</v>
      </c>
    </row>
    <row r="28" spans="1:5" x14ac:dyDescent="0.45">
      <c r="A28" s="1">
        <v>43978</v>
      </c>
      <c r="B28">
        <v>298</v>
      </c>
      <c r="C28">
        <v>263</v>
      </c>
      <c r="D28">
        <v>145</v>
      </c>
      <c r="E28">
        <f>MONTH(owoce3[[#This Row],[data]])</f>
        <v>5</v>
      </c>
    </row>
    <row r="29" spans="1:5" x14ac:dyDescent="0.45">
      <c r="A29" s="1">
        <v>43979</v>
      </c>
      <c r="B29">
        <v>254</v>
      </c>
      <c r="C29">
        <v>241</v>
      </c>
      <c r="D29">
        <v>149</v>
      </c>
      <c r="E29">
        <f>MONTH(owoce3[[#This Row],[data]])</f>
        <v>5</v>
      </c>
    </row>
    <row r="30" spans="1:5" x14ac:dyDescent="0.45">
      <c r="A30" s="1">
        <v>43980</v>
      </c>
      <c r="B30">
        <v>329</v>
      </c>
      <c r="C30">
        <v>323</v>
      </c>
      <c r="D30">
        <v>134</v>
      </c>
      <c r="E30">
        <f>MONTH(owoce3[[#This Row],[data]])</f>
        <v>5</v>
      </c>
    </row>
    <row r="31" spans="1:5" x14ac:dyDescent="0.45">
      <c r="A31" s="1">
        <v>43981</v>
      </c>
      <c r="B31">
        <v>213</v>
      </c>
      <c r="C31">
        <v>221</v>
      </c>
      <c r="D31">
        <v>119</v>
      </c>
      <c r="E31">
        <f>MONTH(owoce3[[#This Row],[data]])</f>
        <v>5</v>
      </c>
    </row>
    <row r="32" spans="1:5" x14ac:dyDescent="0.45">
      <c r="A32" s="1">
        <v>43982</v>
      </c>
      <c r="B32">
        <v>294</v>
      </c>
      <c r="C32">
        <v>326</v>
      </c>
      <c r="D32">
        <v>145</v>
      </c>
      <c r="E32">
        <f>MONTH(owoce3[[#This Row],[data]])</f>
        <v>5</v>
      </c>
    </row>
    <row r="33" spans="1:5" x14ac:dyDescent="0.45">
      <c r="A33" s="1">
        <v>43983</v>
      </c>
      <c r="B33">
        <v>225</v>
      </c>
      <c r="C33">
        <v>206</v>
      </c>
      <c r="D33">
        <v>122</v>
      </c>
      <c r="E33">
        <f>MONTH(owoce3[[#This Row],[data]])</f>
        <v>6</v>
      </c>
    </row>
    <row r="34" spans="1:5" x14ac:dyDescent="0.45">
      <c r="A34" s="1">
        <v>43984</v>
      </c>
      <c r="B34">
        <v>264</v>
      </c>
      <c r="C34">
        <v>355</v>
      </c>
      <c r="D34">
        <v>134</v>
      </c>
      <c r="E34">
        <f>MONTH(owoce3[[#This Row],[data]])</f>
        <v>6</v>
      </c>
    </row>
    <row r="35" spans="1:5" x14ac:dyDescent="0.45">
      <c r="A35" s="1">
        <v>43985</v>
      </c>
      <c r="B35">
        <v>253</v>
      </c>
      <c r="C35">
        <v>271</v>
      </c>
      <c r="D35">
        <v>142</v>
      </c>
      <c r="E35">
        <f>MONTH(owoce3[[#This Row],[data]])</f>
        <v>6</v>
      </c>
    </row>
    <row r="36" spans="1:5" x14ac:dyDescent="0.45">
      <c r="A36" s="1">
        <v>43986</v>
      </c>
      <c r="B36">
        <v>352</v>
      </c>
      <c r="C36">
        <v>207</v>
      </c>
      <c r="D36">
        <v>125</v>
      </c>
      <c r="E36">
        <f>MONTH(owoce3[[#This Row],[data]])</f>
        <v>6</v>
      </c>
    </row>
    <row r="37" spans="1:5" x14ac:dyDescent="0.45">
      <c r="A37" s="1">
        <v>43987</v>
      </c>
      <c r="B37">
        <v>269</v>
      </c>
      <c r="C37">
        <v>248</v>
      </c>
      <c r="D37">
        <v>137</v>
      </c>
      <c r="E37">
        <f>MONTH(owoce3[[#This Row],[data]])</f>
        <v>6</v>
      </c>
    </row>
    <row r="38" spans="1:5" x14ac:dyDescent="0.45">
      <c r="A38" s="1">
        <v>43988</v>
      </c>
      <c r="B38">
        <v>242</v>
      </c>
      <c r="C38">
        <v>247</v>
      </c>
      <c r="D38">
        <v>125</v>
      </c>
      <c r="E38">
        <f>MONTH(owoce3[[#This Row],[data]])</f>
        <v>6</v>
      </c>
    </row>
    <row r="39" spans="1:5" x14ac:dyDescent="0.45">
      <c r="A39" s="1">
        <v>43989</v>
      </c>
      <c r="B39">
        <v>327</v>
      </c>
      <c r="C39">
        <v>262</v>
      </c>
      <c r="D39">
        <v>103</v>
      </c>
      <c r="E39">
        <f>MONTH(owoce3[[#This Row],[data]])</f>
        <v>6</v>
      </c>
    </row>
    <row r="40" spans="1:5" x14ac:dyDescent="0.45">
      <c r="A40" s="1">
        <v>43990</v>
      </c>
      <c r="B40">
        <v>316</v>
      </c>
      <c r="C40">
        <v>253</v>
      </c>
      <c r="D40">
        <v>134</v>
      </c>
      <c r="E40">
        <f>MONTH(owoce3[[#This Row],[data]])</f>
        <v>6</v>
      </c>
    </row>
    <row r="41" spans="1:5" x14ac:dyDescent="0.45">
      <c r="A41" s="1">
        <v>43991</v>
      </c>
      <c r="B41">
        <v>294</v>
      </c>
      <c r="C41">
        <v>249</v>
      </c>
      <c r="D41">
        <v>137</v>
      </c>
      <c r="E41">
        <f>MONTH(owoce3[[#This Row],[data]])</f>
        <v>6</v>
      </c>
    </row>
    <row r="42" spans="1:5" x14ac:dyDescent="0.45">
      <c r="A42" s="1">
        <v>43992</v>
      </c>
      <c r="B42">
        <v>270</v>
      </c>
      <c r="C42">
        <v>206</v>
      </c>
      <c r="D42">
        <v>146</v>
      </c>
      <c r="E42">
        <f>MONTH(owoce3[[#This Row],[data]])</f>
        <v>6</v>
      </c>
    </row>
    <row r="43" spans="1:5" x14ac:dyDescent="0.45">
      <c r="A43" s="1">
        <v>43993</v>
      </c>
      <c r="B43">
        <v>349</v>
      </c>
      <c r="C43">
        <v>301</v>
      </c>
      <c r="D43">
        <v>138</v>
      </c>
      <c r="E43">
        <f>MONTH(owoce3[[#This Row],[data]])</f>
        <v>6</v>
      </c>
    </row>
    <row r="44" spans="1:5" x14ac:dyDescent="0.45">
      <c r="A44" s="1">
        <v>43994</v>
      </c>
      <c r="B44">
        <v>224</v>
      </c>
      <c r="C44">
        <v>385</v>
      </c>
      <c r="D44">
        <v>138</v>
      </c>
      <c r="E44">
        <f>MONTH(owoce3[[#This Row],[data]])</f>
        <v>6</v>
      </c>
    </row>
    <row r="45" spans="1:5" x14ac:dyDescent="0.45">
      <c r="A45" s="1">
        <v>43995</v>
      </c>
      <c r="B45">
        <v>309</v>
      </c>
      <c r="C45">
        <v>204</v>
      </c>
      <c r="D45">
        <v>140</v>
      </c>
      <c r="E45">
        <f>MONTH(owoce3[[#This Row],[data]])</f>
        <v>6</v>
      </c>
    </row>
    <row r="46" spans="1:5" x14ac:dyDescent="0.45">
      <c r="A46" s="1">
        <v>43996</v>
      </c>
      <c r="B46">
        <v>246</v>
      </c>
      <c r="C46">
        <v>275</v>
      </c>
      <c r="D46">
        <v>130</v>
      </c>
      <c r="E46">
        <f>MONTH(owoce3[[#This Row],[data]])</f>
        <v>6</v>
      </c>
    </row>
    <row r="47" spans="1:5" x14ac:dyDescent="0.45">
      <c r="A47" s="1">
        <v>43997</v>
      </c>
      <c r="B47">
        <v>241</v>
      </c>
      <c r="C47">
        <v>247</v>
      </c>
      <c r="D47">
        <v>166</v>
      </c>
      <c r="E47">
        <f>MONTH(owoce3[[#This Row],[data]])</f>
        <v>6</v>
      </c>
    </row>
    <row r="48" spans="1:5" x14ac:dyDescent="0.45">
      <c r="A48" s="1">
        <v>43998</v>
      </c>
      <c r="B48">
        <v>365</v>
      </c>
      <c r="C48">
        <v>256</v>
      </c>
      <c r="D48">
        <v>132</v>
      </c>
      <c r="E48">
        <f>MONTH(owoce3[[#This Row],[data]])</f>
        <v>6</v>
      </c>
    </row>
    <row r="49" spans="1:5" x14ac:dyDescent="0.45">
      <c r="A49" s="1">
        <v>43999</v>
      </c>
      <c r="B49">
        <v>225</v>
      </c>
      <c r="C49">
        <v>392</v>
      </c>
      <c r="D49">
        <v>158</v>
      </c>
      <c r="E49">
        <f>MONTH(owoce3[[#This Row],[data]])</f>
        <v>6</v>
      </c>
    </row>
    <row r="50" spans="1:5" x14ac:dyDescent="0.45">
      <c r="A50" s="1">
        <v>44000</v>
      </c>
      <c r="B50">
        <v>335</v>
      </c>
      <c r="C50">
        <v>254</v>
      </c>
      <c r="D50">
        <v>173</v>
      </c>
      <c r="E50">
        <f>MONTH(owoce3[[#This Row],[data]])</f>
        <v>6</v>
      </c>
    </row>
    <row r="51" spans="1:5" x14ac:dyDescent="0.45">
      <c r="A51" s="1">
        <v>44001</v>
      </c>
      <c r="B51">
        <v>376</v>
      </c>
      <c r="C51">
        <v>258</v>
      </c>
      <c r="D51">
        <v>151</v>
      </c>
      <c r="E51">
        <f>MONTH(owoce3[[#This Row],[data]])</f>
        <v>6</v>
      </c>
    </row>
    <row r="52" spans="1:5" x14ac:dyDescent="0.45">
      <c r="A52" s="1">
        <v>44002</v>
      </c>
      <c r="B52">
        <v>310</v>
      </c>
      <c r="C52">
        <v>248</v>
      </c>
      <c r="D52">
        <v>173</v>
      </c>
      <c r="E52">
        <f>MONTH(owoce3[[#This Row],[data]])</f>
        <v>6</v>
      </c>
    </row>
    <row r="53" spans="1:5" x14ac:dyDescent="0.45">
      <c r="A53" s="1">
        <v>44003</v>
      </c>
      <c r="B53">
        <v>408</v>
      </c>
      <c r="C53">
        <v>250</v>
      </c>
      <c r="D53">
        <v>242</v>
      </c>
      <c r="E53">
        <f>MONTH(owoce3[[#This Row],[data]])</f>
        <v>6</v>
      </c>
    </row>
    <row r="54" spans="1:5" x14ac:dyDescent="0.45">
      <c r="A54" s="1">
        <v>44004</v>
      </c>
      <c r="B54">
        <v>256</v>
      </c>
      <c r="C54">
        <v>393</v>
      </c>
      <c r="D54">
        <v>219</v>
      </c>
      <c r="E54">
        <f>MONTH(owoce3[[#This Row],[data]])</f>
        <v>6</v>
      </c>
    </row>
    <row r="55" spans="1:5" x14ac:dyDescent="0.45">
      <c r="A55" s="1">
        <v>44005</v>
      </c>
      <c r="B55">
        <v>322</v>
      </c>
      <c r="C55">
        <v>425</v>
      </c>
      <c r="D55">
        <v>215</v>
      </c>
      <c r="E55">
        <f>MONTH(owoce3[[#This Row],[data]])</f>
        <v>6</v>
      </c>
    </row>
    <row r="56" spans="1:5" x14ac:dyDescent="0.45">
      <c r="A56" s="1">
        <v>44006</v>
      </c>
      <c r="B56">
        <v>447</v>
      </c>
      <c r="C56">
        <v>385</v>
      </c>
      <c r="D56">
        <v>212</v>
      </c>
      <c r="E56">
        <f>MONTH(owoce3[[#This Row],[data]])</f>
        <v>6</v>
      </c>
    </row>
    <row r="57" spans="1:5" x14ac:dyDescent="0.45">
      <c r="A57" s="1">
        <v>44007</v>
      </c>
      <c r="B57">
        <v>408</v>
      </c>
      <c r="C57">
        <v>260</v>
      </c>
      <c r="D57">
        <v>225</v>
      </c>
      <c r="E57">
        <f>MONTH(owoce3[[#This Row],[data]])</f>
        <v>6</v>
      </c>
    </row>
    <row r="58" spans="1:5" x14ac:dyDescent="0.45">
      <c r="A58" s="1">
        <v>44008</v>
      </c>
      <c r="B58">
        <v>283</v>
      </c>
      <c r="C58">
        <v>396</v>
      </c>
      <c r="D58">
        <v>221</v>
      </c>
      <c r="E58">
        <f>MONTH(owoce3[[#This Row],[data]])</f>
        <v>6</v>
      </c>
    </row>
    <row r="59" spans="1:5" x14ac:dyDescent="0.45">
      <c r="A59" s="1">
        <v>44009</v>
      </c>
      <c r="B59">
        <v>414</v>
      </c>
      <c r="C59">
        <v>314</v>
      </c>
      <c r="D59">
        <v>220</v>
      </c>
      <c r="E59">
        <f>MONTH(owoce3[[#This Row],[data]])</f>
        <v>6</v>
      </c>
    </row>
    <row r="60" spans="1:5" x14ac:dyDescent="0.45">
      <c r="A60" s="1">
        <v>44010</v>
      </c>
      <c r="B60">
        <v>442</v>
      </c>
      <c r="C60">
        <v>449</v>
      </c>
      <c r="D60">
        <v>245</v>
      </c>
      <c r="E60">
        <f>MONTH(owoce3[[#This Row],[data]])</f>
        <v>6</v>
      </c>
    </row>
    <row r="61" spans="1:5" x14ac:dyDescent="0.45">
      <c r="A61" s="1">
        <v>44011</v>
      </c>
      <c r="B61">
        <v>269</v>
      </c>
      <c r="C61">
        <v>370</v>
      </c>
      <c r="D61">
        <v>242</v>
      </c>
      <c r="E61">
        <f>MONTH(owoce3[[#This Row],[data]])</f>
        <v>6</v>
      </c>
    </row>
    <row r="62" spans="1:5" x14ac:dyDescent="0.45">
      <c r="A62" s="1">
        <v>44012</v>
      </c>
      <c r="B62">
        <v>444</v>
      </c>
      <c r="C62">
        <v>350</v>
      </c>
      <c r="D62">
        <v>236</v>
      </c>
      <c r="E62">
        <f>MONTH(owoce3[[#This Row],[data]])</f>
        <v>6</v>
      </c>
    </row>
    <row r="63" spans="1:5" x14ac:dyDescent="0.45">
      <c r="A63" s="1">
        <v>44013</v>
      </c>
      <c r="B63">
        <v>425</v>
      </c>
      <c r="C63">
        <v>342</v>
      </c>
      <c r="D63">
        <v>237</v>
      </c>
      <c r="E63">
        <f>MONTH(owoce3[[#This Row],[data]])</f>
        <v>7</v>
      </c>
    </row>
    <row r="64" spans="1:5" x14ac:dyDescent="0.45">
      <c r="A64" s="1">
        <v>44014</v>
      </c>
      <c r="B64">
        <v>377</v>
      </c>
      <c r="C64">
        <v>290</v>
      </c>
      <c r="D64">
        <v>240</v>
      </c>
      <c r="E64">
        <f>MONTH(owoce3[[#This Row],[data]])</f>
        <v>7</v>
      </c>
    </row>
    <row r="65" spans="1:5" x14ac:dyDescent="0.45">
      <c r="A65" s="1">
        <v>44015</v>
      </c>
      <c r="B65">
        <v>382</v>
      </c>
      <c r="C65">
        <v>360</v>
      </c>
      <c r="D65">
        <v>203</v>
      </c>
      <c r="E65">
        <f>MONTH(owoce3[[#This Row],[data]])</f>
        <v>7</v>
      </c>
    </row>
    <row r="66" spans="1:5" x14ac:dyDescent="0.45">
      <c r="A66" s="1">
        <v>44016</v>
      </c>
      <c r="B66">
        <v>287</v>
      </c>
      <c r="C66">
        <v>428</v>
      </c>
      <c r="D66">
        <v>204</v>
      </c>
      <c r="E66">
        <f>MONTH(owoce3[[#This Row],[data]])</f>
        <v>7</v>
      </c>
    </row>
    <row r="67" spans="1:5" x14ac:dyDescent="0.45">
      <c r="A67" s="1">
        <v>44017</v>
      </c>
      <c r="B67">
        <v>429</v>
      </c>
      <c r="C67">
        <v>394</v>
      </c>
      <c r="D67">
        <v>246</v>
      </c>
      <c r="E67">
        <f>MONTH(owoce3[[#This Row],[data]])</f>
        <v>7</v>
      </c>
    </row>
    <row r="68" spans="1:5" x14ac:dyDescent="0.45">
      <c r="A68" s="1">
        <v>44018</v>
      </c>
      <c r="B68">
        <v>287</v>
      </c>
      <c r="C68">
        <v>356</v>
      </c>
      <c r="D68">
        <v>233</v>
      </c>
      <c r="E68">
        <f>MONTH(owoce3[[#This Row],[data]])</f>
        <v>7</v>
      </c>
    </row>
    <row r="69" spans="1:5" x14ac:dyDescent="0.45">
      <c r="A69" s="1">
        <v>44019</v>
      </c>
      <c r="B69">
        <v>421</v>
      </c>
      <c r="C69">
        <v>292</v>
      </c>
      <c r="D69">
        <v>226</v>
      </c>
      <c r="E69">
        <f>MONTH(owoce3[[#This Row],[data]])</f>
        <v>7</v>
      </c>
    </row>
    <row r="70" spans="1:5" x14ac:dyDescent="0.45">
      <c r="A70" s="1">
        <v>44020</v>
      </c>
      <c r="B70">
        <v>334</v>
      </c>
      <c r="C70">
        <v>353</v>
      </c>
      <c r="D70">
        <v>282</v>
      </c>
      <c r="E70">
        <f>MONTH(owoce3[[#This Row],[data]])</f>
        <v>7</v>
      </c>
    </row>
    <row r="71" spans="1:5" x14ac:dyDescent="0.45">
      <c r="A71" s="1">
        <v>44021</v>
      </c>
      <c r="B71">
        <v>282</v>
      </c>
      <c r="C71">
        <v>329</v>
      </c>
      <c r="D71">
        <v>262</v>
      </c>
      <c r="E71">
        <f>MONTH(owoce3[[#This Row],[data]])</f>
        <v>7</v>
      </c>
    </row>
    <row r="72" spans="1:5" x14ac:dyDescent="0.45">
      <c r="A72" s="1">
        <v>44022</v>
      </c>
      <c r="B72">
        <v>356</v>
      </c>
      <c r="C72">
        <v>331</v>
      </c>
      <c r="D72">
        <v>290</v>
      </c>
      <c r="E72">
        <f>MONTH(owoce3[[#This Row],[data]])</f>
        <v>7</v>
      </c>
    </row>
    <row r="73" spans="1:5" x14ac:dyDescent="0.45">
      <c r="A73" s="1">
        <v>44023</v>
      </c>
      <c r="B73">
        <v>307</v>
      </c>
      <c r="C73">
        <v>394</v>
      </c>
      <c r="D73">
        <v>256</v>
      </c>
      <c r="E73">
        <f>MONTH(owoce3[[#This Row],[data]])</f>
        <v>7</v>
      </c>
    </row>
    <row r="74" spans="1:5" x14ac:dyDescent="0.45">
      <c r="A74" s="1">
        <v>44024</v>
      </c>
      <c r="B74">
        <v>441</v>
      </c>
      <c r="C74">
        <v>271</v>
      </c>
      <c r="D74">
        <v>292</v>
      </c>
      <c r="E74">
        <f>MONTH(owoce3[[#This Row],[data]])</f>
        <v>7</v>
      </c>
    </row>
    <row r="75" spans="1:5" x14ac:dyDescent="0.45">
      <c r="A75" s="1">
        <v>44025</v>
      </c>
      <c r="B75">
        <v>407</v>
      </c>
      <c r="C75">
        <v>311</v>
      </c>
      <c r="D75">
        <v>280</v>
      </c>
      <c r="E75">
        <f>MONTH(owoce3[[#This Row],[data]])</f>
        <v>7</v>
      </c>
    </row>
    <row r="76" spans="1:5" x14ac:dyDescent="0.45">
      <c r="A76" s="1">
        <v>44026</v>
      </c>
      <c r="B76">
        <v>480</v>
      </c>
      <c r="C76">
        <v>342</v>
      </c>
      <c r="D76">
        <v>292</v>
      </c>
      <c r="E76">
        <f>MONTH(owoce3[[#This Row],[data]])</f>
        <v>7</v>
      </c>
    </row>
    <row r="77" spans="1:5" x14ac:dyDescent="0.45">
      <c r="A77" s="1">
        <v>44027</v>
      </c>
      <c r="B77">
        <v>494</v>
      </c>
      <c r="C77">
        <v>310</v>
      </c>
      <c r="D77">
        <v>275</v>
      </c>
      <c r="E77">
        <f>MONTH(owoce3[[#This Row],[data]])</f>
        <v>7</v>
      </c>
    </row>
    <row r="78" spans="1:5" x14ac:dyDescent="0.45">
      <c r="A78" s="1">
        <v>44028</v>
      </c>
      <c r="B78">
        <v>493</v>
      </c>
      <c r="C78">
        <v>431</v>
      </c>
      <c r="D78">
        <v>283</v>
      </c>
      <c r="E78">
        <f>MONTH(owoce3[[#This Row],[data]])</f>
        <v>7</v>
      </c>
    </row>
    <row r="79" spans="1:5" x14ac:dyDescent="0.45">
      <c r="A79" s="1">
        <v>44029</v>
      </c>
      <c r="B79">
        <v>302</v>
      </c>
      <c r="C79">
        <v>415</v>
      </c>
      <c r="D79">
        <v>297</v>
      </c>
      <c r="E79">
        <f>MONTH(owoce3[[#This Row],[data]])</f>
        <v>7</v>
      </c>
    </row>
    <row r="80" spans="1:5" x14ac:dyDescent="0.45">
      <c r="A80" s="1">
        <v>44030</v>
      </c>
      <c r="B80">
        <v>331</v>
      </c>
      <c r="C80">
        <v>353</v>
      </c>
      <c r="D80">
        <v>373</v>
      </c>
      <c r="E80">
        <f>MONTH(owoce3[[#This Row],[data]])</f>
        <v>7</v>
      </c>
    </row>
    <row r="81" spans="1:5" x14ac:dyDescent="0.45">
      <c r="A81" s="1">
        <v>44031</v>
      </c>
      <c r="B81">
        <v>486</v>
      </c>
      <c r="C81">
        <v>323</v>
      </c>
      <c r="D81">
        <v>359</v>
      </c>
      <c r="E81">
        <f>MONTH(owoce3[[#This Row],[data]])</f>
        <v>7</v>
      </c>
    </row>
    <row r="82" spans="1:5" x14ac:dyDescent="0.45">
      <c r="A82" s="1">
        <v>44032</v>
      </c>
      <c r="B82">
        <v>360</v>
      </c>
      <c r="C82">
        <v>331</v>
      </c>
      <c r="D82">
        <v>445</v>
      </c>
      <c r="E82">
        <f>MONTH(owoce3[[#This Row],[data]])</f>
        <v>7</v>
      </c>
    </row>
    <row r="83" spans="1:5" x14ac:dyDescent="0.45">
      <c r="A83" s="1">
        <v>44033</v>
      </c>
      <c r="B83">
        <v>391</v>
      </c>
      <c r="C83">
        <v>455</v>
      </c>
      <c r="D83">
        <v>427</v>
      </c>
      <c r="E83">
        <f>MONTH(owoce3[[#This Row],[data]])</f>
        <v>7</v>
      </c>
    </row>
    <row r="84" spans="1:5" x14ac:dyDescent="0.45">
      <c r="A84" s="1">
        <v>44034</v>
      </c>
      <c r="B84">
        <v>327</v>
      </c>
      <c r="C84">
        <v>471</v>
      </c>
      <c r="D84">
        <v>423</v>
      </c>
      <c r="E84">
        <f>MONTH(owoce3[[#This Row],[data]])</f>
        <v>7</v>
      </c>
    </row>
    <row r="85" spans="1:5" x14ac:dyDescent="0.45">
      <c r="A85" s="1">
        <v>44035</v>
      </c>
      <c r="B85">
        <v>355</v>
      </c>
      <c r="C85">
        <v>490</v>
      </c>
      <c r="D85">
        <v>449</v>
      </c>
      <c r="E85">
        <f>MONTH(owoce3[[#This Row],[data]])</f>
        <v>7</v>
      </c>
    </row>
    <row r="86" spans="1:5" x14ac:dyDescent="0.45">
      <c r="A86" s="1">
        <v>44036</v>
      </c>
      <c r="B86">
        <v>360</v>
      </c>
      <c r="C86">
        <v>339</v>
      </c>
      <c r="D86">
        <v>470</v>
      </c>
      <c r="E86">
        <f>MONTH(owoce3[[#This Row],[data]])</f>
        <v>7</v>
      </c>
    </row>
    <row r="87" spans="1:5" x14ac:dyDescent="0.45">
      <c r="A87" s="1">
        <v>44037</v>
      </c>
      <c r="B87">
        <v>303</v>
      </c>
      <c r="C87">
        <v>404</v>
      </c>
      <c r="D87">
        <v>434</v>
      </c>
      <c r="E87">
        <f>MONTH(owoce3[[#This Row],[data]])</f>
        <v>7</v>
      </c>
    </row>
    <row r="88" spans="1:5" x14ac:dyDescent="0.45">
      <c r="A88" s="1">
        <v>44038</v>
      </c>
      <c r="B88">
        <v>310</v>
      </c>
      <c r="C88">
        <v>332</v>
      </c>
      <c r="D88">
        <v>536</v>
      </c>
      <c r="E88">
        <f>MONTH(owoce3[[#This Row],[data]])</f>
        <v>7</v>
      </c>
    </row>
    <row r="89" spans="1:5" x14ac:dyDescent="0.45">
      <c r="A89" s="1">
        <v>44039</v>
      </c>
      <c r="B89">
        <v>435</v>
      </c>
      <c r="C89">
        <v>406</v>
      </c>
      <c r="D89">
        <v>421</v>
      </c>
      <c r="E89">
        <f>MONTH(owoce3[[#This Row],[data]])</f>
        <v>7</v>
      </c>
    </row>
    <row r="90" spans="1:5" x14ac:dyDescent="0.45">
      <c r="A90" s="1">
        <v>44040</v>
      </c>
      <c r="B90">
        <v>344</v>
      </c>
      <c r="C90">
        <v>348</v>
      </c>
      <c r="D90">
        <v>555</v>
      </c>
      <c r="E90">
        <f>MONTH(owoce3[[#This Row],[data]])</f>
        <v>7</v>
      </c>
    </row>
    <row r="91" spans="1:5" x14ac:dyDescent="0.45">
      <c r="A91" s="1">
        <v>44041</v>
      </c>
      <c r="B91">
        <v>303</v>
      </c>
      <c r="C91">
        <v>335</v>
      </c>
      <c r="D91">
        <v>436</v>
      </c>
      <c r="E91">
        <f>MONTH(owoce3[[#This Row],[data]])</f>
        <v>7</v>
      </c>
    </row>
    <row r="92" spans="1:5" x14ac:dyDescent="0.45">
      <c r="A92" s="1">
        <v>44042</v>
      </c>
      <c r="B92">
        <v>433</v>
      </c>
      <c r="C92">
        <v>425</v>
      </c>
      <c r="D92">
        <v>422</v>
      </c>
      <c r="E92">
        <f>MONTH(owoce3[[#This Row],[data]])</f>
        <v>7</v>
      </c>
    </row>
    <row r="93" spans="1:5" x14ac:dyDescent="0.45">
      <c r="A93" s="1">
        <v>44043</v>
      </c>
      <c r="B93">
        <v>350</v>
      </c>
      <c r="C93">
        <v>378</v>
      </c>
      <c r="D93">
        <v>419</v>
      </c>
      <c r="E93">
        <f>MONTH(owoce3[[#This Row],[data]])</f>
        <v>7</v>
      </c>
    </row>
    <row r="94" spans="1:5" x14ac:dyDescent="0.45">
      <c r="A94" s="1">
        <v>44044</v>
      </c>
      <c r="B94">
        <v>396</v>
      </c>
      <c r="C94">
        <v>466</v>
      </c>
      <c r="D94">
        <v>434</v>
      </c>
      <c r="E94">
        <f>MONTH(owoce3[[#This Row],[data]])</f>
        <v>8</v>
      </c>
    </row>
    <row r="95" spans="1:5" x14ac:dyDescent="0.45">
      <c r="A95" s="1">
        <v>44045</v>
      </c>
      <c r="B95">
        <v>495</v>
      </c>
      <c r="C95">
        <v>410</v>
      </c>
      <c r="D95">
        <v>418</v>
      </c>
      <c r="E95">
        <f>MONTH(owoce3[[#This Row],[data]])</f>
        <v>8</v>
      </c>
    </row>
    <row r="96" spans="1:5" x14ac:dyDescent="0.45">
      <c r="A96" s="1">
        <v>44046</v>
      </c>
      <c r="B96">
        <v>420</v>
      </c>
      <c r="C96">
        <v>328</v>
      </c>
      <c r="D96">
        <v>422</v>
      </c>
      <c r="E96">
        <f>MONTH(owoce3[[#This Row],[data]])</f>
        <v>8</v>
      </c>
    </row>
    <row r="97" spans="1:5" x14ac:dyDescent="0.45">
      <c r="A97" s="1">
        <v>44047</v>
      </c>
      <c r="B97">
        <v>411</v>
      </c>
      <c r="C97">
        <v>481</v>
      </c>
      <c r="D97">
        <v>445</v>
      </c>
      <c r="E97">
        <f>MONTH(owoce3[[#This Row],[data]])</f>
        <v>8</v>
      </c>
    </row>
    <row r="98" spans="1:5" x14ac:dyDescent="0.45">
      <c r="A98" s="1">
        <v>44048</v>
      </c>
      <c r="B98">
        <v>317</v>
      </c>
      <c r="C98">
        <v>434</v>
      </c>
      <c r="D98">
        <v>411</v>
      </c>
      <c r="E98">
        <f>MONTH(owoce3[[#This Row],[data]])</f>
        <v>8</v>
      </c>
    </row>
    <row r="99" spans="1:5" x14ac:dyDescent="0.45">
      <c r="A99" s="1">
        <v>44049</v>
      </c>
      <c r="B99">
        <v>342</v>
      </c>
      <c r="C99">
        <v>465</v>
      </c>
      <c r="D99">
        <v>417</v>
      </c>
      <c r="E99">
        <f>MONTH(owoce3[[#This Row],[data]])</f>
        <v>8</v>
      </c>
    </row>
    <row r="100" spans="1:5" x14ac:dyDescent="0.45">
      <c r="A100" s="1">
        <v>44050</v>
      </c>
      <c r="B100">
        <v>450</v>
      </c>
      <c r="C100">
        <v>318</v>
      </c>
      <c r="D100">
        <v>490</v>
      </c>
      <c r="E100">
        <f>MONTH(owoce3[[#This Row],[data]])</f>
        <v>8</v>
      </c>
    </row>
    <row r="101" spans="1:5" x14ac:dyDescent="0.45">
      <c r="A101" s="1">
        <v>44051</v>
      </c>
      <c r="B101">
        <v>343</v>
      </c>
      <c r="C101">
        <v>329</v>
      </c>
      <c r="D101">
        <v>345</v>
      </c>
      <c r="E101">
        <f>MONTH(owoce3[[#This Row],[data]])</f>
        <v>8</v>
      </c>
    </row>
    <row r="102" spans="1:5" x14ac:dyDescent="0.45">
      <c r="A102" s="1">
        <v>44052</v>
      </c>
      <c r="B102">
        <v>287</v>
      </c>
      <c r="C102">
        <v>328</v>
      </c>
      <c r="D102">
        <v>377</v>
      </c>
      <c r="E102">
        <f>MONTH(owoce3[[#This Row],[data]])</f>
        <v>8</v>
      </c>
    </row>
    <row r="103" spans="1:5" x14ac:dyDescent="0.45">
      <c r="A103" s="1">
        <v>44053</v>
      </c>
      <c r="B103">
        <v>298</v>
      </c>
      <c r="C103">
        <v>401</v>
      </c>
      <c r="D103">
        <v>416</v>
      </c>
      <c r="E103">
        <f>MONTH(owoce3[[#This Row],[data]])</f>
        <v>8</v>
      </c>
    </row>
    <row r="104" spans="1:5" x14ac:dyDescent="0.45">
      <c r="A104" s="1">
        <v>44054</v>
      </c>
      <c r="B104">
        <v>429</v>
      </c>
      <c r="C104">
        <v>348</v>
      </c>
      <c r="D104">
        <v>426</v>
      </c>
      <c r="E104">
        <f>MONTH(owoce3[[#This Row],[data]])</f>
        <v>8</v>
      </c>
    </row>
    <row r="105" spans="1:5" x14ac:dyDescent="0.45">
      <c r="A105" s="1">
        <v>44055</v>
      </c>
      <c r="B105">
        <v>417</v>
      </c>
      <c r="C105">
        <v>457</v>
      </c>
      <c r="D105">
        <v>438</v>
      </c>
      <c r="E105">
        <f>MONTH(owoce3[[#This Row],[data]])</f>
        <v>8</v>
      </c>
    </row>
    <row r="106" spans="1:5" x14ac:dyDescent="0.45">
      <c r="A106" s="1">
        <v>44056</v>
      </c>
      <c r="B106">
        <v>384</v>
      </c>
      <c r="C106">
        <v>330</v>
      </c>
      <c r="D106">
        <v>292</v>
      </c>
      <c r="E106">
        <f>MONTH(owoce3[[#This Row],[data]])</f>
        <v>8</v>
      </c>
    </row>
    <row r="107" spans="1:5" x14ac:dyDescent="0.45">
      <c r="A107" s="1">
        <v>44057</v>
      </c>
      <c r="B107">
        <v>370</v>
      </c>
      <c r="C107">
        <v>388</v>
      </c>
      <c r="D107">
        <v>390</v>
      </c>
      <c r="E107">
        <f>MONTH(owoce3[[#This Row],[data]])</f>
        <v>8</v>
      </c>
    </row>
    <row r="108" spans="1:5" x14ac:dyDescent="0.45">
      <c r="A108" s="1">
        <v>44058</v>
      </c>
      <c r="B108">
        <v>436</v>
      </c>
      <c r="C108">
        <v>298</v>
      </c>
      <c r="D108">
        <v>420</v>
      </c>
      <c r="E108">
        <f>MONTH(owoce3[[#This Row],[data]])</f>
        <v>8</v>
      </c>
    </row>
    <row r="109" spans="1:5" x14ac:dyDescent="0.45">
      <c r="A109" s="1">
        <v>44059</v>
      </c>
      <c r="B109">
        <v>303</v>
      </c>
      <c r="C109">
        <v>429</v>
      </c>
      <c r="D109">
        <v>407</v>
      </c>
      <c r="E109">
        <f>MONTH(owoce3[[#This Row],[data]])</f>
        <v>8</v>
      </c>
    </row>
    <row r="110" spans="1:5" x14ac:dyDescent="0.45">
      <c r="A110" s="1">
        <v>44060</v>
      </c>
      <c r="B110">
        <v>449</v>
      </c>
      <c r="C110">
        <v>444</v>
      </c>
      <c r="D110">
        <v>425</v>
      </c>
      <c r="E110">
        <f>MONTH(owoce3[[#This Row],[data]])</f>
        <v>8</v>
      </c>
    </row>
    <row r="111" spans="1:5" x14ac:dyDescent="0.45">
      <c r="A111" s="1">
        <v>44061</v>
      </c>
      <c r="B111">
        <v>300</v>
      </c>
      <c r="C111">
        <v>358</v>
      </c>
      <c r="D111">
        <v>377</v>
      </c>
      <c r="E111">
        <f>MONTH(owoce3[[#This Row],[data]])</f>
        <v>8</v>
      </c>
    </row>
    <row r="112" spans="1:5" x14ac:dyDescent="0.45">
      <c r="A112" s="1">
        <v>44062</v>
      </c>
      <c r="B112">
        <v>307</v>
      </c>
      <c r="C112">
        <v>417</v>
      </c>
      <c r="D112">
        <v>405</v>
      </c>
      <c r="E112">
        <f>MONTH(owoce3[[#This Row],[data]])</f>
        <v>8</v>
      </c>
    </row>
    <row r="113" spans="1:5" x14ac:dyDescent="0.45">
      <c r="A113" s="1">
        <v>44063</v>
      </c>
      <c r="B113">
        <v>314</v>
      </c>
      <c r="C113">
        <v>340</v>
      </c>
      <c r="D113">
        <v>345</v>
      </c>
      <c r="E113">
        <f>MONTH(owoce3[[#This Row],[data]])</f>
        <v>8</v>
      </c>
    </row>
    <row r="114" spans="1:5" x14ac:dyDescent="0.45">
      <c r="A114" s="1">
        <v>44064</v>
      </c>
      <c r="B114">
        <v>379</v>
      </c>
      <c r="C114">
        <v>288</v>
      </c>
      <c r="D114">
        <v>353</v>
      </c>
      <c r="E114">
        <f>MONTH(owoce3[[#This Row],[data]])</f>
        <v>8</v>
      </c>
    </row>
    <row r="115" spans="1:5" x14ac:dyDescent="0.45">
      <c r="A115" s="1">
        <v>44065</v>
      </c>
      <c r="B115">
        <v>405</v>
      </c>
      <c r="C115">
        <v>454</v>
      </c>
      <c r="D115">
        <v>342</v>
      </c>
      <c r="E115">
        <f>MONTH(owoce3[[#This Row],[data]])</f>
        <v>8</v>
      </c>
    </row>
    <row r="116" spans="1:5" x14ac:dyDescent="0.45">
      <c r="A116" s="1">
        <v>44066</v>
      </c>
      <c r="B116">
        <v>407</v>
      </c>
      <c r="C116">
        <v>300</v>
      </c>
      <c r="D116">
        <v>365</v>
      </c>
      <c r="E116">
        <f>MONTH(owoce3[[#This Row],[data]])</f>
        <v>8</v>
      </c>
    </row>
    <row r="117" spans="1:5" x14ac:dyDescent="0.45">
      <c r="A117" s="1">
        <v>44067</v>
      </c>
      <c r="B117">
        <v>432</v>
      </c>
      <c r="C117">
        <v>423</v>
      </c>
      <c r="D117">
        <v>221</v>
      </c>
      <c r="E117">
        <f>MONTH(owoce3[[#This Row],[data]])</f>
        <v>8</v>
      </c>
    </row>
    <row r="118" spans="1:5" x14ac:dyDescent="0.45">
      <c r="A118" s="1">
        <v>44068</v>
      </c>
      <c r="B118">
        <v>405</v>
      </c>
      <c r="C118">
        <v>449</v>
      </c>
      <c r="D118">
        <v>231</v>
      </c>
      <c r="E118">
        <f>MONTH(owoce3[[#This Row],[data]])</f>
        <v>8</v>
      </c>
    </row>
    <row r="119" spans="1:5" x14ac:dyDescent="0.45">
      <c r="A119" s="1">
        <v>44069</v>
      </c>
      <c r="B119">
        <v>162</v>
      </c>
      <c r="C119">
        <v>294</v>
      </c>
      <c r="D119">
        <v>255</v>
      </c>
      <c r="E119">
        <f>MONTH(owoce3[[#This Row],[data]])</f>
        <v>8</v>
      </c>
    </row>
    <row r="120" spans="1:5" x14ac:dyDescent="0.45">
      <c r="A120" s="1">
        <v>44070</v>
      </c>
      <c r="B120">
        <v>297</v>
      </c>
      <c r="C120">
        <v>341</v>
      </c>
      <c r="D120">
        <v>223</v>
      </c>
      <c r="E120">
        <f>MONTH(owoce3[[#This Row],[data]])</f>
        <v>8</v>
      </c>
    </row>
    <row r="121" spans="1:5" x14ac:dyDescent="0.45">
      <c r="A121" s="1">
        <v>44071</v>
      </c>
      <c r="B121">
        <v>226</v>
      </c>
      <c r="C121">
        <v>329</v>
      </c>
      <c r="D121">
        <v>261</v>
      </c>
      <c r="E121">
        <f>MONTH(owoce3[[#This Row],[data]])</f>
        <v>8</v>
      </c>
    </row>
    <row r="122" spans="1:5" x14ac:dyDescent="0.45">
      <c r="A122" s="1">
        <v>44072</v>
      </c>
      <c r="B122">
        <v>226</v>
      </c>
      <c r="C122">
        <v>256</v>
      </c>
      <c r="D122">
        <v>239</v>
      </c>
      <c r="E122">
        <f>MONTH(owoce3[[#This Row],[data]])</f>
        <v>8</v>
      </c>
    </row>
    <row r="123" spans="1:5" x14ac:dyDescent="0.45">
      <c r="A123" s="1">
        <v>44073</v>
      </c>
      <c r="B123">
        <v>287</v>
      </c>
      <c r="C123">
        <v>217</v>
      </c>
      <c r="D123">
        <v>262</v>
      </c>
      <c r="E123">
        <f>MONTH(owoce3[[#This Row],[data]])</f>
        <v>8</v>
      </c>
    </row>
    <row r="124" spans="1:5" x14ac:dyDescent="0.45">
      <c r="A124" s="1">
        <v>44074</v>
      </c>
      <c r="B124">
        <v>351</v>
      </c>
      <c r="C124">
        <v>266</v>
      </c>
      <c r="D124">
        <v>226</v>
      </c>
      <c r="E124">
        <f>MONTH(owoce3[[#This Row],[data]])</f>
        <v>8</v>
      </c>
    </row>
    <row r="125" spans="1:5" x14ac:dyDescent="0.45">
      <c r="A125" s="1">
        <v>44075</v>
      </c>
      <c r="B125">
        <v>214</v>
      </c>
      <c r="C125">
        <v>260</v>
      </c>
      <c r="D125">
        <v>241</v>
      </c>
      <c r="E125">
        <f>MONTH(owoce3[[#This Row],[data]])</f>
        <v>9</v>
      </c>
    </row>
    <row r="126" spans="1:5" x14ac:dyDescent="0.45">
      <c r="A126" s="1">
        <v>44076</v>
      </c>
      <c r="B126">
        <v>282</v>
      </c>
      <c r="C126">
        <v>227</v>
      </c>
      <c r="D126">
        <v>258</v>
      </c>
      <c r="E126">
        <f>MONTH(owoce3[[#This Row],[data]])</f>
        <v>9</v>
      </c>
    </row>
    <row r="127" spans="1:5" x14ac:dyDescent="0.45">
      <c r="A127" s="1">
        <v>44077</v>
      </c>
      <c r="B127">
        <v>257</v>
      </c>
      <c r="C127">
        <v>251</v>
      </c>
      <c r="D127">
        <v>252</v>
      </c>
      <c r="E127">
        <f>MONTH(owoce3[[#This Row],[data]])</f>
        <v>9</v>
      </c>
    </row>
    <row r="128" spans="1:5" x14ac:dyDescent="0.45">
      <c r="A128" s="1">
        <v>44078</v>
      </c>
      <c r="B128">
        <v>172</v>
      </c>
      <c r="C128">
        <v>171</v>
      </c>
      <c r="D128">
        <v>268</v>
      </c>
      <c r="E128">
        <f>MONTH(owoce3[[#This Row],[data]])</f>
        <v>9</v>
      </c>
    </row>
    <row r="129" spans="1:5" x14ac:dyDescent="0.45">
      <c r="A129" s="1">
        <v>44079</v>
      </c>
      <c r="B129">
        <v>197</v>
      </c>
      <c r="C129">
        <v>326</v>
      </c>
      <c r="D129">
        <v>224</v>
      </c>
      <c r="E129">
        <f>MONTH(owoce3[[#This Row],[data]])</f>
        <v>9</v>
      </c>
    </row>
    <row r="130" spans="1:5" x14ac:dyDescent="0.45">
      <c r="A130" s="1">
        <v>44080</v>
      </c>
      <c r="B130">
        <v>292</v>
      </c>
      <c r="C130">
        <v>329</v>
      </c>
      <c r="D130">
        <v>255</v>
      </c>
      <c r="E130">
        <f>MONTH(owoce3[[#This Row],[data]])</f>
        <v>9</v>
      </c>
    </row>
    <row r="131" spans="1:5" x14ac:dyDescent="0.45">
      <c r="A131" s="1">
        <v>44081</v>
      </c>
      <c r="B131">
        <v>172</v>
      </c>
      <c r="C131">
        <v>216</v>
      </c>
      <c r="D131">
        <v>199</v>
      </c>
      <c r="E131">
        <f>MONTH(owoce3[[#This Row],[data]])</f>
        <v>9</v>
      </c>
    </row>
    <row r="132" spans="1:5" x14ac:dyDescent="0.45">
      <c r="A132" s="1">
        <v>44082</v>
      </c>
      <c r="B132">
        <v>258</v>
      </c>
      <c r="C132">
        <v>291</v>
      </c>
      <c r="D132">
        <v>220</v>
      </c>
      <c r="E132">
        <f>MONTH(owoce3[[#This Row],[data]])</f>
        <v>9</v>
      </c>
    </row>
    <row r="133" spans="1:5" x14ac:dyDescent="0.45">
      <c r="A133" s="1">
        <v>44083</v>
      </c>
      <c r="B133">
        <v>276</v>
      </c>
      <c r="C133">
        <v>347</v>
      </c>
      <c r="D133">
        <v>197</v>
      </c>
      <c r="E133">
        <f>MONTH(owoce3[[#This Row],[data]])</f>
        <v>9</v>
      </c>
    </row>
    <row r="134" spans="1:5" x14ac:dyDescent="0.45">
      <c r="A134" s="1">
        <v>44084</v>
      </c>
      <c r="B134">
        <v>210</v>
      </c>
      <c r="C134">
        <v>333</v>
      </c>
      <c r="D134">
        <v>218</v>
      </c>
      <c r="E134">
        <f>MONTH(owoce3[[#This Row],[data]])</f>
        <v>9</v>
      </c>
    </row>
    <row r="135" spans="1:5" x14ac:dyDescent="0.45">
      <c r="A135" s="1">
        <v>44085</v>
      </c>
      <c r="B135">
        <v>168</v>
      </c>
      <c r="C135">
        <v>211</v>
      </c>
      <c r="D135">
        <v>180</v>
      </c>
      <c r="E135">
        <f>MONTH(owoce3[[#This Row],[data]])</f>
        <v>9</v>
      </c>
    </row>
    <row r="136" spans="1:5" x14ac:dyDescent="0.45">
      <c r="A136" s="1">
        <v>44086</v>
      </c>
      <c r="B136">
        <v>196</v>
      </c>
      <c r="C136">
        <v>348</v>
      </c>
      <c r="D136">
        <v>225</v>
      </c>
      <c r="E136">
        <f>MONTH(owoce3[[#This Row],[data]])</f>
        <v>9</v>
      </c>
    </row>
    <row r="137" spans="1:5" x14ac:dyDescent="0.45">
      <c r="A137" s="1">
        <v>44087</v>
      </c>
      <c r="B137">
        <v>284</v>
      </c>
      <c r="C137">
        <v>226</v>
      </c>
      <c r="D137">
        <v>197</v>
      </c>
      <c r="E137">
        <f>MONTH(owoce3[[#This Row],[data]])</f>
        <v>9</v>
      </c>
    </row>
    <row r="138" spans="1:5" x14ac:dyDescent="0.45">
      <c r="A138" s="1">
        <v>44088</v>
      </c>
      <c r="B138">
        <v>162</v>
      </c>
      <c r="C138">
        <v>345</v>
      </c>
      <c r="D138">
        <v>194</v>
      </c>
      <c r="E138">
        <f>MONTH(owoce3[[#This Row],[data]])</f>
        <v>9</v>
      </c>
    </row>
    <row r="139" spans="1:5" x14ac:dyDescent="0.45">
      <c r="A139" s="1">
        <v>44089</v>
      </c>
      <c r="B139">
        <v>212</v>
      </c>
      <c r="C139">
        <v>184</v>
      </c>
      <c r="D139">
        <v>183</v>
      </c>
      <c r="E139">
        <f>MONTH(owoce3[[#This Row],[data]])</f>
        <v>9</v>
      </c>
    </row>
    <row r="140" spans="1:5" x14ac:dyDescent="0.45">
      <c r="A140" s="1">
        <v>44090</v>
      </c>
      <c r="B140">
        <v>165</v>
      </c>
      <c r="C140">
        <v>232</v>
      </c>
      <c r="D140">
        <v>202</v>
      </c>
      <c r="E140">
        <f>MONTH(owoce3[[#This Row],[data]])</f>
        <v>9</v>
      </c>
    </row>
    <row r="141" spans="1:5" x14ac:dyDescent="0.45">
      <c r="A141" s="1">
        <v>44091</v>
      </c>
      <c r="B141">
        <v>163</v>
      </c>
      <c r="C141">
        <v>314</v>
      </c>
      <c r="D141">
        <v>213</v>
      </c>
      <c r="E141">
        <f>MONTH(owoce3[[#This Row],[data]])</f>
        <v>9</v>
      </c>
    </row>
    <row r="142" spans="1:5" x14ac:dyDescent="0.45">
      <c r="A142" s="1">
        <v>44092</v>
      </c>
      <c r="B142">
        <v>200</v>
      </c>
      <c r="C142">
        <v>307</v>
      </c>
      <c r="D142">
        <v>206</v>
      </c>
      <c r="E142">
        <f>MONTH(owoce3[[#This Row],[data]])</f>
        <v>9</v>
      </c>
    </row>
    <row r="143" spans="1:5" x14ac:dyDescent="0.45">
      <c r="A143" s="1">
        <v>44093</v>
      </c>
      <c r="B143">
        <v>201</v>
      </c>
      <c r="C143">
        <v>274</v>
      </c>
      <c r="D143">
        <v>210</v>
      </c>
      <c r="E143">
        <f>MONTH(owoce3[[#This Row],[data]])</f>
        <v>9</v>
      </c>
    </row>
    <row r="144" spans="1:5" x14ac:dyDescent="0.45">
      <c r="A144" s="1">
        <v>44094</v>
      </c>
      <c r="B144">
        <v>269</v>
      </c>
      <c r="C144">
        <v>278</v>
      </c>
      <c r="D144">
        <v>228</v>
      </c>
      <c r="E144">
        <f>MONTH(owoce3[[#This Row],[data]])</f>
        <v>9</v>
      </c>
    </row>
    <row r="145" spans="1:5" x14ac:dyDescent="0.45">
      <c r="A145" s="1">
        <v>44095</v>
      </c>
      <c r="B145">
        <v>188</v>
      </c>
      <c r="C145">
        <v>195</v>
      </c>
      <c r="D145">
        <v>207</v>
      </c>
      <c r="E145">
        <f>MONTH(owoce3[[#This Row],[data]])</f>
        <v>9</v>
      </c>
    </row>
    <row r="146" spans="1:5" x14ac:dyDescent="0.45">
      <c r="A146" s="1">
        <v>44096</v>
      </c>
      <c r="B146">
        <v>142</v>
      </c>
      <c r="C146">
        <v>249</v>
      </c>
      <c r="D146">
        <v>202</v>
      </c>
      <c r="E146">
        <f>MONTH(owoce3[[#This Row],[data]])</f>
        <v>9</v>
      </c>
    </row>
    <row r="147" spans="1:5" x14ac:dyDescent="0.45">
      <c r="A147" s="1">
        <v>44097</v>
      </c>
      <c r="B147">
        <v>232</v>
      </c>
      <c r="C147">
        <v>116</v>
      </c>
      <c r="D147">
        <v>195</v>
      </c>
      <c r="E147">
        <f>MONTH(owoce3[[#This Row],[data]])</f>
        <v>9</v>
      </c>
    </row>
    <row r="148" spans="1:5" x14ac:dyDescent="0.45">
      <c r="A148" s="1">
        <v>44098</v>
      </c>
      <c r="B148">
        <v>296</v>
      </c>
      <c r="C148">
        <v>102</v>
      </c>
      <c r="D148">
        <v>192</v>
      </c>
      <c r="E148">
        <f>MONTH(owoce3[[#This Row],[data]])</f>
        <v>9</v>
      </c>
    </row>
    <row r="149" spans="1:5" x14ac:dyDescent="0.45">
      <c r="A149" s="1">
        <v>44099</v>
      </c>
      <c r="B149">
        <v>161</v>
      </c>
      <c r="C149">
        <v>151</v>
      </c>
      <c r="D149">
        <v>216</v>
      </c>
      <c r="E149">
        <f>MONTH(owoce3[[#This Row],[data]])</f>
        <v>9</v>
      </c>
    </row>
    <row r="150" spans="1:5" x14ac:dyDescent="0.45">
      <c r="A150" s="1">
        <v>44100</v>
      </c>
      <c r="B150">
        <v>162</v>
      </c>
      <c r="C150">
        <v>261</v>
      </c>
      <c r="D150">
        <v>184</v>
      </c>
      <c r="E150">
        <f>MONTH(owoce3[[#This Row],[data]])</f>
        <v>9</v>
      </c>
    </row>
    <row r="151" spans="1:5" x14ac:dyDescent="0.45">
      <c r="A151" s="1">
        <v>44101</v>
      </c>
      <c r="B151">
        <v>216</v>
      </c>
      <c r="C151">
        <v>147</v>
      </c>
      <c r="D151">
        <v>204</v>
      </c>
      <c r="E151">
        <f>MONTH(owoce3[[#This Row],[data]])</f>
        <v>9</v>
      </c>
    </row>
    <row r="152" spans="1:5" x14ac:dyDescent="0.45">
      <c r="A152" s="1">
        <v>44102</v>
      </c>
      <c r="B152">
        <v>282</v>
      </c>
      <c r="C152">
        <v>297</v>
      </c>
      <c r="D152">
        <v>195</v>
      </c>
      <c r="E152">
        <f>MONTH(owoce3[[#This Row],[data]])</f>
        <v>9</v>
      </c>
    </row>
    <row r="153" spans="1:5" x14ac:dyDescent="0.45">
      <c r="A153" s="1">
        <v>44103</v>
      </c>
      <c r="B153">
        <v>214</v>
      </c>
      <c r="C153">
        <v>198</v>
      </c>
      <c r="D153">
        <v>200</v>
      </c>
      <c r="E153">
        <f>MONTH(owoce3[[#This Row],[data]])</f>
        <v>9</v>
      </c>
    </row>
    <row r="154" spans="1:5" x14ac:dyDescent="0.45">
      <c r="A154" s="1">
        <v>44104</v>
      </c>
      <c r="B154">
        <v>289</v>
      </c>
      <c r="C154">
        <v>290</v>
      </c>
      <c r="D154">
        <v>190</v>
      </c>
      <c r="E154">
        <f>MONTH(owoce3[[#This Row],[data]])</f>
        <v>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6D0D-89E7-4C47-9881-90BEA7188224}">
  <dimension ref="A1:G154"/>
  <sheetViews>
    <sheetView workbookViewId="0">
      <selection activeCell="G3" sqref="G3"/>
    </sheetView>
  </sheetViews>
  <sheetFormatPr defaultRowHeight="14.25" x14ac:dyDescent="0.45"/>
  <cols>
    <col min="1" max="1" width="9.9296875" bestFit="1" customWidth="1"/>
    <col min="2" max="2" width="14.86328125" bestFit="1" customWidth="1"/>
    <col min="3" max="3" width="18.73046875" bestFit="1" customWidth="1"/>
    <col min="4" max="4" width="18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7" x14ac:dyDescent="0.45">
      <c r="A2" s="1">
        <v>43952</v>
      </c>
      <c r="B2">
        <v>211</v>
      </c>
      <c r="C2">
        <v>281</v>
      </c>
      <c r="D2">
        <v>88</v>
      </c>
      <c r="E2" t="str">
        <f>IF(AND(owoce4[[#This Row],[dostawa_porzeczek]]&gt;owoce4[[#This Row],[dostawa_truskawek]], owoce4[[#This Row],[dostawa_porzeczek]]&gt;owoce4[[#This Row],[dostawa_malin]]), "TAK", "NIE")</f>
        <v>NIE</v>
      </c>
      <c r="G2">
        <f>COUNTIF(owoce4[Najwięcej], "TAK")</f>
        <v>19</v>
      </c>
    </row>
    <row r="3" spans="1:7" x14ac:dyDescent="0.45">
      <c r="A3" s="1">
        <v>43953</v>
      </c>
      <c r="B3">
        <v>393</v>
      </c>
      <c r="C3">
        <v>313</v>
      </c>
      <c r="D3">
        <v>83</v>
      </c>
      <c r="E3" t="str">
        <f>IF(AND(owoce4[[#This Row],[dostawa_porzeczek]]&gt;owoce4[[#This Row],[dostawa_truskawek]], owoce4[[#This Row],[dostawa_porzeczek]]&gt;owoce4[[#This Row],[dostawa_malin]]), "TAK", "NIE")</f>
        <v>NIE</v>
      </c>
    </row>
    <row r="4" spans="1:7" x14ac:dyDescent="0.45">
      <c r="A4" s="1">
        <v>43954</v>
      </c>
      <c r="B4">
        <v>389</v>
      </c>
      <c r="C4">
        <v>315</v>
      </c>
      <c r="D4">
        <v>104</v>
      </c>
      <c r="E4" t="str">
        <f>IF(AND(owoce4[[#This Row],[dostawa_porzeczek]]&gt;owoce4[[#This Row],[dostawa_truskawek]], owoce4[[#This Row],[dostawa_porzeczek]]&gt;owoce4[[#This Row],[dostawa_malin]]), "TAK", "NIE")</f>
        <v>NIE</v>
      </c>
    </row>
    <row r="5" spans="1:7" x14ac:dyDescent="0.45">
      <c r="A5" s="1">
        <v>43955</v>
      </c>
      <c r="B5">
        <v>308</v>
      </c>
      <c r="C5">
        <v>221</v>
      </c>
      <c r="D5">
        <v>119</v>
      </c>
      <c r="E5" t="str">
        <f>IF(AND(owoce4[[#This Row],[dostawa_porzeczek]]&gt;owoce4[[#This Row],[dostawa_truskawek]], owoce4[[#This Row],[dostawa_porzeczek]]&gt;owoce4[[#This Row],[dostawa_malin]]), "TAK", "NIE")</f>
        <v>NIE</v>
      </c>
    </row>
    <row r="6" spans="1:7" x14ac:dyDescent="0.45">
      <c r="A6" s="1">
        <v>43956</v>
      </c>
      <c r="B6">
        <v>387</v>
      </c>
      <c r="C6">
        <v>275</v>
      </c>
      <c r="D6">
        <v>72</v>
      </c>
      <c r="E6" t="str">
        <f>IF(AND(owoce4[[#This Row],[dostawa_porzeczek]]&gt;owoce4[[#This Row],[dostawa_truskawek]], owoce4[[#This Row],[dostawa_porzeczek]]&gt;owoce4[[#This Row],[dostawa_malin]]), "TAK", "NIE")</f>
        <v>NIE</v>
      </c>
    </row>
    <row r="7" spans="1:7" x14ac:dyDescent="0.45">
      <c r="A7" s="1">
        <v>43957</v>
      </c>
      <c r="B7">
        <v>294</v>
      </c>
      <c r="C7">
        <v>366</v>
      </c>
      <c r="D7">
        <v>99</v>
      </c>
      <c r="E7" t="str">
        <f>IF(AND(owoce4[[#This Row],[dostawa_porzeczek]]&gt;owoce4[[#This Row],[dostawa_truskawek]], owoce4[[#This Row],[dostawa_porzeczek]]&gt;owoce4[[#This Row],[dostawa_malin]]), "TAK", "NIE")</f>
        <v>NIE</v>
      </c>
    </row>
    <row r="8" spans="1:7" x14ac:dyDescent="0.45">
      <c r="A8" s="1">
        <v>43958</v>
      </c>
      <c r="B8">
        <v>389</v>
      </c>
      <c r="C8">
        <v>288</v>
      </c>
      <c r="D8">
        <v>87</v>
      </c>
      <c r="E8" t="str">
        <f>IF(AND(owoce4[[#This Row],[dostawa_porzeczek]]&gt;owoce4[[#This Row],[dostawa_truskawek]], owoce4[[#This Row],[dostawa_porzeczek]]&gt;owoce4[[#This Row],[dostawa_malin]]), "TAK", "NIE")</f>
        <v>NIE</v>
      </c>
    </row>
    <row r="9" spans="1:7" x14ac:dyDescent="0.45">
      <c r="A9" s="1">
        <v>43959</v>
      </c>
      <c r="B9">
        <v>259</v>
      </c>
      <c r="C9">
        <v>361</v>
      </c>
      <c r="D9">
        <v>112</v>
      </c>
      <c r="E9" t="str">
        <f>IF(AND(owoce4[[#This Row],[dostawa_porzeczek]]&gt;owoce4[[#This Row],[dostawa_truskawek]], owoce4[[#This Row],[dostawa_porzeczek]]&gt;owoce4[[#This Row],[dostawa_malin]]), "TAK", "NIE")</f>
        <v>NIE</v>
      </c>
    </row>
    <row r="10" spans="1:7" x14ac:dyDescent="0.45">
      <c r="A10" s="1">
        <v>43960</v>
      </c>
      <c r="B10">
        <v>369</v>
      </c>
      <c r="C10">
        <v>233</v>
      </c>
      <c r="D10">
        <v>110</v>
      </c>
      <c r="E10" t="str">
        <f>IF(AND(owoce4[[#This Row],[dostawa_porzeczek]]&gt;owoce4[[#This Row],[dostawa_truskawek]], owoce4[[#This Row],[dostawa_porzeczek]]&gt;owoce4[[#This Row],[dostawa_malin]]), "TAK", "NIE")</f>
        <v>NIE</v>
      </c>
    </row>
    <row r="11" spans="1:7" x14ac:dyDescent="0.45">
      <c r="A11" s="1">
        <v>43961</v>
      </c>
      <c r="B11">
        <v>263</v>
      </c>
      <c r="C11">
        <v>393</v>
      </c>
      <c r="D11">
        <v>75</v>
      </c>
      <c r="E11" t="str">
        <f>IF(AND(owoce4[[#This Row],[dostawa_porzeczek]]&gt;owoce4[[#This Row],[dostawa_truskawek]], owoce4[[#This Row],[dostawa_porzeczek]]&gt;owoce4[[#This Row],[dostawa_malin]]), "TAK", "NIE")</f>
        <v>NIE</v>
      </c>
    </row>
    <row r="12" spans="1:7" x14ac:dyDescent="0.45">
      <c r="A12" s="1">
        <v>43962</v>
      </c>
      <c r="B12">
        <v>239</v>
      </c>
      <c r="C12">
        <v>347</v>
      </c>
      <c r="D12">
        <v>94</v>
      </c>
      <c r="E12" t="str">
        <f>IF(AND(owoce4[[#This Row],[dostawa_porzeczek]]&gt;owoce4[[#This Row],[dostawa_truskawek]], owoce4[[#This Row],[dostawa_porzeczek]]&gt;owoce4[[#This Row],[dostawa_malin]]), "TAK", "NIE")</f>
        <v>NIE</v>
      </c>
    </row>
    <row r="13" spans="1:7" x14ac:dyDescent="0.45">
      <c r="A13" s="1">
        <v>43963</v>
      </c>
      <c r="B13">
        <v>282</v>
      </c>
      <c r="C13">
        <v>338</v>
      </c>
      <c r="D13">
        <v>86</v>
      </c>
      <c r="E13" t="str">
        <f>IF(AND(owoce4[[#This Row],[dostawa_porzeczek]]&gt;owoce4[[#This Row],[dostawa_truskawek]], owoce4[[#This Row],[dostawa_porzeczek]]&gt;owoce4[[#This Row],[dostawa_malin]]), "TAK", "NIE")</f>
        <v>NIE</v>
      </c>
    </row>
    <row r="14" spans="1:7" x14ac:dyDescent="0.45">
      <c r="A14" s="1">
        <v>43964</v>
      </c>
      <c r="B14">
        <v>306</v>
      </c>
      <c r="C14">
        <v>273</v>
      </c>
      <c r="D14">
        <v>75</v>
      </c>
      <c r="E14" t="str">
        <f>IF(AND(owoce4[[#This Row],[dostawa_porzeczek]]&gt;owoce4[[#This Row],[dostawa_truskawek]], owoce4[[#This Row],[dostawa_porzeczek]]&gt;owoce4[[#This Row],[dostawa_malin]]), "TAK", "NIE")</f>
        <v>NIE</v>
      </c>
    </row>
    <row r="15" spans="1:7" x14ac:dyDescent="0.45">
      <c r="A15" s="1">
        <v>43965</v>
      </c>
      <c r="B15">
        <v>251</v>
      </c>
      <c r="C15">
        <v>325</v>
      </c>
      <c r="D15">
        <v>89</v>
      </c>
      <c r="E15" t="str">
        <f>IF(AND(owoce4[[#This Row],[dostawa_porzeczek]]&gt;owoce4[[#This Row],[dostawa_truskawek]], owoce4[[#This Row],[dostawa_porzeczek]]&gt;owoce4[[#This Row],[dostawa_malin]]), "TAK", "NIE")</f>
        <v>NIE</v>
      </c>
    </row>
    <row r="16" spans="1:7" x14ac:dyDescent="0.45">
      <c r="A16" s="1">
        <v>43966</v>
      </c>
      <c r="B16">
        <v>224</v>
      </c>
      <c r="C16">
        <v>352</v>
      </c>
      <c r="D16">
        <v>97</v>
      </c>
      <c r="E16" t="str">
        <f>IF(AND(owoce4[[#This Row],[dostawa_porzeczek]]&gt;owoce4[[#This Row],[dostawa_truskawek]], owoce4[[#This Row],[dostawa_porzeczek]]&gt;owoce4[[#This Row],[dostawa_malin]]), "TAK", "NIE")</f>
        <v>NIE</v>
      </c>
    </row>
    <row r="17" spans="1:5" x14ac:dyDescent="0.45">
      <c r="A17" s="1">
        <v>43967</v>
      </c>
      <c r="B17">
        <v>233</v>
      </c>
      <c r="C17">
        <v>270</v>
      </c>
      <c r="D17">
        <v>94</v>
      </c>
      <c r="E17" t="str">
        <f>IF(AND(owoce4[[#This Row],[dostawa_porzeczek]]&gt;owoce4[[#This Row],[dostawa_truskawek]], owoce4[[#This Row],[dostawa_porzeczek]]&gt;owoce4[[#This Row],[dostawa_malin]]), "TAK", "NIE")</f>
        <v>NIE</v>
      </c>
    </row>
    <row r="18" spans="1:5" x14ac:dyDescent="0.45">
      <c r="A18" s="1">
        <v>43968</v>
      </c>
      <c r="B18">
        <v>345</v>
      </c>
      <c r="C18">
        <v>275</v>
      </c>
      <c r="D18">
        <v>90</v>
      </c>
      <c r="E18" t="str">
        <f>IF(AND(owoce4[[#This Row],[dostawa_porzeczek]]&gt;owoce4[[#This Row],[dostawa_truskawek]], owoce4[[#This Row],[dostawa_porzeczek]]&gt;owoce4[[#This Row],[dostawa_malin]]), "TAK", "NIE")</f>
        <v>NIE</v>
      </c>
    </row>
    <row r="19" spans="1:5" x14ac:dyDescent="0.45">
      <c r="A19" s="1">
        <v>43969</v>
      </c>
      <c r="B19">
        <v>232</v>
      </c>
      <c r="C19">
        <v>228</v>
      </c>
      <c r="D19">
        <v>107</v>
      </c>
      <c r="E19" t="str">
        <f>IF(AND(owoce4[[#This Row],[dostawa_porzeczek]]&gt;owoce4[[#This Row],[dostawa_truskawek]], owoce4[[#This Row],[dostawa_porzeczek]]&gt;owoce4[[#This Row],[dostawa_malin]]), "TAK", "NIE")</f>
        <v>NIE</v>
      </c>
    </row>
    <row r="20" spans="1:5" x14ac:dyDescent="0.45">
      <c r="A20" s="1">
        <v>43970</v>
      </c>
      <c r="B20">
        <v>238</v>
      </c>
      <c r="C20">
        <v>394</v>
      </c>
      <c r="D20">
        <v>105</v>
      </c>
      <c r="E20" t="str">
        <f>IF(AND(owoce4[[#This Row],[dostawa_porzeczek]]&gt;owoce4[[#This Row],[dostawa_truskawek]], owoce4[[#This Row],[dostawa_porzeczek]]&gt;owoce4[[#This Row],[dostawa_malin]]), "TAK", "NIE")</f>
        <v>NIE</v>
      </c>
    </row>
    <row r="21" spans="1:5" x14ac:dyDescent="0.45">
      <c r="A21" s="1">
        <v>43971</v>
      </c>
      <c r="B21">
        <v>378</v>
      </c>
      <c r="C21">
        <v>311</v>
      </c>
      <c r="D21">
        <v>110</v>
      </c>
      <c r="E21" t="str">
        <f>IF(AND(owoce4[[#This Row],[dostawa_porzeczek]]&gt;owoce4[[#This Row],[dostawa_truskawek]], owoce4[[#This Row],[dostawa_porzeczek]]&gt;owoce4[[#This Row],[dostawa_malin]]), "TAK", "NIE")</f>
        <v>NIE</v>
      </c>
    </row>
    <row r="22" spans="1:5" x14ac:dyDescent="0.45">
      <c r="A22" s="1">
        <v>43972</v>
      </c>
      <c r="B22">
        <v>281</v>
      </c>
      <c r="C22">
        <v>354</v>
      </c>
      <c r="D22">
        <v>121</v>
      </c>
      <c r="E22" t="str">
        <f>IF(AND(owoce4[[#This Row],[dostawa_porzeczek]]&gt;owoce4[[#This Row],[dostawa_truskawek]], owoce4[[#This Row],[dostawa_porzeczek]]&gt;owoce4[[#This Row],[dostawa_malin]]), "TAK", "NIE")</f>
        <v>NIE</v>
      </c>
    </row>
    <row r="23" spans="1:5" x14ac:dyDescent="0.45">
      <c r="A23" s="1">
        <v>43973</v>
      </c>
      <c r="B23">
        <v>390</v>
      </c>
      <c r="C23">
        <v>267</v>
      </c>
      <c r="D23">
        <v>124</v>
      </c>
      <c r="E23" t="str">
        <f>IF(AND(owoce4[[#This Row],[dostawa_porzeczek]]&gt;owoce4[[#This Row],[dostawa_truskawek]], owoce4[[#This Row],[dostawa_porzeczek]]&gt;owoce4[[#This Row],[dostawa_malin]]), "TAK", "NIE")</f>
        <v>NIE</v>
      </c>
    </row>
    <row r="24" spans="1:5" x14ac:dyDescent="0.45">
      <c r="A24" s="1">
        <v>43974</v>
      </c>
      <c r="B24">
        <v>308</v>
      </c>
      <c r="C24">
        <v>337</v>
      </c>
      <c r="D24">
        <v>105</v>
      </c>
      <c r="E24" t="str">
        <f>IF(AND(owoce4[[#This Row],[dostawa_porzeczek]]&gt;owoce4[[#This Row],[dostawa_truskawek]], owoce4[[#This Row],[dostawa_porzeczek]]&gt;owoce4[[#This Row],[dostawa_malin]]), "TAK", "NIE")</f>
        <v>NIE</v>
      </c>
    </row>
    <row r="25" spans="1:5" x14ac:dyDescent="0.45">
      <c r="A25" s="1">
        <v>43975</v>
      </c>
      <c r="B25">
        <v>391</v>
      </c>
      <c r="C25">
        <v>238</v>
      </c>
      <c r="D25">
        <v>113</v>
      </c>
      <c r="E25" t="str">
        <f>IF(AND(owoce4[[#This Row],[dostawa_porzeczek]]&gt;owoce4[[#This Row],[dostawa_truskawek]], owoce4[[#This Row],[dostawa_porzeczek]]&gt;owoce4[[#This Row],[dostawa_malin]]), "TAK", "NIE")</f>
        <v>NIE</v>
      </c>
    </row>
    <row r="26" spans="1:5" x14ac:dyDescent="0.45">
      <c r="A26" s="1">
        <v>43976</v>
      </c>
      <c r="B26">
        <v>241</v>
      </c>
      <c r="C26">
        <v>283</v>
      </c>
      <c r="D26">
        <v>140</v>
      </c>
      <c r="E26" t="str">
        <f>IF(AND(owoce4[[#This Row],[dostawa_porzeczek]]&gt;owoce4[[#This Row],[dostawa_truskawek]], owoce4[[#This Row],[dostawa_porzeczek]]&gt;owoce4[[#This Row],[dostawa_malin]]), "TAK", "NIE")</f>
        <v>NIE</v>
      </c>
    </row>
    <row r="27" spans="1:5" x14ac:dyDescent="0.45">
      <c r="A27" s="1">
        <v>43977</v>
      </c>
      <c r="B27">
        <v>249</v>
      </c>
      <c r="C27">
        <v>275</v>
      </c>
      <c r="D27">
        <v>118</v>
      </c>
      <c r="E27" t="str">
        <f>IF(AND(owoce4[[#This Row],[dostawa_porzeczek]]&gt;owoce4[[#This Row],[dostawa_truskawek]], owoce4[[#This Row],[dostawa_porzeczek]]&gt;owoce4[[#This Row],[dostawa_malin]]), "TAK", "NIE")</f>
        <v>NIE</v>
      </c>
    </row>
    <row r="28" spans="1:5" x14ac:dyDescent="0.45">
      <c r="A28" s="1">
        <v>43978</v>
      </c>
      <c r="B28">
        <v>298</v>
      </c>
      <c r="C28">
        <v>263</v>
      </c>
      <c r="D28">
        <v>145</v>
      </c>
      <c r="E28" t="str">
        <f>IF(AND(owoce4[[#This Row],[dostawa_porzeczek]]&gt;owoce4[[#This Row],[dostawa_truskawek]], owoce4[[#This Row],[dostawa_porzeczek]]&gt;owoce4[[#This Row],[dostawa_malin]]), "TAK", "NIE")</f>
        <v>NIE</v>
      </c>
    </row>
    <row r="29" spans="1:5" x14ac:dyDescent="0.45">
      <c r="A29" s="1">
        <v>43979</v>
      </c>
      <c r="B29">
        <v>254</v>
      </c>
      <c r="C29">
        <v>241</v>
      </c>
      <c r="D29">
        <v>149</v>
      </c>
      <c r="E29" t="str">
        <f>IF(AND(owoce4[[#This Row],[dostawa_porzeczek]]&gt;owoce4[[#This Row],[dostawa_truskawek]], owoce4[[#This Row],[dostawa_porzeczek]]&gt;owoce4[[#This Row],[dostawa_malin]]), "TAK", "NIE")</f>
        <v>NIE</v>
      </c>
    </row>
    <row r="30" spans="1:5" x14ac:dyDescent="0.45">
      <c r="A30" s="1">
        <v>43980</v>
      </c>
      <c r="B30">
        <v>329</v>
      </c>
      <c r="C30">
        <v>323</v>
      </c>
      <c r="D30">
        <v>134</v>
      </c>
      <c r="E30" t="str">
        <f>IF(AND(owoce4[[#This Row],[dostawa_porzeczek]]&gt;owoce4[[#This Row],[dostawa_truskawek]], owoce4[[#This Row],[dostawa_porzeczek]]&gt;owoce4[[#This Row],[dostawa_malin]]), "TAK", "NIE")</f>
        <v>NIE</v>
      </c>
    </row>
    <row r="31" spans="1:5" x14ac:dyDescent="0.45">
      <c r="A31" s="1">
        <v>43981</v>
      </c>
      <c r="B31">
        <v>213</v>
      </c>
      <c r="C31">
        <v>221</v>
      </c>
      <c r="D31">
        <v>119</v>
      </c>
      <c r="E31" t="str">
        <f>IF(AND(owoce4[[#This Row],[dostawa_porzeczek]]&gt;owoce4[[#This Row],[dostawa_truskawek]], owoce4[[#This Row],[dostawa_porzeczek]]&gt;owoce4[[#This Row],[dostawa_malin]]), "TAK", "NIE")</f>
        <v>NIE</v>
      </c>
    </row>
    <row r="32" spans="1:5" x14ac:dyDescent="0.45">
      <c r="A32" s="1">
        <v>43982</v>
      </c>
      <c r="B32">
        <v>294</v>
      </c>
      <c r="C32">
        <v>326</v>
      </c>
      <c r="D32">
        <v>145</v>
      </c>
      <c r="E32" t="str">
        <f>IF(AND(owoce4[[#This Row],[dostawa_porzeczek]]&gt;owoce4[[#This Row],[dostawa_truskawek]], owoce4[[#This Row],[dostawa_porzeczek]]&gt;owoce4[[#This Row],[dostawa_malin]]), "TAK", "NIE")</f>
        <v>NIE</v>
      </c>
    </row>
    <row r="33" spans="1:5" x14ac:dyDescent="0.45">
      <c r="A33" s="1">
        <v>43983</v>
      </c>
      <c r="B33">
        <v>225</v>
      </c>
      <c r="C33">
        <v>206</v>
      </c>
      <c r="D33">
        <v>122</v>
      </c>
      <c r="E33" t="str">
        <f>IF(AND(owoce4[[#This Row],[dostawa_porzeczek]]&gt;owoce4[[#This Row],[dostawa_truskawek]], owoce4[[#This Row],[dostawa_porzeczek]]&gt;owoce4[[#This Row],[dostawa_malin]]), "TAK", "NIE")</f>
        <v>NIE</v>
      </c>
    </row>
    <row r="34" spans="1:5" x14ac:dyDescent="0.45">
      <c r="A34" s="1">
        <v>43984</v>
      </c>
      <c r="B34">
        <v>264</v>
      </c>
      <c r="C34">
        <v>355</v>
      </c>
      <c r="D34">
        <v>134</v>
      </c>
      <c r="E34" t="str">
        <f>IF(AND(owoce4[[#This Row],[dostawa_porzeczek]]&gt;owoce4[[#This Row],[dostawa_truskawek]], owoce4[[#This Row],[dostawa_porzeczek]]&gt;owoce4[[#This Row],[dostawa_malin]]), "TAK", "NIE")</f>
        <v>NIE</v>
      </c>
    </row>
    <row r="35" spans="1:5" x14ac:dyDescent="0.45">
      <c r="A35" s="1">
        <v>43985</v>
      </c>
      <c r="B35">
        <v>253</v>
      </c>
      <c r="C35">
        <v>271</v>
      </c>
      <c r="D35">
        <v>142</v>
      </c>
      <c r="E35" t="str">
        <f>IF(AND(owoce4[[#This Row],[dostawa_porzeczek]]&gt;owoce4[[#This Row],[dostawa_truskawek]], owoce4[[#This Row],[dostawa_porzeczek]]&gt;owoce4[[#This Row],[dostawa_malin]]), "TAK", "NIE")</f>
        <v>NIE</v>
      </c>
    </row>
    <row r="36" spans="1:5" x14ac:dyDescent="0.45">
      <c r="A36" s="1">
        <v>43986</v>
      </c>
      <c r="B36">
        <v>352</v>
      </c>
      <c r="C36">
        <v>207</v>
      </c>
      <c r="D36">
        <v>125</v>
      </c>
      <c r="E36" t="str">
        <f>IF(AND(owoce4[[#This Row],[dostawa_porzeczek]]&gt;owoce4[[#This Row],[dostawa_truskawek]], owoce4[[#This Row],[dostawa_porzeczek]]&gt;owoce4[[#This Row],[dostawa_malin]]), "TAK", "NIE")</f>
        <v>NIE</v>
      </c>
    </row>
    <row r="37" spans="1:5" x14ac:dyDescent="0.45">
      <c r="A37" s="1">
        <v>43987</v>
      </c>
      <c r="B37">
        <v>269</v>
      </c>
      <c r="C37">
        <v>248</v>
      </c>
      <c r="D37">
        <v>137</v>
      </c>
      <c r="E37" t="str">
        <f>IF(AND(owoce4[[#This Row],[dostawa_porzeczek]]&gt;owoce4[[#This Row],[dostawa_truskawek]], owoce4[[#This Row],[dostawa_porzeczek]]&gt;owoce4[[#This Row],[dostawa_malin]]), "TAK", "NIE")</f>
        <v>NIE</v>
      </c>
    </row>
    <row r="38" spans="1:5" x14ac:dyDescent="0.45">
      <c r="A38" s="1">
        <v>43988</v>
      </c>
      <c r="B38">
        <v>242</v>
      </c>
      <c r="C38">
        <v>247</v>
      </c>
      <c r="D38">
        <v>125</v>
      </c>
      <c r="E38" t="str">
        <f>IF(AND(owoce4[[#This Row],[dostawa_porzeczek]]&gt;owoce4[[#This Row],[dostawa_truskawek]], owoce4[[#This Row],[dostawa_porzeczek]]&gt;owoce4[[#This Row],[dostawa_malin]]), "TAK", "NIE")</f>
        <v>NIE</v>
      </c>
    </row>
    <row r="39" spans="1:5" x14ac:dyDescent="0.45">
      <c r="A39" s="1">
        <v>43989</v>
      </c>
      <c r="B39">
        <v>327</v>
      </c>
      <c r="C39">
        <v>262</v>
      </c>
      <c r="D39">
        <v>103</v>
      </c>
      <c r="E39" t="str">
        <f>IF(AND(owoce4[[#This Row],[dostawa_porzeczek]]&gt;owoce4[[#This Row],[dostawa_truskawek]], owoce4[[#This Row],[dostawa_porzeczek]]&gt;owoce4[[#This Row],[dostawa_malin]]), "TAK", "NIE")</f>
        <v>NIE</v>
      </c>
    </row>
    <row r="40" spans="1:5" x14ac:dyDescent="0.45">
      <c r="A40" s="1">
        <v>43990</v>
      </c>
      <c r="B40">
        <v>316</v>
      </c>
      <c r="C40">
        <v>253</v>
      </c>
      <c r="D40">
        <v>134</v>
      </c>
      <c r="E40" t="str">
        <f>IF(AND(owoce4[[#This Row],[dostawa_porzeczek]]&gt;owoce4[[#This Row],[dostawa_truskawek]], owoce4[[#This Row],[dostawa_porzeczek]]&gt;owoce4[[#This Row],[dostawa_malin]]), "TAK", "NIE")</f>
        <v>NIE</v>
      </c>
    </row>
    <row r="41" spans="1:5" x14ac:dyDescent="0.45">
      <c r="A41" s="1">
        <v>43991</v>
      </c>
      <c r="B41">
        <v>294</v>
      </c>
      <c r="C41">
        <v>249</v>
      </c>
      <c r="D41">
        <v>137</v>
      </c>
      <c r="E41" t="str">
        <f>IF(AND(owoce4[[#This Row],[dostawa_porzeczek]]&gt;owoce4[[#This Row],[dostawa_truskawek]], owoce4[[#This Row],[dostawa_porzeczek]]&gt;owoce4[[#This Row],[dostawa_malin]]), "TAK", "NIE")</f>
        <v>NIE</v>
      </c>
    </row>
    <row r="42" spans="1:5" x14ac:dyDescent="0.45">
      <c r="A42" s="1">
        <v>43992</v>
      </c>
      <c r="B42">
        <v>270</v>
      </c>
      <c r="C42">
        <v>206</v>
      </c>
      <c r="D42">
        <v>146</v>
      </c>
      <c r="E42" t="str">
        <f>IF(AND(owoce4[[#This Row],[dostawa_porzeczek]]&gt;owoce4[[#This Row],[dostawa_truskawek]], owoce4[[#This Row],[dostawa_porzeczek]]&gt;owoce4[[#This Row],[dostawa_malin]]), "TAK", "NIE")</f>
        <v>NIE</v>
      </c>
    </row>
    <row r="43" spans="1:5" x14ac:dyDescent="0.45">
      <c r="A43" s="1">
        <v>43993</v>
      </c>
      <c r="B43">
        <v>349</v>
      </c>
      <c r="C43">
        <v>301</v>
      </c>
      <c r="D43">
        <v>138</v>
      </c>
      <c r="E43" t="str">
        <f>IF(AND(owoce4[[#This Row],[dostawa_porzeczek]]&gt;owoce4[[#This Row],[dostawa_truskawek]], owoce4[[#This Row],[dostawa_porzeczek]]&gt;owoce4[[#This Row],[dostawa_malin]]), "TAK", "NIE")</f>
        <v>NIE</v>
      </c>
    </row>
    <row r="44" spans="1:5" x14ac:dyDescent="0.45">
      <c r="A44" s="1">
        <v>43994</v>
      </c>
      <c r="B44">
        <v>224</v>
      </c>
      <c r="C44">
        <v>385</v>
      </c>
      <c r="D44">
        <v>138</v>
      </c>
      <c r="E44" t="str">
        <f>IF(AND(owoce4[[#This Row],[dostawa_porzeczek]]&gt;owoce4[[#This Row],[dostawa_truskawek]], owoce4[[#This Row],[dostawa_porzeczek]]&gt;owoce4[[#This Row],[dostawa_malin]]), "TAK", "NIE")</f>
        <v>NIE</v>
      </c>
    </row>
    <row r="45" spans="1:5" x14ac:dyDescent="0.45">
      <c r="A45" s="1">
        <v>43995</v>
      </c>
      <c r="B45">
        <v>309</v>
      </c>
      <c r="C45">
        <v>204</v>
      </c>
      <c r="D45">
        <v>140</v>
      </c>
      <c r="E45" t="str">
        <f>IF(AND(owoce4[[#This Row],[dostawa_porzeczek]]&gt;owoce4[[#This Row],[dostawa_truskawek]], owoce4[[#This Row],[dostawa_porzeczek]]&gt;owoce4[[#This Row],[dostawa_malin]]), "TAK", "NIE")</f>
        <v>NIE</v>
      </c>
    </row>
    <row r="46" spans="1:5" x14ac:dyDescent="0.45">
      <c r="A46" s="1">
        <v>43996</v>
      </c>
      <c r="B46">
        <v>246</v>
      </c>
      <c r="C46">
        <v>275</v>
      </c>
      <c r="D46">
        <v>130</v>
      </c>
      <c r="E46" t="str">
        <f>IF(AND(owoce4[[#This Row],[dostawa_porzeczek]]&gt;owoce4[[#This Row],[dostawa_truskawek]], owoce4[[#This Row],[dostawa_porzeczek]]&gt;owoce4[[#This Row],[dostawa_malin]]), "TAK", "NIE")</f>
        <v>NIE</v>
      </c>
    </row>
    <row r="47" spans="1:5" x14ac:dyDescent="0.45">
      <c r="A47" s="1">
        <v>43997</v>
      </c>
      <c r="B47">
        <v>241</v>
      </c>
      <c r="C47">
        <v>247</v>
      </c>
      <c r="D47">
        <v>166</v>
      </c>
      <c r="E47" t="str">
        <f>IF(AND(owoce4[[#This Row],[dostawa_porzeczek]]&gt;owoce4[[#This Row],[dostawa_truskawek]], owoce4[[#This Row],[dostawa_porzeczek]]&gt;owoce4[[#This Row],[dostawa_malin]]), "TAK", "NIE")</f>
        <v>NIE</v>
      </c>
    </row>
    <row r="48" spans="1:5" x14ac:dyDescent="0.45">
      <c r="A48" s="1">
        <v>43998</v>
      </c>
      <c r="B48">
        <v>365</v>
      </c>
      <c r="C48">
        <v>256</v>
      </c>
      <c r="D48">
        <v>132</v>
      </c>
      <c r="E48" t="str">
        <f>IF(AND(owoce4[[#This Row],[dostawa_porzeczek]]&gt;owoce4[[#This Row],[dostawa_truskawek]], owoce4[[#This Row],[dostawa_porzeczek]]&gt;owoce4[[#This Row],[dostawa_malin]]), "TAK", "NIE")</f>
        <v>NIE</v>
      </c>
    </row>
    <row r="49" spans="1:5" x14ac:dyDescent="0.45">
      <c r="A49" s="1">
        <v>43999</v>
      </c>
      <c r="B49">
        <v>225</v>
      </c>
      <c r="C49">
        <v>392</v>
      </c>
      <c r="D49">
        <v>158</v>
      </c>
      <c r="E49" t="str">
        <f>IF(AND(owoce4[[#This Row],[dostawa_porzeczek]]&gt;owoce4[[#This Row],[dostawa_truskawek]], owoce4[[#This Row],[dostawa_porzeczek]]&gt;owoce4[[#This Row],[dostawa_malin]]), "TAK", "NIE")</f>
        <v>NIE</v>
      </c>
    </row>
    <row r="50" spans="1:5" x14ac:dyDescent="0.45">
      <c r="A50" s="1">
        <v>44000</v>
      </c>
      <c r="B50">
        <v>335</v>
      </c>
      <c r="C50">
        <v>254</v>
      </c>
      <c r="D50">
        <v>173</v>
      </c>
      <c r="E50" t="str">
        <f>IF(AND(owoce4[[#This Row],[dostawa_porzeczek]]&gt;owoce4[[#This Row],[dostawa_truskawek]], owoce4[[#This Row],[dostawa_porzeczek]]&gt;owoce4[[#This Row],[dostawa_malin]]), "TAK", "NIE")</f>
        <v>NIE</v>
      </c>
    </row>
    <row r="51" spans="1:5" x14ac:dyDescent="0.45">
      <c r="A51" s="1">
        <v>44001</v>
      </c>
      <c r="B51">
        <v>376</v>
      </c>
      <c r="C51">
        <v>258</v>
      </c>
      <c r="D51">
        <v>151</v>
      </c>
      <c r="E51" t="str">
        <f>IF(AND(owoce4[[#This Row],[dostawa_porzeczek]]&gt;owoce4[[#This Row],[dostawa_truskawek]], owoce4[[#This Row],[dostawa_porzeczek]]&gt;owoce4[[#This Row],[dostawa_malin]]), "TAK", "NIE")</f>
        <v>NIE</v>
      </c>
    </row>
    <row r="52" spans="1:5" x14ac:dyDescent="0.45">
      <c r="A52" s="1">
        <v>44002</v>
      </c>
      <c r="B52">
        <v>310</v>
      </c>
      <c r="C52">
        <v>248</v>
      </c>
      <c r="D52">
        <v>173</v>
      </c>
      <c r="E52" t="str">
        <f>IF(AND(owoce4[[#This Row],[dostawa_porzeczek]]&gt;owoce4[[#This Row],[dostawa_truskawek]], owoce4[[#This Row],[dostawa_porzeczek]]&gt;owoce4[[#This Row],[dostawa_malin]]), "TAK", "NIE")</f>
        <v>NIE</v>
      </c>
    </row>
    <row r="53" spans="1:5" x14ac:dyDescent="0.45">
      <c r="A53" s="1">
        <v>44003</v>
      </c>
      <c r="B53">
        <v>408</v>
      </c>
      <c r="C53">
        <v>250</v>
      </c>
      <c r="D53">
        <v>242</v>
      </c>
      <c r="E53" t="str">
        <f>IF(AND(owoce4[[#This Row],[dostawa_porzeczek]]&gt;owoce4[[#This Row],[dostawa_truskawek]], owoce4[[#This Row],[dostawa_porzeczek]]&gt;owoce4[[#This Row],[dostawa_malin]]), "TAK", "NIE")</f>
        <v>NIE</v>
      </c>
    </row>
    <row r="54" spans="1:5" x14ac:dyDescent="0.45">
      <c r="A54" s="1">
        <v>44004</v>
      </c>
      <c r="B54">
        <v>256</v>
      </c>
      <c r="C54">
        <v>393</v>
      </c>
      <c r="D54">
        <v>219</v>
      </c>
      <c r="E54" t="str">
        <f>IF(AND(owoce4[[#This Row],[dostawa_porzeczek]]&gt;owoce4[[#This Row],[dostawa_truskawek]], owoce4[[#This Row],[dostawa_porzeczek]]&gt;owoce4[[#This Row],[dostawa_malin]]), "TAK", "NIE")</f>
        <v>NIE</v>
      </c>
    </row>
    <row r="55" spans="1:5" x14ac:dyDescent="0.45">
      <c r="A55" s="1">
        <v>44005</v>
      </c>
      <c r="B55">
        <v>322</v>
      </c>
      <c r="C55">
        <v>425</v>
      </c>
      <c r="D55">
        <v>215</v>
      </c>
      <c r="E55" t="str">
        <f>IF(AND(owoce4[[#This Row],[dostawa_porzeczek]]&gt;owoce4[[#This Row],[dostawa_truskawek]], owoce4[[#This Row],[dostawa_porzeczek]]&gt;owoce4[[#This Row],[dostawa_malin]]), "TAK", "NIE")</f>
        <v>NIE</v>
      </c>
    </row>
    <row r="56" spans="1:5" x14ac:dyDescent="0.45">
      <c r="A56" s="1">
        <v>44006</v>
      </c>
      <c r="B56">
        <v>447</v>
      </c>
      <c r="C56">
        <v>385</v>
      </c>
      <c r="D56">
        <v>212</v>
      </c>
      <c r="E56" t="str">
        <f>IF(AND(owoce4[[#This Row],[dostawa_porzeczek]]&gt;owoce4[[#This Row],[dostawa_truskawek]], owoce4[[#This Row],[dostawa_porzeczek]]&gt;owoce4[[#This Row],[dostawa_malin]]), "TAK", "NIE")</f>
        <v>NIE</v>
      </c>
    </row>
    <row r="57" spans="1:5" x14ac:dyDescent="0.45">
      <c r="A57" s="1">
        <v>44007</v>
      </c>
      <c r="B57">
        <v>408</v>
      </c>
      <c r="C57">
        <v>260</v>
      </c>
      <c r="D57">
        <v>225</v>
      </c>
      <c r="E57" t="str">
        <f>IF(AND(owoce4[[#This Row],[dostawa_porzeczek]]&gt;owoce4[[#This Row],[dostawa_truskawek]], owoce4[[#This Row],[dostawa_porzeczek]]&gt;owoce4[[#This Row],[dostawa_malin]]), "TAK", "NIE")</f>
        <v>NIE</v>
      </c>
    </row>
    <row r="58" spans="1:5" x14ac:dyDescent="0.45">
      <c r="A58" s="1">
        <v>44008</v>
      </c>
      <c r="B58">
        <v>283</v>
      </c>
      <c r="C58">
        <v>396</v>
      </c>
      <c r="D58">
        <v>221</v>
      </c>
      <c r="E58" t="str">
        <f>IF(AND(owoce4[[#This Row],[dostawa_porzeczek]]&gt;owoce4[[#This Row],[dostawa_truskawek]], owoce4[[#This Row],[dostawa_porzeczek]]&gt;owoce4[[#This Row],[dostawa_malin]]), "TAK", "NIE")</f>
        <v>NIE</v>
      </c>
    </row>
    <row r="59" spans="1:5" x14ac:dyDescent="0.45">
      <c r="A59" s="1">
        <v>44009</v>
      </c>
      <c r="B59">
        <v>414</v>
      </c>
      <c r="C59">
        <v>314</v>
      </c>
      <c r="D59">
        <v>220</v>
      </c>
      <c r="E59" t="str">
        <f>IF(AND(owoce4[[#This Row],[dostawa_porzeczek]]&gt;owoce4[[#This Row],[dostawa_truskawek]], owoce4[[#This Row],[dostawa_porzeczek]]&gt;owoce4[[#This Row],[dostawa_malin]]), "TAK", "NIE")</f>
        <v>NIE</v>
      </c>
    </row>
    <row r="60" spans="1:5" x14ac:dyDescent="0.45">
      <c r="A60" s="1">
        <v>44010</v>
      </c>
      <c r="B60">
        <v>442</v>
      </c>
      <c r="C60">
        <v>449</v>
      </c>
      <c r="D60">
        <v>245</v>
      </c>
      <c r="E60" t="str">
        <f>IF(AND(owoce4[[#This Row],[dostawa_porzeczek]]&gt;owoce4[[#This Row],[dostawa_truskawek]], owoce4[[#This Row],[dostawa_porzeczek]]&gt;owoce4[[#This Row],[dostawa_malin]]), "TAK", "NIE")</f>
        <v>NIE</v>
      </c>
    </row>
    <row r="61" spans="1:5" x14ac:dyDescent="0.45">
      <c r="A61" s="1">
        <v>44011</v>
      </c>
      <c r="B61">
        <v>269</v>
      </c>
      <c r="C61">
        <v>370</v>
      </c>
      <c r="D61">
        <v>242</v>
      </c>
      <c r="E61" t="str">
        <f>IF(AND(owoce4[[#This Row],[dostawa_porzeczek]]&gt;owoce4[[#This Row],[dostawa_truskawek]], owoce4[[#This Row],[dostawa_porzeczek]]&gt;owoce4[[#This Row],[dostawa_malin]]), "TAK", "NIE")</f>
        <v>NIE</v>
      </c>
    </row>
    <row r="62" spans="1:5" x14ac:dyDescent="0.45">
      <c r="A62" s="1">
        <v>44012</v>
      </c>
      <c r="B62">
        <v>444</v>
      </c>
      <c r="C62">
        <v>350</v>
      </c>
      <c r="D62">
        <v>236</v>
      </c>
      <c r="E62" t="str">
        <f>IF(AND(owoce4[[#This Row],[dostawa_porzeczek]]&gt;owoce4[[#This Row],[dostawa_truskawek]], owoce4[[#This Row],[dostawa_porzeczek]]&gt;owoce4[[#This Row],[dostawa_malin]]), "TAK", "NIE")</f>
        <v>NIE</v>
      </c>
    </row>
    <row r="63" spans="1:5" x14ac:dyDescent="0.45">
      <c r="A63" s="1">
        <v>44013</v>
      </c>
      <c r="B63">
        <v>425</v>
      </c>
      <c r="C63">
        <v>342</v>
      </c>
      <c r="D63">
        <v>237</v>
      </c>
      <c r="E63" t="str">
        <f>IF(AND(owoce4[[#This Row],[dostawa_porzeczek]]&gt;owoce4[[#This Row],[dostawa_truskawek]], owoce4[[#This Row],[dostawa_porzeczek]]&gt;owoce4[[#This Row],[dostawa_malin]]), "TAK", "NIE")</f>
        <v>NIE</v>
      </c>
    </row>
    <row r="64" spans="1:5" x14ac:dyDescent="0.45">
      <c r="A64" s="1">
        <v>44014</v>
      </c>
      <c r="B64">
        <v>377</v>
      </c>
      <c r="C64">
        <v>290</v>
      </c>
      <c r="D64">
        <v>240</v>
      </c>
      <c r="E64" t="str">
        <f>IF(AND(owoce4[[#This Row],[dostawa_porzeczek]]&gt;owoce4[[#This Row],[dostawa_truskawek]], owoce4[[#This Row],[dostawa_porzeczek]]&gt;owoce4[[#This Row],[dostawa_malin]]), "TAK", "NIE")</f>
        <v>NIE</v>
      </c>
    </row>
    <row r="65" spans="1:5" x14ac:dyDescent="0.45">
      <c r="A65" s="1">
        <v>44015</v>
      </c>
      <c r="B65">
        <v>382</v>
      </c>
      <c r="C65">
        <v>360</v>
      </c>
      <c r="D65">
        <v>203</v>
      </c>
      <c r="E65" t="str">
        <f>IF(AND(owoce4[[#This Row],[dostawa_porzeczek]]&gt;owoce4[[#This Row],[dostawa_truskawek]], owoce4[[#This Row],[dostawa_porzeczek]]&gt;owoce4[[#This Row],[dostawa_malin]]), "TAK", "NIE")</f>
        <v>NIE</v>
      </c>
    </row>
    <row r="66" spans="1:5" x14ac:dyDescent="0.45">
      <c r="A66" s="1">
        <v>44016</v>
      </c>
      <c r="B66">
        <v>287</v>
      </c>
      <c r="C66">
        <v>428</v>
      </c>
      <c r="D66">
        <v>204</v>
      </c>
      <c r="E66" t="str">
        <f>IF(AND(owoce4[[#This Row],[dostawa_porzeczek]]&gt;owoce4[[#This Row],[dostawa_truskawek]], owoce4[[#This Row],[dostawa_porzeczek]]&gt;owoce4[[#This Row],[dostawa_malin]]), "TAK", "NIE")</f>
        <v>NIE</v>
      </c>
    </row>
    <row r="67" spans="1:5" x14ac:dyDescent="0.45">
      <c r="A67" s="1">
        <v>44017</v>
      </c>
      <c r="B67">
        <v>429</v>
      </c>
      <c r="C67">
        <v>394</v>
      </c>
      <c r="D67">
        <v>246</v>
      </c>
      <c r="E67" t="str">
        <f>IF(AND(owoce4[[#This Row],[dostawa_porzeczek]]&gt;owoce4[[#This Row],[dostawa_truskawek]], owoce4[[#This Row],[dostawa_porzeczek]]&gt;owoce4[[#This Row],[dostawa_malin]]), "TAK", "NIE")</f>
        <v>NIE</v>
      </c>
    </row>
    <row r="68" spans="1:5" x14ac:dyDescent="0.45">
      <c r="A68" s="1">
        <v>44018</v>
      </c>
      <c r="B68">
        <v>287</v>
      </c>
      <c r="C68">
        <v>356</v>
      </c>
      <c r="D68">
        <v>233</v>
      </c>
      <c r="E68" t="str">
        <f>IF(AND(owoce4[[#This Row],[dostawa_porzeczek]]&gt;owoce4[[#This Row],[dostawa_truskawek]], owoce4[[#This Row],[dostawa_porzeczek]]&gt;owoce4[[#This Row],[dostawa_malin]]), "TAK", "NIE")</f>
        <v>NIE</v>
      </c>
    </row>
    <row r="69" spans="1:5" x14ac:dyDescent="0.45">
      <c r="A69" s="1">
        <v>44019</v>
      </c>
      <c r="B69">
        <v>421</v>
      </c>
      <c r="C69">
        <v>292</v>
      </c>
      <c r="D69">
        <v>226</v>
      </c>
      <c r="E69" t="str">
        <f>IF(AND(owoce4[[#This Row],[dostawa_porzeczek]]&gt;owoce4[[#This Row],[dostawa_truskawek]], owoce4[[#This Row],[dostawa_porzeczek]]&gt;owoce4[[#This Row],[dostawa_malin]]), "TAK", "NIE")</f>
        <v>NIE</v>
      </c>
    </row>
    <row r="70" spans="1:5" x14ac:dyDescent="0.45">
      <c r="A70" s="1">
        <v>44020</v>
      </c>
      <c r="B70">
        <v>334</v>
      </c>
      <c r="C70">
        <v>353</v>
      </c>
      <c r="D70">
        <v>282</v>
      </c>
      <c r="E70" t="str">
        <f>IF(AND(owoce4[[#This Row],[dostawa_porzeczek]]&gt;owoce4[[#This Row],[dostawa_truskawek]], owoce4[[#This Row],[dostawa_porzeczek]]&gt;owoce4[[#This Row],[dostawa_malin]]), "TAK", "NIE")</f>
        <v>NIE</v>
      </c>
    </row>
    <row r="71" spans="1:5" x14ac:dyDescent="0.45">
      <c r="A71" s="1">
        <v>44021</v>
      </c>
      <c r="B71">
        <v>282</v>
      </c>
      <c r="C71">
        <v>329</v>
      </c>
      <c r="D71">
        <v>262</v>
      </c>
      <c r="E71" t="str">
        <f>IF(AND(owoce4[[#This Row],[dostawa_porzeczek]]&gt;owoce4[[#This Row],[dostawa_truskawek]], owoce4[[#This Row],[dostawa_porzeczek]]&gt;owoce4[[#This Row],[dostawa_malin]]), "TAK", "NIE")</f>
        <v>NIE</v>
      </c>
    </row>
    <row r="72" spans="1:5" x14ac:dyDescent="0.45">
      <c r="A72" s="1">
        <v>44022</v>
      </c>
      <c r="B72">
        <v>356</v>
      </c>
      <c r="C72">
        <v>331</v>
      </c>
      <c r="D72">
        <v>290</v>
      </c>
      <c r="E72" t="str">
        <f>IF(AND(owoce4[[#This Row],[dostawa_porzeczek]]&gt;owoce4[[#This Row],[dostawa_truskawek]], owoce4[[#This Row],[dostawa_porzeczek]]&gt;owoce4[[#This Row],[dostawa_malin]]), "TAK", "NIE")</f>
        <v>NIE</v>
      </c>
    </row>
    <row r="73" spans="1:5" x14ac:dyDescent="0.45">
      <c r="A73" s="1">
        <v>44023</v>
      </c>
      <c r="B73">
        <v>307</v>
      </c>
      <c r="C73">
        <v>394</v>
      </c>
      <c r="D73">
        <v>256</v>
      </c>
      <c r="E73" t="str">
        <f>IF(AND(owoce4[[#This Row],[dostawa_porzeczek]]&gt;owoce4[[#This Row],[dostawa_truskawek]], owoce4[[#This Row],[dostawa_porzeczek]]&gt;owoce4[[#This Row],[dostawa_malin]]), "TAK", "NIE")</f>
        <v>NIE</v>
      </c>
    </row>
    <row r="74" spans="1:5" x14ac:dyDescent="0.45">
      <c r="A74" s="1">
        <v>44024</v>
      </c>
      <c r="B74">
        <v>441</v>
      </c>
      <c r="C74">
        <v>271</v>
      </c>
      <c r="D74">
        <v>292</v>
      </c>
      <c r="E74" t="str">
        <f>IF(AND(owoce4[[#This Row],[dostawa_porzeczek]]&gt;owoce4[[#This Row],[dostawa_truskawek]], owoce4[[#This Row],[dostawa_porzeczek]]&gt;owoce4[[#This Row],[dostawa_malin]]), "TAK", "NIE")</f>
        <v>NIE</v>
      </c>
    </row>
    <row r="75" spans="1:5" x14ac:dyDescent="0.45">
      <c r="A75" s="1">
        <v>44025</v>
      </c>
      <c r="B75">
        <v>407</v>
      </c>
      <c r="C75">
        <v>311</v>
      </c>
      <c r="D75">
        <v>280</v>
      </c>
      <c r="E75" t="str">
        <f>IF(AND(owoce4[[#This Row],[dostawa_porzeczek]]&gt;owoce4[[#This Row],[dostawa_truskawek]], owoce4[[#This Row],[dostawa_porzeczek]]&gt;owoce4[[#This Row],[dostawa_malin]]), "TAK", "NIE")</f>
        <v>NIE</v>
      </c>
    </row>
    <row r="76" spans="1:5" x14ac:dyDescent="0.45">
      <c r="A76" s="1">
        <v>44026</v>
      </c>
      <c r="B76">
        <v>480</v>
      </c>
      <c r="C76">
        <v>342</v>
      </c>
      <c r="D76">
        <v>292</v>
      </c>
      <c r="E76" t="str">
        <f>IF(AND(owoce4[[#This Row],[dostawa_porzeczek]]&gt;owoce4[[#This Row],[dostawa_truskawek]], owoce4[[#This Row],[dostawa_porzeczek]]&gt;owoce4[[#This Row],[dostawa_malin]]), "TAK", "NIE")</f>
        <v>NIE</v>
      </c>
    </row>
    <row r="77" spans="1:5" x14ac:dyDescent="0.45">
      <c r="A77" s="1">
        <v>44027</v>
      </c>
      <c r="B77">
        <v>494</v>
      </c>
      <c r="C77">
        <v>310</v>
      </c>
      <c r="D77">
        <v>275</v>
      </c>
      <c r="E77" t="str">
        <f>IF(AND(owoce4[[#This Row],[dostawa_porzeczek]]&gt;owoce4[[#This Row],[dostawa_truskawek]], owoce4[[#This Row],[dostawa_porzeczek]]&gt;owoce4[[#This Row],[dostawa_malin]]), "TAK", "NIE")</f>
        <v>NIE</v>
      </c>
    </row>
    <row r="78" spans="1:5" x14ac:dyDescent="0.45">
      <c r="A78" s="1">
        <v>44028</v>
      </c>
      <c r="B78">
        <v>493</v>
      </c>
      <c r="C78">
        <v>431</v>
      </c>
      <c r="D78">
        <v>283</v>
      </c>
      <c r="E78" t="str">
        <f>IF(AND(owoce4[[#This Row],[dostawa_porzeczek]]&gt;owoce4[[#This Row],[dostawa_truskawek]], owoce4[[#This Row],[dostawa_porzeczek]]&gt;owoce4[[#This Row],[dostawa_malin]]), "TAK", "NIE")</f>
        <v>NIE</v>
      </c>
    </row>
    <row r="79" spans="1:5" x14ac:dyDescent="0.45">
      <c r="A79" s="1">
        <v>44029</v>
      </c>
      <c r="B79">
        <v>302</v>
      </c>
      <c r="C79">
        <v>415</v>
      </c>
      <c r="D79">
        <v>297</v>
      </c>
      <c r="E79" t="str">
        <f>IF(AND(owoce4[[#This Row],[dostawa_porzeczek]]&gt;owoce4[[#This Row],[dostawa_truskawek]], owoce4[[#This Row],[dostawa_porzeczek]]&gt;owoce4[[#This Row],[dostawa_malin]]), "TAK", "NIE")</f>
        <v>NIE</v>
      </c>
    </row>
    <row r="80" spans="1:5" x14ac:dyDescent="0.45">
      <c r="A80" s="1">
        <v>44030</v>
      </c>
      <c r="B80">
        <v>331</v>
      </c>
      <c r="C80">
        <v>353</v>
      </c>
      <c r="D80">
        <v>373</v>
      </c>
      <c r="E80" t="str">
        <f>IF(AND(owoce4[[#This Row],[dostawa_porzeczek]]&gt;owoce4[[#This Row],[dostawa_truskawek]], owoce4[[#This Row],[dostawa_porzeczek]]&gt;owoce4[[#This Row],[dostawa_malin]]), "TAK", "NIE")</f>
        <v>TAK</v>
      </c>
    </row>
    <row r="81" spans="1:5" x14ac:dyDescent="0.45">
      <c r="A81" s="1">
        <v>44031</v>
      </c>
      <c r="B81">
        <v>486</v>
      </c>
      <c r="C81">
        <v>323</v>
      </c>
      <c r="D81">
        <v>359</v>
      </c>
      <c r="E81" t="str">
        <f>IF(AND(owoce4[[#This Row],[dostawa_porzeczek]]&gt;owoce4[[#This Row],[dostawa_truskawek]], owoce4[[#This Row],[dostawa_porzeczek]]&gt;owoce4[[#This Row],[dostawa_malin]]), "TAK", "NIE")</f>
        <v>NIE</v>
      </c>
    </row>
    <row r="82" spans="1:5" x14ac:dyDescent="0.45">
      <c r="A82" s="1">
        <v>44032</v>
      </c>
      <c r="B82">
        <v>360</v>
      </c>
      <c r="C82">
        <v>331</v>
      </c>
      <c r="D82">
        <v>445</v>
      </c>
      <c r="E82" t="str">
        <f>IF(AND(owoce4[[#This Row],[dostawa_porzeczek]]&gt;owoce4[[#This Row],[dostawa_truskawek]], owoce4[[#This Row],[dostawa_porzeczek]]&gt;owoce4[[#This Row],[dostawa_malin]]), "TAK", "NIE")</f>
        <v>TAK</v>
      </c>
    </row>
    <row r="83" spans="1:5" x14ac:dyDescent="0.45">
      <c r="A83" s="1">
        <v>44033</v>
      </c>
      <c r="B83">
        <v>391</v>
      </c>
      <c r="C83">
        <v>455</v>
      </c>
      <c r="D83">
        <v>427</v>
      </c>
      <c r="E83" t="str">
        <f>IF(AND(owoce4[[#This Row],[dostawa_porzeczek]]&gt;owoce4[[#This Row],[dostawa_truskawek]], owoce4[[#This Row],[dostawa_porzeczek]]&gt;owoce4[[#This Row],[dostawa_malin]]), "TAK", "NIE")</f>
        <v>NIE</v>
      </c>
    </row>
    <row r="84" spans="1:5" x14ac:dyDescent="0.45">
      <c r="A84" s="1">
        <v>44034</v>
      </c>
      <c r="B84">
        <v>327</v>
      </c>
      <c r="C84">
        <v>471</v>
      </c>
      <c r="D84">
        <v>423</v>
      </c>
      <c r="E84" t="str">
        <f>IF(AND(owoce4[[#This Row],[dostawa_porzeczek]]&gt;owoce4[[#This Row],[dostawa_truskawek]], owoce4[[#This Row],[dostawa_porzeczek]]&gt;owoce4[[#This Row],[dostawa_malin]]), "TAK", "NIE")</f>
        <v>NIE</v>
      </c>
    </row>
    <row r="85" spans="1:5" x14ac:dyDescent="0.45">
      <c r="A85" s="1">
        <v>44035</v>
      </c>
      <c r="B85">
        <v>355</v>
      </c>
      <c r="C85">
        <v>490</v>
      </c>
      <c r="D85">
        <v>449</v>
      </c>
      <c r="E85" t="str">
        <f>IF(AND(owoce4[[#This Row],[dostawa_porzeczek]]&gt;owoce4[[#This Row],[dostawa_truskawek]], owoce4[[#This Row],[dostawa_porzeczek]]&gt;owoce4[[#This Row],[dostawa_malin]]), "TAK", "NIE")</f>
        <v>NIE</v>
      </c>
    </row>
    <row r="86" spans="1:5" x14ac:dyDescent="0.45">
      <c r="A86" s="1">
        <v>44036</v>
      </c>
      <c r="B86">
        <v>360</v>
      </c>
      <c r="C86">
        <v>339</v>
      </c>
      <c r="D86">
        <v>470</v>
      </c>
      <c r="E86" t="str">
        <f>IF(AND(owoce4[[#This Row],[dostawa_porzeczek]]&gt;owoce4[[#This Row],[dostawa_truskawek]], owoce4[[#This Row],[dostawa_porzeczek]]&gt;owoce4[[#This Row],[dostawa_malin]]), "TAK", "NIE")</f>
        <v>TAK</v>
      </c>
    </row>
    <row r="87" spans="1:5" x14ac:dyDescent="0.45">
      <c r="A87" s="1">
        <v>44037</v>
      </c>
      <c r="B87">
        <v>303</v>
      </c>
      <c r="C87">
        <v>404</v>
      </c>
      <c r="D87">
        <v>434</v>
      </c>
      <c r="E87" t="str">
        <f>IF(AND(owoce4[[#This Row],[dostawa_porzeczek]]&gt;owoce4[[#This Row],[dostawa_truskawek]], owoce4[[#This Row],[dostawa_porzeczek]]&gt;owoce4[[#This Row],[dostawa_malin]]), "TAK", "NIE")</f>
        <v>TAK</v>
      </c>
    </row>
    <row r="88" spans="1:5" x14ac:dyDescent="0.45">
      <c r="A88" s="1">
        <v>44038</v>
      </c>
      <c r="B88">
        <v>310</v>
      </c>
      <c r="C88">
        <v>332</v>
      </c>
      <c r="D88">
        <v>536</v>
      </c>
      <c r="E88" t="str">
        <f>IF(AND(owoce4[[#This Row],[dostawa_porzeczek]]&gt;owoce4[[#This Row],[dostawa_truskawek]], owoce4[[#This Row],[dostawa_porzeczek]]&gt;owoce4[[#This Row],[dostawa_malin]]), "TAK", "NIE")</f>
        <v>TAK</v>
      </c>
    </row>
    <row r="89" spans="1:5" x14ac:dyDescent="0.45">
      <c r="A89" s="1">
        <v>44039</v>
      </c>
      <c r="B89">
        <v>435</v>
      </c>
      <c r="C89">
        <v>406</v>
      </c>
      <c r="D89">
        <v>421</v>
      </c>
      <c r="E89" t="str">
        <f>IF(AND(owoce4[[#This Row],[dostawa_porzeczek]]&gt;owoce4[[#This Row],[dostawa_truskawek]], owoce4[[#This Row],[dostawa_porzeczek]]&gt;owoce4[[#This Row],[dostawa_malin]]), "TAK", "NIE")</f>
        <v>NIE</v>
      </c>
    </row>
    <row r="90" spans="1:5" x14ac:dyDescent="0.45">
      <c r="A90" s="1">
        <v>44040</v>
      </c>
      <c r="B90">
        <v>344</v>
      </c>
      <c r="C90">
        <v>348</v>
      </c>
      <c r="D90">
        <v>555</v>
      </c>
      <c r="E90" t="str">
        <f>IF(AND(owoce4[[#This Row],[dostawa_porzeczek]]&gt;owoce4[[#This Row],[dostawa_truskawek]], owoce4[[#This Row],[dostawa_porzeczek]]&gt;owoce4[[#This Row],[dostawa_malin]]), "TAK", "NIE")</f>
        <v>TAK</v>
      </c>
    </row>
    <row r="91" spans="1:5" x14ac:dyDescent="0.45">
      <c r="A91" s="1">
        <v>44041</v>
      </c>
      <c r="B91">
        <v>303</v>
      </c>
      <c r="C91">
        <v>335</v>
      </c>
      <c r="D91">
        <v>436</v>
      </c>
      <c r="E91" t="str">
        <f>IF(AND(owoce4[[#This Row],[dostawa_porzeczek]]&gt;owoce4[[#This Row],[dostawa_truskawek]], owoce4[[#This Row],[dostawa_porzeczek]]&gt;owoce4[[#This Row],[dostawa_malin]]), "TAK", "NIE")</f>
        <v>TAK</v>
      </c>
    </row>
    <row r="92" spans="1:5" x14ac:dyDescent="0.45">
      <c r="A92" s="1">
        <v>44042</v>
      </c>
      <c r="B92">
        <v>433</v>
      </c>
      <c r="C92">
        <v>425</v>
      </c>
      <c r="D92">
        <v>422</v>
      </c>
      <c r="E92" t="str">
        <f>IF(AND(owoce4[[#This Row],[dostawa_porzeczek]]&gt;owoce4[[#This Row],[dostawa_truskawek]], owoce4[[#This Row],[dostawa_porzeczek]]&gt;owoce4[[#This Row],[dostawa_malin]]), "TAK", "NIE")</f>
        <v>NIE</v>
      </c>
    </row>
    <row r="93" spans="1:5" x14ac:dyDescent="0.45">
      <c r="A93" s="1">
        <v>44043</v>
      </c>
      <c r="B93">
        <v>350</v>
      </c>
      <c r="C93">
        <v>378</v>
      </c>
      <c r="D93">
        <v>419</v>
      </c>
      <c r="E93" t="str">
        <f>IF(AND(owoce4[[#This Row],[dostawa_porzeczek]]&gt;owoce4[[#This Row],[dostawa_truskawek]], owoce4[[#This Row],[dostawa_porzeczek]]&gt;owoce4[[#This Row],[dostawa_malin]]), "TAK", "NIE")</f>
        <v>TAK</v>
      </c>
    </row>
    <row r="94" spans="1:5" x14ac:dyDescent="0.45">
      <c r="A94" s="1">
        <v>44044</v>
      </c>
      <c r="B94">
        <v>396</v>
      </c>
      <c r="C94">
        <v>466</v>
      </c>
      <c r="D94">
        <v>434</v>
      </c>
      <c r="E94" t="str">
        <f>IF(AND(owoce4[[#This Row],[dostawa_porzeczek]]&gt;owoce4[[#This Row],[dostawa_truskawek]], owoce4[[#This Row],[dostawa_porzeczek]]&gt;owoce4[[#This Row],[dostawa_malin]]), "TAK", "NIE")</f>
        <v>NIE</v>
      </c>
    </row>
    <row r="95" spans="1:5" x14ac:dyDescent="0.45">
      <c r="A95" s="1">
        <v>44045</v>
      </c>
      <c r="B95">
        <v>495</v>
      </c>
      <c r="C95">
        <v>410</v>
      </c>
      <c r="D95">
        <v>418</v>
      </c>
      <c r="E95" t="str">
        <f>IF(AND(owoce4[[#This Row],[dostawa_porzeczek]]&gt;owoce4[[#This Row],[dostawa_truskawek]], owoce4[[#This Row],[dostawa_porzeczek]]&gt;owoce4[[#This Row],[dostawa_malin]]), "TAK", "NIE")</f>
        <v>NIE</v>
      </c>
    </row>
    <row r="96" spans="1:5" x14ac:dyDescent="0.45">
      <c r="A96" s="1">
        <v>44046</v>
      </c>
      <c r="B96">
        <v>420</v>
      </c>
      <c r="C96">
        <v>328</v>
      </c>
      <c r="D96">
        <v>422</v>
      </c>
      <c r="E96" t="str">
        <f>IF(AND(owoce4[[#This Row],[dostawa_porzeczek]]&gt;owoce4[[#This Row],[dostawa_truskawek]], owoce4[[#This Row],[dostawa_porzeczek]]&gt;owoce4[[#This Row],[dostawa_malin]]), "TAK", "NIE")</f>
        <v>TAK</v>
      </c>
    </row>
    <row r="97" spans="1:5" x14ac:dyDescent="0.45">
      <c r="A97" s="1">
        <v>44047</v>
      </c>
      <c r="B97">
        <v>411</v>
      </c>
      <c r="C97">
        <v>481</v>
      </c>
      <c r="D97">
        <v>445</v>
      </c>
      <c r="E97" t="str">
        <f>IF(AND(owoce4[[#This Row],[dostawa_porzeczek]]&gt;owoce4[[#This Row],[dostawa_truskawek]], owoce4[[#This Row],[dostawa_porzeczek]]&gt;owoce4[[#This Row],[dostawa_malin]]), "TAK", "NIE")</f>
        <v>NIE</v>
      </c>
    </row>
    <row r="98" spans="1:5" x14ac:dyDescent="0.45">
      <c r="A98" s="1">
        <v>44048</v>
      </c>
      <c r="B98">
        <v>317</v>
      </c>
      <c r="C98">
        <v>434</v>
      </c>
      <c r="D98">
        <v>411</v>
      </c>
      <c r="E98" t="str">
        <f>IF(AND(owoce4[[#This Row],[dostawa_porzeczek]]&gt;owoce4[[#This Row],[dostawa_truskawek]], owoce4[[#This Row],[dostawa_porzeczek]]&gt;owoce4[[#This Row],[dostawa_malin]]), "TAK", "NIE")</f>
        <v>NIE</v>
      </c>
    </row>
    <row r="99" spans="1:5" x14ac:dyDescent="0.45">
      <c r="A99" s="1">
        <v>44049</v>
      </c>
      <c r="B99">
        <v>342</v>
      </c>
      <c r="C99">
        <v>465</v>
      </c>
      <c r="D99">
        <v>417</v>
      </c>
      <c r="E99" t="str">
        <f>IF(AND(owoce4[[#This Row],[dostawa_porzeczek]]&gt;owoce4[[#This Row],[dostawa_truskawek]], owoce4[[#This Row],[dostawa_porzeczek]]&gt;owoce4[[#This Row],[dostawa_malin]]), "TAK", "NIE")</f>
        <v>NIE</v>
      </c>
    </row>
    <row r="100" spans="1:5" x14ac:dyDescent="0.45">
      <c r="A100" s="1">
        <v>44050</v>
      </c>
      <c r="B100">
        <v>450</v>
      </c>
      <c r="C100">
        <v>318</v>
      </c>
      <c r="D100">
        <v>490</v>
      </c>
      <c r="E100" t="str">
        <f>IF(AND(owoce4[[#This Row],[dostawa_porzeczek]]&gt;owoce4[[#This Row],[dostawa_truskawek]], owoce4[[#This Row],[dostawa_porzeczek]]&gt;owoce4[[#This Row],[dostawa_malin]]), "TAK", "NIE")</f>
        <v>TAK</v>
      </c>
    </row>
    <row r="101" spans="1:5" x14ac:dyDescent="0.45">
      <c r="A101" s="1">
        <v>44051</v>
      </c>
      <c r="B101">
        <v>343</v>
      </c>
      <c r="C101">
        <v>329</v>
      </c>
      <c r="D101">
        <v>345</v>
      </c>
      <c r="E101" t="str">
        <f>IF(AND(owoce4[[#This Row],[dostawa_porzeczek]]&gt;owoce4[[#This Row],[dostawa_truskawek]], owoce4[[#This Row],[dostawa_porzeczek]]&gt;owoce4[[#This Row],[dostawa_malin]]), "TAK", "NIE")</f>
        <v>TAK</v>
      </c>
    </row>
    <row r="102" spans="1:5" x14ac:dyDescent="0.45">
      <c r="A102" s="1">
        <v>44052</v>
      </c>
      <c r="B102">
        <v>287</v>
      </c>
      <c r="C102">
        <v>328</v>
      </c>
      <c r="D102">
        <v>377</v>
      </c>
      <c r="E102" t="str">
        <f>IF(AND(owoce4[[#This Row],[dostawa_porzeczek]]&gt;owoce4[[#This Row],[dostawa_truskawek]], owoce4[[#This Row],[dostawa_porzeczek]]&gt;owoce4[[#This Row],[dostawa_malin]]), "TAK", "NIE")</f>
        <v>TAK</v>
      </c>
    </row>
    <row r="103" spans="1:5" x14ac:dyDescent="0.45">
      <c r="A103" s="1">
        <v>44053</v>
      </c>
      <c r="B103">
        <v>298</v>
      </c>
      <c r="C103">
        <v>401</v>
      </c>
      <c r="D103">
        <v>416</v>
      </c>
      <c r="E103" t="str">
        <f>IF(AND(owoce4[[#This Row],[dostawa_porzeczek]]&gt;owoce4[[#This Row],[dostawa_truskawek]], owoce4[[#This Row],[dostawa_porzeczek]]&gt;owoce4[[#This Row],[dostawa_malin]]), "TAK", "NIE")</f>
        <v>TAK</v>
      </c>
    </row>
    <row r="104" spans="1:5" x14ac:dyDescent="0.45">
      <c r="A104" s="1">
        <v>44054</v>
      </c>
      <c r="B104">
        <v>429</v>
      </c>
      <c r="C104">
        <v>348</v>
      </c>
      <c r="D104">
        <v>426</v>
      </c>
      <c r="E104" t="str">
        <f>IF(AND(owoce4[[#This Row],[dostawa_porzeczek]]&gt;owoce4[[#This Row],[dostawa_truskawek]], owoce4[[#This Row],[dostawa_porzeczek]]&gt;owoce4[[#This Row],[dostawa_malin]]), "TAK", "NIE")</f>
        <v>NIE</v>
      </c>
    </row>
    <row r="105" spans="1:5" x14ac:dyDescent="0.45">
      <c r="A105" s="1">
        <v>44055</v>
      </c>
      <c r="B105">
        <v>417</v>
      </c>
      <c r="C105">
        <v>457</v>
      </c>
      <c r="D105">
        <v>438</v>
      </c>
      <c r="E105" t="str">
        <f>IF(AND(owoce4[[#This Row],[dostawa_porzeczek]]&gt;owoce4[[#This Row],[dostawa_truskawek]], owoce4[[#This Row],[dostawa_porzeczek]]&gt;owoce4[[#This Row],[dostawa_malin]]), "TAK", "NIE")</f>
        <v>NIE</v>
      </c>
    </row>
    <row r="106" spans="1:5" x14ac:dyDescent="0.45">
      <c r="A106" s="1">
        <v>44056</v>
      </c>
      <c r="B106">
        <v>384</v>
      </c>
      <c r="C106">
        <v>330</v>
      </c>
      <c r="D106">
        <v>292</v>
      </c>
      <c r="E106" t="str">
        <f>IF(AND(owoce4[[#This Row],[dostawa_porzeczek]]&gt;owoce4[[#This Row],[dostawa_truskawek]], owoce4[[#This Row],[dostawa_porzeczek]]&gt;owoce4[[#This Row],[dostawa_malin]]), "TAK", "NIE")</f>
        <v>NIE</v>
      </c>
    </row>
    <row r="107" spans="1:5" x14ac:dyDescent="0.45">
      <c r="A107" s="1">
        <v>44057</v>
      </c>
      <c r="B107">
        <v>370</v>
      </c>
      <c r="C107">
        <v>388</v>
      </c>
      <c r="D107">
        <v>390</v>
      </c>
      <c r="E107" t="str">
        <f>IF(AND(owoce4[[#This Row],[dostawa_porzeczek]]&gt;owoce4[[#This Row],[dostawa_truskawek]], owoce4[[#This Row],[dostawa_porzeczek]]&gt;owoce4[[#This Row],[dostawa_malin]]), "TAK", "NIE")</f>
        <v>TAK</v>
      </c>
    </row>
    <row r="108" spans="1:5" x14ac:dyDescent="0.45">
      <c r="A108" s="1">
        <v>44058</v>
      </c>
      <c r="B108">
        <v>436</v>
      </c>
      <c r="C108">
        <v>298</v>
      </c>
      <c r="D108">
        <v>420</v>
      </c>
      <c r="E108" t="str">
        <f>IF(AND(owoce4[[#This Row],[dostawa_porzeczek]]&gt;owoce4[[#This Row],[dostawa_truskawek]], owoce4[[#This Row],[dostawa_porzeczek]]&gt;owoce4[[#This Row],[dostawa_malin]]), "TAK", "NIE")</f>
        <v>NIE</v>
      </c>
    </row>
    <row r="109" spans="1:5" x14ac:dyDescent="0.45">
      <c r="A109" s="1">
        <v>44059</v>
      </c>
      <c r="B109">
        <v>303</v>
      </c>
      <c r="C109">
        <v>429</v>
      </c>
      <c r="D109">
        <v>407</v>
      </c>
      <c r="E109" t="str">
        <f>IF(AND(owoce4[[#This Row],[dostawa_porzeczek]]&gt;owoce4[[#This Row],[dostawa_truskawek]], owoce4[[#This Row],[dostawa_porzeczek]]&gt;owoce4[[#This Row],[dostawa_malin]]), "TAK", "NIE")</f>
        <v>NIE</v>
      </c>
    </row>
    <row r="110" spans="1:5" x14ac:dyDescent="0.45">
      <c r="A110" s="1">
        <v>44060</v>
      </c>
      <c r="B110">
        <v>449</v>
      </c>
      <c r="C110">
        <v>444</v>
      </c>
      <c r="D110">
        <v>425</v>
      </c>
      <c r="E110" t="str">
        <f>IF(AND(owoce4[[#This Row],[dostawa_porzeczek]]&gt;owoce4[[#This Row],[dostawa_truskawek]], owoce4[[#This Row],[dostawa_porzeczek]]&gt;owoce4[[#This Row],[dostawa_malin]]), "TAK", "NIE")</f>
        <v>NIE</v>
      </c>
    </row>
    <row r="111" spans="1:5" x14ac:dyDescent="0.45">
      <c r="A111" s="1">
        <v>44061</v>
      </c>
      <c r="B111">
        <v>300</v>
      </c>
      <c r="C111">
        <v>358</v>
      </c>
      <c r="D111">
        <v>377</v>
      </c>
      <c r="E111" t="str">
        <f>IF(AND(owoce4[[#This Row],[dostawa_porzeczek]]&gt;owoce4[[#This Row],[dostawa_truskawek]], owoce4[[#This Row],[dostawa_porzeczek]]&gt;owoce4[[#This Row],[dostawa_malin]]), "TAK", "NIE")</f>
        <v>TAK</v>
      </c>
    </row>
    <row r="112" spans="1:5" x14ac:dyDescent="0.45">
      <c r="A112" s="1">
        <v>44062</v>
      </c>
      <c r="B112">
        <v>307</v>
      </c>
      <c r="C112">
        <v>417</v>
      </c>
      <c r="D112">
        <v>405</v>
      </c>
      <c r="E112" t="str">
        <f>IF(AND(owoce4[[#This Row],[dostawa_porzeczek]]&gt;owoce4[[#This Row],[dostawa_truskawek]], owoce4[[#This Row],[dostawa_porzeczek]]&gt;owoce4[[#This Row],[dostawa_malin]]), "TAK", "NIE")</f>
        <v>NIE</v>
      </c>
    </row>
    <row r="113" spans="1:5" x14ac:dyDescent="0.45">
      <c r="A113" s="1">
        <v>44063</v>
      </c>
      <c r="B113">
        <v>314</v>
      </c>
      <c r="C113">
        <v>340</v>
      </c>
      <c r="D113">
        <v>345</v>
      </c>
      <c r="E113" t="str">
        <f>IF(AND(owoce4[[#This Row],[dostawa_porzeczek]]&gt;owoce4[[#This Row],[dostawa_truskawek]], owoce4[[#This Row],[dostawa_porzeczek]]&gt;owoce4[[#This Row],[dostawa_malin]]), "TAK", "NIE")</f>
        <v>TAK</v>
      </c>
    </row>
    <row r="114" spans="1:5" x14ac:dyDescent="0.45">
      <c r="A114" s="1">
        <v>44064</v>
      </c>
      <c r="B114">
        <v>379</v>
      </c>
      <c r="C114">
        <v>288</v>
      </c>
      <c r="D114">
        <v>353</v>
      </c>
      <c r="E114" t="str">
        <f>IF(AND(owoce4[[#This Row],[dostawa_porzeczek]]&gt;owoce4[[#This Row],[dostawa_truskawek]], owoce4[[#This Row],[dostawa_porzeczek]]&gt;owoce4[[#This Row],[dostawa_malin]]), "TAK", "NIE")</f>
        <v>NIE</v>
      </c>
    </row>
    <row r="115" spans="1:5" x14ac:dyDescent="0.45">
      <c r="A115" s="1">
        <v>44065</v>
      </c>
      <c r="B115">
        <v>405</v>
      </c>
      <c r="C115">
        <v>454</v>
      </c>
      <c r="D115">
        <v>342</v>
      </c>
      <c r="E115" t="str">
        <f>IF(AND(owoce4[[#This Row],[dostawa_porzeczek]]&gt;owoce4[[#This Row],[dostawa_truskawek]], owoce4[[#This Row],[dostawa_porzeczek]]&gt;owoce4[[#This Row],[dostawa_malin]]), "TAK", "NIE")</f>
        <v>NIE</v>
      </c>
    </row>
    <row r="116" spans="1:5" x14ac:dyDescent="0.45">
      <c r="A116" s="1">
        <v>44066</v>
      </c>
      <c r="B116">
        <v>407</v>
      </c>
      <c r="C116">
        <v>300</v>
      </c>
      <c r="D116">
        <v>365</v>
      </c>
      <c r="E116" t="str">
        <f>IF(AND(owoce4[[#This Row],[dostawa_porzeczek]]&gt;owoce4[[#This Row],[dostawa_truskawek]], owoce4[[#This Row],[dostawa_porzeczek]]&gt;owoce4[[#This Row],[dostawa_malin]]), "TAK", "NIE")</f>
        <v>NIE</v>
      </c>
    </row>
    <row r="117" spans="1:5" x14ac:dyDescent="0.45">
      <c r="A117" s="1">
        <v>44067</v>
      </c>
      <c r="B117">
        <v>432</v>
      </c>
      <c r="C117">
        <v>423</v>
      </c>
      <c r="D117">
        <v>221</v>
      </c>
      <c r="E117" t="str">
        <f>IF(AND(owoce4[[#This Row],[dostawa_porzeczek]]&gt;owoce4[[#This Row],[dostawa_truskawek]], owoce4[[#This Row],[dostawa_porzeczek]]&gt;owoce4[[#This Row],[dostawa_malin]]), "TAK", "NIE")</f>
        <v>NIE</v>
      </c>
    </row>
    <row r="118" spans="1:5" x14ac:dyDescent="0.45">
      <c r="A118" s="1">
        <v>44068</v>
      </c>
      <c r="B118">
        <v>405</v>
      </c>
      <c r="C118">
        <v>449</v>
      </c>
      <c r="D118">
        <v>231</v>
      </c>
      <c r="E118" t="str">
        <f>IF(AND(owoce4[[#This Row],[dostawa_porzeczek]]&gt;owoce4[[#This Row],[dostawa_truskawek]], owoce4[[#This Row],[dostawa_porzeczek]]&gt;owoce4[[#This Row],[dostawa_malin]]), "TAK", "NIE")</f>
        <v>NIE</v>
      </c>
    </row>
    <row r="119" spans="1:5" x14ac:dyDescent="0.45">
      <c r="A119" s="1">
        <v>44069</v>
      </c>
      <c r="B119">
        <v>162</v>
      </c>
      <c r="C119">
        <v>294</v>
      </c>
      <c r="D119">
        <v>255</v>
      </c>
      <c r="E119" t="str">
        <f>IF(AND(owoce4[[#This Row],[dostawa_porzeczek]]&gt;owoce4[[#This Row],[dostawa_truskawek]], owoce4[[#This Row],[dostawa_porzeczek]]&gt;owoce4[[#This Row],[dostawa_malin]]), "TAK", "NIE")</f>
        <v>NIE</v>
      </c>
    </row>
    <row r="120" spans="1:5" x14ac:dyDescent="0.45">
      <c r="A120" s="1">
        <v>44070</v>
      </c>
      <c r="B120">
        <v>297</v>
      </c>
      <c r="C120">
        <v>341</v>
      </c>
      <c r="D120">
        <v>223</v>
      </c>
      <c r="E120" t="str">
        <f>IF(AND(owoce4[[#This Row],[dostawa_porzeczek]]&gt;owoce4[[#This Row],[dostawa_truskawek]], owoce4[[#This Row],[dostawa_porzeczek]]&gt;owoce4[[#This Row],[dostawa_malin]]), "TAK", "NIE")</f>
        <v>NIE</v>
      </c>
    </row>
    <row r="121" spans="1:5" x14ac:dyDescent="0.45">
      <c r="A121" s="1">
        <v>44071</v>
      </c>
      <c r="B121">
        <v>226</v>
      </c>
      <c r="C121">
        <v>329</v>
      </c>
      <c r="D121">
        <v>261</v>
      </c>
      <c r="E121" t="str">
        <f>IF(AND(owoce4[[#This Row],[dostawa_porzeczek]]&gt;owoce4[[#This Row],[dostawa_truskawek]], owoce4[[#This Row],[dostawa_porzeczek]]&gt;owoce4[[#This Row],[dostawa_malin]]), "TAK", "NIE")</f>
        <v>NIE</v>
      </c>
    </row>
    <row r="122" spans="1:5" x14ac:dyDescent="0.45">
      <c r="A122" s="1">
        <v>44072</v>
      </c>
      <c r="B122">
        <v>226</v>
      </c>
      <c r="C122">
        <v>256</v>
      </c>
      <c r="D122">
        <v>239</v>
      </c>
      <c r="E122" t="str">
        <f>IF(AND(owoce4[[#This Row],[dostawa_porzeczek]]&gt;owoce4[[#This Row],[dostawa_truskawek]], owoce4[[#This Row],[dostawa_porzeczek]]&gt;owoce4[[#This Row],[dostawa_malin]]), "TAK", "NIE")</f>
        <v>NIE</v>
      </c>
    </row>
    <row r="123" spans="1:5" x14ac:dyDescent="0.45">
      <c r="A123" s="1">
        <v>44073</v>
      </c>
      <c r="B123">
        <v>287</v>
      </c>
      <c r="C123">
        <v>217</v>
      </c>
      <c r="D123">
        <v>262</v>
      </c>
      <c r="E123" t="str">
        <f>IF(AND(owoce4[[#This Row],[dostawa_porzeczek]]&gt;owoce4[[#This Row],[dostawa_truskawek]], owoce4[[#This Row],[dostawa_porzeczek]]&gt;owoce4[[#This Row],[dostawa_malin]]), "TAK", "NIE")</f>
        <v>NIE</v>
      </c>
    </row>
    <row r="124" spans="1:5" x14ac:dyDescent="0.45">
      <c r="A124" s="1">
        <v>44074</v>
      </c>
      <c r="B124">
        <v>351</v>
      </c>
      <c r="C124">
        <v>266</v>
      </c>
      <c r="D124">
        <v>226</v>
      </c>
      <c r="E124" t="str">
        <f>IF(AND(owoce4[[#This Row],[dostawa_porzeczek]]&gt;owoce4[[#This Row],[dostawa_truskawek]], owoce4[[#This Row],[dostawa_porzeczek]]&gt;owoce4[[#This Row],[dostawa_malin]]), "TAK", "NIE")</f>
        <v>NIE</v>
      </c>
    </row>
    <row r="125" spans="1:5" x14ac:dyDescent="0.45">
      <c r="A125" s="1">
        <v>44075</v>
      </c>
      <c r="B125">
        <v>214</v>
      </c>
      <c r="C125">
        <v>260</v>
      </c>
      <c r="D125">
        <v>241</v>
      </c>
      <c r="E125" t="str">
        <f>IF(AND(owoce4[[#This Row],[dostawa_porzeczek]]&gt;owoce4[[#This Row],[dostawa_truskawek]], owoce4[[#This Row],[dostawa_porzeczek]]&gt;owoce4[[#This Row],[dostawa_malin]]), "TAK", "NIE")</f>
        <v>NIE</v>
      </c>
    </row>
    <row r="126" spans="1:5" x14ac:dyDescent="0.45">
      <c r="A126" s="1">
        <v>44076</v>
      </c>
      <c r="B126">
        <v>282</v>
      </c>
      <c r="C126">
        <v>227</v>
      </c>
      <c r="D126">
        <v>258</v>
      </c>
      <c r="E126" t="str">
        <f>IF(AND(owoce4[[#This Row],[dostawa_porzeczek]]&gt;owoce4[[#This Row],[dostawa_truskawek]], owoce4[[#This Row],[dostawa_porzeczek]]&gt;owoce4[[#This Row],[dostawa_malin]]), "TAK", "NIE")</f>
        <v>NIE</v>
      </c>
    </row>
    <row r="127" spans="1:5" x14ac:dyDescent="0.45">
      <c r="A127" s="1">
        <v>44077</v>
      </c>
      <c r="B127">
        <v>257</v>
      </c>
      <c r="C127">
        <v>251</v>
      </c>
      <c r="D127">
        <v>252</v>
      </c>
      <c r="E127" t="str">
        <f>IF(AND(owoce4[[#This Row],[dostawa_porzeczek]]&gt;owoce4[[#This Row],[dostawa_truskawek]], owoce4[[#This Row],[dostawa_porzeczek]]&gt;owoce4[[#This Row],[dostawa_malin]]), "TAK", "NIE")</f>
        <v>NIE</v>
      </c>
    </row>
    <row r="128" spans="1:5" x14ac:dyDescent="0.45">
      <c r="A128" s="1">
        <v>44078</v>
      </c>
      <c r="B128">
        <v>172</v>
      </c>
      <c r="C128">
        <v>171</v>
      </c>
      <c r="D128">
        <v>268</v>
      </c>
      <c r="E128" t="str">
        <f>IF(AND(owoce4[[#This Row],[dostawa_porzeczek]]&gt;owoce4[[#This Row],[dostawa_truskawek]], owoce4[[#This Row],[dostawa_porzeczek]]&gt;owoce4[[#This Row],[dostawa_malin]]), "TAK", "NIE")</f>
        <v>TAK</v>
      </c>
    </row>
    <row r="129" spans="1:5" x14ac:dyDescent="0.45">
      <c r="A129" s="1">
        <v>44079</v>
      </c>
      <c r="B129">
        <v>197</v>
      </c>
      <c r="C129">
        <v>326</v>
      </c>
      <c r="D129">
        <v>224</v>
      </c>
      <c r="E129" t="str">
        <f>IF(AND(owoce4[[#This Row],[dostawa_porzeczek]]&gt;owoce4[[#This Row],[dostawa_truskawek]], owoce4[[#This Row],[dostawa_porzeczek]]&gt;owoce4[[#This Row],[dostawa_malin]]), "TAK", "NIE")</f>
        <v>NIE</v>
      </c>
    </row>
    <row r="130" spans="1:5" x14ac:dyDescent="0.45">
      <c r="A130" s="1">
        <v>44080</v>
      </c>
      <c r="B130">
        <v>292</v>
      </c>
      <c r="C130">
        <v>329</v>
      </c>
      <c r="D130">
        <v>255</v>
      </c>
      <c r="E130" t="str">
        <f>IF(AND(owoce4[[#This Row],[dostawa_porzeczek]]&gt;owoce4[[#This Row],[dostawa_truskawek]], owoce4[[#This Row],[dostawa_porzeczek]]&gt;owoce4[[#This Row],[dostawa_malin]]), "TAK", "NIE")</f>
        <v>NIE</v>
      </c>
    </row>
    <row r="131" spans="1:5" x14ac:dyDescent="0.45">
      <c r="A131" s="1">
        <v>44081</v>
      </c>
      <c r="B131">
        <v>172</v>
      </c>
      <c r="C131">
        <v>216</v>
      </c>
      <c r="D131">
        <v>199</v>
      </c>
      <c r="E131" t="str">
        <f>IF(AND(owoce4[[#This Row],[dostawa_porzeczek]]&gt;owoce4[[#This Row],[dostawa_truskawek]], owoce4[[#This Row],[dostawa_porzeczek]]&gt;owoce4[[#This Row],[dostawa_malin]]), "TAK", "NIE")</f>
        <v>NIE</v>
      </c>
    </row>
    <row r="132" spans="1:5" x14ac:dyDescent="0.45">
      <c r="A132" s="1">
        <v>44082</v>
      </c>
      <c r="B132">
        <v>258</v>
      </c>
      <c r="C132">
        <v>291</v>
      </c>
      <c r="D132">
        <v>220</v>
      </c>
      <c r="E132" t="str">
        <f>IF(AND(owoce4[[#This Row],[dostawa_porzeczek]]&gt;owoce4[[#This Row],[dostawa_truskawek]], owoce4[[#This Row],[dostawa_porzeczek]]&gt;owoce4[[#This Row],[dostawa_malin]]), "TAK", "NIE")</f>
        <v>NIE</v>
      </c>
    </row>
    <row r="133" spans="1:5" x14ac:dyDescent="0.45">
      <c r="A133" s="1">
        <v>44083</v>
      </c>
      <c r="B133">
        <v>276</v>
      </c>
      <c r="C133">
        <v>347</v>
      </c>
      <c r="D133">
        <v>197</v>
      </c>
      <c r="E133" t="str">
        <f>IF(AND(owoce4[[#This Row],[dostawa_porzeczek]]&gt;owoce4[[#This Row],[dostawa_truskawek]], owoce4[[#This Row],[dostawa_porzeczek]]&gt;owoce4[[#This Row],[dostawa_malin]]), "TAK", "NIE")</f>
        <v>NIE</v>
      </c>
    </row>
    <row r="134" spans="1:5" x14ac:dyDescent="0.45">
      <c r="A134" s="1">
        <v>44084</v>
      </c>
      <c r="B134">
        <v>210</v>
      </c>
      <c r="C134">
        <v>333</v>
      </c>
      <c r="D134">
        <v>218</v>
      </c>
      <c r="E134" t="str">
        <f>IF(AND(owoce4[[#This Row],[dostawa_porzeczek]]&gt;owoce4[[#This Row],[dostawa_truskawek]], owoce4[[#This Row],[dostawa_porzeczek]]&gt;owoce4[[#This Row],[dostawa_malin]]), "TAK", "NIE")</f>
        <v>NIE</v>
      </c>
    </row>
    <row r="135" spans="1:5" x14ac:dyDescent="0.45">
      <c r="A135" s="1">
        <v>44085</v>
      </c>
      <c r="B135">
        <v>168</v>
      </c>
      <c r="C135">
        <v>211</v>
      </c>
      <c r="D135">
        <v>180</v>
      </c>
      <c r="E135" t="str">
        <f>IF(AND(owoce4[[#This Row],[dostawa_porzeczek]]&gt;owoce4[[#This Row],[dostawa_truskawek]], owoce4[[#This Row],[dostawa_porzeczek]]&gt;owoce4[[#This Row],[dostawa_malin]]), "TAK", "NIE")</f>
        <v>NIE</v>
      </c>
    </row>
    <row r="136" spans="1:5" x14ac:dyDescent="0.45">
      <c r="A136" s="1">
        <v>44086</v>
      </c>
      <c r="B136">
        <v>196</v>
      </c>
      <c r="C136">
        <v>348</v>
      </c>
      <c r="D136">
        <v>225</v>
      </c>
      <c r="E136" t="str">
        <f>IF(AND(owoce4[[#This Row],[dostawa_porzeczek]]&gt;owoce4[[#This Row],[dostawa_truskawek]], owoce4[[#This Row],[dostawa_porzeczek]]&gt;owoce4[[#This Row],[dostawa_malin]]), "TAK", "NIE")</f>
        <v>NIE</v>
      </c>
    </row>
    <row r="137" spans="1:5" x14ac:dyDescent="0.45">
      <c r="A137" s="1">
        <v>44087</v>
      </c>
      <c r="B137">
        <v>284</v>
      </c>
      <c r="C137">
        <v>226</v>
      </c>
      <c r="D137">
        <v>197</v>
      </c>
      <c r="E137" t="str">
        <f>IF(AND(owoce4[[#This Row],[dostawa_porzeczek]]&gt;owoce4[[#This Row],[dostawa_truskawek]], owoce4[[#This Row],[dostawa_porzeczek]]&gt;owoce4[[#This Row],[dostawa_malin]]), "TAK", "NIE")</f>
        <v>NIE</v>
      </c>
    </row>
    <row r="138" spans="1:5" x14ac:dyDescent="0.45">
      <c r="A138" s="1">
        <v>44088</v>
      </c>
      <c r="B138">
        <v>162</v>
      </c>
      <c r="C138">
        <v>345</v>
      </c>
      <c r="D138">
        <v>194</v>
      </c>
      <c r="E138" t="str">
        <f>IF(AND(owoce4[[#This Row],[dostawa_porzeczek]]&gt;owoce4[[#This Row],[dostawa_truskawek]], owoce4[[#This Row],[dostawa_porzeczek]]&gt;owoce4[[#This Row],[dostawa_malin]]), "TAK", "NIE")</f>
        <v>NIE</v>
      </c>
    </row>
    <row r="139" spans="1:5" x14ac:dyDescent="0.45">
      <c r="A139" s="1">
        <v>44089</v>
      </c>
      <c r="B139">
        <v>212</v>
      </c>
      <c r="C139">
        <v>184</v>
      </c>
      <c r="D139">
        <v>183</v>
      </c>
      <c r="E139" t="str">
        <f>IF(AND(owoce4[[#This Row],[dostawa_porzeczek]]&gt;owoce4[[#This Row],[dostawa_truskawek]], owoce4[[#This Row],[dostawa_porzeczek]]&gt;owoce4[[#This Row],[dostawa_malin]]), "TAK", "NIE")</f>
        <v>NIE</v>
      </c>
    </row>
    <row r="140" spans="1:5" x14ac:dyDescent="0.45">
      <c r="A140" s="1">
        <v>44090</v>
      </c>
      <c r="B140">
        <v>165</v>
      </c>
      <c r="C140">
        <v>232</v>
      </c>
      <c r="D140">
        <v>202</v>
      </c>
      <c r="E140" t="str">
        <f>IF(AND(owoce4[[#This Row],[dostawa_porzeczek]]&gt;owoce4[[#This Row],[dostawa_truskawek]], owoce4[[#This Row],[dostawa_porzeczek]]&gt;owoce4[[#This Row],[dostawa_malin]]), "TAK", "NIE")</f>
        <v>NIE</v>
      </c>
    </row>
    <row r="141" spans="1:5" x14ac:dyDescent="0.45">
      <c r="A141" s="1">
        <v>44091</v>
      </c>
      <c r="B141">
        <v>163</v>
      </c>
      <c r="C141">
        <v>314</v>
      </c>
      <c r="D141">
        <v>213</v>
      </c>
      <c r="E141" t="str">
        <f>IF(AND(owoce4[[#This Row],[dostawa_porzeczek]]&gt;owoce4[[#This Row],[dostawa_truskawek]], owoce4[[#This Row],[dostawa_porzeczek]]&gt;owoce4[[#This Row],[dostawa_malin]]), "TAK", "NIE")</f>
        <v>NIE</v>
      </c>
    </row>
    <row r="142" spans="1:5" x14ac:dyDescent="0.45">
      <c r="A142" s="1">
        <v>44092</v>
      </c>
      <c r="B142">
        <v>200</v>
      </c>
      <c r="C142">
        <v>307</v>
      </c>
      <c r="D142">
        <v>206</v>
      </c>
      <c r="E142" t="str">
        <f>IF(AND(owoce4[[#This Row],[dostawa_porzeczek]]&gt;owoce4[[#This Row],[dostawa_truskawek]], owoce4[[#This Row],[dostawa_porzeczek]]&gt;owoce4[[#This Row],[dostawa_malin]]), "TAK", "NIE")</f>
        <v>NIE</v>
      </c>
    </row>
    <row r="143" spans="1:5" x14ac:dyDescent="0.45">
      <c r="A143" s="1">
        <v>44093</v>
      </c>
      <c r="B143">
        <v>201</v>
      </c>
      <c r="C143">
        <v>274</v>
      </c>
      <c r="D143">
        <v>210</v>
      </c>
      <c r="E143" t="str">
        <f>IF(AND(owoce4[[#This Row],[dostawa_porzeczek]]&gt;owoce4[[#This Row],[dostawa_truskawek]], owoce4[[#This Row],[dostawa_porzeczek]]&gt;owoce4[[#This Row],[dostawa_malin]]), "TAK", "NIE")</f>
        <v>NIE</v>
      </c>
    </row>
    <row r="144" spans="1:5" x14ac:dyDescent="0.45">
      <c r="A144" s="1">
        <v>44094</v>
      </c>
      <c r="B144">
        <v>269</v>
      </c>
      <c r="C144">
        <v>278</v>
      </c>
      <c r="D144">
        <v>228</v>
      </c>
      <c r="E144" t="str">
        <f>IF(AND(owoce4[[#This Row],[dostawa_porzeczek]]&gt;owoce4[[#This Row],[dostawa_truskawek]], owoce4[[#This Row],[dostawa_porzeczek]]&gt;owoce4[[#This Row],[dostawa_malin]]), "TAK", "NIE")</f>
        <v>NIE</v>
      </c>
    </row>
    <row r="145" spans="1:5" x14ac:dyDescent="0.45">
      <c r="A145" s="1">
        <v>44095</v>
      </c>
      <c r="B145">
        <v>188</v>
      </c>
      <c r="C145">
        <v>195</v>
      </c>
      <c r="D145">
        <v>207</v>
      </c>
      <c r="E145" t="str">
        <f>IF(AND(owoce4[[#This Row],[dostawa_porzeczek]]&gt;owoce4[[#This Row],[dostawa_truskawek]], owoce4[[#This Row],[dostawa_porzeczek]]&gt;owoce4[[#This Row],[dostawa_malin]]), "TAK", "NIE")</f>
        <v>TAK</v>
      </c>
    </row>
    <row r="146" spans="1:5" x14ac:dyDescent="0.45">
      <c r="A146" s="1">
        <v>44096</v>
      </c>
      <c r="B146">
        <v>142</v>
      </c>
      <c r="C146">
        <v>249</v>
      </c>
      <c r="D146">
        <v>202</v>
      </c>
      <c r="E146" t="str">
        <f>IF(AND(owoce4[[#This Row],[dostawa_porzeczek]]&gt;owoce4[[#This Row],[dostawa_truskawek]], owoce4[[#This Row],[dostawa_porzeczek]]&gt;owoce4[[#This Row],[dostawa_malin]]), "TAK", "NIE")</f>
        <v>NIE</v>
      </c>
    </row>
    <row r="147" spans="1:5" x14ac:dyDescent="0.45">
      <c r="A147" s="1">
        <v>44097</v>
      </c>
      <c r="B147">
        <v>232</v>
      </c>
      <c r="C147">
        <v>116</v>
      </c>
      <c r="D147">
        <v>195</v>
      </c>
      <c r="E147" t="str">
        <f>IF(AND(owoce4[[#This Row],[dostawa_porzeczek]]&gt;owoce4[[#This Row],[dostawa_truskawek]], owoce4[[#This Row],[dostawa_porzeczek]]&gt;owoce4[[#This Row],[dostawa_malin]]), "TAK", "NIE")</f>
        <v>NIE</v>
      </c>
    </row>
    <row r="148" spans="1:5" x14ac:dyDescent="0.45">
      <c r="A148" s="1">
        <v>44098</v>
      </c>
      <c r="B148">
        <v>296</v>
      </c>
      <c r="C148">
        <v>102</v>
      </c>
      <c r="D148">
        <v>192</v>
      </c>
      <c r="E148" t="str">
        <f>IF(AND(owoce4[[#This Row],[dostawa_porzeczek]]&gt;owoce4[[#This Row],[dostawa_truskawek]], owoce4[[#This Row],[dostawa_porzeczek]]&gt;owoce4[[#This Row],[dostawa_malin]]), "TAK", "NIE")</f>
        <v>NIE</v>
      </c>
    </row>
    <row r="149" spans="1:5" x14ac:dyDescent="0.45">
      <c r="A149" s="1">
        <v>44099</v>
      </c>
      <c r="B149">
        <v>161</v>
      </c>
      <c r="C149">
        <v>151</v>
      </c>
      <c r="D149">
        <v>216</v>
      </c>
      <c r="E149" t="str">
        <f>IF(AND(owoce4[[#This Row],[dostawa_porzeczek]]&gt;owoce4[[#This Row],[dostawa_truskawek]], owoce4[[#This Row],[dostawa_porzeczek]]&gt;owoce4[[#This Row],[dostawa_malin]]), "TAK", "NIE")</f>
        <v>TAK</v>
      </c>
    </row>
    <row r="150" spans="1:5" x14ac:dyDescent="0.45">
      <c r="A150" s="1">
        <v>44100</v>
      </c>
      <c r="B150">
        <v>162</v>
      </c>
      <c r="C150">
        <v>261</v>
      </c>
      <c r="D150">
        <v>184</v>
      </c>
      <c r="E150" t="str">
        <f>IF(AND(owoce4[[#This Row],[dostawa_porzeczek]]&gt;owoce4[[#This Row],[dostawa_truskawek]], owoce4[[#This Row],[dostawa_porzeczek]]&gt;owoce4[[#This Row],[dostawa_malin]]), "TAK", "NIE")</f>
        <v>NIE</v>
      </c>
    </row>
    <row r="151" spans="1:5" x14ac:dyDescent="0.45">
      <c r="A151" s="1">
        <v>44101</v>
      </c>
      <c r="B151">
        <v>216</v>
      </c>
      <c r="C151">
        <v>147</v>
      </c>
      <c r="D151">
        <v>204</v>
      </c>
      <c r="E151" t="str">
        <f>IF(AND(owoce4[[#This Row],[dostawa_porzeczek]]&gt;owoce4[[#This Row],[dostawa_truskawek]], owoce4[[#This Row],[dostawa_porzeczek]]&gt;owoce4[[#This Row],[dostawa_malin]]), "TAK", "NIE")</f>
        <v>NIE</v>
      </c>
    </row>
    <row r="152" spans="1:5" x14ac:dyDescent="0.45">
      <c r="A152" s="1">
        <v>44102</v>
      </c>
      <c r="B152">
        <v>282</v>
      </c>
      <c r="C152">
        <v>297</v>
      </c>
      <c r="D152">
        <v>195</v>
      </c>
      <c r="E152" t="str">
        <f>IF(AND(owoce4[[#This Row],[dostawa_porzeczek]]&gt;owoce4[[#This Row],[dostawa_truskawek]], owoce4[[#This Row],[dostawa_porzeczek]]&gt;owoce4[[#This Row],[dostawa_malin]]), "TAK", "NIE")</f>
        <v>NIE</v>
      </c>
    </row>
    <row r="153" spans="1:5" x14ac:dyDescent="0.45">
      <c r="A153" s="1">
        <v>44103</v>
      </c>
      <c r="B153">
        <v>214</v>
      </c>
      <c r="C153">
        <v>198</v>
      </c>
      <c r="D153">
        <v>200</v>
      </c>
      <c r="E153" t="str">
        <f>IF(AND(owoce4[[#This Row],[dostawa_porzeczek]]&gt;owoce4[[#This Row],[dostawa_truskawek]], owoce4[[#This Row],[dostawa_porzeczek]]&gt;owoce4[[#This Row],[dostawa_malin]]), "TAK", "NIE")</f>
        <v>NIE</v>
      </c>
    </row>
    <row r="154" spans="1:5" x14ac:dyDescent="0.45">
      <c r="A154" s="1">
        <v>44104</v>
      </c>
      <c r="B154">
        <v>289</v>
      </c>
      <c r="C154">
        <v>290</v>
      </c>
      <c r="D154">
        <v>190</v>
      </c>
      <c r="E154" t="str">
        <f>IF(AND(owoce4[[#This Row],[dostawa_porzeczek]]&gt;owoce4[[#This Row],[dostawa_truskawek]], owoce4[[#This Row],[dostawa_porzeczek]]&gt;owoce4[[#This Row],[dostawa_malin]]), "TAK", "NIE")</f>
        <v>NIE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021-C994-4C81-9143-6BDFB4D1043D}">
  <dimension ref="A1:E154"/>
  <sheetViews>
    <sheetView topLeftCell="A101" workbookViewId="0">
      <selection activeCell="E111" sqref="E111"/>
    </sheetView>
  </sheetViews>
  <sheetFormatPr defaultRowHeight="14.25" x14ac:dyDescent="0.45"/>
  <cols>
    <col min="1" max="1" width="9.9296875" bestFit="1" customWidth="1"/>
    <col min="2" max="2" width="14.86328125" bestFit="1" customWidth="1"/>
    <col min="3" max="3" width="18.73046875" bestFit="1" customWidth="1"/>
    <col min="4" max="4" width="18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45">
      <c r="A2" s="1">
        <v>43952</v>
      </c>
      <c r="B2">
        <v>211</v>
      </c>
      <c r="C2">
        <v>281</v>
      </c>
      <c r="D2">
        <v>88</v>
      </c>
      <c r="E2">
        <v>1</v>
      </c>
    </row>
    <row r="3" spans="1:5" x14ac:dyDescent="0.45">
      <c r="A3" s="1">
        <v>43953</v>
      </c>
      <c r="B3">
        <v>393</v>
      </c>
      <c r="C3">
        <v>313</v>
      </c>
      <c r="D3">
        <v>83</v>
      </c>
      <c r="E3">
        <f>IF(owoce5[[#This Row],[dostawa_malin]]&gt;B2, E2+1, 1)</f>
        <v>2</v>
      </c>
    </row>
    <row r="4" spans="1:5" x14ac:dyDescent="0.45">
      <c r="A4" s="1">
        <v>43954</v>
      </c>
      <c r="B4">
        <v>389</v>
      </c>
      <c r="C4">
        <v>315</v>
      </c>
      <c r="D4">
        <v>104</v>
      </c>
      <c r="E4">
        <f>IF(owoce5[[#This Row],[dostawa_malin]]&gt;B3, E3+1, 1)</f>
        <v>1</v>
      </c>
    </row>
    <row r="5" spans="1:5" x14ac:dyDescent="0.45">
      <c r="A5" s="1">
        <v>43955</v>
      </c>
      <c r="B5">
        <v>308</v>
      </c>
      <c r="C5">
        <v>221</v>
      </c>
      <c r="D5">
        <v>119</v>
      </c>
      <c r="E5">
        <f>IF(owoce5[[#This Row],[dostawa_malin]]&gt;B4, E4+1, 1)</f>
        <v>1</v>
      </c>
    </row>
    <row r="6" spans="1:5" x14ac:dyDescent="0.45">
      <c r="A6" s="1">
        <v>43956</v>
      </c>
      <c r="B6">
        <v>387</v>
      </c>
      <c r="C6">
        <v>275</v>
      </c>
      <c r="D6">
        <v>72</v>
      </c>
      <c r="E6">
        <f>IF(owoce5[[#This Row],[dostawa_malin]]&gt;B5, E5+1, 1)</f>
        <v>2</v>
      </c>
    </row>
    <row r="7" spans="1:5" x14ac:dyDescent="0.45">
      <c r="A7" s="1">
        <v>43957</v>
      </c>
      <c r="B7">
        <v>294</v>
      </c>
      <c r="C7">
        <v>366</v>
      </c>
      <c r="D7">
        <v>99</v>
      </c>
      <c r="E7">
        <f>IF(owoce5[[#This Row],[dostawa_malin]]&gt;B6, E6+1, 1)</f>
        <v>1</v>
      </c>
    </row>
    <row r="8" spans="1:5" x14ac:dyDescent="0.45">
      <c r="A8" s="1">
        <v>43958</v>
      </c>
      <c r="B8">
        <v>389</v>
      </c>
      <c r="C8">
        <v>288</v>
      </c>
      <c r="D8">
        <v>87</v>
      </c>
      <c r="E8">
        <f>IF(owoce5[[#This Row],[dostawa_malin]]&gt;B7, E7+1, 1)</f>
        <v>2</v>
      </c>
    </row>
    <row r="9" spans="1:5" x14ac:dyDescent="0.45">
      <c r="A9" s="1">
        <v>43959</v>
      </c>
      <c r="B9">
        <v>259</v>
      </c>
      <c r="C9">
        <v>361</v>
      </c>
      <c r="D9">
        <v>112</v>
      </c>
      <c r="E9">
        <f>IF(owoce5[[#This Row],[dostawa_malin]]&gt;B8, E8+1, 1)</f>
        <v>1</v>
      </c>
    </row>
    <row r="10" spans="1:5" x14ac:dyDescent="0.45">
      <c r="A10" s="1">
        <v>43960</v>
      </c>
      <c r="B10">
        <v>369</v>
      </c>
      <c r="C10">
        <v>233</v>
      </c>
      <c r="D10">
        <v>110</v>
      </c>
      <c r="E10">
        <f>IF(owoce5[[#This Row],[dostawa_malin]]&gt;B9, E9+1, 1)</f>
        <v>2</v>
      </c>
    </row>
    <row r="11" spans="1:5" x14ac:dyDescent="0.45">
      <c r="A11" s="1">
        <v>43961</v>
      </c>
      <c r="B11">
        <v>263</v>
      </c>
      <c r="C11">
        <v>393</v>
      </c>
      <c r="D11">
        <v>75</v>
      </c>
      <c r="E11">
        <f>IF(owoce5[[#This Row],[dostawa_malin]]&gt;B10, E10+1, 1)</f>
        <v>1</v>
      </c>
    </row>
    <row r="12" spans="1:5" x14ac:dyDescent="0.45">
      <c r="A12" s="1">
        <v>43962</v>
      </c>
      <c r="B12">
        <v>239</v>
      </c>
      <c r="C12">
        <v>347</v>
      </c>
      <c r="D12">
        <v>94</v>
      </c>
      <c r="E12">
        <f>IF(owoce5[[#This Row],[dostawa_malin]]&gt;B11, E11+1, 1)</f>
        <v>1</v>
      </c>
    </row>
    <row r="13" spans="1:5" x14ac:dyDescent="0.45">
      <c r="A13" s="1">
        <v>43963</v>
      </c>
      <c r="B13">
        <v>282</v>
      </c>
      <c r="C13">
        <v>338</v>
      </c>
      <c r="D13">
        <v>86</v>
      </c>
      <c r="E13">
        <f>IF(owoce5[[#This Row],[dostawa_malin]]&gt;B12, E12+1, 1)</f>
        <v>2</v>
      </c>
    </row>
    <row r="14" spans="1:5" x14ac:dyDescent="0.45">
      <c r="A14" s="1">
        <v>43964</v>
      </c>
      <c r="B14">
        <v>306</v>
      </c>
      <c r="C14">
        <v>273</v>
      </c>
      <c r="D14">
        <v>75</v>
      </c>
      <c r="E14">
        <f>IF(owoce5[[#This Row],[dostawa_malin]]&gt;B13, E13+1, 1)</f>
        <v>3</v>
      </c>
    </row>
    <row r="15" spans="1:5" x14ac:dyDescent="0.45">
      <c r="A15" s="1">
        <v>43965</v>
      </c>
      <c r="B15">
        <v>251</v>
      </c>
      <c r="C15">
        <v>325</v>
      </c>
      <c r="D15">
        <v>89</v>
      </c>
      <c r="E15">
        <f>IF(owoce5[[#This Row],[dostawa_malin]]&gt;B14, E14+1, 1)</f>
        <v>1</v>
      </c>
    </row>
    <row r="16" spans="1:5" x14ac:dyDescent="0.45">
      <c r="A16" s="1">
        <v>43966</v>
      </c>
      <c r="B16">
        <v>224</v>
      </c>
      <c r="C16">
        <v>352</v>
      </c>
      <c r="D16">
        <v>97</v>
      </c>
      <c r="E16">
        <f>IF(owoce5[[#This Row],[dostawa_malin]]&gt;B15, E15+1, 1)</f>
        <v>1</v>
      </c>
    </row>
    <row r="17" spans="1:5" x14ac:dyDescent="0.45">
      <c r="A17" s="1">
        <v>43967</v>
      </c>
      <c r="B17">
        <v>233</v>
      </c>
      <c r="C17">
        <v>270</v>
      </c>
      <c r="D17">
        <v>94</v>
      </c>
      <c r="E17">
        <f>IF(owoce5[[#This Row],[dostawa_malin]]&gt;B16, E16+1, 1)</f>
        <v>2</v>
      </c>
    </row>
    <row r="18" spans="1:5" x14ac:dyDescent="0.45">
      <c r="A18" s="1">
        <v>43968</v>
      </c>
      <c r="B18">
        <v>345</v>
      </c>
      <c r="C18">
        <v>275</v>
      </c>
      <c r="D18">
        <v>90</v>
      </c>
      <c r="E18">
        <f>IF(owoce5[[#This Row],[dostawa_malin]]&gt;B17, E17+1, 1)</f>
        <v>3</v>
      </c>
    </row>
    <row r="19" spans="1:5" x14ac:dyDescent="0.45">
      <c r="A19" s="1">
        <v>43969</v>
      </c>
      <c r="B19">
        <v>232</v>
      </c>
      <c r="C19">
        <v>228</v>
      </c>
      <c r="D19">
        <v>107</v>
      </c>
      <c r="E19">
        <f>IF(owoce5[[#This Row],[dostawa_malin]]&gt;B18, E18+1, 1)</f>
        <v>1</v>
      </c>
    </row>
    <row r="20" spans="1:5" x14ac:dyDescent="0.45">
      <c r="A20" s="1">
        <v>43970</v>
      </c>
      <c r="B20">
        <v>238</v>
      </c>
      <c r="C20">
        <v>394</v>
      </c>
      <c r="D20">
        <v>105</v>
      </c>
      <c r="E20">
        <f>IF(owoce5[[#This Row],[dostawa_malin]]&gt;B19, E19+1, 1)</f>
        <v>2</v>
      </c>
    </row>
    <row r="21" spans="1:5" x14ac:dyDescent="0.45">
      <c r="A21" s="1">
        <v>43971</v>
      </c>
      <c r="B21">
        <v>378</v>
      </c>
      <c r="C21">
        <v>311</v>
      </c>
      <c r="D21">
        <v>110</v>
      </c>
      <c r="E21">
        <f>IF(owoce5[[#This Row],[dostawa_malin]]&gt;B20, E20+1, 1)</f>
        <v>3</v>
      </c>
    </row>
    <row r="22" spans="1:5" x14ac:dyDescent="0.45">
      <c r="A22" s="1">
        <v>43972</v>
      </c>
      <c r="B22">
        <v>281</v>
      </c>
      <c r="C22">
        <v>354</v>
      </c>
      <c r="D22">
        <v>121</v>
      </c>
      <c r="E22">
        <f>IF(owoce5[[#This Row],[dostawa_malin]]&gt;B21, E21+1, 1)</f>
        <v>1</v>
      </c>
    </row>
    <row r="23" spans="1:5" x14ac:dyDescent="0.45">
      <c r="A23" s="1">
        <v>43973</v>
      </c>
      <c r="B23">
        <v>390</v>
      </c>
      <c r="C23">
        <v>267</v>
      </c>
      <c r="D23">
        <v>124</v>
      </c>
      <c r="E23">
        <f>IF(owoce5[[#This Row],[dostawa_malin]]&gt;B22, E22+1, 1)</f>
        <v>2</v>
      </c>
    </row>
    <row r="24" spans="1:5" x14ac:dyDescent="0.45">
      <c r="A24" s="1">
        <v>43974</v>
      </c>
      <c r="B24">
        <v>308</v>
      </c>
      <c r="C24">
        <v>337</v>
      </c>
      <c r="D24">
        <v>105</v>
      </c>
      <c r="E24">
        <f>IF(owoce5[[#This Row],[dostawa_malin]]&gt;B23, E23+1, 1)</f>
        <v>1</v>
      </c>
    </row>
    <row r="25" spans="1:5" x14ac:dyDescent="0.45">
      <c r="A25" s="1">
        <v>43975</v>
      </c>
      <c r="B25">
        <v>391</v>
      </c>
      <c r="C25">
        <v>238</v>
      </c>
      <c r="D25">
        <v>113</v>
      </c>
      <c r="E25">
        <f>IF(owoce5[[#This Row],[dostawa_malin]]&gt;B24, E24+1, 1)</f>
        <v>2</v>
      </c>
    </row>
    <row r="26" spans="1:5" x14ac:dyDescent="0.45">
      <c r="A26" s="1">
        <v>43976</v>
      </c>
      <c r="B26">
        <v>241</v>
      </c>
      <c r="C26">
        <v>283</v>
      </c>
      <c r="D26">
        <v>140</v>
      </c>
      <c r="E26">
        <f>IF(owoce5[[#This Row],[dostawa_malin]]&gt;B25, E25+1, 1)</f>
        <v>1</v>
      </c>
    </row>
    <row r="27" spans="1:5" x14ac:dyDescent="0.45">
      <c r="A27" s="1">
        <v>43977</v>
      </c>
      <c r="B27">
        <v>249</v>
      </c>
      <c r="C27">
        <v>275</v>
      </c>
      <c r="D27">
        <v>118</v>
      </c>
      <c r="E27">
        <f>IF(owoce5[[#This Row],[dostawa_malin]]&gt;B26, E26+1, 1)</f>
        <v>2</v>
      </c>
    </row>
    <row r="28" spans="1:5" x14ac:dyDescent="0.45">
      <c r="A28" s="1">
        <v>43978</v>
      </c>
      <c r="B28">
        <v>298</v>
      </c>
      <c r="C28">
        <v>263</v>
      </c>
      <c r="D28">
        <v>145</v>
      </c>
      <c r="E28">
        <f>IF(owoce5[[#This Row],[dostawa_malin]]&gt;B27, E27+1, 1)</f>
        <v>3</v>
      </c>
    </row>
    <row r="29" spans="1:5" x14ac:dyDescent="0.45">
      <c r="A29" s="1">
        <v>43979</v>
      </c>
      <c r="B29">
        <v>254</v>
      </c>
      <c r="C29">
        <v>241</v>
      </c>
      <c r="D29">
        <v>149</v>
      </c>
      <c r="E29">
        <f>IF(owoce5[[#This Row],[dostawa_malin]]&gt;B28, E28+1, 1)</f>
        <v>1</v>
      </c>
    </row>
    <row r="30" spans="1:5" x14ac:dyDescent="0.45">
      <c r="A30" s="1">
        <v>43980</v>
      </c>
      <c r="B30">
        <v>329</v>
      </c>
      <c r="C30">
        <v>323</v>
      </c>
      <c r="D30">
        <v>134</v>
      </c>
      <c r="E30">
        <f>IF(owoce5[[#This Row],[dostawa_malin]]&gt;B29, E29+1, 1)</f>
        <v>2</v>
      </c>
    </row>
    <row r="31" spans="1:5" x14ac:dyDescent="0.45">
      <c r="A31" s="1">
        <v>43981</v>
      </c>
      <c r="B31">
        <v>213</v>
      </c>
      <c r="C31">
        <v>221</v>
      </c>
      <c r="D31">
        <v>119</v>
      </c>
      <c r="E31">
        <f>IF(owoce5[[#This Row],[dostawa_malin]]&gt;B30, E30+1, 1)</f>
        <v>1</v>
      </c>
    </row>
    <row r="32" spans="1:5" x14ac:dyDescent="0.45">
      <c r="A32" s="1">
        <v>43982</v>
      </c>
      <c r="B32">
        <v>294</v>
      </c>
      <c r="C32">
        <v>326</v>
      </c>
      <c r="D32">
        <v>145</v>
      </c>
      <c r="E32">
        <f>IF(owoce5[[#This Row],[dostawa_malin]]&gt;B31, E31+1, 1)</f>
        <v>2</v>
      </c>
    </row>
    <row r="33" spans="1:5" x14ac:dyDescent="0.45">
      <c r="A33" s="1">
        <v>43983</v>
      </c>
      <c r="B33">
        <v>225</v>
      </c>
      <c r="C33">
        <v>206</v>
      </c>
      <c r="D33">
        <v>122</v>
      </c>
      <c r="E33">
        <f>IF(owoce5[[#This Row],[dostawa_malin]]&gt;B32, E32+1, 1)</f>
        <v>1</v>
      </c>
    </row>
    <row r="34" spans="1:5" x14ac:dyDescent="0.45">
      <c r="A34" s="1">
        <v>43984</v>
      </c>
      <c r="B34">
        <v>264</v>
      </c>
      <c r="C34">
        <v>355</v>
      </c>
      <c r="D34">
        <v>134</v>
      </c>
      <c r="E34">
        <f>IF(owoce5[[#This Row],[dostawa_malin]]&gt;B33, E33+1, 1)</f>
        <v>2</v>
      </c>
    </row>
    <row r="35" spans="1:5" x14ac:dyDescent="0.45">
      <c r="A35" s="1">
        <v>43985</v>
      </c>
      <c r="B35">
        <v>253</v>
      </c>
      <c r="C35">
        <v>271</v>
      </c>
      <c r="D35">
        <v>142</v>
      </c>
      <c r="E35">
        <f>IF(owoce5[[#This Row],[dostawa_malin]]&gt;B34, E34+1, 1)</f>
        <v>1</v>
      </c>
    </row>
    <row r="36" spans="1:5" x14ac:dyDescent="0.45">
      <c r="A36" s="1">
        <v>43986</v>
      </c>
      <c r="B36">
        <v>352</v>
      </c>
      <c r="C36">
        <v>207</v>
      </c>
      <c r="D36">
        <v>125</v>
      </c>
      <c r="E36">
        <f>IF(owoce5[[#This Row],[dostawa_malin]]&gt;B35, E35+1, 1)</f>
        <v>2</v>
      </c>
    </row>
    <row r="37" spans="1:5" x14ac:dyDescent="0.45">
      <c r="A37" s="1">
        <v>43987</v>
      </c>
      <c r="B37">
        <v>269</v>
      </c>
      <c r="C37">
        <v>248</v>
      </c>
      <c r="D37">
        <v>137</v>
      </c>
      <c r="E37">
        <f>IF(owoce5[[#This Row],[dostawa_malin]]&gt;B36, E36+1, 1)</f>
        <v>1</v>
      </c>
    </row>
    <row r="38" spans="1:5" x14ac:dyDescent="0.45">
      <c r="A38" s="1">
        <v>43988</v>
      </c>
      <c r="B38">
        <v>242</v>
      </c>
      <c r="C38">
        <v>247</v>
      </c>
      <c r="D38">
        <v>125</v>
      </c>
      <c r="E38">
        <f>IF(owoce5[[#This Row],[dostawa_malin]]&gt;B37, E37+1, 1)</f>
        <v>1</v>
      </c>
    </row>
    <row r="39" spans="1:5" x14ac:dyDescent="0.45">
      <c r="A39" s="1">
        <v>43989</v>
      </c>
      <c r="B39">
        <v>327</v>
      </c>
      <c r="C39">
        <v>262</v>
      </c>
      <c r="D39">
        <v>103</v>
      </c>
      <c r="E39">
        <f>IF(owoce5[[#This Row],[dostawa_malin]]&gt;B38, E38+1, 1)</f>
        <v>2</v>
      </c>
    </row>
    <row r="40" spans="1:5" x14ac:dyDescent="0.45">
      <c r="A40" s="1">
        <v>43990</v>
      </c>
      <c r="B40">
        <v>316</v>
      </c>
      <c r="C40">
        <v>253</v>
      </c>
      <c r="D40">
        <v>134</v>
      </c>
      <c r="E40">
        <f>IF(owoce5[[#This Row],[dostawa_malin]]&gt;B39, E39+1, 1)</f>
        <v>1</v>
      </c>
    </row>
    <row r="41" spans="1:5" x14ac:dyDescent="0.45">
      <c r="A41" s="1">
        <v>43991</v>
      </c>
      <c r="B41">
        <v>294</v>
      </c>
      <c r="C41">
        <v>249</v>
      </c>
      <c r="D41">
        <v>137</v>
      </c>
      <c r="E41">
        <f>IF(owoce5[[#This Row],[dostawa_malin]]&gt;B40, E40+1, 1)</f>
        <v>1</v>
      </c>
    </row>
    <row r="42" spans="1:5" x14ac:dyDescent="0.45">
      <c r="A42" s="1">
        <v>43992</v>
      </c>
      <c r="B42">
        <v>270</v>
      </c>
      <c r="C42">
        <v>206</v>
      </c>
      <c r="D42">
        <v>146</v>
      </c>
      <c r="E42">
        <f>IF(owoce5[[#This Row],[dostawa_malin]]&gt;B41, E41+1, 1)</f>
        <v>1</v>
      </c>
    </row>
    <row r="43" spans="1:5" x14ac:dyDescent="0.45">
      <c r="A43" s="1">
        <v>43993</v>
      </c>
      <c r="B43">
        <v>349</v>
      </c>
      <c r="C43">
        <v>301</v>
      </c>
      <c r="D43">
        <v>138</v>
      </c>
      <c r="E43">
        <f>IF(owoce5[[#This Row],[dostawa_malin]]&gt;B42, E42+1, 1)</f>
        <v>2</v>
      </c>
    </row>
    <row r="44" spans="1:5" x14ac:dyDescent="0.45">
      <c r="A44" s="1">
        <v>43994</v>
      </c>
      <c r="B44">
        <v>224</v>
      </c>
      <c r="C44">
        <v>385</v>
      </c>
      <c r="D44">
        <v>138</v>
      </c>
      <c r="E44">
        <f>IF(owoce5[[#This Row],[dostawa_malin]]&gt;B43, E43+1, 1)</f>
        <v>1</v>
      </c>
    </row>
    <row r="45" spans="1:5" x14ac:dyDescent="0.45">
      <c r="A45" s="1">
        <v>43995</v>
      </c>
      <c r="B45">
        <v>309</v>
      </c>
      <c r="C45">
        <v>204</v>
      </c>
      <c r="D45">
        <v>140</v>
      </c>
      <c r="E45">
        <f>IF(owoce5[[#This Row],[dostawa_malin]]&gt;B44, E44+1, 1)</f>
        <v>2</v>
      </c>
    </row>
    <row r="46" spans="1:5" x14ac:dyDescent="0.45">
      <c r="A46" s="1">
        <v>43996</v>
      </c>
      <c r="B46">
        <v>246</v>
      </c>
      <c r="C46">
        <v>275</v>
      </c>
      <c r="D46">
        <v>130</v>
      </c>
      <c r="E46">
        <f>IF(owoce5[[#This Row],[dostawa_malin]]&gt;B45, E45+1, 1)</f>
        <v>1</v>
      </c>
    </row>
    <row r="47" spans="1:5" x14ac:dyDescent="0.45">
      <c r="A47" s="1">
        <v>43997</v>
      </c>
      <c r="B47">
        <v>241</v>
      </c>
      <c r="C47">
        <v>247</v>
      </c>
      <c r="D47">
        <v>166</v>
      </c>
      <c r="E47">
        <f>IF(owoce5[[#This Row],[dostawa_malin]]&gt;B46, E46+1, 1)</f>
        <v>1</v>
      </c>
    </row>
    <row r="48" spans="1:5" x14ac:dyDescent="0.45">
      <c r="A48" s="1">
        <v>43998</v>
      </c>
      <c r="B48">
        <v>365</v>
      </c>
      <c r="C48">
        <v>256</v>
      </c>
      <c r="D48">
        <v>132</v>
      </c>
      <c r="E48">
        <f>IF(owoce5[[#This Row],[dostawa_malin]]&gt;B47, E47+1, 1)</f>
        <v>2</v>
      </c>
    </row>
    <row r="49" spans="1:5" x14ac:dyDescent="0.45">
      <c r="A49" s="1">
        <v>43999</v>
      </c>
      <c r="B49">
        <v>225</v>
      </c>
      <c r="C49">
        <v>392</v>
      </c>
      <c r="D49">
        <v>158</v>
      </c>
      <c r="E49">
        <f>IF(owoce5[[#This Row],[dostawa_malin]]&gt;B48, E48+1, 1)</f>
        <v>1</v>
      </c>
    </row>
    <row r="50" spans="1:5" x14ac:dyDescent="0.45">
      <c r="A50" s="1">
        <v>44000</v>
      </c>
      <c r="B50">
        <v>335</v>
      </c>
      <c r="C50">
        <v>254</v>
      </c>
      <c r="D50">
        <v>173</v>
      </c>
      <c r="E50">
        <f>IF(owoce5[[#This Row],[dostawa_malin]]&gt;B49, E49+1, 1)</f>
        <v>2</v>
      </c>
    </row>
    <row r="51" spans="1:5" x14ac:dyDescent="0.45">
      <c r="A51" s="1">
        <v>44001</v>
      </c>
      <c r="B51">
        <v>376</v>
      </c>
      <c r="C51">
        <v>258</v>
      </c>
      <c r="D51">
        <v>151</v>
      </c>
      <c r="E51">
        <f>IF(owoce5[[#This Row],[dostawa_malin]]&gt;B50, E50+1, 1)</f>
        <v>3</v>
      </c>
    </row>
    <row r="52" spans="1:5" x14ac:dyDescent="0.45">
      <c r="A52" s="1">
        <v>44002</v>
      </c>
      <c r="B52">
        <v>310</v>
      </c>
      <c r="C52">
        <v>248</v>
      </c>
      <c r="D52">
        <v>173</v>
      </c>
      <c r="E52">
        <f>IF(owoce5[[#This Row],[dostawa_malin]]&gt;B51, E51+1, 1)</f>
        <v>1</v>
      </c>
    </row>
    <row r="53" spans="1:5" x14ac:dyDescent="0.45">
      <c r="A53" s="1">
        <v>44003</v>
      </c>
      <c r="B53">
        <v>408</v>
      </c>
      <c r="C53">
        <v>250</v>
      </c>
      <c r="D53">
        <v>242</v>
      </c>
      <c r="E53">
        <f>IF(owoce5[[#This Row],[dostawa_malin]]&gt;B52, E52+1, 1)</f>
        <v>2</v>
      </c>
    </row>
    <row r="54" spans="1:5" x14ac:dyDescent="0.45">
      <c r="A54" s="1">
        <v>44004</v>
      </c>
      <c r="B54">
        <v>256</v>
      </c>
      <c r="C54">
        <v>393</v>
      </c>
      <c r="D54">
        <v>219</v>
      </c>
      <c r="E54">
        <f>IF(owoce5[[#This Row],[dostawa_malin]]&gt;B53, E53+1, 1)</f>
        <v>1</v>
      </c>
    </row>
    <row r="55" spans="1:5" x14ac:dyDescent="0.45">
      <c r="A55" s="1">
        <v>44005</v>
      </c>
      <c r="B55">
        <v>322</v>
      </c>
      <c r="C55">
        <v>425</v>
      </c>
      <c r="D55">
        <v>215</v>
      </c>
      <c r="E55">
        <f>IF(owoce5[[#This Row],[dostawa_malin]]&gt;B54, E54+1, 1)</f>
        <v>2</v>
      </c>
    </row>
    <row r="56" spans="1:5" x14ac:dyDescent="0.45">
      <c r="A56" s="1">
        <v>44006</v>
      </c>
      <c r="B56">
        <v>447</v>
      </c>
      <c r="C56">
        <v>385</v>
      </c>
      <c r="D56">
        <v>212</v>
      </c>
      <c r="E56">
        <f>IF(owoce5[[#This Row],[dostawa_malin]]&gt;B55, E55+1, 1)</f>
        <v>3</v>
      </c>
    </row>
    <row r="57" spans="1:5" x14ac:dyDescent="0.45">
      <c r="A57" s="1">
        <v>44007</v>
      </c>
      <c r="B57">
        <v>408</v>
      </c>
      <c r="C57">
        <v>260</v>
      </c>
      <c r="D57">
        <v>225</v>
      </c>
      <c r="E57">
        <f>IF(owoce5[[#This Row],[dostawa_malin]]&gt;B56, E56+1, 1)</f>
        <v>1</v>
      </c>
    </row>
    <row r="58" spans="1:5" x14ac:dyDescent="0.45">
      <c r="A58" s="1">
        <v>44008</v>
      </c>
      <c r="B58">
        <v>283</v>
      </c>
      <c r="C58">
        <v>396</v>
      </c>
      <c r="D58">
        <v>221</v>
      </c>
      <c r="E58">
        <f>IF(owoce5[[#This Row],[dostawa_malin]]&gt;B57, E57+1, 1)</f>
        <v>1</v>
      </c>
    </row>
    <row r="59" spans="1:5" x14ac:dyDescent="0.45">
      <c r="A59" s="1">
        <v>44009</v>
      </c>
      <c r="B59">
        <v>414</v>
      </c>
      <c r="C59">
        <v>314</v>
      </c>
      <c r="D59">
        <v>220</v>
      </c>
      <c r="E59">
        <f>IF(owoce5[[#This Row],[dostawa_malin]]&gt;B58, E58+1, 1)</f>
        <v>2</v>
      </c>
    </row>
    <row r="60" spans="1:5" x14ac:dyDescent="0.45">
      <c r="A60" s="1">
        <v>44010</v>
      </c>
      <c r="B60">
        <v>442</v>
      </c>
      <c r="C60">
        <v>449</v>
      </c>
      <c r="D60">
        <v>245</v>
      </c>
      <c r="E60">
        <f>IF(owoce5[[#This Row],[dostawa_malin]]&gt;B59, E59+1, 1)</f>
        <v>3</v>
      </c>
    </row>
    <row r="61" spans="1:5" x14ac:dyDescent="0.45">
      <c r="A61" s="1">
        <v>44011</v>
      </c>
      <c r="B61">
        <v>269</v>
      </c>
      <c r="C61">
        <v>370</v>
      </c>
      <c r="D61">
        <v>242</v>
      </c>
      <c r="E61">
        <f>IF(owoce5[[#This Row],[dostawa_malin]]&gt;B60, E60+1, 1)</f>
        <v>1</v>
      </c>
    </row>
    <row r="62" spans="1:5" x14ac:dyDescent="0.45">
      <c r="A62" s="1">
        <v>44012</v>
      </c>
      <c r="B62">
        <v>444</v>
      </c>
      <c r="C62">
        <v>350</v>
      </c>
      <c r="D62">
        <v>236</v>
      </c>
      <c r="E62">
        <f>IF(owoce5[[#This Row],[dostawa_malin]]&gt;B61, E61+1, 1)</f>
        <v>2</v>
      </c>
    </row>
    <row r="63" spans="1:5" x14ac:dyDescent="0.45">
      <c r="A63" s="1">
        <v>44013</v>
      </c>
      <c r="B63">
        <v>425</v>
      </c>
      <c r="C63">
        <v>342</v>
      </c>
      <c r="D63">
        <v>237</v>
      </c>
      <c r="E63">
        <f>IF(owoce5[[#This Row],[dostawa_malin]]&gt;B62, E62+1, 1)</f>
        <v>1</v>
      </c>
    </row>
    <row r="64" spans="1:5" x14ac:dyDescent="0.45">
      <c r="A64" s="1">
        <v>44014</v>
      </c>
      <c r="B64">
        <v>377</v>
      </c>
      <c r="C64">
        <v>290</v>
      </c>
      <c r="D64">
        <v>240</v>
      </c>
      <c r="E64">
        <f>IF(owoce5[[#This Row],[dostawa_malin]]&gt;B63, E63+1, 1)</f>
        <v>1</v>
      </c>
    </row>
    <row r="65" spans="1:5" x14ac:dyDescent="0.45">
      <c r="A65" s="1">
        <v>44015</v>
      </c>
      <c r="B65">
        <v>382</v>
      </c>
      <c r="C65">
        <v>360</v>
      </c>
      <c r="D65">
        <v>203</v>
      </c>
      <c r="E65">
        <f>IF(owoce5[[#This Row],[dostawa_malin]]&gt;B64, E64+1, 1)</f>
        <v>2</v>
      </c>
    </row>
    <row r="66" spans="1:5" x14ac:dyDescent="0.45">
      <c r="A66" s="1">
        <v>44016</v>
      </c>
      <c r="B66">
        <v>287</v>
      </c>
      <c r="C66">
        <v>428</v>
      </c>
      <c r="D66">
        <v>204</v>
      </c>
      <c r="E66">
        <f>IF(owoce5[[#This Row],[dostawa_malin]]&gt;B65, E65+1, 1)</f>
        <v>1</v>
      </c>
    </row>
    <row r="67" spans="1:5" x14ac:dyDescent="0.45">
      <c r="A67" s="1">
        <v>44017</v>
      </c>
      <c r="B67">
        <v>429</v>
      </c>
      <c r="C67">
        <v>394</v>
      </c>
      <c r="D67">
        <v>246</v>
      </c>
      <c r="E67">
        <f>IF(owoce5[[#This Row],[dostawa_malin]]&gt;B66, E66+1, 1)</f>
        <v>2</v>
      </c>
    </row>
    <row r="68" spans="1:5" x14ac:dyDescent="0.45">
      <c r="A68" s="1">
        <v>44018</v>
      </c>
      <c r="B68">
        <v>287</v>
      </c>
      <c r="C68">
        <v>356</v>
      </c>
      <c r="D68">
        <v>233</v>
      </c>
      <c r="E68">
        <f>IF(owoce5[[#This Row],[dostawa_malin]]&gt;B67, E67+1, 1)</f>
        <v>1</v>
      </c>
    </row>
    <row r="69" spans="1:5" x14ac:dyDescent="0.45">
      <c r="A69" s="1">
        <v>44019</v>
      </c>
      <c r="B69">
        <v>421</v>
      </c>
      <c r="C69">
        <v>292</v>
      </c>
      <c r="D69">
        <v>226</v>
      </c>
      <c r="E69">
        <f>IF(owoce5[[#This Row],[dostawa_malin]]&gt;B68, E68+1, 1)</f>
        <v>2</v>
      </c>
    </row>
    <row r="70" spans="1:5" x14ac:dyDescent="0.45">
      <c r="A70" s="1">
        <v>44020</v>
      </c>
      <c r="B70">
        <v>334</v>
      </c>
      <c r="C70">
        <v>353</v>
      </c>
      <c r="D70">
        <v>282</v>
      </c>
      <c r="E70">
        <f>IF(owoce5[[#This Row],[dostawa_malin]]&gt;B69, E69+1, 1)</f>
        <v>1</v>
      </c>
    </row>
    <row r="71" spans="1:5" x14ac:dyDescent="0.45">
      <c r="A71" s="1">
        <v>44021</v>
      </c>
      <c r="B71">
        <v>282</v>
      </c>
      <c r="C71">
        <v>329</v>
      </c>
      <c r="D71">
        <v>262</v>
      </c>
      <c r="E71">
        <f>IF(owoce5[[#This Row],[dostawa_malin]]&gt;B70, E70+1, 1)</f>
        <v>1</v>
      </c>
    </row>
    <row r="72" spans="1:5" x14ac:dyDescent="0.45">
      <c r="A72" s="1">
        <v>44022</v>
      </c>
      <c r="B72">
        <v>356</v>
      </c>
      <c r="C72">
        <v>331</v>
      </c>
      <c r="D72">
        <v>290</v>
      </c>
      <c r="E72">
        <f>IF(owoce5[[#This Row],[dostawa_malin]]&gt;B71, E71+1, 1)</f>
        <v>2</v>
      </c>
    </row>
    <row r="73" spans="1:5" x14ac:dyDescent="0.45">
      <c r="A73" s="1">
        <v>44023</v>
      </c>
      <c r="B73">
        <v>307</v>
      </c>
      <c r="C73">
        <v>394</v>
      </c>
      <c r="D73">
        <v>256</v>
      </c>
      <c r="E73">
        <f>IF(owoce5[[#This Row],[dostawa_malin]]&gt;B72, E72+1, 1)</f>
        <v>1</v>
      </c>
    </row>
    <row r="74" spans="1:5" x14ac:dyDescent="0.45">
      <c r="A74" s="1">
        <v>44024</v>
      </c>
      <c r="B74">
        <v>441</v>
      </c>
      <c r="C74">
        <v>271</v>
      </c>
      <c r="D74">
        <v>292</v>
      </c>
      <c r="E74">
        <f>IF(owoce5[[#This Row],[dostawa_malin]]&gt;B73, E73+1, 1)</f>
        <v>2</v>
      </c>
    </row>
    <row r="75" spans="1:5" x14ac:dyDescent="0.45">
      <c r="A75" s="1">
        <v>44025</v>
      </c>
      <c r="B75">
        <v>407</v>
      </c>
      <c r="C75">
        <v>311</v>
      </c>
      <c r="D75">
        <v>280</v>
      </c>
      <c r="E75">
        <f>IF(owoce5[[#This Row],[dostawa_malin]]&gt;B74, E74+1, 1)</f>
        <v>1</v>
      </c>
    </row>
    <row r="76" spans="1:5" x14ac:dyDescent="0.45">
      <c r="A76" s="1">
        <v>44026</v>
      </c>
      <c r="B76">
        <v>480</v>
      </c>
      <c r="C76">
        <v>342</v>
      </c>
      <c r="D76">
        <v>292</v>
      </c>
      <c r="E76">
        <f>IF(owoce5[[#This Row],[dostawa_malin]]&gt;B75, E75+1, 1)</f>
        <v>2</v>
      </c>
    </row>
    <row r="77" spans="1:5" x14ac:dyDescent="0.45">
      <c r="A77" s="1">
        <v>44027</v>
      </c>
      <c r="B77">
        <v>494</v>
      </c>
      <c r="C77">
        <v>310</v>
      </c>
      <c r="D77">
        <v>275</v>
      </c>
      <c r="E77">
        <f>IF(owoce5[[#This Row],[dostawa_malin]]&gt;B76, E76+1, 1)</f>
        <v>3</v>
      </c>
    </row>
    <row r="78" spans="1:5" x14ac:dyDescent="0.45">
      <c r="A78" s="1">
        <v>44028</v>
      </c>
      <c r="B78">
        <v>493</v>
      </c>
      <c r="C78">
        <v>431</v>
      </c>
      <c r="D78">
        <v>283</v>
      </c>
      <c r="E78">
        <f>IF(owoce5[[#This Row],[dostawa_malin]]&gt;B77, E77+1, 1)</f>
        <v>1</v>
      </c>
    </row>
    <row r="79" spans="1:5" x14ac:dyDescent="0.45">
      <c r="A79" s="1">
        <v>44029</v>
      </c>
      <c r="B79">
        <v>302</v>
      </c>
      <c r="C79">
        <v>415</v>
      </c>
      <c r="D79">
        <v>297</v>
      </c>
      <c r="E79">
        <f>IF(owoce5[[#This Row],[dostawa_malin]]&gt;B78, E78+1, 1)</f>
        <v>1</v>
      </c>
    </row>
    <row r="80" spans="1:5" x14ac:dyDescent="0.45">
      <c r="A80" s="1">
        <v>44030</v>
      </c>
      <c r="B80">
        <v>331</v>
      </c>
      <c r="C80">
        <v>353</v>
      </c>
      <c r="D80">
        <v>373</v>
      </c>
      <c r="E80">
        <f>IF(owoce5[[#This Row],[dostawa_malin]]&gt;B79, E79+1, 1)</f>
        <v>2</v>
      </c>
    </row>
    <row r="81" spans="1:5" x14ac:dyDescent="0.45">
      <c r="A81" s="1">
        <v>44031</v>
      </c>
      <c r="B81">
        <v>486</v>
      </c>
      <c r="C81">
        <v>323</v>
      </c>
      <c r="D81">
        <v>359</v>
      </c>
      <c r="E81">
        <f>IF(owoce5[[#This Row],[dostawa_malin]]&gt;B80, E80+1, 1)</f>
        <v>3</v>
      </c>
    </row>
    <row r="82" spans="1:5" x14ac:dyDescent="0.45">
      <c r="A82" s="1">
        <v>44032</v>
      </c>
      <c r="B82">
        <v>360</v>
      </c>
      <c r="C82">
        <v>331</v>
      </c>
      <c r="D82">
        <v>445</v>
      </c>
      <c r="E82">
        <f>IF(owoce5[[#This Row],[dostawa_malin]]&gt;B81, E81+1, 1)</f>
        <v>1</v>
      </c>
    </row>
    <row r="83" spans="1:5" x14ac:dyDescent="0.45">
      <c r="A83" s="1">
        <v>44033</v>
      </c>
      <c r="B83">
        <v>391</v>
      </c>
      <c r="C83">
        <v>455</v>
      </c>
      <c r="D83">
        <v>427</v>
      </c>
      <c r="E83">
        <f>IF(owoce5[[#This Row],[dostawa_malin]]&gt;B82, E82+1, 1)</f>
        <v>2</v>
      </c>
    </row>
    <row r="84" spans="1:5" x14ac:dyDescent="0.45">
      <c r="A84" s="1">
        <v>44034</v>
      </c>
      <c r="B84">
        <v>327</v>
      </c>
      <c r="C84">
        <v>471</v>
      </c>
      <c r="D84">
        <v>423</v>
      </c>
      <c r="E84">
        <f>IF(owoce5[[#This Row],[dostawa_malin]]&gt;B83, E83+1, 1)</f>
        <v>1</v>
      </c>
    </row>
    <row r="85" spans="1:5" x14ac:dyDescent="0.45">
      <c r="A85" s="1">
        <v>44035</v>
      </c>
      <c r="B85">
        <v>355</v>
      </c>
      <c r="C85">
        <v>490</v>
      </c>
      <c r="D85">
        <v>449</v>
      </c>
      <c r="E85">
        <f>IF(owoce5[[#This Row],[dostawa_malin]]&gt;B84, E84+1, 1)</f>
        <v>2</v>
      </c>
    </row>
    <row r="86" spans="1:5" x14ac:dyDescent="0.45">
      <c r="A86" s="1">
        <v>44036</v>
      </c>
      <c r="B86">
        <v>360</v>
      </c>
      <c r="C86">
        <v>339</v>
      </c>
      <c r="D86">
        <v>470</v>
      </c>
      <c r="E86">
        <f>IF(owoce5[[#This Row],[dostawa_malin]]&gt;B85, E85+1, 1)</f>
        <v>3</v>
      </c>
    </row>
    <row r="87" spans="1:5" x14ac:dyDescent="0.45">
      <c r="A87" s="1">
        <v>44037</v>
      </c>
      <c r="B87">
        <v>303</v>
      </c>
      <c r="C87">
        <v>404</v>
      </c>
      <c r="D87">
        <v>434</v>
      </c>
      <c r="E87">
        <f>IF(owoce5[[#This Row],[dostawa_malin]]&gt;B86, E86+1, 1)</f>
        <v>1</v>
      </c>
    </row>
    <row r="88" spans="1:5" x14ac:dyDescent="0.45">
      <c r="A88" s="1">
        <v>44038</v>
      </c>
      <c r="B88">
        <v>310</v>
      </c>
      <c r="C88">
        <v>332</v>
      </c>
      <c r="D88">
        <v>536</v>
      </c>
      <c r="E88">
        <f>IF(owoce5[[#This Row],[dostawa_malin]]&gt;B87, E87+1, 1)</f>
        <v>2</v>
      </c>
    </row>
    <row r="89" spans="1:5" x14ac:dyDescent="0.45">
      <c r="A89" s="1">
        <v>44039</v>
      </c>
      <c r="B89">
        <v>435</v>
      </c>
      <c r="C89">
        <v>406</v>
      </c>
      <c r="D89">
        <v>421</v>
      </c>
      <c r="E89">
        <f>IF(owoce5[[#This Row],[dostawa_malin]]&gt;B88, E88+1, 1)</f>
        <v>3</v>
      </c>
    </row>
    <row r="90" spans="1:5" x14ac:dyDescent="0.45">
      <c r="A90" s="1">
        <v>44040</v>
      </c>
      <c r="B90">
        <v>344</v>
      </c>
      <c r="C90">
        <v>348</v>
      </c>
      <c r="D90">
        <v>555</v>
      </c>
      <c r="E90">
        <f>IF(owoce5[[#This Row],[dostawa_malin]]&gt;B89, E89+1, 1)</f>
        <v>1</v>
      </c>
    </row>
    <row r="91" spans="1:5" x14ac:dyDescent="0.45">
      <c r="A91" s="1">
        <v>44041</v>
      </c>
      <c r="B91">
        <v>303</v>
      </c>
      <c r="C91">
        <v>335</v>
      </c>
      <c r="D91">
        <v>436</v>
      </c>
      <c r="E91">
        <f>IF(owoce5[[#This Row],[dostawa_malin]]&gt;B90, E90+1, 1)</f>
        <v>1</v>
      </c>
    </row>
    <row r="92" spans="1:5" x14ac:dyDescent="0.45">
      <c r="A92" s="1">
        <v>44042</v>
      </c>
      <c r="B92">
        <v>433</v>
      </c>
      <c r="C92">
        <v>425</v>
      </c>
      <c r="D92">
        <v>422</v>
      </c>
      <c r="E92">
        <f>IF(owoce5[[#This Row],[dostawa_malin]]&gt;B91, E91+1, 1)</f>
        <v>2</v>
      </c>
    </row>
    <row r="93" spans="1:5" x14ac:dyDescent="0.45">
      <c r="A93" s="1">
        <v>44043</v>
      </c>
      <c r="B93">
        <v>350</v>
      </c>
      <c r="C93">
        <v>378</v>
      </c>
      <c r="D93">
        <v>419</v>
      </c>
      <c r="E93">
        <f>IF(owoce5[[#This Row],[dostawa_malin]]&gt;B92, E92+1, 1)</f>
        <v>1</v>
      </c>
    </row>
    <row r="94" spans="1:5" x14ac:dyDescent="0.45">
      <c r="A94" s="1">
        <v>44044</v>
      </c>
      <c r="B94">
        <v>396</v>
      </c>
      <c r="C94">
        <v>466</v>
      </c>
      <c r="D94">
        <v>434</v>
      </c>
      <c r="E94">
        <f>IF(owoce5[[#This Row],[dostawa_malin]]&gt;B93, E93+1, 1)</f>
        <v>2</v>
      </c>
    </row>
    <row r="95" spans="1:5" x14ac:dyDescent="0.45">
      <c r="A95" s="1">
        <v>44045</v>
      </c>
      <c r="B95">
        <v>495</v>
      </c>
      <c r="C95">
        <v>410</v>
      </c>
      <c r="D95">
        <v>418</v>
      </c>
      <c r="E95">
        <f>IF(owoce5[[#This Row],[dostawa_malin]]&gt;B94, E94+1, 1)</f>
        <v>3</v>
      </c>
    </row>
    <row r="96" spans="1:5" x14ac:dyDescent="0.45">
      <c r="A96" s="1">
        <v>44046</v>
      </c>
      <c r="B96">
        <v>420</v>
      </c>
      <c r="C96">
        <v>328</v>
      </c>
      <c r="D96">
        <v>422</v>
      </c>
      <c r="E96">
        <f>IF(owoce5[[#This Row],[dostawa_malin]]&gt;B95, E95+1, 1)</f>
        <v>1</v>
      </c>
    </row>
    <row r="97" spans="1:5" x14ac:dyDescent="0.45">
      <c r="A97" s="1">
        <v>44047</v>
      </c>
      <c r="B97">
        <v>411</v>
      </c>
      <c r="C97">
        <v>481</v>
      </c>
      <c r="D97">
        <v>445</v>
      </c>
      <c r="E97">
        <f>IF(owoce5[[#This Row],[dostawa_malin]]&gt;B96, E96+1, 1)</f>
        <v>1</v>
      </c>
    </row>
    <row r="98" spans="1:5" x14ac:dyDescent="0.45">
      <c r="A98" s="1">
        <v>44048</v>
      </c>
      <c r="B98">
        <v>317</v>
      </c>
      <c r="C98">
        <v>434</v>
      </c>
      <c r="D98">
        <v>411</v>
      </c>
      <c r="E98">
        <f>IF(owoce5[[#This Row],[dostawa_malin]]&gt;B97, E97+1, 1)</f>
        <v>1</v>
      </c>
    </row>
    <row r="99" spans="1:5" x14ac:dyDescent="0.45">
      <c r="A99" s="1">
        <v>44049</v>
      </c>
      <c r="B99">
        <v>342</v>
      </c>
      <c r="C99">
        <v>465</v>
      </c>
      <c r="D99">
        <v>417</v>
      </c>
      <c r="E99">
        <f>IF(owoce5[[#This Row],[dostawa_malin]]&gt;B98, E98+1, 1)</f>
        <v>2</v>
      </c>
    </row>
    <row r="100" spans="1:5" x14ac:dyDescent="0.45">
      <c r="A100" s="1">
        <v>44050</v>
      </c>
      <c r="B100">
        <v>450</v>
      </c>
      <c r="C100">
        <v>318</v>
      </c>
      <c r="D100">
        <v>490</v>
      </c>
      <c r="E100">
        <f>IF(owoce5[[#This Row],[dostawa_malin]]&gt;B99, E99+1, 1)</f>
        <v>3</v>
      </c>
    </row>
    <row r="101" spans="1:5" x14ac:dyDescent="0.45">
      <c r="A101" s="1">
        <v>44051</v>
      </c>
      <c r="B101">
        <v>343</v>
      </c>
      <c r="C101">
        <v>329</v>
      </c>
      <c r="D101">
        <v>345</v>
      </c>
      <c r="E101">
        <f>IF(owoce5[[#This Row],[dostawa_malin]]&gt;B100, E100+1, 1)</f>
        <v>1</v>
      </c>
    </row>
    <row r="102" spans="1:5" x14ac:dyDescent="0.45">
      <c r="A102" s="1">
        <v>44052</v>
      </c>
      <c r="B102">
        <v>287</v>
      </c>
      <c r="C102">
        <v>328</v>
      </c>
      <c r="D102">
        <v>377</v>
      </c>
      <c r="E102">
        <f>IF(owoce5[[#This Row],[dostawa_malin]]&gt;B101, E101+1, 1)</f>
        <v>1</v>
      </c>
    </row>
    <row r="103" spans="1:5" x14ac:dyDescent="0.45">
      <c r="A103" s="1">
        <v>44053</v>
      </c>
      <c r="B103">
        <v>298</v>
      </c>
      <c r="C103">
        <v>401</v>
      </c>
      <c r="D103">
        <v>416</v>
      </c>
      <c r="E103">
        <f>IF(owoce5[[#This Row],[dostawa_malin]]&gt;B102, E102+1, 1)</f>
        <v>2</v>
      </c>
    </row>
    <row r="104" spans="1:5" x14ac:dyDescent="0.45">
      <c r="A104" s="1">
        <v>44054</v>
      </c>
      <c r="B104">
        <v>429</v>
      </c>
      <c r="C104">
        <v>348</v>
      </c>
      <c r="D104">
        <v>426</v>
      </c>
      <c r="E104">
        <f>IF(owoce5[[#This Row],[dostawa_malin]]&gt;B103, E103+1, 1)</f>
        <v>3</v>
      </c>
    </row>
    <row r="105" spans="1:5" x14ac:dyDescent="0.45">
      <c r="A105" s="1">
        <v>44055</v>
      </c>
      <c r="B105">
        <v>417</v>
      </c>
      <c r="C105">
        <v>457</v>
      </c>
      <c r="D105">
        <v>438</v>
      </c>
      <c r="E105">
        <f>IF(owoce5[[#This Row],[dostawa_malin]]&gt;B104, E104+1, 1)</f>
        <v>1</v>
      </c>
    </row>
    <row r="106" spans="1:5" x14ac:dyDescent="0.45">
      <c r="A106" s="1">
        <v>44056</v>
      </c>
      <c r="B106">
        <v>384</v>
      </c>
      <c r="C106">
        <v>330</v>
      </c>
      <c r="D106">
        <v>292</v>
      </c>
      <c r="E106">
        <f>IF(owoce5[[#This Row],[dostawa_malin]]&gt;B105, E105+1, 1)</f>
        <v>1</v>
      </c>
    </row>
    <row r="107" spans="1:5" x14ac:dyDescent="0.45">
      <c r="A107" s="1">
        <v>44057</v>
      </c>
      <c r="B107">
        <v>370</v>
      </c>
      <c r="C107">
        <v>388</v>
      </c>
      <c r="D107">
        <v>390</v>
      </c>
      <c r="E107">
        <f>IF(owoce5[[#This Row],[dostawa_malin]]&gt;B106, E106+1, 1)</f>
        <v>1</v>
      </c>
    </row>
    <row r="108" spans="1:5" x14ac:dyDescent="0.45">
      <c r="A108" s="1">
        <v>44058</v>
      </c>
      <c r="B108">
        <v>436</v>
      </c>
      <c r="C108">
        <v>298</v>
      </c>
      <c r="D108">
        <v>420</v>
      </c>
      <c r="E108">
        <f>IF(owoce5[[#This Row],[dostawa_malin]]&gt;B107, E107+1, 1)</f>
        <v>2</v>
      </c>
    </row>
    <row r="109" spans="1:5" x14ac:dyDescent="0.45">
      <c r="A109" s="1">
        <v>44059</v>
      </c>
      <c r="B109">
        <v>303</v>
      </c>
      <c r="C109">
        <v>429</v>
      </c>
      <c r="D109">
        <v>407</v>
      </c>
      <c r="E109">
        <f>IF(owoce5[[#This Row],[dostawa_malin]]&gt;B108, E108+1, 1)</f>
        <v>1</v>
      </c>
    </row>
    <row r="110" spans="1:5" x14ac:dyDescent="0.45">
      <c r="A110" s="1">
        <v>44060</v>
      </c>
      <c r="B110">
        <v>449</v>
      </c>
      <c r="C110">
        <v>444</v>
      </c>
      <c r="D110">
        <v>425</v>
      </c>
      <c r="E110">
        <f>IF(owoce5[[#This Row],[dostawa_malin]]&gt;B109, E109+1, 1)</f>
        <v>2</v>
      </c>
    </row>
    <row r="111" spans="1:5" x14ac:dyDescent="0.45">
      <c r="A111" s="1">
        <v>44061</v>
      </c>
      <c r="B111">
        <v>300</v>
      </c>
      <c r="C111">
        <v>358</v>
      </c>
      <c r="D111">
        <v>377</v>
      </c>
      <c r="E111">
        <f>IF(owoce5[[#This Row],[dostawa_malin]]&gt;B110, E110+1, 1)</f>
        <v>1</v>
      </c>
    </row>
    <row r="112" spans="1:5" x14ac:dyDescent="0.45">
      <c r="A112" s="1">
        <v>44062</v>
      </c>
      <c r="B112">
        <v>307</v>
      </c>
      <c r="C112">
        <v>417</v>
      </c>
      <c r="D112">
        <v>405</v>
      </c>
      <c r="E112">
        <f>IF(owoce5[[#This Row],[dostawa_malin]]&gt;B111, E111+1, 1)</f>
        <v>2</v>
      </c>
    </row>
    <row r="113" spans="1:5" x14ac:dyDescent="0.45">
      <c r="A113" s="1">
        <v>44063</v>
      </c>
      <c r="B113">
        <v>314</v>
      </c>
      <c r="C113">
        <v>340</v>
      </c>
      <c r="D113">
        <v>345</v>
      </c>
      <c r="E113">
        <f>IF(owoce5[[#This Row],[dostawa_malin]]&gt;B112, E112+1, 1)</f>
        <v>3</v>
      </c>
    </row>
    <row r="114" spans="1:5" x14ac:dyDescent="0.45">
      <c r="A114" s="1">
        <v>44064</v>
      </c>
      <c r="B114">
        <v>379</v>
      </c>
      <c r="C114">
        <v>288</v>
      </c>
      <c r="D114">
        <v>353</v>
      </c>
      <c r="E114">
        <f>IF(owoce5[[#This Row],[dostawa_malin]]&gt;B113, E113+1, 1)</f>
        <v>4</v>
      </c>
    </row>
    <row r="115" spans="1:5" x14ac:dyDescent="0.45">
      <c r="A115" s="1">
        <v>44065</v>
      </c>
      <c r="B115">
        <v>405</v>
      </c>
      <c r="C115">
        <v>454</v>
      </c>
      <c r="D115">
        <v>342</v>
      </c>
      <c r="E115">
        <f>IF(owoce5[[#This Row],[dostawa_malin]]&gt;B114, E114+1, 1)</f>
        <v>5</v>
      </c>
    </row>
    <row r="116" spans="1:5" x14ac:dyDescent="0.45">
      <c r="A116" s="1">
        <v>44066</v>
      </c>
      <c r="B116">
        <v>407</v>
      </c>
      <c r="C116">
        <v>300</v>
      </c>
      <c r="D116">
        <v>365</v>
      </c>
      <c r="E116">
        <f>IF(owoce5[[#This Row],[dostawa_malin]]&gt;B115, E115+1, 1)</f>
        <v>6</v>
      </c>
    </row>
    <row r="117" spans="1:5" x14ac:dyDescent="0.45">
      <c r="A117" s="1">
        <v>44067</v>
      </c>
      <c r="B117">
        <v>432</v>
      </c>
      <c r="C117">
        <v>423</v>
      </c>
      <c r="D117">
        <v>221</v>
      </c>
      <c r="E117">
        <f>IF(owoce5[[#This Row],[dostawa_malin]]&gt;B116, E116+1, 1)</f>
        <v>7</v>
      </c>
    </row>
    <row r="118" spans="1:5" x14ac:dyDescent="0.45">
      <c r="A118" s="1">
        <v>44068</v>
      </c>
      <c r="B118">
        <v>405</v>
      </c>
      <c r="C118">
        <v>449</v>
      </c>
      <c r="D118">
        <v>231</v>
      </c>
      <c r="E118">
        <f>IF(owoce5[[#This Row],[dostawa_malin]]&gt;B117, E117+1, 1)</f>
        <v>1</v>
      </c>
    </row>
    <row r="119" spans="1:5" x14ac:dyDescent="0.45">
      <c r="A119" s="1">
        <v>44069</v>
      </c>
      <c r="B119">
        <v>162</v>
      </c>
      <c r="C119">
        <v>294</v>
      </c>
      <c r="D119">
        <v>255</v>
      </c>
      <c r="E119">
        <f>IF(owoce5[[#This Row],[dostawa_malin]]&gt;B118, E118+1, 1)</f>
        <v>1</v>
      </c>
    </row>
    <row r="120" spans="1:5" x14ac:dyDescent="0.45">
      <c r="A120" s="1">
        <v>44070</v>
      </c>
      <c r="B120">
        <v>297</v>
      </c>
      <c r="C120">
        <v>341</v>
      </c>
      <c r="D120">
        <v>223</v>
      </c>
      <c r="E120">
        <f>IF(owoce5[[#This Row],[dostawa_malin]]&gt;B119, E119+1, 1)</f>
        <v>2</v>
      </c>
    </row>
    <row r="121" spans="1:5" x14ac:dyDescent="0.45">
      <c r="A121" s="1">
        <v>44071</v>
      </c>
      <c r="B121">
        <v>226</v>
      </c>
      <c r="C121">
        <v>329</v>
      </c>
      <c r="D121">
        <v>261</v>
      </c>
      <c r="E121">
        <f>IF(owoce5[[#This Row],[dostawa_malin]]&gt;B120, E120+1, 1)</f>
        <v>1</v>
      </c>
    </row>
    <row r="122" spans="1:5" x14ac:dyDescent="0.45">
      <c r="A122" s="1">
        <v>44072</v>
      </c>
      <c r="B122">
        <v>226</v>
      </c>
      <c r="C122">
        <v>256</v>
      </c>
      <c r="D122">
        <v>239</v>
      </c>
      <c r="E122">
        <f>IF(owoce5[[#This Row],[dostawa_malin]]&gt;B121, E121+1, 1)</f>
        <v>1</v>
      </c>
    </row>
    <row r="123" spans="1:5" x14ac:dyDescent="0.45">
      <c r="A123" s="1">
        <v>44073</v>
      </c>
      <c r="B123">
        <v>287</v>
      </c>
      <c r="C123">
        <v>217</v>
      </c>
      <c r="D123">
        <v>262</v>
      </c>
      <c r="E123">
        <f>IF(owoce5[[#This Row],[dostawa_malin]]&gt;B122, E122+1, 1)</f>
        <v>2</v>
      </c>
    </row>
    <row r="124" spans="1:5" x14ac:dyDescent="0.45">
      <c r="A124" s="1">
        <v>44074</v>
      </c>
      <c r="B124">
        <v>351</v>
      </c>
      <c r="C124">
        <v>266</v>
      </c>
      <c r="D124">
        <v>226</v>
      </c>
      <c r="E124">
        <f>IF(owoce5[[#This Row],[dostawa_malin]]&gt;B123, E123+1, 1)</f>
        <v>3</v>
      </c>
    </row>
    <row r="125" spans="1:5" x14ac:dyDescent="0.45">
      <c r="A125" s="1">
        <v>44075</v>
      </c>
      <c r="B125">
        <v>214</v>
      </c>
      <c r="C125">
        <v>260</v>
      </c>
      <c r="D125">
        <v>241</v>
      </c>
      <c r="E125">
        <f>IF(owoce5[[#This Row],[dostawa_malin]]&gt;B124, E124+1, 1)</f>
        <v>1</v>
      </c>
    </row>
    <row r="126" spans="1:5" x14ac:dyDescent="0.45">
      <c r="A126" s="1">
        <v>44076</v>
      </c>
      <c r="B126">
        <v>282</v>
      </c>
      <c r="C126">
        <v>227</v>
      </c>
      <c r="D126">
        <v>258</v>
      </c>
      <c r="E126">
        <f>IF(owoce5[[#This Row],[dostawa_malin]]&gt;B125, E125+1, 1)</f>
        <v>2</v>
      </c>
    </row>
    <row r="127" spans="1:5" x14ac:dyDescent="0.45">
      <c r="A127" s="1">
        <v>44077</v>
      </c>
      <c r="B127">
        <v>257</v>
      </c>
      <c r="C127">
        <v>251</v>
      </c>
      <c r="D127">
        <v>252</v>
      </c>
      <c r="E127">
        <f>IF(owoce5[[#This Row],[dostawa_malin]]&gt;B126, E126+1, 1)</f>
        <v>1</v>
      </c>
    </row>
    <row r="128" spans="1:5" x14ac:dyDescent="0.45">
      <c r="A128" s="1">
        <v>44078</v>
      </c>
      <c r="B128">
        <v>172</v>
      </c>
      <c r="C128">
        <v>171</v>
      </c>
      <c r="D128">
        <v>268</v>
      </c>
      <c r="E128">
        <f>IF(owoce5[[#This Row],[dostawa_malin]]&gt;B127, E127+1, 1)</f>
        <v>1</v>
      </c>
    </row>
    <row r="129" spans="1:5" x14ac:dyDescent="0.45">
      <c r="A129" s="1">
        <v>44079</v>
      </c>
      <c r="B129">
        <v>197</v>
      </c>
      <c r="C129">
        <v>326</v>
      </c>
      <c r="D129">
        <v>224</v>
      </c>
      <c r="E129">
        <f>IF(owoce5[[#This Row],[dostawa_malin]]&gt;B128, E128+1, 1)</f>
        <v>2</v>
      </c>
    </row>
    <row r="130" spans="1:5" x14ac:dyDescent="0.45">
      <c r="A130" s="1">
        <v>44080</v>
      </c>
      <c r="B130">
        <v>292</v>
      </c>
      <c r="C130">
        <v>329</v>
      </c>
      <c r="D130">
        <v>255</v>
      </c>
      <c r="E130">
        <f>IF(owoce5[[#This Row],[dostawa_malin]]&gt;B129, E129+1, 1)</f>
        <v>3</v>
      </c>
    </row>
    <row r="131" spans="1:5" x14ac:dyDescent="0.45">
      <c r="A131" s="1">
        <v>44081</v>
      </c>
      <c r="B131">
        <v>172</v>
      </c>
      <c r="C131">
        <v>216</v>
      </c>
      <c r="D131">
        <v>199</v>
      </c>
      <c r="E131">
        <f>IF(owoce5[[#This Row],[dostawa_malin]]&gt;B130, E130+1, 1)</f>
        <v>1</v>
      </c>
    </row>
    <row r="132" spans="1:5" x14ac:dyDescent="0.45">
      <c r="A132" s="1">
        <v>44082</v>
      </c>
      <c r="B132">
        <v>258</v>
      </c>
      <c r="C132">
        <v>291</v>
      </c>
      <c r="D132">
        <v>220</v>
      </c>
      <c r="E132">
        <f>IF(owoce5[[#This Row],[dostawa_malin]]&gt;B131, E131+1, 1)</f>
        <v>2</v>
      </c>
    </row>
    <row r="133" spans="1:5" x14ac:dyDescent="0.45">
      <c r="A133" s="1">
        <v>44083</v>
      </c>
      <c r="B133">
        <v>276</v>
      </c>
      <c r="C133">
        <v>347</v>
      </c>
      <c r="D133">
        <v>197</v>
      </c>
      <c r="E133">
        <f>IF(owoce5[[#This Row],[dostawa_malin]]&gt;B132, E132+1, 1)</f>
        <v>3</v>
      </c>
    </row>
    <row r="134" spans="1:5" x14ac:dyDescent="0.45">
      <c r="A134" s="1">
        <v>44084</v>
      </c>
      <c r="B134">
        <v>210</v>
      </c>
      <c r="C134">
        <v>333</v>
      </c>
      <c r="D134">
        <v>218</v>
      </c>
      <c r="E134">
        <f>IF(owoce5[[#This Row],[dostawa_malin]]&gt;B133, E133+1, 1)</f>
        <v>1</v>
      </c>
    </row>
    <row r="135" spans="1:5" x14ac:dyDescent="0.45">
      <c r="A135" s="1">
        <v>44085</v>
      </c>
      <c r="B135">
        <v>168</v>
      </c>
      <c r="C135">
        <v>211</v>
      </c>
      <c r="D135">
        <v>180</v>
      </c>
      <c r="E135">
        <f>IF(owoce5[[#This Row],[dostawa_malin]]&gt;B134, E134+1, 1)</f>
        <v>1</v>
      </c>
    </row>
    <row r="136" spans="1:5" x14ac:dyDescent="0.45">
      <c r="A136" s="1">
        <v>44086</v>
      </c>
      <c r="B136">
        <v>196</v>
      </c>
      <c r="C136">
        <v>348</v>
      </c>
      <c r="D136">
        <v>225</v>
      </c>
      <c r="E136">
        <f>IF(owoce5[[#This Row],[dostawa_malin]]&gt;B135, E135+1, 1)</f>
        <v>2</v>
      </c>
    </row>
    <row r="137" spans="1:5" x14ac:dyDescent="0.45">
      <c r="A137" s="1">
        <v>44087</v>
      </c>
      <c r="B137">
        <v>284</v>
      </c>
      <c r="C137">
        <v>226</v>
      </c>
      <c r="D137">
        <v>197</v>
      </c>
      <c r="E137">
        <f>IF(owoce5[[#This Row],[dostawa_malin]]&gt;B136, E136+1, 1)</f>
        <v>3</v>
      </c>
    </row>
    <row r="138" spans="1:5" x14ac:dyDescent="0.45">
      <c r="A138" s="1">
        <v>44088</v>
      </c>
      <c r="B138">
        <v>162</v>
      </c>
      <c r="C138">
        <v>345</v>
      </c>
      <c r="D138">
        <v>194</v>
      </c>
      <c r="E138">
        <f>IF(owoce5[[#This Row],[dostawa_malin]]&gt;B137, E137+1, 1)</f>
        <v>1</v>
      </c>
    </row>
    <row r="139" spans="1:5" x14ac:dyDescent="0.45">
      <c r="A139" s="1">
        <v>44089</v>
      </c>
      <c r="B139">
        <v>212</v>
      </c>
      <c r="C139">
        <v>184</v>
      </c>
      <c r="D139">
        <v>183</v>
      </c>
      <c r="E139">
        <f>IF(owoce5[[#This Row],[dostawa_malin]]&gt;B138, E138+1, 1)</f>
        <v>2</v>
      </c>
    </row>
    <row r="140" spans="1:5" x14ac:dyDescent="0.45">
      <c r="A140" s="1">
        <v>44090</v>
      </c>
      <c r="B140">
        <v>165</v>
      </c>
      <c r="C140">
        <v>232</v>
      </c>
      <c r="D140">
        <v>202</v>
      </c>
      <c r="E140">
        <f>IF(owoce5[[#This Row],[dostawa_malin]]&gt;B139, E139+1, 1)</f>
        <v>1</v>
      </c>
    </row>
    <row r="141" spans="1:5" x14ac:dyDescent="0.45">
      <c r="A141" s="1">
        <v>44091</v>
      </c>
      <c r="B141">
        <v>163</v>
      </c>
      <c r="C141">
        <v>314</v>
      </c>
      <c r="D141">
        <v>213</v>
      </c>
      <c r="E141">
        <f>IF(owoce5[[#This Row],[dostawa_malin]]&gt;B140, E140+1, 1)</f>
        <v>1</v>
      </c>
    </row>
    <row r="142" spans="1:5" x14ac:dyDescent="0.45">
      <c r="A142" s="1">
        <v>44092</v>
      </c>
      <c r="B142">
        <v>200</v>
      </c>
      <c r="C142">
        <v>307</v>
      </c>
      <c r="D142">
        <v>206</v>
      </c>
      <c r="E142">
        <f>IF(owoce5[[#This Row],[dostawa_malin]]&gt;B141, E141+1, 1)</f>
        <v>2</v>
      </c>
    </row>
    <row r="143" spans="1:5" x14ac:dyDescent="0.45">
      <c r="A143" s="1">
        <v>44093</v>
      </c>
      <c r="B143">
        <v>201</v>
      </c>
      <c r="C143">
        <v>274</v>
      </c>
      <c r="D143">
        <v>210</v>
      </c>
      <c r="E143">
        <f>IF(owoce5[[#This Row],[dostawa_malin]]&gt;B142, E142+1, 1)</f>
        <v>3</v>
      </c>
    </row>
    <row r="144" spans="1:5" x14ac:dyDescent="0.45">
      <c r="A144" s="1">
        <v>44094</v>
      </c>
      <c r="B144">
        <v>269</v>
      </c>
      <c r="C144">
        <v>278</v>
      </c>
      <c r="D144">
        <v>228</v>
      </c>
      <c r="E144">
        <f>IF(owoce5[[#This Row],[dostawa_malin]]&gt;B143, E143+1, 1)</f>
        <v>4</v>
      </c>
    </row>
    <row r="145" spans="1:5" x14ac:dyDescent="0.45">
      <c r="A145" s="1">
        <v>44095</v>
      </c>
      <c r="B145">
        <v>188</v>
      </c>
      <c r="C145">
        <v>195</v>
      </c>
      <c r="D145">
        <v>207</v>
      </c>
      <c r="E145">
        <f>IF(owoce5[[#This Row],[dostawa_malin]]&gt;B144, E144+1, 1)</f>
        <v>1</v>
      </c>
    </row>
    <row r="146" spans="1:5" x14ac:dyDescent="0.45">
      <c r="A146" s="1">
        <v>44096</v>
      </c>
      <c r="B146">
        <v>142</v>
      </c>
      <c r="C146">
        <v>249</v>
      </c>
      <c r="D146">
        <v>202</v>
      </c>
      <c r="E146">
        <f>IF(owoce5[[#This Row],[dostawa_malin]]&gt;B145, E145+1, 1)</f>
        <v>1</v>
      </c>
    </row>
    <row r="147" spans="1:5" x14ac:dyDescent="0.45">
      <c r="A147" s="1">
        <v>44097</v>
      </c>
      <c r="B147">
        <v>232</v>
      </c>
      <c r="C147">
        <v>116</v>
      </c>
      <c r="D147">
        <v>195</v>
      </c>
      <c r="E147">
        <f>IF(owoce5[[#This Row],[dostawa_malin]]&gt;B146, E146+1, 1)</f>
        <v>2</v>
      </c>
    </row>
    <row r="148" spans="1:5" x14ac:dyDescent="0.45">
      <c r="A148" s="1">
        <v>44098</v>
      </c>
      <c r="B148">
        <v>296</v>
      </c>
      <c r="C148">
        <v>102</v>
      </c>
      <c r="D148">
        <v>192</v>
      </c>
      <c r="E148">
        <f>IF(owoce5[[#This Row],[dostawa_malin]]&gt;B147, E147+1, 1)</f>
        <v>3</v>
      </c>
    </row>
    <row r="149" spans="1:5" x14ac:dyDescent="0.45">
      <c r="A149" s="1">
        <v>44099</v>
      </c>
      <c r="B149">
        <v>161</v>
      </c>
      <c r="C149">
        <v>151</v>
      </c>
      <c r="D149">
        <v>216</v>
      </c>
      <c r="E149">
        <f>IF(owoce5[[#This Row],[dostawa_malin]]&gt;B148, E148+1, 1)</f>
        <v>1</v>
      </c>
    </row>
    <row r="150" spans="1:5" x14ac:dyDescent="0.45">
      <c r="A150" s="1">
        <v>44100</v>
      </c>
      <c r="B150">
        <v>162</v>
      </c>
      <c r="C150">
        <v>261</v>
      </c>
      <c r="D150">
        <v>184</v>
      </c>
      <c r="E150">
        <f>IF(owoce5[[#This Row],[dostawa_malin]]&gt;B149, E149+1, 1)</f>
        <v>2</v>
      </c>
    </row>
    <row r="151" spans="1:5" x14ac:dyDescent="0.45">
      <c r="A151" s="1">
        <v>44101</v>
      </c>
      <c r="B151">
        <v>216</v>
      </c>
      <c r="C151">
        <v>147</v>
      </c>
      <c r="D151">
        <v>204</v>
      </c>
      <c r="E151">
        <f>IF(owoce5[[#This Row],[dostawa_malin]]&gt;B150, E150+1, 1)</f>
        <v>3</v>
      </c>
    </row>
    <row r="152" spans="1:5" x14ac:dyDescent="0.45">
      <c r="A152" s="1">
        <v>44102</v>
      </c>
      <c r="B152">
        <v>282</v>
      </c>
      <c r="C152">
        <v>297</v>
      </c>
      <c r="D152">
        <v>195</v>
      </c>
      <c r="E152">
        <f>IF(owoce5[[#This Row],[dostawa_malin]]&gt;B151, E151+1, 1)</f>
        <v>4</v>
      </c>
    </row>
    <row r="153" spans="1:5" x14ac:dyDescent="0.45">
      <c r="A153" s="1">
        <v>44103</v>
      </c>
      <c r="B153">
        <v>214</v>
      </c>
      <c r="C153">
        <v>198</v>
      </c>
      <c r="D153">
        <v>200</v>
      </c>
      <c r="E153">
        <f>IF(owoce5[[#This Row],[dostawa_malin]]&gt;B152, E152+1, 1)</f>
        <v>1</v>
      </c>
    </row>
    <row r="154" spans="1:5" x14ac:dyDescent="0.45">
      <c r="A154" s="1">
        <v>44104</v>
      </c>
      <c r="B154">
        <v>289</v>
      </c>
      <c r="C154">
        <v>290</v>
      </c>
      <c r="D154">
        <v>190</v>
      </c>
      <c r="E154">
        <f>IF(owoce5[[#This Row],[dostawa_malin]]&gt;B153, E153+1, 1)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87D5-9D3F-4ABD-893C-C928A0C46349}">
  <dimension ref="A1:T154"/>
  <sheetViews>
    <sheetView topLeftCell="J1" workbookViewId="0">
      <selection activeCell="J1" sqref="A1:XFD1048576"/>
    </sheetView>
  </sheetViews>
  <sheetFormatPr defaultRowHeight="14.25" x14ac:dyDescent="0.45"/>
  <cols>
    <col min="1" max="1" width="9.9296875" bestFit="1" customWidth="1"/>
    <col min="2" max="2" width="14.86328125" bestFit="1" customWidth="1"/>
    <col min="3" max="3" width="18.73046875" bestFit="1" customWidth="1"/>
    <col min="4" max="4" width="18.59765625" bestFit="1" customWidth="1"/>
    <col min="12" max="12" width="17.265625" customWidth="1"/>
    <col min="18" max="19" width="16.265625" bestFit="1" customWidth="1"/>
    <col min="20" max="20" width="11.66406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27</v>
      </c>
    </row>
    <row r="2" spans="1:20" x14ac:dyDescent="0.45">
      <c r="A2" s="1">
        <v>43952</v>
      </c>
      <c r="B2">
        <v>211</v>
      </c>
      <c r="C2">
        <v>281</v>
      </c>
      <c r="D2">
        <v>88</v>
      </c>
      <c r="E2">
        <v>0</v>
      </c>
      <c r="F2">
        <v>0</v>
      </c>
      <c r="G2">
        <v>0</v>
      </c>
      <c r="H2">
        <f>owoce6[[#This Row],[Chłodnia m]]+owoce6[[#This Row],[dostawa_malin]]</f>
        <v>211</v>
      </c>
      <c r="I2">
        <f>owoce6[[#This Row],[Chłodnia t]]+owoce6[[#This Row],[dostawa_truskawek]]</f>
        <v>281</v>
      </c>
      <c r="J2">
        <f>owoce6[[#This Row],[chłodnia p]]+owoce6[[#This Row],[dostawa_porzeczek]]</f>
        <v>88</v>
      </c>
      <c r="K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" t="str">
        <f>IF(owoce6[[#This Row],[Najmniej]]="maliny", "truskawki-porzeczki", IF(owoce6[[#This Row],[Najmniej]] = "truskawki", "maliny-porzeczki", "maliny-truskawki"))</f>
        <v>maliny-truskawki</v>
      </c>
      <c r="M2" s="2">
        <f>IF(OR(owoce6[[#This Row],[Konfitukra]] = "maliny-truskawki", owoce6[[#This Row],[Konfitukra]]="maliny-porzeczki"), owoce6[[#This Row],[Przed produkcja m]]-P2, owoce6[[#This Row],[Przed produkcja m]])</f>
        <v>0</v>
      </c>
      <c r="N2" s="2">
        <f>IF(OR(owoce6[[#This Row],[Konfitukra]] = "maliny-truskawki", owoce6[[#This Row],[Konfitukra]]="truskawki-porzeczki"),  owoce6[[#This Row],[Przed produckaj T]]-P2, owoce6[[#This Row],[Przed produckaj T]])</f>
        <v>70</v>
      </c>
      <c r="O2" s="2">
        <f>IF(OR(owoce6[[#This Row],[Konfitukra]] = "maliny-porzeczki", owoce6[[#This Row],[Konfitukra]]="truskawki-porzeczki"),  owoce6[[#This Row],[Przed produkcja P]]-P2, owoce6[[#This Row],[Przed produkcja P]])</f>
        <v>88</v>
      </c>
      <c r="P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211</v>
      </c>
      <c r="Q2" s="2">
        <v>1</v>
      </c>
      <c r="S2" s="3" t="s">
        <v>5</v>
      </c>
      <c r="T2" t="s">
        <v>28</v>
      </c>
    </row>
    <row r="3" spans="1:20" x14ac:dyDescent="0.45">
      <c r="A3" s="1">
        <v>43953</v>
      </c>
      <c r="B3">
        <v>393</v>
      </c>
      <c r="C3">
        <v>313</v>
      </c>
      <c r="D3">
        <v>83</v>
      </c>
      <c r="E3">
        <f>M2</f>
        <v>0</v>
      </c>
      <c r="F3">
        <f>N2</f>
        <v>70</v>
      </c>
      <c r="G3">
        <f>O2</f>
        <v>88</v>
      </c>
      <c r="H3">
        <f>owoce6[[#This Row],[Chłodnia m]]+owoce6[[#This Row],[dostawa_malin]]</f>
        <v>393</v>
      </c>
      <c r="I3">
        <f>owoce6[[#This Row],[Chłodnia t]]+owoce6[[#This Row],[dostawa_truskawek]]</f>
        <v>383</v>
      </c>
      <c r="J3">
        <f>owoce6[[#This Row],[chłodnia p]]+owoce6[[#This Row],[dostawa_porzeczek]]</f>
        <v>171</v>
      </c>
      <c r="K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" t="str">
        <f>IF(owoce6[[#This Row],[Najmniej]]="maliny", "truskawki-porzeczki", IF(owoce6[[#This Row],[Najmniej]] = "truskawki", "maliny-porzeczki", "maliny-truskawki"))</f>
        <v>maliny-truskawki</v>
      </c>
      <c r="M3" s="2">
        <f>IF(OR(owoce6[[#This Row],[Konfitukra]] = "maliny-truskawki", owoce6[[#This Row],[Konfitukra]]="maliny-porzeczki"), owoce6[[#This Row],[Przed produkcja m]]-P3, owoce6[[#This Row],[Przed produkcja m]])</f>
        <v>10</v>
      </c>
      <c r="N3" s="2">
        <f>IF(OR(owoce6[[#This Row],[Konfitukra]] = "maliny-truskawki", owoce6[[#This Row],[Konfitukra]]="truskawki-porzeczki"),  owoce6[[#This Row],[Przed produckaj T]]-P3, owoce6[[#This Row],[Przed produckaj T]])</f>
        <v>0</v>
      </c>
      <c r="O3" s="2">
        <f>IF(OR(owoce6[[#This Row],[Konfitukra]] = "maliny-porzeczki", owoce6[[#This Row],[Konfitukra]]="truskawki-porzeczki"),  owoce6[[#This Row],[Przed produkcja P]]-P3, owoce6[[#This Row],[Przed produkcja P]])</f>
        <v>171</v>
      </c>
      <c r="P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383</v>
      </c>
      <c r="Q3" s="2">
        <f>Q2+1</f>
        <v>2</v>
      </c>
      <c r="S3" s="4" t="s">
        <v>24</v>
      </c>
      <c r="T3" s="2">
        <v>41</v>
      </c>
    </row>
    <row r="4" spans="1:20" x14ac:dyDescent="0.45">
      <c r="A4" s="1">
        <v>43954</v>
      </c>
      <c r="B4">
        <v>389</v>
      </c>
      <c r="C4">
        <v>315</v>
      </c>
      <c r="D4">
        <v>104</v>
      </c>
      <c r="E4">
        <f t="shared" ref="E4:E67" si="0">M3</f>
        <v>10</v>
      </c>
      <c r="F4">
        <f t="shared" ref="F4:F67" si="1">N3</f>
        <v>0</v>
      </c>
      <c r="G4">
        <f t="shared" ref="G4:G67" si="2">O3</f>
        <v>171</v>
      </c>
      <c r="H4">
        <f>owoce6[[#This Row],[Chłodnia m]]+owoce6[[#This Row],[dostawa_malin]]</f>
        <v>399</v>
      </c>
      <c r="I4">
        <f>owoce6[[#This Row],[Chłodnia t]]+owoce6[[#This Row],[dostawa_truskawek]]</f>
        <v>315</v>
      </c>
      <c r="J4">
        <f>owoce6[[#This Row],[chłodnia p]]+owoce6[[#This Row],[dostawa_porzeczek]]</f>
        <v>275</v>
      </c>
      <c r="K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" t="str">
        <f>IF(owoce6[[#This Row],[Najmniej]]="maliny", "truskawki-porzeczki", IF(owoce6[[#This Row],[Najmniej]] = "truskawki", "maliny-porzeczki", "maliny-truskawki"))</f>
        <v>maliny-truskawki</v>
      </c>
      <c r="M4" s="2">
        <f>IF(OR(owoce6[[#This Row],[Konfitukra]] = "maliny-truskawki", owoce6[[#This Row],[Konfitukra]]="maliny-porzeczki"), owoce6[[#This Row],[Przed produkcja m]]-P4, owoce6[[#This Row],[Przed produkcja m]])</f>
        <v>84</v>
      </c>
      <c r="N4" s="2">
        <f>IF(OR(owoce6[[#This Row],[Konfitukra]] = "maliny-truskawki", owoce6[[#This Row],[Konfitukra]]="truskawki-porzeczki"),  owoce6[[#This Row],[Przed produckaj T]]-P4, owoce6[[#This Row],[Przed produckaj T]])</f>
        <v>0</v>
      </c>
      <c r="O4" s="2">
        <f>IF(OR(owoce6[[#This Row],[Konfitukra]] = "maliny-porzeczki", owoce6[[#This Row],[Konfitukra]]="truskawki-porzeczki"),  owoce6[[#This Row],[Przed produkcja P]]-P4, owoce6[[#This Row],[Przed produkcja P]])</f>
        <v>275</v>
      </c>
      <c r="P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315</v>
      </c>
      <c r="Q4" s="2">
        <f t="shared" ref="Q4:Q67" si="3">Q3+1</f>
        <v>3</v>
      </c>
      <c r="S4" s="4" t="s">
        <v>25</v>
      </c>
      <c r="T4" s="2">
        <v>72</v>
      </c>
    </row>
    <row r="5" spans="1:20" x14ac:dyDescent="0.45">
      <c r="A5" s="1">
        <v>43955</v>
      </c>
      <c r="B5">
        <v>308</v>
      </c>
      <c r="C5">
        <v>221</v>
      </c>
      <c r="D5">
        <v>119</v>
      </c>
      <c r="E5">
        <f t="shared" si="0"/>
        <v>84</v>
      </c>
      <c r="F5">
        <f t="shared" si="1"/>
        <v>0</v>
      </c>
      <c r="G5">
        <f t="shared" si="2"/>
        <v>275</v>
      </c>
      <c r="H5">
        <f>owoce6[[#This Row],[Chłodnia m]]+owoce6[[#This Row],[dostawa_malin]]</f>
        <v>392</v>
      </c>
      <c r="I5">
        <f>owoce6[[#This Row],[Chłodnia t]]+owoce6[[#This Row],[dostawa_truskawek]]</f>
        <v>221</v>
      </c>
      <c r="J5">
        <f>owoce6[[#This Row],[chłodnia p]]+owoce6[[#This Row],[dostawa_porzeczek]]</f>
        <v>394</v>
      </c>
      <c r="K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5" t="str">
        <f>IF(owoce6[[#This Row],[Najmniej]]="maliny", "truskawki-porzeczki", IF(owoce6[[#This Row],[Najmniej]] = "truskawki", "maliny-porzeczki", "maliny-truskawki"))</f>
        <v>maliny-porzeczki</v>
      </c>
      <c r="M5" s="2">
        <f>IF(OR(owoce6[[#This Row],[Konfitukra]] = "maliny-truskawki", owoce6[[#This Row],[Konfitukra]]="maliny-porzeczki"), owoce6[[#This Row],[Przed produkcja m]]-P5, owoce6[[#This Row],[Przed produkcja m]])</f>
        <v>0</v>
      </c>
      <c r="N5" s="2">
        <f>IF(OR(owoce6[[#This Row],[Konfitukra]] = "maliny-truskawki", owoce6[[#This Row],[Konfitukra]]="truskawki-porzeczki"),  owoce6[[#This Row],[Przed produckaj T]]-P5, owoce6[[#This Row],[Przed produckaj T]])</f>
        <v>221</v>
      </c>
      <c r="O5" s="2">
        <f>IF(OR(owoce6[[#This Row],[Konfitukra]] = "maliny-porzeczki", owoce6[[#This Row],[Konfitukra]]="truskawki-porzeczki"),  owoce6[[#This Row],[Przed produkcja P]]-P5, owoce6[[#This Row],[Przed produkcja P]])</f>
        <v>2</v>
      </c>
      <c r="P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392</v>
      </c>
      <c r="Q5" s="2">
        <f t="shared" si="3"/>
        <v>4</v>
      </c>
      <c r="S5" s="4" t="s">
        <v>26</v>
      </c>
      <c r="T5" s="2">
        <v>40</v>
      </c>
    </row>
    <row r="6" spans="1:20" x14ac:dyDescent="0.45">
      <c r="A6" s="1">
        <v>43956</v>
      </c>
      <c r="B6">
        <v>387</v>
      </c>
      <c r="C6">
        <v>275</v>
      </c>
      <c r="D6">
        <v>72</v>
      </c>
      <c r="E6">
        <f t="shared" si="0"/>
        <v>0</v>
      </c>
      <c r="F6">
        <f t="shared" si="1"/>
        <v>221</v>
      </c>
      <c r="G6">
        <f t="shared" si="2"/>
        <v>2</v>
      </c>
      <c r="H6">
        <f>owoce6[[#This Row],[Chłodnia m]]+owoce6[[#This Row],[dostawa_malin]]</f>
        <v>387</v>
      </c>
      <c r="I6">
        <f>owoce6[[#This Row],[Chłodnia t]]+owoce6[[#This Row],[dostawa_truskawek]]</f>
        <v>496</v>
      </c>
      <c r="J6">
        <f>owoce6[[#This Row],[chłodnia p]]+owoce6[[#This Row],[dostawa_porzeczek]]</f>
        <v>74</v>
      </c>
      <c r="K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6" t="str">
        <f>IF(owoce6[[#This Row],[Najmniej]]="maliny", "truskawki-porzeczki", IF(owoce6[[#This Row],[Najmniej]] = "truskawki", "maliny-porzeczki", "maliny-truskawki"))</f>
        <v>maliny-truskawki</v>
      </c>
      <c r="M6" s="2">
        <f>IF(OR(owoce6[[#This Row],[Konfitukra]] = "maliny-truskawki", owoce6[[#This Row],[Konfitukra]]="maliny-porzeczki"), owoce6[[#This Row],[Przed produkcja m]]-P6, owoce6[[#This Row],[Przed produkcja m]])</f>
        <v>0</v>
      </c>
      <c r="N6" s="2">
        <f>IF(OR(owoce6[[#This Row],[Konfitukra]] = "maliny-truskawki", owoce6[[#This Row],[Konfitukra]]="truskawki-porzeczki"),  owoce6[[#This Row],[Przed produckaj T]]-P6, owoce6[[#This Row],[Przed produckaj T]])</f>
        <v>109</v>
      </c>
      <c r="O6" s="2">
        <f>IF(OR(owoce6[[#This Row],[Konfitukra]] = "maliny-porzeczki", owoce6[[#This Row],[Konfitukra]]="truskawki-porzeczki"),  owoce6[[#This Row],[Przed produkcja P]]-P6, owoce6[[#This Row],[Przed produkcja P]])</f>
        <v>74</v>
      </c>
      <c r="P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387</v>
      </c>
      <c r="Q6" s="2">
        <f t="shared" si="3"/>
        <v>5</v>
      </c>
      <c r="S6" s="4" t="s">
        <v>6</v>
      </c>
      <c r="T6" s="2">
        <v>153</v>
      </c>
    </row>
    <row r="7" spans="1:20" x14ac:dyDescent="0.45">
      <c r="A7" s="1">
        <v>43957</v>
      </c>
      <c r="B7">
        <v>294</v>
      </c>
      <c r="C7">
        <v>366</v>
      </c>
      <c r="D7">
        <v>99</v>
      </c>
      <c r="E7">
        <f t="shared" si="0"/>
        <v>0</v>
      </c>
      <c r="F7">
        <f t="shared" si="1"/>
        <v>109</v>
      </c>
      <c r="G7">
        <f t="shared" si="2"/>
        <v>74</v>
      </c>
      <c r="H7">
        <f>owoce6[[#This Row],[Chłodnia m]]+owoce6[[#This Row],[dostawa_malin]]</f>
        <v>294</v>
      </c>
      <c r="I7">
        <f>owoce6[[#This Row],[Chłodnia t]]+owoce6[[#This Row],[dostawa_truskawek]]</f>
        <v>475</v>
      </c>
      <c r="J7">
        <f>owoce6[[#This Row],[chłodnia p]]+owoce6[[#This Row],[dostawa_porzeczek]]</f>
        <v>173</v>
      </c>
      <c r="K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7" t="str">
        <f>IF(owoce6[[#This Row],[Najmniej]]="maliny", "truskawki-porzeczki", IF(owoce6[[#This Row],[Najmniej]] = "truskawki", "maliny-porzeczki", "maliny-truskawki"))</f>
        <v>maliny-truskawki</v>
      </c>
      <c r="M7" s="2">
        <f>IF(OR(owoce6[[#This Row],[Konfitukra]] = "maliny-truskawki", owoce6[[#This Row],[Konfitukra]]="maliny-porzeczki"), owoce6[[#This Row],[Przed produkcja m]]-P7, owoce6[[#This Row],[Przed produkcja m]])</f>
        <v>0</v>
      </c>
      <c r="N7" s="2">
        <f>IF(OR(owoce6[[#This Row],[Konfitukra]] = "maliny-truskawki", owoce6[[#This Row],[Konfitukra]]="truskawki-porzeczki"),  owoce6[[#This Row],[Przed produckaj T]]-P7, owoce6[[#This Row],[Przed produckaj T]])</f>
        <v>181</v>
      </c>
      <c r="O7" s="2">
        <f>IF(OR(owoce6[[#This Row],[Konfitukra]] = "maliny-porzeczki", owoce6[[#This Row],[Konfitukra]]="truskawki-porzeczki"),  owoce6[[#This Row],[Przed produkcja P]]-P7, owoce6[[#This Row],[Przed produkcja P]])</f>
        <v>173</v>
      </c>
      <c r="P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294</v>
      </c>
      <c r="Q7" s="2">
        <f t="shared" si="3"/>
        <v>6</v>
      </c>
    </row>
    <row r="8" spans="1:20" x14ac:dyDescent="0.45">
      <c r="A8" s="1">
        <v>43958</v>
      </c>
      <c r="B8">
        <v>389</v>
      </c>
      <c r="C8">
        <v>288</v>
      </c>
      <c r="D8">
        <v>87</v>
      </c>
      <c r="E8">
        <f t="shared" si="0"/>
        <v>0</v>
      </c>
      <c r="F8">
        <f t="shared" si="1"/>
        <v>181</v>
      </c>
      <c r="G8">
        <f t="shared" si="2"/>
        <v>173</v>
      </c>
      <c r="H8">
        <f>owoce6[[#This Row],[Chłodnia m]]+owoce6[[#This Row],[dostawa_malin]]</f>
        <v>389</v>
      </c>
      <c r="I8">
        <f>owoce6[[#This Row],[Chłodnia t]]+owoce6[[#This Row],[dostawa_truskawek]]</f>
        <v>469</v>
      </c>
      <c r="J8">
        <f>owoce6[[#This Row],[chłodnia p]]+owoce6[[#This Row],[dostawa_porzeczek]]</f>
        <v>260</v>
      </c>
      <c r="K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8" t="str">
        <f>IF(owoce6[[#This Row],[Najmniej]]="maliny", "truskawki-porzeczki", IF(owoce6[[#This Row],[Najmniej]] = "truskawki", "maliny-porzeczki", "maliny-truskawki"))</f>
        <v>maliny-truskawki</v>
      </c>
      <c r="M8" s="2">
        <f>IF(OR(owoce6[[#This Row],[Konfitukra]] = "maliny-truskawki", owoce6[[#This Row],[Konfitukra]]="maliny-porzeczki"), owoce6[[#This Row],[Przed produkcja m]]-P8, owoce6[[#This Row],[Przed produkcja m]])</f>
        <v>0</v>
      </c>
      <c r="N8" s="2">
        <f>IF(OR(owoce6[[#This Row],[Konfitukra]] = "maliny-truskawki", owoce6[[#This Row],[Konfitukra]]="truskawki-porzeczki"),  owoce6[[#This Row],[Przed produckaj T]]-P8, owoce6[[#This Row],[Przed produckaj T]])</f>
        <v>80</v>
      </c>
      <c r="O8" s="2">
        <f>IF(OR(owoce6[[#This Row],[Konfitukra]] = "maliny-porzeczki", owoce6[[#This Row],[Konfitukra]]="truskawki-porzeczki"),  owoce6[[#This Row],[Przed produkcja P]]-P8, owoce6[[#This Row],[Przed produkcja P]])</f>
        <v>260</v>
      </c>
      <c r="P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389</v>
      </c>
      <c r="Q8" s="2">
        <f t="shared" si="3"/>
        <v>7</v>
      </c>
    </row>
    <row r="9" spans="1:20" x14ac:dyDescent="0.45">
      <c r="A9" s="1">
        <v>43959</v>
      </c>
      <c r="B9">
        <v>259</v>
      </c>
      <c r="C9">
        <v>361</v>
      </c>
      <c r="D9">
        <v>112</v>
      </c>
      <c r="E9">
        <f t="shared" si="0"/>
        <v>0</v>
      </c>
      <c r="F9">
        <f t="shared" si="1"/>
        <v>80</v>
      </c>
      <c r="G9">
        <f t="shared" si="2"/>
        <v>260</v>
      </c>
      <c r="H9">
        <f>owoce6[[#This Row],[Chłodnia m]]+owoce6[[#This Row],[dostawa_malin]]</f>
        <v>259</v>
      </c>
      <c r="I9">
        <f>owoce6[[#This Row],[Chłodnia t]]+owoce6[[#This Row],[dostawa_truskawek]]</f>
        <v>441</v>
      </c>
      <c r="J9">
        <f>owoce6[[#This Row],[chłodnia p]]+owoce6[[#This Row],[dostawa_porzeczek]]</f>
        <v>372</v>
      </c>
      <c r="K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9" t="str">
        <f>IF(owoce6[[#This Row],[Najmniej]]="maliny", "truskawki-porzeczki", IF(owoce6[[#This Row],[Najmniej]] = "truskawki", "maliny-porzeczki", "maliny-truskawki"))</f>
        <v>truskawki-porzeczki</v>
      </c>
      <c r="M9" s="2">
        <f>IF(OR(owoce6[[#This Row],[Konfitukra]] = "maliny-truskawki", owoce6[[#This Row],[Konfitukra]]="maliny-porzeczki"), owoce6[[#This Row],[Przed produkcja m]]-P9, owoce6[[#This Row],[Przed produkcja m]])</f>
        <v>259</v>
      </c>
      <c r="N9" s="2">
        <f>IF(OR(owoce6[[#This Row],[Konfitukra]] = "maliny-truskawki", owoce6[[#This Row],[Konfitukra]]="truskawki-porzeczki"),  owoce6[[#This Row],[Przed produckaj T]]-P9, owoce6[[#This Row],[Przed produckaj T]])</f>
        <v>69</v>
      </c>
      <c r="O9" s="2">
        <f>IF(OR(owoce6[[#This Row],[Konfitukra]] = "maliny-porzeczki", owoce6[[#This Row],[Konfitukra]]="truskawki-porzeczki"),  owoce6[[#This Row],[Przed produkcja P]]-P9, owoce6[[#This Row],[Przed produkcja P]])</f>
        <v>0</v>
      </c>
      <c r="P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372</v>
      </c>
      <c r="Q9" s="2">
        <f t="shared" si="3"/>
        <v>8</v>
      </c>
    </row>
    <row r="10" spans="1:20" x14ac:dyDescent="0.45">
      <c r="A10" s="1">
        <v>43960</v>
      </c>
      <c r="B10">
        <v>369</v>
      </c>
      <c r="C10">
        <v>233</v>
      </c>
      <c r="D10">
        <v>110</v>
      </c>
      <c r="E10">
        <f t="shared" si="0"/>
        <v>259</v>
      </c>
      <c r="F10">
        <f t="shared" si="1"/>
        <v>69</v>
      </c>
      <c r="G10">
        <f t="shared" si="2"/>
        <v>0</v>
      </c>
      <c r="H10">
        <f>owoce6[[#This Row],[Chłodnia m]]+owoce6[[#This Row],[dostawa_malin]]</f>
        <v>628</v>
      </c>
      <c r="I10">
        <f>owoce6[[#This Row],[Chłodnia t]]+owoce6[[#This Row],[dostawa_truskawek]]</f>
        <v>302</v>
      </c>
      <c r="J10">
        <f>owoce6[[#This Row],[chłodnia p]]+owoce6[[#This Row],[dostawa_porzeczek]]</f>
        <v>110</v>
      </c>
      <c r="K1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0" t="str">
        <f>IF(owoce6[[#This Row],[Najmniej]]="maliny", "truskawki-porzeczki", IF(owoce6[[#This Row],[Najmniej]] = "truskawki", "maliny-porzeczki", "maliny-truskawki"))</f>
        <v>maliny-truskawki</v>
      </c>
      <c r="M10" s="2">
        <f>IF(OR(owoce6[[#This Row],[Konfitukra]] = "maliny-truskawki", owoce6[[#This Row],[Konfitukra]]="maliny-porzeczki"), owoce6[[#This Row],[Przed produkcja m]]-P10, owoce6[[#This Row],[Przed produkcja m]])</f>
        <v>326</v>
      </c>
      <c r="N10" s="2">
        <f>IF(OR(owoce6[[#This Row],[Konfitukra]] = "maliny-truskawki", owoce6[[#This Row],[Konfitukra]]="truskawki-porzeczki"),  owoce6[[#This Row],[Przed produckaj T]]-P10, owoce6[[#This Row],[Przed produckaj T]])</f>
        <v>0</v>
      </c>
      <c r="O10" s="2">
        <f>IF(OR(owoce6[[#This Row],[Konfitukra]] = "maliny-porzeczki", owoce6[[#This Row],[Konfitukra]]="truskawki-porzeczki"),  owoce6[[#This Row],[Przed produkcja P]]-P10, owoce6[[#This Row],[Przed produkcja P]])</f>
        <v>110</v>
      </c>
      <c r="P1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302</v>
      </c>
      <c r="Q10" s="2">
        <f t="shared" si="3"/>
        <v>9</v>
      </c>
    </row>
    <row r="11" spans="1:20" x14ac:dyDescent="0.45">
      <c r="A11" s="1">
        <v>43961</v>
      </c>
      <c r="B11">
        <v>263</v>
      </c>
      <c r="C11">
        <v>393</v>
      </c>
      <c r="D11">
        <v>75</v>
      </c>
      <c r="E11">
        <f t="shared" si="0"/>
        <v>326</v>
      </c>
      <c r="F11">
        <f t="shared" si="1"/>
        <v>0</v>
      </c>
      <c r="G11">
        <f t="shared" si="2"/>
        <v>110</v>
      </c>
      <c r="H11">
        <f>owoce6[[#This Row],[Chłodnia m]]+owoce6[[#This Row],[dostawa_malin]]</f>
        <v>589</v>
      </c>
      <c r="I11">
        <f>owoce6[[#This Row],[Chłodnia t]]+owoce6[[#This Row],[dostawa_truskawek]]</f>
        <v>393</v>
      </c>
      <c r="J11">
        <f>owoce6[[#This Row],[chłodnia p]]+owoce6[[#This Row],[dostawa_porzeczek]]</f>
        <v>185</v>
      </c>
      <c r="K1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1" t="str">
        <f>IF(owoce6[[#This Row],[Najmniej]]="maliny", "truskawki-porzeczki", IF(owoce6[[#This Row],[Najmniej]] = "truskawki", "maliny-porzeczki", "maliny-truskawki"))</f>
        <v>maliny-truskawki</v>
      </c>
      <c r="M11" s="2">
        <f>IF(OR(owoce6[[#This Row],[Konfitukra]] = "maliny-truskawki", owoce6[[#This Row],[Konfitukra]]="maliny-porzeczki"), owoce6[[#This Row],[Przed produkcja m]]-P11, owoce6[[#This Row],[Przed produkcja m]])</f>
        <v>196</v>
      </c>
      <c r="N11" s="2">
        <f>IF(OR(owoce6[[#This Row],[Konfitukra]] = "maliny-truskawki", owoce6[[#This Row],[Konfitukra]]="truskawki-porzeczki"),  owoce6[[#This Row],[Przed produckaj T]]-P11, owoce6[[#This Row],[Przed produckaj T]])</f>
        <v>0</v>
      </c>
      <c r="O11" s="2">
        <f>IF(OR(owoce6[[#This Row],[Konfitukra]] = "maliny-porzeczki", owoce6[[#This Row],[Konfitukra]]="truskawki-porzeczki"),  owoce6[[#This Row],[Przed produkcja P]]-P11, owoce6[[#This Row],[Przed produkcja P]])</f>
        <v>185</v>
      </c>
      <c r="P1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393</v>
      </c>
      <c r="Q11" s="2">
        <f t="shared" si="3"/>
        <v>10</v>
      </c>
    </row>
    <row r="12" spans="1:20" x14ac:dyDescent="0.45">
      <c r="A12" s="1">
        <v>43962</v>
      </c>
      <c r="B12">
        <v>239</v>
      </c>
      <c r="C12">
        <v>347</v>
      </c>
      <c r="D12">
        <v>94</v>
      </c>
      <c r="E12">
        <f t="shared" si="0"/>
        <v>196</v>
      </c>
      <c r="F12">
        <f t="shared" si="1"/>
        <v>0</v>
      </c>
      <c r="G12">
        <f t="shared" si="2"/>
        <v>185</v>
      </c>
      <c r="H12">
        <f>owoce6[[#This Row],[Chłodnia m]]+owoce6[[#This Row],[dostawa_malin]]</f>
        <v>435</v>
      </c>
      <c r="I12">
        <f>owoce6[[#This Row],[Chłodnia t]]+owoce6[[#This Row],[dostawa_truskawek]]</f>
        <v>347</v>
      </c>
      <c r="J12">
        <f>owoce6[[#This Row],[chłodnia p]]+owoce6[[#This Row],[dostawa_porzeczek]]</f>
        <v>279</v>
      </c>
      <c r="K1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2" t="str">
        <f>IF(owoce6[[#This Row],[Najmniej]]="maliny", "truskawki-porzeczki", IF(owoce6[[#This Row],[Najmniej]] = "truskawki", "maliny-porzeczki", "maliny-truskawki"))</f>
        <v>maliny-truskawki</v>
      </c>
      <c r="M12" s="2">
        <f>IF(OR(owoce6[[#This Row],[Konfitukra]] = "maliny-truskawki", owoce6[[#This Row],[Konfitukra]]="maliny-porzeczki"), owoce6[[#This Row],[Przed produkcja m]]-P12, owoce6[[#This Row],[Przed produkcja m]])</f>
        <v>88</v>
      </c>
      <c r="N12" s="2">
        <f>IF(OR(owoce6[[#This Row],[Konfitukra]] = "maliny-truskawki", owoce6[[#This Row],[Konfitukra]]="truskawki-porzeczki"),  owoce6[[#This Row],[Przed produckaj T]]-P12, owoce6[[#This Row],[Przed produckaj T]])</f>
        <v>0</v>
      </c>
      <c r="O12" s="2">
        <f>IF(OR(owoce6[[#This Row],[Konfitukra]] = "maliny-porzeczki", owoce6[[#This Row],[Konfitukra]]="truskawki-porzeczki"),  owoce6[[#This Row],[Przed produkcja P]]-P12, owoce6[[#This Row],[Przed produkcja P]])</f>
        <v>279</v>
      </c>
      <c r="P1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347</v>
      </c>
      <c r="Q12" s="2">
        <f t="shared" si="3"/>
        <v>11</v>
      </c>
    </row>
    <row r="13" spans="1:20" x14ac:dyDescent="0.45">
      <c r="A13" s="1">
        <v>43963</v>
      </c>
      <c r="B13">
        <v>282</v>
      </c>
      <c r="C13">
        <v>338</v>
      </c>
      <c r="D13">
        <v>86</v>
      </c>
      <c r="E13">
        <f t="shared" si="0"/>
        <v>88</v>
      </c>
      <c r="F13">
        <f t="shared" si="1"/>
        <v>0</v>
      </c>
      <c r="G13">
        <f t="shared" si="2"/>
        <v>279</v>
      </c>
      <c r="H13">
        <f>owoce6[[#This Row],[Chłodnia m]]+owoce6[[#This Row],[dostawa_malin]]</f>
        <v>370</v>
      </c>
      <c r="I13">
        <f>owoce6[[#This Row],[Chłodnia t]]+owoce6[[#This Row],[dostawa_truskawek]]</f>
        <v>338</v>
      </c>
      <c r="J13">
        <f>owoce6[[#This Row],[chłodnia p]]+owoce6[[#This Row],[dostawa_porzeczek]]</f>
        <v>365</v>
      </c>
      <c r="K1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3" t="str">
        <f>IF(owoce6[[#This Row],[Najmniej]]="maliny", "truskawki-porzeczki", IF(owoce6[[#This Row],[Najmniej]] = "truskawki", "maliny-porzeczki", "maliny-truskawki"))</f>
        <v>maliny-porzeczki</v>
      </c>
      <c r="M13" s="2">
        <f>IF(OR(owoce6[[#This Row],[Konfitukra]] = "maliny-truskawki", owoce6[[#This Row],[Konfitukra]]="maliny-porzeczki"), owoce6[[#This Row],[Przed produkcja m]]-P13, owoce6[[#This Row],[Przed produkcja m]])</f>
        <v>5</v>
      </c>
      <c r="N13" s="2">
        <f>IF(OR(owoce6[[#This Row],[Konfitukra]] = "maliny-truskawki", owoce6[[#This Row],[Konfitukra]]="truskawki-porzeczki"),  owoce6[[#This Row],[Przed produckaj T]]-P13, owoce6[[#This Row],[Przed produckaj T]])</f>
        <v>338</v>
      </c>
      <c r="O13" s="2">
        <f>IF(OR(owoce6[[#This Row],[Konfitukra]] = "maliny-porzeczki", owoce6[[#This Row],[Konfitukra]]="truskawki-porzeczki"),  owoce6[[#This Row],[Przed produkcja P]]-P13, owoce6[[#This Row],[Przed produkcja P]])</f>
        <v>0</v>
      </c>
      <c r="P1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365</v>
      </c>
      <c r="Q13" s="2">
        <f t="shared" si="3"/>
        <v>12</v>
      </c>
    </row>
    <row r="14" spans="1:20" x14ac:dyDescent="0.45">
      <c r="A14" s="1">
        <v>43964</v>
      </c>
      <c r="B14">
        <v>306</v>
      </c>
      <c r="C14">
        <v>273</v>
      </c>
      <c r="D14">
        <v>75</v>
      </c>
      <c r="E14">
        <f t="shared" si="0"/>
        <v>5</v>
      </c>
      <c r="F14">
        <f t="shared" si="1"/>
        <v>338</v>
      </c>
      <c r="G14">
        <f t="shared" si="2"/>
        <v>0</v>
      </c>
      <c r="H14">
        <f>owoce6[[#This Row],[Chłodnia m]]+owoce6[[#This Row],[dostawa_malin]]</f>
        <v>311</v>
      </c>
      <c r="I14">
        <f>owoce6[[#This Row],[Chłodnia t]]+owoce6[[#This Row],[dostawa_truskawek]]</f>
        <v>611</v>
      </c>
      <c r="J14">
        <f>owoce6[[#This Row],[chłodnia p]]+owoce6[[#This Row],[dostawa_porzeczek]]</f>
        <v>75</v>
      </c>
      <c r="K1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4" t="str">
        <f>IF(owoce6[[#This Row],[Najmniej]]="maliny", "truskawki-porzeczki", IF(owoce6[[#This Row],[Najmniej]] = "truskawki", "maliny-porzeczki", "maliny-truskawki"))</f>
        <v>maliny-truskawki</v>
      </c>
      <c r="M14" s="2">
        <f>IF(OR(owoce6[[#This Row],[Konfitukra]] = "maliny-truskawki", owoce6[[#This Row],[Konfitukra]]="maliny-porzeczki"), owoce6[[#This Row],[Przed produkcja m]]-P14, owoce6[[#This Row],[Przed produkcja m]])</f>
        <v>0</v>
      </c>
      <c r="N14" s="2">
        <f>IF(OR(owoce6[[#This Row],[Konfitukra]] = "maliny-truskawki", owoce6[[#This Row],[Konfitukra]]="truskawki-porzeczki"),  owoce6[[#This Row],[Przed produckaj T]]-P14, owoce6[[#This Row],[Przed produckaj T]])</f>
        <v>300</v>
      </c>
      <c r="O14" s="2">
        <f>IF(OR(owoce6[[#This Row],[Konfitukra]] = "maliny-porzeczki", owoce6[[#This Row],[Konfitukra]]="truskawki-porzeczki"),  owoce6[[#This Row],[Przed produkcja P]]-P14, owoce6[[#This Row],[Przed produkcja P]])</f>
        <v>75</v>
      </c>
      <c r="P1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311</v>
      </c>
      <c r="Q14" s="2">
        <f t="shared" si="3"/>
        <v>13</v>
      </c>
    </row>
    <row r="15" spans="1:20" x14ac:dyDescent="0.45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  <c r="F15">
        <f t="shared" si="1"/>
        <v>300</v>
      </c>
      <c r="G15">
        <f t="shared" si="2"/>
        <v>75</v>
      </c>
      <c r="H15">
        <f>owoce6[[#This Row],[Chłodnia m]]+owoce6[[#This Row],[dostawa_malin]]</f>
        <v>251</v>
      </c>
      <c r="I15">
        <f>owoce6[[#This Row],[Chłodnia t]]+owoce6[[#This Row],[dostawa_truskawek]]</f>
        <v>625</v>
      </c>
      <c r="J15">
        <f>owoce6[[#This Row],[chłodnia p]]+owoce6[[#This Row],[dostawa_porzeczek]]</f>
        <v>164</v>
      </c>
      <c r="K1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5" t="str">
        <f>IF(owoce6[[#This Row],[Najmniej]]="maliny", "truskawki-porzeczki", IF(owoce6[[#This Row],[Najmniej]] = "truskawki", "maliny-porzeczki", "maliny-truskawki"))</f>
        <v>maliny-truskawki</v>
      </c>
      <c r="M15" s="2">
        <f>IF(OR(owoce6[[#This Row],[Konfitukra]] = "maliny-truskawki", owoce6[[#This Row],[Konfitukra]]="maliny-porzeczki"), owoce6[[#This Row],[Przed produkcja m]]-P15, owoce6[[#This Row],[Przed produkcja m]])</f>
        <v>0</v>
      </c>
      <c r="N15" s="2">
        <f>IF(OR(owoce6[[#This Row],[Konfitukra]] = "maliny-truskawki", owoce6[[#This Row],[Konfitukra]]="truskawki-porzeczki"),  owoce6[[#This Row],[Przed produckaj T]]-P15, owoce6[[#This Row],[Przed produckaj T]])</f>
        <v>374</v>
      </c>
      <c r="O15" s="2">
        <f>IF(OR(owoce6[[#This Row],[Konfitukra]] = "maliny-porzeczki", owoce6[[#This Row],[Konfitukra]]="truskawki-porzeczki"),  owoce6[[#This Row],[Przed produkcja P]]-P15, owoce6[[#This Row],[Przed produkcja P]])</f>
        <v>164</v>
      </c>
      <c r="P1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251</v>
      </c>
      <c r="Q15" s="2">
        <f t="shared" si="3"/>
        <v>14</v>
      </c>
    </row>
    <row r="16" spans="1:20" x14ac:dyDescent="0.45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  <c r="F16">
        <f t="shared" si="1"/>
        <v>374</v>
      </c>
      <c r="G16">
        <f t="shared" si="2"/>
        <v>164</v>
      </c>
      <c r="H16">
        <f>owoce6[[#This Row],[Chłodnia m]]+owoce6[[#This Row],[dostawa_malin]]</f>
        <v>224</v>
      </c>
      <c r="I16">
        <f>owoce6[[#This Row],[Chłodnia t]]+owoce6[[#This Row],[dostawa_truskawek]]</f>
        <v>726</v>
      </c>
      <c r="J16">
        <f>owoce6[[#This Row],[chłodnia p]]+owoce6[[#This Row],[dostawa_porzeczek]]</f>
        <v>261</v>
      </c>
      <c r="K1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6" t="str">
        <f>IF(owoce6[[#This Row],[Najmniej]]="maliny", "truskawki-porzeczki", IF(owoce6[[#This Row],[Najmniej]] = "truskawki", "maliny-porzeczki", "maliny-truskawki"))</f>
        <v>truskawki-porzeczki</v>
      </c>
      <c r="M16" s="2">
        <f>IF(OR(owoce6[[#This Row],[Konfitukra]] = "maliny-truskawki", owoce6[[#This Row],[Konfitukra]]="maliny-porzeczki"), owoce6[[#This Row],[Przed produkcja m]]-P16, owoce6[[#This Row],[Przed produkcja m]])</f>
        <v>224</v>
      </c>
      <c r="N16" s="2">
        <f>IF(OR(owoce6[[#This Row],[Konfitukra]] = "maliny-truskawki", owoce6[[#This Row],[Konfitukra]]="truskawki-porzeczki"),  owoce6[[#This Row],[Przed produckaj T]]-P16, owoce6[[#This Row],[Przed produckaj T]])</f>
        <v>465</v>
      </c>
      <c r="O16" s="2">
        <f>IF(OR(owoce6[[#This Row],[Konfitukra]] = "maliny-porzeczki", owoce6[[#This Row],[Konfitukra]]="truskawki-porzeczki"),  owoce6[[#This Row],[Przed produkcja P]]-P16, owoce6[[#This Row],[Przed produkcja P]])</f>
        <v>0</v>
      </c>
      <c r="P1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261</v>
      </c>
      <c r="Q16" s="2">
        <f t="shared" si="3"/>
        <v>15</v>
      </c>
    </row>
    <row r="17" spans="1:17" x14ac:dyDescent="0.45">
      <c r="A17" s="1">
        <v>43967</v>
      </c>
      <c r="B17">
        <v>233</v>
      </c>
      <c r="C17">
        <v>270</v>
      </c>
      <c r="D17">
        <v>94</v>
      </c>
      <c r="E17">
        <f t="shared" si="0"/>
        <v>224</v>
      </c>
      <c r="F17">
        <f t="shared" si="1"/>
        <v>465</v>
      </c>
      <c r="G17">
        <f t="shared" si="2"/>
        <v>0</v>
      </c>
      <c r="H17">
        <f>owoce6[[#This Row],[Chłodnia m]]+owoce6[[#This Row],[dostawa_malin]]</f>
        <v>457</v>
      </c>
      <c r="I17">
        <f>owoce6[[#This Row],[Chłodnia t]]+owoce6[[#This Row],[dostawa_truskawek]]</f>
        <v>735</v>
      </c>
      <c r="J17">
        <f>owoce6[[#This Row],[chłodnia p]]+owoce6[[#This Row],[dostawa_porzeczek]]</f>
        <v>94</v>
      </c>
      <c r="K1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7" t="str">
        <f>IF(owoce6[[#This Row],[Najmniej]]="maliny", "truskawki-porzeczki", IF(owoce6[[#This Row],[Najmniej]] = "truskawki", "maliny-porzeczki", "maliny-truskawki"))</f>
        <v>maliny-truskawki</v>
      </c>
      <c r="M17" s="2">
        <f>IF(OR(owoce6[[#This Row],[Konfitukra]] = "maliny-truskawki", owoce6[[#This Row],[Konfitukra]]="maliny-porzeczki"), owoce6[[#This Row],[Przed produkcja m]]-P17, owoce6[[#This Row],[Przed produkcja m]])</f>
        <v>0</v>
      </c>
      <c r="N17" s="2">
        <f>IF(OR(owoce6[[#This Row],[Konfitukra]] = "maliny-truskawki", owoce6[[#This Row],[Konfitukra]]="truskawki-porzeczki"),  owoce6[[#This Row],[Przed produckaj T]]-P17, owoce6[[#This Row],[Przed produckaj T]])</f>
        <v>278</v>
      </c>
      <c r="O17" s="2">
        <f>IF(OR(owoce6[[#This Row],[Konfitukra]] = "maliny-porzeczki", owoce6[[#This Row],[Konfitukra]]="truskawki-porzeczki"),  owoce6[[#This Row],[Przed produkcja P]]-P17, owoce6[[#This Row],[Przed produkcja P]])</f>
        <v>94</v>
      </c>
      <c r="P1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457</v>
      </c>
      <c r="Q17" s="2">
        <f t="shared" si="3"/>
        <v>16</v>
      </c>
    </row>
    <row r="18" spans="1:17" x14ac:dyDescent="0.45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  <c r="F18">
        <f t="shared" si="1"/>
        <v>278</v>
      </c>
      <c r="G18">
        <f t="shared" si="2"/>
        <v>94</v>
      </c>
      <c r="H18">
        <f>owoce6[[#This Row],[Chłodnia m]]+owoce6[[#This Row],[dostawa_malin]]</f>
        <v>345</v>
      </c>
      <c r="I18">
        <f>owoce6[[#This Row],[Chłodnia t]]+owoce6[[#This Row],[dostawa_truskawek]]</f>
        <v>553</v>
      </c>
      <c r="J18">
        <f>owoce6[[#This Row],[chłodnia p]]+owoce6[[#This Row],[dostawa_porzeczek]]</f>
        <v>184</v>
      </c>
      <c r="K1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8" t="str">
        <f>IF(owoce6[[#This Row],[Najmniej]]="maliny", "truskawki-porzeczki", IF(owoce6[[#This Row],[Najmniej]] = "truskawki", "maliny-porzeczki", "maliny-truskawki"))</f>
        <v>maliny-truskawki</v>
      </c>
      <c r="M18" s="2">
        <f>IF(OR(owoce6[[#This Row],[Konfitukra]] = "maliny-truskawki", owoce6[[#This Row],[Konfitukra]]="maliny-porzeczki"), owoce6[[#This Row],[Przed produkcja m]]-P18, owoce6[[#This Row],[Przed produkcja m]])</f>
        <v>0</v>
      </c>
      <c r="N18" s="2">
        <f>IF(OR(owoce6[[#This Row],[Konfitukra]] = "maliny-truskawki", owoce6[[#This Row],[Konfitukra]]="truskawki-porzeczki"),  owoce6[[#This Row],[Przed produckaj T]]-P18, owoce6[[#This Row],[Przed produckaj T]])</f>
        <v>208</v>
      </c>
      <c r="O18" s="2">
        <f>IF(OR(owoce6[[#This Row],[Konfitukra]] = "maliny-porzeczki", owoce6[[#This Row],[Konfitukra]]="truskawki-porzeczki"),  owoce6[[#This Row],[Przed produkcja P]]-P18, owoce6[[#This Row],[Przed produkcja P]])</f>
        <v>184</v>
      </c>
      <c r="P1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345</v>
      </c>
      <c r="Q18" s="2">
        <f t="shared" si="3"/>
        <v>17</v>
      </c>
    </row>
    <row r="19" spans="1:17" x14ac:dyDescent="0.45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  <c r="F19">
        <f t="shared" si="1"/>
        <v>208</v>
      </c>
      <c r="G19">
        <f t="shared" si="2"/>
        <v>184</v>
      </c>
      <c r="H19">
        <f>owoce6[[#This Row],[Chłodnia m]]+owoce6[[#This Row],[dostawa_malin]]</f>
        <v>232</v>
      </c>
      <c r="I19">
        <f>owoce6[[#This Row],[Chłodnia t]]+owoce6[[#This Row],[dostawa_truskawek]]</f>
        <v>436</v>
      </c>
      <c r="J19">
        <f>owoce6[[#This Row],[chłodnia p]]+owoce6[[#This Row],[dostawa_porzeczek]]</f>
        <v>291</v>
      </c>
      <c r="K1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9" t="str">
        <f>IF(owoce6[[#This Row],[Najmniej]]="maliny", "truskawki-porzeczki", IF(owoce6[[#This Row],[Najmniej]] = "truskawki", "maliny-porzeczki", "maliny-truskawki"))</f>
        <v>truskawki-porzeczki</v>
      </c>
      <c r="M19" s="2">
        <f>IF(OR(owoce6[[#This Row],[Konfitukra]] = "maliny-truskawki", owoce6[[#This Row],[Konfitukra]]="maliny-porzeczki"), owoce6[[#This Row],[Przed produkcja m]]-P19, owoce6[[#This Row],[Przed produkcja m]])</f>
        <v>232</v>
      </c>
      <c r="N19" s="2">
        <f>IF(OR(owoce6[[#This Row],[Konfitukra]] = "maliny-truskawki", owoce6[[#This Row],[Konfitukra]]="truskawki-porzeczki"),  owoce6[[#This Row],[Przed produckaj T]]-P19, owoce6[[#This Row],[Przed produckaj T]])</f>
        <v>145</v>
      </c>
      <c r="O19" s="2">
        <f>IF(OR(owoce6[[#This Row],[Konfitukra]] = "maliny-porzeczki", owoce6[[#This Row],[Konfitukra]]="truskawki-porzeczki"),  owoce6[[#This Row],[Przed produkcja P]]-P19, owoce6[[#This Row],[Przed produkcja P]])</f>
        <v>0</v>
      </c>
      <c r="P1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291</v>
      </c>
      <c r="Q19" s="2">
        <f t="shared" si="3"/>
        <v>18</v>
      </c>
    </row>
    <row r="20" spans="1:17" x14ac:dyDescent="0.45">
      <c r="A20" s="1">
        <v>43970</v>
      </c>
      <c r="B20">
        <v>238</v>
      </c>
      <c r="C20">
        <v>394</v>
      </c>
      <c r="D20">
        <v>105</v>
      </c>
      <c r="E20">
        <f t="shared" si="0"/>
        <v>232</v>
      </c>
      <c r="F20">
        <f t="shared" si="1"/>
        <v>145</v>
      </c>
      <c r="G20">
        <f t="shared" si="2"/>
        <v>0</v>
      </c>
      <c r="H20">
        <f>owoce6[[#This Row],[Chłodnia m]]+owoce6[[#This Row],[dostawa_malin]]</f>
        <v>470</v>
      </c>
      <c r="I20">
        <f>owoce6[[#This Row],[Chłodnia t]]+owoce6[[#This Row],[dostawa_truskawek]]</f>
        <v>539</v>
      </c>
      <c r="J20">
        <f>owoce6[[#This Row],[chłodnia p]]+owoce6[[#This Row],[dostawa_porzeczek]]</f>
        <v>105</v>
      </c>
      <c r="K2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0" t="str">
        <f>IF(owoce6[[#This Row],[Najmniej]]="maliny", "truskawki-porzeczki", IF(owoce6[[#This Row],[Najmniej]] = "truskawki", "maliny-porzeczki", "maliny-truskawki"))</f>
        <v>maliny-truskawki</v>
      </c>
      <c r="M20" s="2">
        <f>IF(OR(owoce6[[#This Row],[Konfitukra]] = "maliny-truskawki", owoce6[[#This Row],[Konfitukra]]="maliny-porzeczki"), owoce6[[#This Row],[Przed produkcja m]]-P20, owoce6[[#This Row],[Przed produkcja m]])</f>
        <v>0</v>
      </c>
      <c r="N20" s="2">
        <f>IF(OR(owoce6[[#This Row],[Konfitukra]] = "maliny-truskawki", owoce6[[#This Row],[Konfitukra]]="truskawki-porzeczki"),  owoce6[[#This Row],[Przed produckaj T]]-P20, owoce6[[#This Row],[Przed produckaj T]])</f>
        <v>69</v>
      </c>
      <c r="O20" s="2">
        <f>IF(OR(owoce6[[#This Row],[Konfitukra]] = "maliny-porzeczki", owoce6[[#This Row],[Konfitukra]]="truskawki-porzeczki"),  owoce6[[#This Row],[Przed produkcja P]]-P20, owoce6[[#This Row],[Przed produkcja P]])</f>
        <v>105</v>
      </c>
      <c r="P2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470</v>
      </c>
      <c r="Q20" s="2">
        <f t="shared" si="3"/>
        <v>19</v>
      </c>
    </row>
    <row r="21" spans="1:17" x14ac:dyDescent="0.45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  <c r="F21">
        <f t="shared" si="1"/>
        <v>69</v>
      </c>
      <c r="G21">
        <f t="shared" si="2"/>
        <v>105</v>
      </c>
      <c r="H21">
        <f>owoce6[[#This Row],[Chłodnia m]]+owoce6[[#This Row],[dostawa_malin]]</f>
        <v>378</v>
      </c>
      <c r="I21">
        <f>owoce6[[#This Row],[Chłodnia t]]+owoce6[[#This Row],[dostawa_truskawek]]</f>
        <v>380</v>
      </c>
      <c r="J21">
        <f>owoce6[[#This Row],[chłodnia p]]+owoce6[[#This Row],[dostawa_porzeczek]]</f>
        <v>215</v>
      </c>
      <c r="K2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1" t="str">
        <f>IF(owoce6[[#This Row],[Najmniej]]="maliny", "truskawki-porzeczki", IF(owoce6[[#This Row],[Najmniej]] = "truskawki", "maliny-porzeczki", "maliny-truskawki"))</f>
        <v>maliny-truskawki</v>
      </c>
      <c r="M21" s="2">
        <f>IF(OR(owoce6[[#This Row],[Konfitukra]] = "maliny-truskawki", owoce6[[#This Row],[Konfitukra]]="maliny-porzeczki"), owoce6[[#This Row],[Przed produkcja m]]-P21, owoce6[[#This Row],[Przed produkcja m]])</f>
        <v>0</v>
      </c>
      <c r="N21" s="2">
        <f>IF(OR(owoce6[[#This Row],[Konfitukra]] = "maliny-truskawki", owoce6[[#This Row],[Konfitukra]]="truskawki-porzeczki"),  owoce6[[#This Row],[Przed produckaj T]]-P21, owoce6[[#This Row],[Przed produckaj T]])</f>
        <v>2</v>
      </c>
      <c r="O21" s="2">
        <f>IF(OR(owoce6[[#This Row],[Konfitukra]] = "maliny-porzeczki", owoce6[[#This Row],[Konfitukra]]="truskawki-porzeczki"),  owoce6[[#This Row],[Przed produkcja P]]-P21, owoce6[[#This Row],[Przed produkcja P]])</f>
        <v>215</v>
      </c>
      <c r="P2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378</v>
      </c>
      <c r="Q21" s="2">
        <f t="shared" si="3"/>
        <v>20</v>
      </c>
    </row>
    <row r="22" spans="1:17" x14ac:dyDescent="0.45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  <c r="F22">
        <f t="shared" si="1"/>
        <v>2</v>
      </c>
      <c r="G22">
        <f t="shared" si="2"/>
        <v>215</v>
      </c>
      <c r="H22">
        <f>owoce6[[#This Row],[Chłodnia m]]+owoce6[[#This Row],[dostawa_malin]]</f>
        <v>281</v>
      </c>
      <c r="I22">
        <f>owoce6[[#This Row],[Chłodnia t]]+owoce6[[#This Row],[dostawa_truskawek]]</f>
        <v>356</v>
      </c>
      <c r="J22">
        <f>owoce6[[#This Row],[chłodnia p]]+owoce6[[#This Row],[dostawa_porzeczek]]</f>
        <v>336</v>
      </c>
      <c r="K2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22" t="str">
        <f>IF(owoce6[[#This Row],[Najmniej]]="maliny", "truskawki-porzeczki", IF(owoce6[[#This Row],[Najmniej]] = "truskawki", "maliny-porzeczki", "maliny-truskawki"))</f>
        <v>truskawki-porzeczki</v>
      </c>
      <c r="M22" s="2">
        <f>IF(OR(owoce6[[#This Row],[Konfitukra]] = "maliny-truskawki", owoce6[[#This Row],[Konfitukra]]="maliny-porzeczki"), owoce6[[#This Row],[Przed produkcja m]]-P22, owoce6[[#This Row],[Przed produkcja m]])</f>
        <v>281</v>
      </c>
      <c r="N22" s="2">
        <f>IF(OR(owoce6[[#This Row],[Konfitukra]] = "maliny-truskawki", owoce6[[#This Row],[Konfitukra]]="truskawki-porzeczki"),  owoce6[[#This Row],[Przed produckaj T]]-P22, owoce6[[#This Row],[Przed produckaj T]])</f>
        <v>20</v>
      </c>
      <c r="O22" s="2">
        <f>IF(OR(owoce6[[#This Row],[Konfitukra]] = "maliny-porzeczki", owoce6[[#This Row],[Konfitukra]]="truskawki-porzeczki"),  owoce6[[#This Row],[Przed produkcja P]]-P22, owoce6[[#This Row],[Przed produkcja P]])</f>
        <v>0</v>
      </c>
      <c r="P2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336</v>
      </c>
      <c r="Q22" s="2">
        <f t="shared" si="3"/>
        <v>21</v>
      </c>
    </row>
    <row r="23" spans="1:17" x14ac:dyDescent="0.45">
      <c r="A23" s="1">
        <v>43973</v>
      </c>
      <c r="B23">
        <v>390</v>
      </c>
      <c r="C23">
        <v>267</v>
      </c>
      <c r="D23">
        <v>124</v>
      </c>
      <c r="E23">
        <f t="shared" si="0"/>
        <v>281</v>
      </c>
      <c r="F23">
        <f t="shared" si="1"/>
        <v>20</v>
      </c>
      <c r="G23">
        <f t="shared" si="2"/>
        <v>0</v>
      </c>
      <c r="H23">
        <f>owoce6[[#This Row],[Chłodnia m]]+owoce6[[#This Row],[dostawa_malin]]</f>
        <v>671</v>
      </c>
      <c r="I23">
        <f>owoce6[[#This Row],[Chłodnia t]]+owoce6[[#This Row],[dostawa_truskawek]]</f>
        <v>287</v>
      </c>
      <c r="J23">
        <f>owoce6[[#This Row],[chłodnia p]]+owoce6[[#This Row],[dostawa_porzeczek]]</f>
        <v>124</v>
      </c>
      <c r="K2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3" t="str">
        <f>IF(owoce6[[#This Row],[Najmniej]]="maliny", "truskawki-porzeczki", IF(owoce6[[#This Row],[Najmniej]] = "truskawki", "maliny-porzeczki", "maliny-truskawki"))</f>
        <v>maliny-truskawki</v>
      </c>
      <c r="M23" s="2">
        <f>IF(OR(owoce6[[#This Row],[Konfitukra]] = "maliny-truskawki", owoce6[[#This Row],[Konfitukra]]="maliny-porzeczki"), owoce6[[#This Row],[Przed produkcja m]]-P23, owoce6[[#This Row],[Przed produkcja m]])</f>
        <v>384</v>
      </c>
      <c r="N23" s="2">
        <f>IF(OR(owoce6[[#This Row],[Konfitukra]] = "maliny-truskawki", owoce6[[#This Row],[Konfitukra]]="truskawki-porzeczki"),  owoce6[[#This Row],[Przed produckaj T]]-P23, owoce6[[#This Row],[Przed produckaj T]])</f>
        <v>0</v>
      </c>
      <c r="O23" s="2">
        <f>IF(OR(owoce6[[#This Row],[Konfitukra]] = "maliny-porzeczki", owoce6[[#This Row],[Konfitukra]]="truskawki-porzeczki"),  owoce6[[#This Row],[Przed produkcja P]]-P23, owoce6[[#This Row],[Przed produkcja P]])</f>
        <v>124</v>
      </c>
      <c r="P2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287</v>
      </c>
      <c r="Q23" s="2">
        <f t="shared" si="3"/>
        <v>22</v>
      </c>
    </row>
    <row r="24" spans="1:17" x14ac:dyDescent="0.45">
      <c r="A24" s="1">
        <v>43974</v>
      </c>
      <c r="B24">
        <v>308</v>
      </c>
      <c r="C24">
        <v>337</v>
      </c>
      <c r="D24">
        <v>105</v>
      </c>
      <c r="E24">
        <f t="shared" si="0"/>
        <v>384</v>
      </c>
      <c r="F24">
        <f t="shared" si="1"/>
        <v>0</v>
      </c>
      <c r="G24">
        <f t="shared" si="2"/>
        <v>124</v>
      </c>
      <c r="H24">
        <f>owoce6[[#This Row],[Chłodnia m]]+owoce6[[#This Row],[dostawa_malin]]</f>
        <v>692</v>
      </c>
      <c r="I24">
        <f>owoce6[[#This Row],[Chłodnia t]]+owoce6[[#This Row],[dostawa_truskawek]]</f>
        <v>337</v>
      </c>
      <c r="J24">
        <f>owoce6[[#This Row],[chłodnia p]]+owoce6[[#This Row],[dostawa_porzeczek]]</f>
        <v>229</v>
      </c>
      <c r="K2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4" t="str">
        <f>IF(owoce6[[#This Row],[Najmniej]]="maliny", "truskawki-porzeczki", IF(owoce6[[#This Row],[Najmniej]] = "truskawki", "maliny-porzeczki", "maliny-truskawki"))</f>
        <v>maliny-truskawki</v>
      </c>
      <c r="M24" s="2">
        <f>IF(OR(owoce6[[#This Row],[Konfitukra]] = "maliny-truskawki", owoce6[[#This Row],[Konfitukra]]="maliny-porzeczki"), owoce6[[#This Row],[Przed produkcja m]]-P24, owoce6[[#This Row],[Przed produkcja m]])</f>
        <v>355</v>
      </c>
      <c r="N24" s="2">
        <f>IF(OR(owoce6[[#This Row],[Konfitukra]] = "maliny-truskawki", owoce6[[#This Row],[Konfitukra]]="truskawki-porzeczki"),  owoce6[[#This Row],[Przed produckaj T]]-P24, owoce6[[#This Row],[Przed produckaj T]])</f>
        <v>0</v>
      </c>
      <c r="O24" s="2">
        <f>IF(OR(owoce6[[#This Row],[Konfitukra]] = "maliny-porzeczki", owoce6[[#This Row],[Konfitukra]]="truskawki-porzeczki"),  owoce6[[#This Row],[Przed produkcja P]]-P24, owoce6[[#This Row],[Przed produkcja P]])</f>
        <v>229</v>
      </c>
      <c r="P2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337</v>
      </c>
      <c r="Q24" s="2">
        <f t="shared" si="3"/>
        <v>23</v>
      </c>
    </row>
    <row r="25" spans="1:17" x14ac:dyDescent="0.45">
      <c r="A25" s="1">
        <v>43975</v>
      </c>
      <c r="B25">
        <v>391</v>
      </c>
      <c r="C25">
        <v>238</v>
      </c>
      <c r="D25">
        <v>113</v>
      </c>
      <c r="E25">
        <f t="shared" si="0"/>
        <v>355</v>
      </c>
      <c r="F25">
        <f t="shared" si="1"/>
        <v>0</v>
      </c>
      <c r="G25">
        <f t="shared" si="2"/>
        <v>229</v>
      </c>
      <c r="H25">
        <f>owoce6[[#This Row],[Chłodnia m]]+owoce6[[#This Row],[dostawa_malin]]</f>
        <v>746</v>
      </c>
      <c r="I25">
        <f>owoce6[[#This Row],[Chłodnia t]]+owoce6[[#This Row],[dostawa_truskawek]]</f>
        <v>238</v>
      </c>
      <c r="J25">
        <f>owoce6[[#This Row],[chłodnia p]]+owoce6[[#This Row],[dostawa_porzeczek]]</f>
        <v>342</v>
      </c>
      <c r="K2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25" t="str">
        <f>IF(owoce6[[#This Row],[Najmniej]]="maliny", "truskawki-porzeczki", IF(owoce6[[#This Row],[Najmniej]] = "truskawki", "maliny-porzeczki", "maliny-truskawki"))</f>
        <v>maliny-porzeczki</v>
      </c>
      <c r="M25" s="2">
        <f>IF(OR(owoce6[[#This Row],[Konfitukra]] = "maliny-truskawki", owoce6[[#This Row],[Konfitukra]]="maliny-porzeczki"), owoce6[[#This Row],[Przed produkcja m]]-P25, owoce6[[#This Row],[Przed produkcja m]])</f>
        <v>404</v>
      </c>
      <c r="N25" s="2">
        <f>IF(OR(owoce6[[#This Row],[Konfitukra]] = "maliny-truskawki", owoce6[[#This Row],[Konfitukra]]="truskawki-porzeczki"),  owoce6[[#This Row],[Przed produckaj T]]-P25, owoce6[[#This Row],[Przed produckaj T]])</f>
        <v>238</v>
      </c>
      <c r="O25" s="2">
        <f>IF(OR(owoce6[[#This Row],[Konfitukra]] = "maliny-porzeczki", owoce6[[#This Row],[Konfitukra]]="truskawki-porzeczki"),  owoce6[[#This Row],[Przed produkcja P]]-P25, owoce6[[#This Row],[Przed produkcja P]])</f>
        <v>0</v>
      </c>
      <c r="P2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342</v>
      </c>
      <c r="Q25" s="2">
        <f t="shared" si="3"/>
        <v>24</v>
      </c>
    </row>
    <row r="26" spans="1:17" x14ac:dyDescent="0.45">
      <c r="A26" s="1">
        <v>43976</v>
      </c>
      <c r="B26">
        <v>241</v>
      </c>
      <c r="C26">
        <v>283</v>
      </c>
      <c r="D26">
        <v>140</v>
      </c>
      <c r="E26">
        <f t="shared" si="0"/>
        <v>404</v>
      </c>
      <c r="F26">
        <f t="shared" si="1"/>
        <v>238</v>
      </c>
      <c r="G26">
        <f t="shared" si="2"/>
        <v>0</v>
      </c>
      <c r="H26">
        <f>owoce6[[#This Row],[Chłodnia m]]+owoce6[[#This Row],[dostawa_malin]]</f>
        <v>645</v>
      </c>
      <c r="I26">
        <f>owoce6[[#This Row],[Chłodnia t]]+owoce6[[#This Row],[dostawa_truskawek]]</f>
        <v>521</v>
      </c>
      <c r="J26">
        <f>owoce6[[#This Row],[chłodnia p]]+owoce6[[#This Row],[dostawa_porzeczek]]</f>
        <v>140</v>
      </c>
      <c r="K2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6" t="str">
        <f>IF(owoce6[[#This Row],[Najmniej]]="maliny", "truskawki-porzeczki", IF(owoce6[[#This Row],[Najmniej]] = "truskawki", "maliny-porzeczki", "maliny-truskawki"))</f>
        <v>maliny-truskawki</v>
      </c>
      <c r="M26" s="2">
        <f>IF(OR(owoce6[[#This Row],[Konfitukra]] = "maliny-truskawki", owoce6[[#This Row],[Konfitukra]]="maliny-porzeczki"), owoce6[[#This Row],[Przed produkcja m]]-P26, owoce6[[#This Row],[Przed produkcja m]])</f>
        <v>124</v>
      </c>
      <c r="N26" s="2">
        <f>IF(OR(owoce6[[#This Row],[Konfitukra]] = "maliny-truskawki", owoce6[[#This Row],[Konfitukra]]="truskawki-porzeczki"),  owoce6[[#This Row],[Przed produckaj T]]-P26, owoce6[[#This Row],[Przed produckaj T]])</f>
        <v>0</v>
      </c>
      <c r="O26" s="2">
        <f>IF(OR(owoce6[[#This Row],[Konfitukra]] = "maliny-porzeczki", owoce6[[#This Row],[Konfitukra]]="truskawki-porzeczki"),  owoce6[[#This Row],[Przed produkcja P]]-P26, owoce6[[#This Row],[Przed produkcja P]])</f>
        <v>140</v>
      </c>
      <c r="P2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521</v>
      </c>
      <c r="Q26" s="2">
        <f t="shared" si="3"/>
        <v>25</v>
      </c>
    </row>
    <row r="27" spans="1:17" x14ac:dyDescent="0.45">
      <c r="A27" s="1">
        <v>43977</v>
      </c>
      <c r="B27">
        <v>249</v>
      </c>
      <c r="C27">
        <v>275</v>
      </c>
      <c r="D27">
        <v>118</v>
      </c>
      <c r="E27">
        <f t="shared" si="0"/>
        <v>124</v>
      </c>
      <c r="F27">
        <f t="shared" si="1"/>
        <v>0</v>
      </c>
      <c r="G27">
        <f t="shared" si="2"/>
        <v>140</v>
      </c>
      <c r="H27">
        <f>owoce6[[#This Row],[Chłodnia m]]+owoce6[[#This Row],[dostawa_malin]]</f>
        <v>373</v>
      </c>
      <c r="I27">
        <f>owoce6[[#This Row],[Chłodnia t]]+owoce6[[#This Row],[dostawa_truskawek]]</f>
        <v>275</v>
      </c>
      <c r="J27">
        <f>owoce6[[#This Row],[chłodnia p]]+owoce6[[#This Row],[dostawa_porzeczek]]</f>
        <v>258</v>
      </c>
      <c r="K2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7" t="str">
        <f>IF(owoce6[[#This Row],[Najmniej]]="maliny", "truskawki-porzeczki", IF(owoce6[[#This Row],[Najmniej]] = "truskawki", "maliny-porzeczki", "maliny-truskawki"))</f>
        <v>maliny-truskawki</v>
      </c>
      <c r="M27" s="2">
        <f>IF(OR(owoce6[[#This Row],[Konfitukra]] = "maliny-truskawki", owoce6[[#This Row],[Konfitukra]]="maliny-porzeczki"), owoce6[[#This Row],[Przed produkcja m]]-P27, owoce6[[#This Row],[Przed produkcja m]])</f>
        <v>98</v>
      </c>
      <c r="N27" s="2">
        <f>IF(OR(owoce6[[#This Row],[Konfitukra]] = "maliny-truskawki", owoce6[[#This Row],[Konfitukra]]="truskawki-porzeczki"),  owoce6[[#This Row],[Przed produckaj T]]-P27, owoce6[[#This Row],[Przed produckaj T]])</f>
        <v>0</v>
      </c>
      <c r="O27" s="2">
        <f>IF(OR(owoce6[[#This Row],[Konfitukra]] = "maliny-porzeczki", owoce6[[#This Row],[Konfitukra]]="truskawki-porzeczki"),  owoce6[[#This Row],[Przed produkcja P]]-P27, owoce6[[#This Row],[Przed produkcja P]])</f>
        <v>258</v>
      </c>
      <c r="P2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275</v>
      </c>
      <c r="Q27" s="2">
        <f t="shared" si="3"/>
        <v>26</v>
      </c>
    </row>
    <row r="28" spans="1:17" x14ac:dyDescent="0.45">
      <c r="A28" s="1">
        <v>43978</v>
      </c>
      <c r="B28">
        <v>298</v>
      </c>
      <c r="C28">
        <v>263</v>
      </c>
      <c r="D28">
        <v>145</v>
      </c>
      <c r="E28">
        <f t="shared" si="0"/>
        <v>98</v>
      </c>
      <c r="F28">
        <f t="shared" si="1"/>
        <v>0</v>
      </c>
      <c r="G28">
        <f t="shared" si="2"/>
        <v>258</v>
      </c>
      <c r="H28">
        <f>owoce6[[#This Row],[Chłodnia m]]+owoce6[[#This Row],[dostawa_malin]]</f>
        <v>396</v>
      </c>
      <c r="I28">
        <f>owoce6[[#This Row],[Chłodnia t]]+owoce6[[#This Row],[dostawa_truskawek]]</f>
        <v>263</v>
      </c>
      <c r="J28">
        <f>owoce6[[#This Row],[chłodnia p]]+owoce6[[#This Row],[dostawa_porzeczek]]</f>
        <v>403</v>
      </c>
      <c r="K2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28" t="str">
        <f>IF(owoce6[[#This Row],[Najmniej]]="maliny", "truskawki-porzeczki", IF(owoce6[[#This Row],[Najmniej]] = "truskawki", "maliny-porzeczki", "maliny-truskawki"))</f>
        <v>maliny-porzeczki</v>
      </c>
      <c r="M28" s="2">
        <f>IF(OR(owoce6[[#This Row],[Konfitukra]] = "maliny-truskawki", owoce6[[#This Row],[Konfitukra]]="maliny-porzeczki"), owoce6[[#This Row],[Przed produkcja m]]-P28, owoce6[[#This Row],[Przed produkcja m]])</f>
        <v>0</v>
      </c>
      <c r="N28" s="2">
        <f>IF(OR(owoce6[[#This Row],[Konfitukra]] = "maliny-truskawki", owoce6[[#This Row],[Konfitukra]]="truskawki-porzeczki"),  owoce6[[#This Row],[Przed produckaj T]]-P28, owoce6[[#This Row],[Przed produckaj T]])</f>
        <v>263</v>
      </c>
      <c r="O28" s="2">
        <f>IF(OR(owoce6[[#This Row],[Konfitukra]] = "maliny-porzeczki", owoce6[[#This Row],[Konfitukra]]="truskawki-porzeczki"),  owoce6[[#This Row],[Przed produkcja P]]-P28, owoce6[[#This Row],[Przed produkcja P]])</f>
        <v>7</v>
      </c>
      <c r="P2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396</v>
      </c>
      <c r="Q28" s="2">
        <f t="shared" si="3"/>
        <v>27</v>
      </c>
    </row>
    <row r="29" spans="1:17" x14ac:dyDescent="0.45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  <c r="F29">
        <f t="shared" si="1"/>
        <v>263</v>
      </c>
      <c r="G29">
        <f t="shared" si="2"/>
        <v>7</v>
      </c>
      <c r="H29">
        <f>owoce6[[#This Row],[Chłodnia m]]+owoce6[[#This Row],[dostawa_malin]]</f>
        <v>254</v>
      </c>
      <c r="I29">
        <f>owoce6[[#This Row],[Chłodnia t]]+owoce6[[#This Row],[dostawa_truskawek]]</f>
        <v>504</v>
      </c>
      <c r="J29">
        <f>owoce6[[#This Row],[chłodnia p]]+owoce6[[#This Row],[dostawa_porzeczek]]</f>
        <v>156</v>
      </c>
      <c r="K2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29" t="str">
        <f>IF(owoce6[[#This Row],[Najmniej]]="maliny", "truskawki-porzeczki", IF(owoce6[[#This Row],[Najmniej]] = "truskawki", "maliny-porzeczki", "maliny-truskawki"))</f>
        <v>maliny-truskawki</v>
      </c>
      <c r="M29" s="2">
        <f>IF(OR(owoce6[[#This Row],[Konfitukra]] = "maliny-truskawki", owoce6[[#This Row],[Konfitukra]]="maliny-porzeczki"), owoce6[[#This Row],[Przed produkcja m]]-P29, owoce6[[#This Row],[Przed produkcja m]])</f>
        <v>0</v>
      </c>
      <c r="N29" s="2">
        <f>IF(OR(owoce6[[#This Row],[Konfitukra]] = "maliny-truskawki", owoce6[[#This Row],[Konfitukra]]="truskawki-porzeczki"),  owoce6[[#This Row],[Przed produckaj T]]-P29, owoce6[[#This Row],[Przed produckaj T]])</f>
        <v>250</v>
      </c>
      <c r="O29" s="2">
        <f>IF(OR(owoce6[[#This Row],[Konfitukra]] = "maliny-porzeczki", owoce6[[#This Row],[Konfitukra]]="truskawki-porzeczki"),  owoce6[[#This Row],[Przed produkcja P]]-P29, owoce6[[#This Row],[Przed produkcja P]])</f>
        <v>156</v>
      </c>
      <c r="P2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254</v>
      </c>
      <c r="Q29" s="2">
        <f t="shared" si="3"/>
        <v>28</v>
      </c>
    </row>
    <row r="30" spans="1:17" x14ac:dyDescent="0.45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  <c r="F30">
        <f t="shared" si="1"/>
        <v>250</v>
      </c>
      <c r="G30">
        <f t="shared" si="2"/>
        <v>156</v>
      </c>
      <c r="H30">
        <f>owoce6[[#This Row],[Chłodnia m]]+owoce6[[#This Row],[dostawa_malin]]</f>
        <v>329</v>
      </c>
      <c r="I30">
        <f>owoce6[[#This Row],[Chłodnia t]]+owoce6[[#This Row],[dostawa_truskawek]]</f>
        <v>573</v>
      </c>
      <c r="J30">
        <f>owoce6[[#This Row],[chłodnia p]]+owoce6[[#This Row],[dostawa_porzeczek]]</f>
        <v>290</v>
      </c>
      <c r="K3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0" t="str">
        <f>IF(owoce6[[#This Row],[Najmniej]]="maliny", "truskawki-porzeczki", IF(owoce6[[#This Row],[Najmniej]] = "truskawki", "maliny-porzeczki", "maliny-truskawki"))</f>
        <v>maliny-truskawki</v>
      </c>
      <c r="M30" s="2">
        <f>IF(OR(owoce6[[#This Row],[Konfitukra]] = "maliny-truskawki", owoce6[[#This Row],[Konfitukra]]="maliny-porzeczki"), owoce6[[#This Row],[Przed produkcja m]]-P30, owoce6[[#This Row],[Przed produkcja m]])</f>
        <v>0</v>
      </c>
      <c r="N30" s="2">
        <f>IF(OR(owoce6[[#This Row],[Konfitukra]] = "maliny-truskawki", owoce6[[#This Row],[Konfitukra]]="truskawki-porzeczki"),  owoce6[[#This Row],[Przed produckaj T]]-P30, owoce6[[#This Row],[Przed produckaj T]])</f>
        <v>244</v>
      </c>
      <c r="O30" s="2">
        <f>IF(OR(owoce6[[#This Row],[Konfitukra]] = "maliny-porzeczki", owoce6[[#This Row],[Konfitukra]]="truskawki-porzeczki"),  owoce6[[#This Row],[Przed produkcja P]]-P30, owoce6[[#This Row],[Przed produkcja P]])</f>
        <v>290</v>
      </c>
      <c r="P3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329</v>
      </c>
      <c r="Q30" s="2">
        <f t="shared" si="3"/>
        <v>29</v>
      </c>
    </row>
    <row r="31" spans="1:17" x14ac:dyDescent="0.45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  <c r="F31">
        <f t="shared" si="1"/>
        <v>244</v>
      </c>
      <c r="G31">
        <f t="shared" si="2"/>
        <v>290</v>
      </c>
      <c r="H31">
        <f>owoce6[[#This Row],[Chłodnia m]]+owoce6[[#This Row],[dostawa_malin]]</f>
        <v>213</v>
      </c>
      <c r="I31">
        <f>owoce6[[#This Row],[Chłodnia t]]+owoce6[[#This Row],[dostawa_truskawek]]</f>
        <v>465</v>
      </c>
      <c r="J31">
        <f>owoce6[[#This Row],[chłodnia p]]+owoce6[[#This Row],[dostawa_porzeczek]]</f>
        <v>409</v>
      </c>
      <c r="K3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31" t="str">
        <f>IF(owoce6[[#This Row],[Najmniej]]="maliny", "truskawki-porzeczki", IF(owoce6[[#This Row],[Najmniej]] = "truskawki", "maliny-porzeczki", "maliny-truskawki"))</f>
        <v>truskawki-porzeczki</v>
      </c>
      <c r="M31" s="2">
        <f>IF(OR(owoce6[[#This Row],[Konfitukra]] = "maliny-truskawki", owoce6[[#This Row],[Konfitukra]]="maliny-porzeczki"), owoce6[[#This Row],[Przed produkcja m]]-P31, owoce6[[#This Row],[Przed produkcja m]])</f>
        <v>213</v>
      </c>
      <c r="N31" s="2">
        <f>IF(OR(owoce6[[#This Row],[Konfitukra]] = "maliny-truskawki", owoce6[[#This Row],[Konfitukra]]="truskawki-porzeczki"),  owoce6[[#This Row],[Przed produckaj T]]-P31, owoce6[[#This Row],[Przed produckaj T]])</f>
        <v>56</v>
      </c>
      <c r="O31" s="2">
        <f>IF(OR(owoce6[[#This Row],[Konfitukra]] = "maliny-porzeczki", owoce6[[#This Row],[Konfitukra]]="truskawki-porzeczki"),  owoce6[[#This Row],[Przed produkcja P]]-P31, owoce6[[#This Row],[Przed produkcja P]])</f>
        <v>0</v>
      </c>
      <c r="P3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409</v>
      </c>
      <c r="Q31" s="2">
        <f t="shared" si="3"/>
        <v>30</v>
      </c>
    </row>
    <row r="32" spans="1:17" x14ac:dyDescent="0.45">
      <c r="A32" s="1">
        <v>43982</v>
      </c>
      <c r="B32">
        <v>294</v>
      </c>
      <c r="C32">
        <v>326</v>
      </c>
      <c r="D32">
        <v>145</v>
      </c>
      <c r="E32">
        <f t="shared" si="0"/>
        <v>213</v>
      </c>
      <c r="F32">
        <f t="shared" si="1"/>
        <v>56</v>
      </c>
      <c r="G32">
        <f t="shared" si="2"/>
        <v>0</v>
      </c>
      <c r="H32">
        <f>owoce6[[#This Row],[Chłodnia m]]+owoce6[[#This Row],[dostawa_malin]]</f>
        <v>507</v>
      </c>
      <c r="I32">
        <f>owoce6[[#This Row],[Chłodnia t]]+owoce6[[#This Row],[dostawa_truskawek]]</f>
        <v>382</v>
      </c>
      <c r="J32">
        <f>owoce6[[#This Row],[chłodnia p]]+owoce6[[#This Row],[dostawa_porzeczek]]</f>
        <v>145</v>
      </c>
      <c r="K3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2" t="str">
        <f>IF(owoce6[[#This Row],[Najmniej]]="maliny", "truskawki-porzeczki", IF(owoce6[[#This Row],[Najmniej]] = "truskawki", "maliny-porzeczki", "maliny-truskawki"))</f>
        <v>maliny-truskawki</v>
      </c>
      <c r="M32" s="2">
        <f>IF(OR(owoce6[[#This Row],[Konfitukra]] = "maliny-truskawki", owoce6[[#This Row],[Konfitukra]]="maliny-porzeczki"), owoce6[[#This Row],[Przed produkcja m]]-P32, owoce6[[#This Row],[Przed produkcja m]])</f>
        <v>125</v>
      </c>
      <c r="N32" s="2">
        <f>IF(OR(owoce6[[#This Row],[Konfitukra]] = "maliny-truskawki", owoce6[[#This Row],[Konfitukra]]="truskawki-porzeczki"),  owoce6[[#This Row],[Przed produckaj T]]-P32, owoce6[[#This Row],[Przed produckaj T]])</f>
        <v>0</v>
      </c>
      <c r="O32" s="2">
        <f>IF(OR(owoce6[[#This Row],[Konfitukra]] = "maliny-porzeczki", owoce6[[#This Row],[Konfitukra]]="truskawki-porzeczki"),  owoce6[[#This Row],[Przed produkcja P]]-P32, owoce6[[#This Row],[Przed produkcja P]])</f>
        <v>145</v>
      </c>
      <c r="P3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382</v>
      </c>
      <c r="Q32" s="2">
        <f t="shared" si="3"/>
        <v>31</v>
      </c>
    </row>
    <row r="33" spans="1:17" x14ac:dyDescent="0.45">
      <c r="A33" s="1">
        <v>43983</v>
      </c>
      <c r="B33">
        <v>225</v>
      </c>
      <c r="C33">
        <v>206</v>
      </c>
      <c r="D33">
        <v>122</v>
      </c>
      <c r="E33">
        <f t="shared" si="0"/>
        <v>125</v>
      </c>
      <c r="F33">
        <f t="shared" si="1"/>
        <v>0</v>
      </c>
      <c r="G33">
        <f t="shared" si="2"/>
        <v>145</v>
      </c>
      <c r="H33">
        <f>owoce6[[#This Row],[Chłodnia m]]+owoce6[[#This Row],[dostawa_malin]]</f>
        <v>350</v>
      </c>
      <c r="I33">
        <f>owoce6[[#This Row],[Chłodnia t]]+owoce6[[#This Row],[dostawa_truskawek]]</f>
        <v>206</v>
      </c>
      <c r="J33">
        <f>owoce6[[#This Row],[chłodnia p]]+owoce6[[#This Row],[dostawa_porzeczek]]</f>
        <v>267</v>
      </c>
      <c r="K3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33" t="str">
        <f>IF(owoce6[[#This Row],[Najmniej]]="maliny", "truskawki-porzeczki", IF(owoce6[[#This Row],[Najmniej]] = "truskawki", "maliny-porzeczki", "maliny-truskawki"))</f>
        <v>maliny-porzeczki</v>
      </c>
      <c r="M33" s="2">
        <f>IF(OR(owoce6[[#This Row],[Konfitukra]] = "maliny-truskawki", owoce6[[#This Row],[Konfitukra]]="maliny-porzeczki"), owoce6[[#This Row],[Przed produkcja m]]-P33, owoce6[[#This Row],[Przed produkcja m]])</f>
        <v>83</v>
      </c>
      <c r="N33" s="2">
        <f>IF(OR(owoce6[[#This Row],[Konfitukra]] = "maliny-truskawki", owoce6[[#This Row],[Konfitukra]]="truskawki-porzeczki"),  owoce6[[#This Row],[Przed produckaj T]]-P33, owoce6[[#This Row],[Przed produckaj T]])</f>
        <v>206</v>
      </c>
      <c r="O33" s="2">
        <f>IF(OR(owoce6[[#This Row],[Konfitukra]] = "maliny-porzeczki", owoce6[[#This Row],[Konfitukra]]="truskawki-porzeczki"),  owoce6[[#This Row],[Przed produkcja P]]-P33, owoce6[[#This Row],[Przed produkcja P]])</f>
        <v>0</v>
      </c>
      <c r="P3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267</v>
      </c>
      <c r="Q33" s="2">
        <f t="shared" si="3"/>
        <v>32</v>
      </c>
    </row>
    <row r="34" spans="1:17" x14ac:dyDescent="0.45">
      <c r="A34" s="1">
        <v>43984</v>
      </c>
      <c r="B34">
        <v>264</v>
      </c>
      <c r="C34">
        <v>355</v>
      </c>
      <c r="D34">
        <v>134</v>
      </c>
      <c r="E34">
        <f t="shared" si="0"/>
        <v>83</v>
      </c>
      <c r="F34">
        <f t="shared" si="1"/>
        <v>206</v>
      </c>
      <c r="G34">
        <f t="shared" si="2"/>
        <v>0</v>
      </c>
      <c r="H34">
        <f>owoce6[[#This Row],[Chłodnia m]]+owoce6[[#This Row],[dostawa_malin]]</f>
        <v>347</v>
      </c>
      <c r="I34">
        <f>owoce6[[#This Row],[Chłodnia t]]+owoce6[[#This Row],[dostawa_truskawek]]</f>
        <v>561</v>
      </c>
      <c r="J34">
        <f>owoce6[[#This Row],[chłodnia p]]+owoce6[[#This Row],[dostawa_porzeczek]]</f>
        <v>134</v>
      </c>
      <c r="K3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4" t="str">
        <f>IF(owoce6[[#This Row],[Najmniej]]="maliny", "truskawki-porzeczki", IF(owoce6[[#This Row],[Najmniej]] = "truskawki", "maliny-porzeczki", "maliny-truskawki"))</f>
        <v>maliny-truskawki</v>
      </c>
      <c r="M34" s="2">
        <f>IF(OR(owoce6[[#This Row],[Konfitukra]] = "maliny-truskawki", owoce6[[#This Row],[Konfitukra]]="maliny-porzeczki"), owoce6[[#This Row],[Przed produkcja m]]-P34, owoce6[[#This Row],[Przed produkcja m]])</f>
        <v>0</v>
      </c>
      <c r="N34" s="2">
        <f>IF(OR(owoce6[[#This Row],[Konfitukra]] = "maliny-truskawki", owoce6[[#This Row],[Konfitukra]]="truskawki-porzeczki"),  owoce6[[#This Row],[Przed produckaj T]]-P34, owoce6[[#This Row],[Przed produckaj T]])</f>
        <v>214</v>
      </c>
      <c r="O34" s="2">
        <f>IF(OR(owoce6[[#This Row],[Konfitukra]] = "maliny-porzeczki", owoce6[[#This Row],[Konfitukra]]="truskawki-porzeczki"),  owoce6[[#This Row],[Przed produkcja P]]-P34, owoce6[[#This Row],[Przed produkcja P]])</f>
        <v>134</v>
      </c>
      <c r="P3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347</v>
      </c>
      <c r="Q34" s="2">
        <f t="shared" si="3"/>
        <v>33</v>
      </c>
    </row>
    <row r="35" spans="1:17" x14ac:dyDescent="0.45">
      <c r="A35" s="1">
        <v>43985</v>
      </c>
      <c r="B35">
        <v>253</v>
      </c>
      <c r="C35">
        <v>271</v>
      </c>
      <c r="D35">
        <v>142</v>
      </c>
      <c r="E35">
        <f t="shared" si="0"/>
        <v>0</v>
      </c>
      <c r="F35">
        <f t="shared" si="1"/>
        <v>214</v>
      </c>
      <c r="G35">
        <f t="shared" si="2"/>
        <v>134</v>
      </c>
      <c r="H35">
        <f>owoce6[[#This Row],[Chłodnia m]]+owoce6[[#This Row],[dostawa_malin]]</f>
        <v>253</v>
      </c>
      <c r="I35">
        <f>owoce6[[#This Row],[Chłodnia t]]+owoce6[[#This Row],[dostawa_truskawek]]</f>
        <v>485</v>
      </c>
      <c r="J35">
        <f>owoce6[[#This Row],[chłodnia p]]+owoce6[[#This Row],[dostawa_porzeczek]]</f>
        <v>276</v>
      </c>
      <c r="K3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35" t="str">
        <f>IF(owoce6[[#This Row],[Najmniej]]="maliny", "truskawki-porzeczki", IF(owoce6[[#This Row],[Najmniej]] = "truskawki", "maliny-porzeczki", "maliny-truskawki"))</f>
        <v>truskawki-porzeczki</v>
      </c>
      <c r="M35" s="2">
        <f>IF(OR(owoce6[[#This Row],[Konfitukra]] = "maliny-truskawki", owoce6[[#This Row],[Konfitukra]]="maliny-porzeczki"), owoce6[[#This Row],[Przed produkcja m]]-P35, owoce6[[#This Row],[Przed produkcja m]])</f>
        <v>253</v>
      </c>
      <c r="N35" s="2">
        <f>IF(OR(owoce6[[#This Row],[Konfitukra]] = "maliny-truskawki", owoce6[[#This Row],[Konfitukra]]="truskawki-porzeczki"),  owoce6[[#This Row],[Przed produckaj T]]-P35, owoce6[[#This Row],[Przed produckaj T]])</f>
        <v>209</v>
      </c>
      <c r="O35" s="2">
        <f>IF(OR(owoce6[[#This Row],[Konfitukra]] = "maliny-porzeczki", owoce6[[#This Row],[Konfitukra]]="truskawki-porzeczki"),  owoce6[[#This Row],[Przed produkcja P]]-P35, owoce6[[#This Row],[Przed produkcja P]])</f>
        <v>0</v>
      </c>
      <c r="P3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276</v>
      </c>
      <c r="Q35" s="2">
        <f t="shared" si="3"/>
        <v>34</v>
      </c>
    </row>
    <row r="36" spans="1:17" x14ac:dyDescent="0.45">
      <c r="A36" s="1">
        <v>43986</v>
      </c>
      <c r="B36">
        <v>352</v>
      </c>
      <c r="C36">
        <v>207</v>
      </c>
      <c r="D36">
        <v>125</v>
      </c>
      <c r="E36">
        <f t="shared" si="0"/>
        <v>253</v>
      </c>
      <c r="F36">
        <f t="shared" si="1"/>
        <v>209</v>
      </c>
      <c r="G36">
        <f t="shared" si="2"/>
        <v>0</v>
      </c>
      <c r="H36">
        <f>owoce6[[#This Row],[Chłodnia m]]+owoce6[[#This Row],[dostawa_malin]]</f>
        <v>605</v>
      </c>
      <c r="I36">
        <f>owoce6[[#This Row],[Chłodnia t]]+owoce6[[#This Row],[dostawa_truskawek]]</f>
        <v>416</v>
      </c>
      <c r="J36">
        <f>owoce6[[#This Row],[chłodnia p]]+owoce6[[#This Row],[dostawa_porzeczek]]</f>
        <v>125</v>
      </c>
      <c r="K3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6" t="str">
        <f>IF(owoce6[[#This Row],[Najmniej]]="maliny", "truskawki-porzeczki", IF(owoce6[[#This Row],[Najmniej]] = "truskawki", "maliny-porzeczki", "maliny-truskawki"))</f>
        <v>maliny-truskawki</v>
      </c>
      <c r="M36" s="2">
        <f>IF(OR(owoce6[[#This Row],[Konfitukra]] = "maliny-truskawki", owoce6[[#This Row],[Konfitukra]]="maliny-porzeczki"), owoce6[[#This Row],[Przed produkcja m]]-P36, owoce6[[#This Row],[Przed produkcja m]])</f>
        <v>189</v>
      </c>
      <c r="N36" s="2">
        <f>IF(OR(owoce6[[#This Row],[Konfitukra]] = "maliny-truskawki", owoce6[[#This Row],[Konfitukra]]="truskawki-porzeczki"),  owoce6[[#This Row],[Przed produckaj T]]-P36, owoce6[[#This Row],[Przed produckaj T]])</f>
        <v>0</v>
      </c>
      <c r="O36" s="2">
        <f>IF(OR(owoce6[[#This Row],[Konfitukra]] = "maliny-porzeczki", owoce6[[#This Row],[Konfitukra]]="truskawki-porzeczki"),  owoce6[[#This Row],[Przed produkcja P]]-P36, owoce6[[#This Row],[Przed produkcja P]])</f>
        <v>125</v>
      </c>
      <c r="P3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416</v>
      </c>
      <c r="Q36" s="2">
        <f t="shared" si="3"/>
        <v>35</v>
      </c>
    </row>
    <row r="37" spans="1:17" x14ac:dyDescent="0.45">
      <c r="A37" s="1">
        <v>43987</v>
      </c>
      <c r="B37">
        <v>269</v>
      </c>
      <c r="C37">
        <v>248</v>
      </c>
      <c r="D37">
        <v>137</v>
      </c>
      <c r="E37">
        <f t="shared" si="0"/>
        <v>189</v>
      </c>
      <c r="F37">
        <f t="shared" si="1"/>
        <v>0</v>
      </c>
      <c r="G37">
        <f t="shared" si="2"/>
        <v>125</v>
      </c>
      <c r="H37">
        <f>owoce6[[#This Row],[Chłodnia m]]+owoce6[[#This Row],[dostawa_malin]]</f>
        <v>458</v>
      </c>
      <c r="I37">
        <f>owoce6[[#This Row],[Chłodnia t]]+owoce6[[#This Row],[dostawa_truskawek]]</f>
        <v>248</v>
      </c>
      <c r="J37">
        <f>owoce6[[#This Row],[chłodnia p]]+owoce6[[#This Row],[dostawa_porzeczek]]</f>
        <v>262</v>
      </c>
      <c r="K3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37" t="str">
        <f>IF(owoce6[[#This Row],[Najmniej]]="maliny", "truskawki-porzeczki", IF(owoce6[[#This Row],[Najmniej]] = "truskawki", "maliny-porzeczki", "maliny-truskawki"))</f>
        <v>maliny-porzeczki</v>
      </c>
      <c r="M37" s="2">
        <f>IF(OR(owoce6[[#This Row],[Konfitukra]] = "maliny-truskawki", owoce6[[#This Row],[Konfitukra]]="maliny-porzeczki"), owoce6[[#This Row],[Przed produkcja m]]-P37, owoce6[[#This Row],[Przed produkcja m]])</f>
        <v>196</v>
      </c>
      <c r="N37" s="2">
        <f>IF(OR(owoce6[[#This Row],[Konfitukra]] = "maliny-truskawki", owoce6[[#This Row],[Konfitukra]]="truskawki-porzeczki"),  owoce6[[#This Row],[Przed produckaj T]]-P37, owoce6[[#This Row],[Przed produckaj T]])</f>
        <v>248</v>
      </c>
      <c r="O37" s="2">
        <f>IF(OR(owoce6[[#This Row],[Konfitukra]] = "maliny-porzeczki", owoce6[[#This Row],[Konfitukra]]="truskawki-porzeczki"),  owoce6[[#This Row],[Przed produkcja P]]-P37, owoce6[[#This Row],[Przed produkcja P]])</f>
        <v>0</v>
      </c>
      <c r="P3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262</v>
      </c>
      <c r="Q37" s="2">
        <f t="shared" si="3"/>
        <v>36</v>
      </c>
    </row>
    <row r="38" spans="1:17" x14ac:dyDescent="0.45">
      <c r="A38" s="1">
        <v>43988</v>
      </c>
      <c r="B38">
        <v>242</v>
      </c>
      <c r="C38">
        <v>247</v>
      </c>
      <c r="D38">
        <v>125</v>
      </c>
      <c r="E38">
        <f t="shared" si="0"/>
        <v>196</v>
      </c>
      <c r="F38">
        <f t="shared" si="1"/>
        <v>248</v>
      </c>
      <c r="G38">
        <f t="shared" si="2"/>
        <v>0</v>
      </c>
      <c r="H38">
        <f>owoce6[[#This Row],[Chłodnia m]]+owoce6[[#This Row],[dostawa_malin]]</f>
        <v>438</v>
      </c>
      <c r="I38">
        <f>owoce6[[#This Row],[Chłodnia t]]+owoce6[[#This Row],[dostawa_truskawek]]</f>
        <v>495</v>
      </c>
      <c r="J38">
        <f>owoce6[[#This Row],[chłodnia p]]+owoce6[[#This Row],[dostawa_porzeczek]]</f>
        <v>125</v>
      </c>
      <c r="K3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8" t="str">
        <f>IF(owoce6[[#This Row],[Najmniej]]="maliny", "truskawki-porzeczki", IF(owoce6[[#This Row],[Najmniej]] = "truskawki", "maliny-porzeczki", "maliny-truskawki"))</f>
        <v>maliny-truskawki</v>
      </c>
      <c r="M38" s="2">
        <f>IF(OR(owoce6[[#This Row],[Konfitukra]] = "maliny-truskawki", owoce6[[#This Row],[Konfitukra]]="maliny-porzeczki"), owoce6[[#This Row],[Przed produkcja m]]-P38, owoce6[[#This Row],[Przed produkcja m]])</f>
        <v>0</v>
      </c>
      <c r="N38" s="2">
        <f>IF(OR(owoce6[[#This Row],[Konfitukra]] = "maliny-truskawki", owoce6[[#This Row],[Konfitukra]]="truskawki-porzeczki"),  owoce6[[#This Row],[Przed produckaj T]]-P38, owoce6[[#This Row],[Przed produckaj T]])</f>
        <v>57</v>
      </c>
      <c r="O38" s="2">
        <f>IF(OR(owoce6[[#This Row],[Konfitukra]] = "maliny-porzeczki", owoce6[[#This Row],[Konfitukra]]="truskawki-porzeczki"),  owoce6[[#This Row],[Przed produkcja P]]-P38, owoce6[[#This Row],[Przed produkcja P]])</f>
        <v>125</v>
      </c>
      <c r="P3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438</v>
      </c>
      <c r="Q38" s="2">
        <f t="shared" si="3"/>
        <v>37</v>
      </c>
    </row>
    <row r="39" spans="1:17" x14ac:dyDescent="0.45">
      <c r="A39" s="1">
        <v>43989</v>
      </c>
      <c r="B39">
        <v>327</v>
      </c>
      <c r="C39">
        <v>262</v>
      </c>
      <c r="D39">
        <v>103</v>
      </c>
      <c r="E39">
        <f t="shared" si="0"/>
        <v>0</v>
      </c>
      <c r="F39">
        <f t="shared" si="1"/>
        <v>57</v>
      </c>
      <c r="G39">
        <f t="shared" si="2"/>
        <v>125</v>
      </c>
      <c r="H39">
        <f>owoce6[[#This Row],[Chłodnia m]]+owoce6[[#This Row],[dostawa_malin]]</f>
        <v>327</v>
      </c>
      <c r="I39">
        <f>owoce6[[#This Row],[Chłodnia t]]+owoce6[[#This Row],[dostawa_truskawek]]</f>
        <v>319</v>
      </c>
      <c r="J39">
        <f>owoce6[[#This Row],[chłodnia p]]+owoce6[[#This Row],[dostawa_porzeczek]]</f>
        <v>228</v>
      </c>
      <c r="K3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39" t="str">
        <f>IF(owoce6[[#This Row],[Najmniej]]="maliny", "truskawki-porzeczki", IF(owoce6[[#This Row],[Najmniej]] = "truskawki", "maliny-porzeczki", "maliny-truskawki"))</f>
        <v>maliny-truskawki</v>
      </c>
      <c r="M39" s="2">
        <f>IF(OR(owoce6[[#This Row],[Konfitukra]] = "maliny-truskawki", owoce6[[#This Row],[Konfitukra]]="maliny-porzeczki"), owoce6[[#This Row],[Przed produkcja m]]-P39, owoce6[[#This Row],[Przed produkcja m]])</f>
        <v>8</v>
      </c>
      <c r="N39" s="2">
        <f>IF(OR(owoce6[[#This Row],[Konfitukra]] = "maliny-truskawki", owoce6[[#This Row],[Konfitukra]]="truskawki-porzeczki"),  owoce6[[#This Row],[Przed produckaj T]]-P39, owoce6[[#This Row],[Przed produckaj T]])</f>
        <v>0</v>
      </c>
      <c r="O39" s="2">
        <f>IF(OR(owoce6[[#This Row],[Konfitukra]] = "maliny-porzeczki", owoce6[[#This Row],[Konfitukra]]="truskawki-porzeczki"),  owoce6[[#This Row],[Przed produkcja P]]-P39, owoce6[[#This Row],[Przed produkcja P]])</f>
        <v>228</v>
      </c>
      <c r="P3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319</v>
      </c>
      <c r="Q39" s="2">
        <f t="shared" si="3"/>
        <v>38</v>
      </c>
    </row>
    <row r="40" spans="1:17" x14ac:dyDescent="0.45">
      <c r="A40" s="1">
        <v>43990</v>
      </c>
      <c r="B40">
        <v>316</v>
      </c>
      <c r="C40">
        <v>253</v>
      </c>
      <c r="D40">
        <v>134</v>
      </c>
      <c r="E40">
        <f t="shared" si="0"/>
        <v>8</v>
      </c>
      <c r="F40">
        <f t="shared" si="1"/>
        <v>0</v>
      </c>
      <c r="G40">
        <f t="shared" si="2"/>
        <v>228</v>
      </c>
      <c r="H40">
        <f>owoce6[[#This Row],[Chłodnia m]]+owoce6[[#This Row],[dostawa_malin]]</f>
        <v>324</v>
      </c>
      <c r="I40">
        <f>owoce6[[#This Row],[Chłodnia t]]+owoce6[[#This Row],[dostawa_truskawek]]</f>
        <v>253</v>
      </c>
      <c r="J40">
        <f>owoce6[[#This Row],[chłodnia p]]+owoce6[[#This Row],[dostawa_porzeczek]]</f>
        <v>362</v>
      </c>
      <c r="K4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40" t="str">
        <f>IF(owoce6[[#This Row],[Najmniej]]="maliny", "truskawki-porzeczki", IF(owoce6[[#This Row],[Najmniej]] = "truskawki", "maliny-porzeczki", "maliny-truskawki"))</f>
        <v>maliny-porzeczki</v>
      </c>
      <c r="M40" s="2">
        <f>IF(OR(owoce6[[#This Row],[Konfitukra]] = "maliny-truskawki", owoce6[[#This Row],[Konfitukra]]="maliny-porzeczki"), owoce6[[#This Row],[Przed produkcja m]]-P40, owoce6[[#This Row],[Przed produkcja m]])</f>
        <v>0</v>
      </c>
      <c r="N40" s="2">
        <f>IF(OR(owoce6[[#This Row],[Konfitukra]] = "maliny-truskawki", owoce6[[#This Row],[Konfitukra]]="truskawki-porzeczki"),  owoce6[[#This Row],[Przed produckaj T]]-P40, owoce6[[#This Row],[Przed produckaj T]])</f>
        <v>253</v>
      </c>
      <c r="O40" s="2">
        <f>IF(OR(owoce6[[#This Row],[Konfitukra]] = "maliny-porzeczki", owoce6[[#This Row],[Konfitukra]]="truskawki-porzeczki"),  owoce6[[#This Row],[Przed produkcja P]]-P40, owoce6[[#This Row],[Przed produkcja P]])</f>
        <v>38</v>
      </c>
      <c r="P4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324</v>
      </c>
      <c r="Q40" s="2">
        <f t="shared" si="3"/>
        <v>39</v>
      </c>
    </row>
    <row r="41" spans="1:17" x14ac:dyDescent="0.45">
      <c r="A41" s="1">
        <v>43991</v>
      </c>
      <c r="B41">
        <v>294</v>
      </c>
      <c r="C41">
        <v>249</v>
      </c>
      <c r="D41">
        <v>137</v>
      </c>
      <c r="E41">
        <f t="shared" si="0"/>
        <v>0</v>
      </c>
      <c r="F41">
        <f t="shared" si="1"/>
        <v>253</v>
      </c>
      <c r="G41">
        <f t="shared" si="2"/>
        <v>38</v>
      </c>
      <c r="H41">
        <f>owoce6[[#This Row],[Chłodnia m]]+owoce6[[#This Row],[dostawa_malin]]</f>
        <v>294</v>
      </c>
      <c r="I41">
        <f>owoce6[[#This Row],[Chłodnia t]]+owoce6[[#This Row],[dostawa_truskawek]]</f>
        <v>502</v>
      </c>
      <c r="J41">
        <f>owoce6[[#This Row],[chłodnia p]]+owoce6[[#This Row],[dostawa_porzeczek]]</f>
        <v>175</v>
      </c>
      <c r="K4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1" t="str">
        <f>IF(owoce6[[#This Row],[Najmniej]]="maliny", "truskawki-porzeczki", IF(owoce6[[#This Row],[Najmniej]] = "truskawki", "maliny-porzeczki", "maliny-truskawki"))</f>
        <v>maliny-truskawki</v>
      </c>
      <c r="M41" s="2">
        <f>IF(OR(owoce6[[#This Row],[Konfitukra]] = "maliny-truskawki", owoce6[[#This Row],[Konfitukra]]="maliny-porzeczki"), owoce6[[#This Row],[Przed produkcja m]]-P41, owoce6[[#This Row],[Przed produkcja m]])</f>
        <v>0</v>
      </c>
      <c r="N41" s="2">
        <f>IF(OR(owoce6[[#This Row],[Konfitukra]] = "maliny-truskawki", owoce6[[#This Row],[Konfitukra]]="truskawki-porzeczki"),  owoce6[[#This Row],[Przed produckaj T]]-P41, owoce6[[#This Row],[Przed produckaj T]])</f>
        <v>208</v>
      </c>
      <c r="O41" s="2">
        <f>IF(OR(owoce6[[#This Row],[Konfitukra]] = "maliny-porzeczki", owoce6[[#This Row],[Konfitukra]]="truskawki-porzeczki"),  owoce6[[#This Row],[Przed produkcja P]]-P41, owoce6[[#This Row],[Przed produkcja P]])</f>
        <v>175</v>
      </c>
      <c r="P4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294</v>
      </c>
      <c r="Q41" s="2">
        <f t="shared" si="3"/>
        <v>40</v>
      </c>
    </row>
    <row r="42" spans="1:17" x14ac:dyDescent="0.45">
      <c r="A42" s="1">
        <v>43992</v>
      </c>
      <c r="B42">
        <v>270</v>
      </c>
      <c r="C42">
        <v>206</v>
      </c>
      <c r="D42">
        <v>146</v>
      </c>
      <c r="E42">
        <f t="shared" si="0"/>
        <v>0</v>
      </c>
      <c r="F42">
        <f t="shared" si="1"/>
        <v>208</v>
      </c>
      <c r="G42">
        <f t="shared" si="2"/>
        <v>175</v>
      </c>
      <c r="H42">
        <f>owoce6[[#This Row],[Chłodnia m]]+owoce6[[#This Row],[dostawa_malin]]</f>
        <v>270</v>
      </c>
      <c r="I42">
        <f>owoce6[[#This Row],[Chłodnia t]]+owoce6[[#This Row],[dostawa_truskawek]]</f>
        <v>414</v>
      </c>
      <c r="J42">
        <f>owoce6[[#This Row],[chłodnia p]]+owoce6[[#This Row],[dostawa_porzeczek]]</f>
        <v>321</v>
      </c>
      <c r="K4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42" t="str">
        <f>IF(owoce6[[#This Row],[Najmniej]]="maliny", "truskawki-porzeczki", IF(owoce6[[#This Row],[Najmniej]] = "truskawki", "maliny-porzeczki", "maliny-truskawki"))</f>
        <v>truskawki-porzeczki</v>
      </c>
      <c r="M42" s="2">
        <f>IF(OR(owoce6[[#This Row],[Konfitukra]] = "maliny-truskawki", owoce6[[#This Row],[Konfitukra]]="maliny-porzeczki"), owoce6[[#This Row],[Przed produkcja m]]-P42, owoce6[[#This Row],[Przed produkcja m]])</f>
        <v>270</v>
      </c>
      <c r="N42" s="2">
        <f>IF(OR(owoce6[[#This Row],[Konfitukra]] = "maliny-truskawki", owoce6[[#This Row],[Konfitukra]]="truskawki-porzeczki"),  owoce6[[#This Row],[Przed produckaj T]]-P42, owoce6[[#This Row],[Przed produckaj T]])</f>
        <v>93</v>
      </c>
      <c r="O42" s="2">
        <f>IF(OR(owoce6[[#This Row],[Konfitukra]] = "maliny-porzeczki", owoce6[[#This Row],[Konfitukra]]="truskawki-porzeczki"),  owoce6[[#This Row],[Przed produkcja P]]-P42, owoce6[[#This Row],[Przed produkcja P]])</f>
        <v>0</v>
      </c>
      <c r="P4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321</v>
      </c>
      <c r="Q42" s="2">
        <f t="shared" si="3"/>
        <v>41</v>
      </c>
    </row>
    <row r="43" spans="1:17" x14ac:dyDescent="0.45">
      <c r="A43" s="1">
        <v>43993</v>
      </c>
      <c r="B43">
        <v>349</v>
      </c>
      <c r="C43">
        <v>301</v>
      </c>
      <c r="D43">
        <v>138</v>
      </c>
      <c r="E43">
        <f t="shared" si="0"/>
        <v>270</v>
      </c>
      <c r="F43">
        <f t="shared" si="1"/>
        <v>93</v>
      </c>
      <c r="G43">
        <f t="shared" si="2"/>
        <v>0</v>
      </c>
      <c r="H43">
        <f>owoce6[[#This Row],[Chłodnia m]]+owoce6[[#This Row],[dostawa_malin]]</f>
        <v>619</v>
      </c>
      <c r="I43">
        <f>owoce6[[#This Row],[Chłodnia t]]+owoce6[[#This Row],[dostawa_truskawek]]</f>
        <v>394</v>
      </c>
      <c r="J43">
        <f>owoce6[[#This Row],[chłodnia p]]+owoce6[[#This Row],[dostawa_porzeczek]]</f>
        <v>138</v>
      </c>
      <c r="K4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3" t="str">
        <f>IF(owoce6[[#This Row],[Najmniej]]="maliny", "truskawki-porzeczki", IF(owoce6[[#This Row],[Najmniej]] = "truskawki", "maliny-porzeczki", "maliny-truskawki"))</f>
        <v>maliny-truskawki</v>
      </c>
      <c r="M43" s="2">
        <f>IF(OR(owoce6[[#This Row],[Konfitukra]] = "maliny-truskawki", owoce6[[#This Row],[Konfitukra]]="maliny-porzeczki"), owoce6[[#This Row],[Przed produkcja m]]-P43, owoce6[[#This Row],[Przed produkcja m]])</f>
        <v>225</v>
      </c>
      <c r="N43" s="2">
        <f>IF(OR(owoce6[[#This Row],[Konfitukra]] = "maliny-truskawki", owoce6[[#This Row],[Konfitukra]]="truskawki-porzeczki"),  owoce6[[#This Row],[Przed produckaj T]]-P43, owoce6[[#This Row],[Przed produckaj T]])</f>
        <v>0</v>
      </c>
      <c r="O43" s="2">
        <f>IF(OR(owoce6[[#This Row],[Konfitukra]] = "maliny-porzeczki", owoce6[[#This Row],[Konfitukra]]="truskawki-porzeczki"),  owoce6[[#This Row],[Przed produkcja P]]-P43, owoce6[[#This Row],[Przed produkcja P]])</f>
        <v>138</v>
      </c>
      <c r="P4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394</v>
      </c>
      <c r="Q43" s="2">
        <f t="shared" si="3"/>
        <v>42</v>
      </c>
    </row>
    <row r="44" spans="1:17" x14ac:dyDescent="0.45">
      <c r="A44" s="1">
        <v>43994</v>
      </c>
      <c r="B44">
        <v>224</v>
      </c>
      <c r="C44">
        <v>385</v>
      </c>
      <c r="D44">
        <v>138</v>
      </c>
      <c r="E44">
        <f t="shared" si="0"/>
        <v>225</v>
      </c>
      <c r="F44">
        <f t="shared" si="1"/>
        <v>0</v>
      </c>
      <c r="G44">
        <f t="shared" si="2"/>
        <v>138</v>
      </c>
      <c r="H44">
        <f>owoce6[[#This Row],[Chłodnia m]]+owoce6[[#This Row],[dostawa_malin]]</f>
        <v>449</v>
      </c>
      <c r="I44">
        <f>owoce6[[#This Row],[Chłodnia t]]+owoce6[[#This Row],[dostawa_truskawek]]</f>
        <v>385</v>
      </c>
      <c r="J44">
        <f>owoce6[[#This Row],[chłodnia p]]+owoce6[[#This Row],[dostawa_porzeczek]]</f>
        <v>276</v>
      </c>
      <c r="K4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4" t="str">
        <f>IF(owoce6[[#This Row],[Najmniej]]="maliny", "truskawki-porzeczki", IF(owoce6[[#This Row],[Najmniej]] = "truskawki", "maliny-porzeczki", "maliny-truskawki"))</f>
        <v>maliny-truskawki</v>
      </c>
      <c r="M44" s="2">
        <f>IF(OR(owoce6[[#This Row],[Konfitukra]] = "maliny-truskawki", owoce6[[#This Row],[Konfitukra]]="maliny-porzeczki"), owoce6[[#This Row],[Przed produkcja m]]-P44, owoce6[[#This Row],[Przed produkcja m]])</f>
        <v>64</v>
      </c>
      <c r="N44" s="2">
        <f>IF(OR(owoce6[[#This Row],[Konfitukra]] = "maliny-truskawki", owoce6[[#This Row],[Konfitukra]]="truskawki-porzeczki"),  owoce6[[#This Row],[Przed produckaj T]]-P44, owoce6[[#This Row],[Przed produckaj T]])</f>
        <v>0</v>
      </c>
      <c r="O44" s="2">
        <f>IF(OR(owoce6[[#This Row],[Konfitukra]] = "maliny-porzeczki", owoce6[[#This Row],[Konfitukra]]="truskawki-porzeczki"),  owoce6[[#This Row],[Przed produkcja P]]-P44, owoce6[[#This Row],[Przed produkcja P]])</f>
        <v>276</v>
      </c>
      <c r="P4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385</v>
      </c>
      <c r="Q44" s="2">
        <f t="shared" si="3"/>
        <v>43</v>
      </c>
    </row>
    <row r="45" spans="1:17" x14ac:dyDescent="0.45">
      <c r="A45" s="1">
        <v>43995</v>
      </c>
      <c r="B45">
        <v>309</v>
      </c>
      <c r="C45">
        <v>204</v>
      </c>
      <c r="D45">
        <v>140</v>
      </c>
      <c r="E45">
        <f t="shared" si="0"/>
        <v>64</v>
      </c>
      <c r="F45">
        <f t="shared" si="1"/>
        <v>0</v>
      </c>
      <c r="G45">
        <f t="shared" si="2"/>
        <v>276</v>
      </c>
      <c r="H45">
        <f>owoce6[[#This Row],[Chłodnia m]]+owoce6[[#This Row],[dostawa_malin]]</f>
        <v>373</v>
      </c>
      <c r="I45">
        <f>owoce6[[#This Row],[Chłodnia t]]+owoce6[[#This Row],[dostawa_truskawek]]</f>
        <v>204</v>
      </c>
      <c r="J45">
        <f>owoce6[[#This Row],[chłodnia p]]+owoce6[[#This Row],[dostawa_porzeczek]]</f>
        <v>416</v>
      </c>
      <c r="K4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45" t="str">
        <f>IF(owoce6[[#This Row],[Najmniej]]="maliny", "truskawki-porzeczki", IF(owoce6[[#This Row],[Najmniej]] = "truskawki", "maliny-porzeczki", "maliny-truskawki"))</f>
        <v>maliny-porzeczki</v>
      </c>
      <c r="M45" s="2">
        <f>IF(OR(owoce6[[#This Row],[Konfitukra]] = "maliny-truskawki", owoce6[[#This Row],[Konfitukra]]="maliny-porzeczki"), owoce6[[#This Row],[Przed produkcja m]]-P45, owoce6[[#This Row],[Przed produkcja m]])</f>
        <v>0</v>
      </c>
      <c r="N45" s="2">
        <f>IF(OR(owoce6[[#This Row],[Konfitukra]] = "maliny-truskawki", owoce6[[#This Row],[Konfitukra]]="truskawki-porzeczki"),  owoce6[[#This Row],[Przed produckaj T]]-P45, owoce6[[#This Row],[Przed produckaj T]])</f>
        <v>204</v>
      </c>
      <c r="O45" s="2">
        <f>IF(OR(owoce6[[#This Row],[Konfitukra]] = "maliny-porzeczki", owoce6[[#This Row],[Konfitukra]]="truskawki-porzeczki"),  owoce6[[#This Row],[Przed produkcja P]]-P45, owoce6[[#This Row],[Przed produkcja P]])</f>
        <v>43</v>
      </c>
      <c r="P4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373</v>
      </c>
      <c r="Q45" s="2">
        <f t="shared" si="3"/>
        <v>44</v>
      </c>
    </row>
    <row r="46" spans="1:17" x14ac:dyDescent="0.45">
      <c r="A46" s="1">
        <v>43996</v>
      </c>
      <c r="B46">
        <v>246</v>
      </c>
      <c r="C46">
        <v>275</v>
      </c>
      <c r="D46">
        <v>130</v>
      </c>
      <c r="E46">
        <f t="shared" si="0"/>
        <v>0</v>
      </c>
      <c r="F46">
        <f t="shared" si="1"/>
        <v>204</v>
      </c>
      <c r="G46">
        <f t="shared" si="2"/>
        <v>43</v>
      </c>
      <c r="H46">
        <f>owoce6[[#This Row],[Chłodnia m]]+owoce6[[#This Row],[dostawa_malin]]</f>
        <v>246</v>
      </c>
      <c r="I46">
        <f>owoce6[[#This Row],[Chłodnia t]]+owoce6[[#This Row],[dostawa_truskawek]]</f>
        <v>479</v>
      </c>
      <c r="J46">
        <f>owoce6[[#This Row],[chłodnia p]]+owoce6[[#This Row],[dostawa_porzeczek]]</f>
        <v>173</v>
      </c>
      <c r="K4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6" t="str">
        <f>IF(owoce6[[#This Row],[Najmniej]]="maliny", "truskawki-porzeczki", IF(owoce6[[#This Row],[Najmniej]] = "truskawki", "maliny-porzeczki", "maliny-truskawki"))</f>
        <v>maliny-truskawki</v>
      </c>
      <c r="M46" s="2">
        <f>IF(OR(owoce6[[#This Row],[Konfitukra]] = "maliny-truskawki", owoce6[[#This Row],[Konfitukra]]="maliny-porzeczki"), owoce6[[#This Row],[Przed produkcja m]]-P46, owoce6[[#This Row],[Przed produkcja m]])</f>
        <v>0</v>
      </c>
      <c r="N46" s="2">
        <f>IF(OR(owoce6[[#This Row],[Konfitukra]] = "maliny-truskawki", owoce6[[#This Row],[Konfitukra]]="truskawki-porzeczki"),  owoce6[[#This Row],[Przed produckaj T]]-P46, owoce6[[#This Row],[Przed produckaj T]])</f>
        <v>233</v>
      </c>
      <c r="O46" s="2">
        <f>IF(OR(owoce6[[#This Row],[Konfitukra]] = "maliny-porzeczki", owoce6[[#This Row],[Konfitukra]]="truskawki-porzeczki"),  owoce6[[#This Row],[Przed produkcja P]]-P46, owoce6[[#This Row],[Przed produkcja P]])</f>
        <v>173</v>
      </c>
      <c r="P4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246</v>
      </c>
      <c r="Q46" s="2">
        <f t="shared" si="3"/>
        <v>45</v>
      </c>
    </row>
    <row r="47" spans="1:17" x14ac:dyDescent="0.45">
      <c r="A47" s="1">
        <v>43997</v>
      </c>
      <c r="B47">
        <v>241</v>
      </c>
      <c r="C47">
        <v>247</v>
      </c>
      <c r="D47">
        <v>166</v>
      </c>
      <c r="E47">
        <f t="shared" si="0"/>
        <v>0</v>
      </c>
      <c r="F47">
        <f t="shared" si="1"/>
        <v>233</v>
      </c>
      <c r="G47">
        <f t="shared" si="2"/>
        <v>173</v>
      </c>
      <c r="H47">
        <f>owoce6[[#This Row],[Chłodnia m]]+owoce6[[#This Row],[dostawa_malin]]</f>
        <v>241</v>
      </c>
      <c r="I47">
        <f>owoce6[[#This Row],[Chłodnia t]]+owoce6[[#This Row],[dostawa_truskawek]]</f>
        <v>480</v>
      </c>
      <c r="J47">
        <f>owoce6[[#This Row],[chłodnia p]]+owoce6[[#This Row],[dostawa_porzeczek]]</f>
        <v>339</v>
      </c>
      <c r="K4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47" t="str">
        <f>IF(owoce6[[#This Row],[Najmniej]]="maliny", "truskawki-porzeczki", IF(owoce6[[#This Row],[Najmniej]] = "truskawki", "maliny-porzeczki", "maliny-truskawki"))</f>
        <v>truskawki-porzeczki</v>
      </c>
      <c r="M47" s="2">
        <f>IF(OR(owoce6[[#This Row],[Konfitukra]] = "maliny-truskawki", owoce6[[#This Row],[Konfitukra]]="maliny-porzeczki"), owoce6[[#This Row],[Przed produkcja m]]-P47, owoce6[[#This Row],[Przed produkcja m]])</f>
        <v>241</v>
      </c>
      <c r="N47" s="2">
        <f>IF(OR(owoce6[[#This Row],[Konfitukra]] = "maliny-truskawki", owoce6[[#This Row],[Konfitukra]]="truskawki-porzeczki"),  owoce6[[#This Row],[Przed produckaj T]]-P47, owoce6[[#This Row],[Przed produckaj T]])</f>
        <v>141</v>
      </c>
      <c r="O47" s="2">
        <f>IF(OR(owoce6[[#This Row],[Konfitukra]] = "maliny-porzeczki", owoce6[[#This Row],[Konfitukra]]="truskawki-porzeczki"),  owoce6[[#This Row],[Przed produkcja P]]-P47, owoce6[[#This Row],[Przed produkcja P]])</f>
        <v>0</v>
      </c>
      <c r="P4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339</v>
      </c>
      <c r="Q47" s="2">
        <f t="shared" si="3"/>
        <v>46</v>
      </c>
    </row>
    <row r="48" spans="1:17" x14ac:dyDescent="0.45">
      <c r="A48" s="1">
        <v>43998</v>
      </c>
      <c r="B48">
        <v>365</v>
      </c>
      <c r="C48">
        <v>256</v>
      </c>
      <c r="D48">
        <v>132</v>
      </c>
      <c r="E48">
        <f t="shared" si="0"/>
        <v>241</v>
      </c>
      <c r="F48">
        <f t="shared" si="1"/>
        <v>141</v>
      </c>
      <c r="G48">
        <f t="shared" si="2"/>
        <v>0</v>
      </c>
      <c r="H48">
        <f>owoce6[[#This Row],[Chłodnia m]]+owoce6[[#This Row],[dostawa_malin]]</f>
        <v>606</v>
      </c>
      <c r="I48">
        <f>owoce6[[#This Row],[Chłodnia t]]+owoce6[[#This Row],[dostawa_truskawek]]</f>
        <v>397</v>
      </c>
      <c r="J48">
        <f>owoce6[[#This Row],[chłodnia p]]+owoce6[[#This Row],[dostawa_porzeczek]]</f>
        <v>132</v>
      </c>
      <c r="K4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8" t="str">
        <f>IF(owoce6[[#This Row],[Najmniej]]="maliny", "truskawki-porzeczki", IF(owoce6[[#This Row],[Najmniej]] = "truskawki", "maliny-porzeczki", "maliny-truskawki"))</f>
        <v>maliny-truskawki</v>
      </c>
      <c r="M48" s="2">
        <f>IF(OR(owoce6[[#This Row],[Konfitukra]] = "maliny-truskawki", owoce6[[#This Row],[Konfitukra]]="maliny-porzeczki"), owoce6[[#This Row],[Przed produkcja m]]-P48, owoce6[[#This Row],[Przed produkcja m]])</f>
        <v>209</v>
      </c>
      <c r="N48" s="2">
        <f>IF(OR(owoce6[[#This Row],[Konfitukra]] = "maliny-truskawki", owoce6[[#This Row],[Konfitukra]]="truskawki-porzeczki"),  owoce6[[#This Row],[Przed produckaj T]]-P48, owoce6[[#This Row],[Przed produckaj T]])</f>
        <v>0</v>
      </c>
      <c r="O48" s="2">
        <f>IF(OR(owoce6[[#This Row],[Konfitukra]] = "maliny-porzeczki", owoce6[[#This Row],[Konfitukra]]="truskawki-porzeczki"),  owoce6[[#This Row],[Przed produkcja P]]-P48, owoce6[[#This Row],[Przed produkcja P]])</f>
        <v>132</v>
      </c>
      <c r="P4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397</v>
      </c>
      <c r="Q48" s="2">
        <f t="shared" si="3"/>
        <v>47</v>
      </c>
    </row>
    <row r="49" spans="1:17" x14ac:dyDescent="0.45">
      <c r="A49" s="1">
        <v>43999</v>
      </c>
      <c r="B49">
        <v>225</v>
      </c>
      <c r="C49">
        <v>392</v>
      </c>
      <c r="D49">
        <v>158</v>
      </c>
      <c r="E49">
        <f t="shared" si="0"/>
        <v>209</v>
      </c>
      <c r="F49">
        <f t="shared" si="1"/>
        <v>0</v>
      </c>
      <c r="G49">
        <f t="shared" si="2"/>
        <v>132</v>
      </c>
      <c r="H49">
        <f>owoce6[[#This Row],[Chłodnia m]]+owoce6[[#This Row],[dostawa_malin]]</f>
        <v>434</v>
      </c>
      <c r="I49">
        <f>owoce6[[#This Row],[Chłodnia t]]+owoce6[[#This Row],[dostawa_truskawek]]</f>
        <v>392</v>
      </c>
      <c r="J49">
        <f>owoce6[[#This Row],[chłodnia p]]+owoce6[[#This Row],[dostawa_porzeczek]]</f>
        <v>290</v>
      </c>
      <c r="K4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49" t="str">
        <f>IF(owoce6[[#This Row],[Najmniej]]="maliny", "truskawki-porzeczki", IF(owoce6[[#This Row],[Najmniej]] = "truskawki", "maliny-porzeczki", "maliny-truskawki"))</f>
        <v>maliny-truskawki</v>
      </c>
      <c r="M49" s="2">
        <f>IF(OR(owoce6[[#This Row],[Konfitukra]] = "maliny-truskawki", owoce6[[#This Row],[Konfitukra]]="maliny-porzeczki"), owoce6[[#This Row],[Przed produkcja m]]-P49, owoce6[[#This Row],[Przed produkcja m]])</f>
        <v>42</v>
      </c>
      <c r="N49" s="2">
        <f>IF(OR(owoce6[[#This Row],[Konfitukra]] = "maliny-truskawki", owoce6[[#This Row],[Konfitukra]]="truskawki-porzeczki"),  owoce6[[#This Row],[Przed produckaj T]]-P49, owoce6[[#This Row],[Przed produckaj T]])</f>
        <v>0</v>
      </c>
      <c r="O49" s="2">
        <f>IF(OR(owoce6[[#This Row],[Konfitukra]] = "maliny-porzeczki", owoce6[[#This Row],[Konfitukra]]="truskawki-porzeczki"),  owoce6[[#This Row],[Przed produkcja P]]-P49, owoce6[[#This Row],[Przed produkcja P]])</f>
        <v>290</v>
      </c>
      <c r="P4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392</v>
      </c>
      <c r="Q49" s="2">
        <f t="shared" si="3"/>
        <v>48</v>
      </c>
    </row>
    <row r="50" spans="1:17" x14ac:dyDescent="0.45">
      <c r="A50" s="1">
        <v>44000</v>
      </c>
      <c r="B50">
        <v>335</v>
      </c>
      <c r="C50">
        <v>254</v>
      </c>
      <c r="D50">
        <v>173</v>
      </c>
      <c r="E50">
        <f t="shared" si="0"/>
        <v>42</v>
      </c>
      <c r="F50">
        <f t="shared" si="1"/>
        <v>0</v>
      </c>
      <c r="G50">
        <f t="shared" si="2"/>
        <v>290</v>
      </c>
      <c r="H50">
        <f>owoce6[[#This Row],[Chłodnia m]]+owoce6[[#This Row],[dostawa_malin]]</f>
        <v>377</v>
      </c>
      <c r="I50">
        <f>owoce6[[#This Row],[Chłodnia t]]+owoce6[[#This Row],[dostawa_truskawek]]</f>
        <v>254</v>
      </c>
      <c r="J50">
        <f>owoce6[[#This Row],[chłodnia p]]+owoce6[[#This Row],[dostawa_porzeczek]]</f>
        <v>463</v>
      </c>
      <c r="K5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50" t="str">
        <f>IF(owoce6[[#This Row],[Najmniej]]="maliny", "truskawki-porzeczki", IF(owoce6[[#This Row],[Najmniej]] = "truskawki", "maliny-porzeczki", "maliny-truskawki"))</f>
        <v>maliny-porzeczki</v>
      </c>
      <c r="M50" s="2">
        <f>IF(OR(owoce6[[#This Row],[Konfitukra]] = "maliny-truskawki", owoce6[[#This Row],[Konfitukra]]="maliny-porzeczki"), owoce6[[#This Row],[Przed produkcja m]]-P50, owoce6[[#This Row],[Przed produkcja m]])</f>
        <v>0</v>
      </c>
      <c r="N50" s="2">
        <f>IF(OR(owoce6[[#This Row],[Konfitukra]] = "maliny-truskawki", owoce6[[#This Row],[Konfitukra]]="truskawki-porzeczki"),  owoce6[[#This Row],[Przed produckaj T]]-P50, owoce6[[#This Row],[Przed produckaj T]])</f>
        <v>254</v>
      </c>
      <c r="O50" s="2">
        <f>IF(OR(owoce6[[#This Row],[Konfitukra]] = "maliny-porzeczki", owoce6[[#This Row],[Konfitukra]]="truskawki-porzeczki"),  owoce6[[#This Row],[Przed produkcja P]]-P50, owoce6[[#This Row],[Przed produkcja P]])</f>
        <v>86</v>
      </c>
      <c r="P5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377</v>
      </c>
      <c r="Q50" s="2">
        <f t="shared" si="3"/>
        <v>49</v>
      </c>
    </row>
    <row r="51" spans="1:17" x14ac:dyDescent="0.45">
      <c r="A51" s="1">
        <v>44001</v>
      </c>
      <c r="B51">
        <v>376</v>
      </c>
      <c r="C51">
        <v>258</v>
      </c>
      <c r="D51">
        <v>151</v>
      </c>
      <c r="E51">
        <f t="shared" si="0"/>
        <v>0</v>
      </c>
      <c r="F51">
        <f t="shared" si="1"/>
        <v>254</v>
      </c>
      <c r="G51">
        <f t="shared" si="2"/>
        <v>86</v>
      </c>
      <c r="H51">
        <f>owoce6[[#This Row],[Chłodnia m]]+owoce6[[#This Row],[dostawa_malin]]</f>
        <v>376</v>
      </c>
      <c r="I51">
        <f>owoce6[[#This Row],[Chłodnia t]]+owoce6[[#This Row],[dostawa_truskawek]]</f>
        <v>512</v>
      </c>
      <c r="J51">
        <f>owoce6[[#This Row],[chłodnia p]]+owoce6[[#This Row],[dostawa_porzeczek]]</f>
        <v>237</v>
      </c>
      <c r="K5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51" t="str">
        <f>IF(owoce6[[#This Row],[Najmniej]]="maliny", "truskawki-porzeczki", IF(owoce6[[#This Row],[Najmniej]] = "truskawki", "maliny-porzeczki", "maliny-truskawki"))</f>
        <v>maliny-truskawki</v>
      </c>
      <c r="M51" s="2">
        <f>IF(OR(owoce6[[#This Row],[Konfitukra]] = "maliny-truskawki", owoce6[[#This Row],[Konfitukra]]="maliny-porzeczki"), owoce6[[#This Row],[Przed produkcja m]]-P51, owoce6[[#This Row],[Przed produkcja m]])</f>
        <v>0</v>
      </c>
      <c r="N51" s="2">
        <f>IF(OR(owoce6[[#This Row],[Konfitukra]] = "maliny-truskawki", owoce6[[#This Row],[Konfitukra]]="truskawki-porzeczki"),  owoce6[[#This Row],[Przed produckaj T]]-P51, owoce6[[#This Row],[Przed produckaj T]])</f>
        <v>136</v>
      </c>
      <c r="O51" s="2">
        <f>IF(OR(owoce6[[#This Row],[Konfitukra]] = "maliny-porzeczki", owoce6[[#This Row],[Konfitukra]]="truskawki-porzeczki"),  owoce6[[#This Row],[Przed produkcja P]]-P51, owoce6[[#This Row],[Przed produkcja P]])</f>
        <v>237</v>
      </c>
      <c r="P5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376</v>
      </c>
      <c r="Q51" s="2">
        <f t="shared" si="3"/>
        <v>50</v>
      </c>
    </row>
    <row r="52" spans="1:17" x14ac:dyDescent="0.45">
      <c r="A52" s="1">
        <v>44002</v>
      </c>
      <c r="B52">
        <v>310</v>
      </c>
      <c r="C52">
        <v>248</v>
      </c>
      <c r="D52">
        <v>173</v>
      </c>
      <c r="E52">
        <f t="shared" si="0"/>
        <v>0</v>
      </c>
      <c r="F52">
        <f t="shared" si="1"/>
        <v>136</v>
      </c>
      <c r="G52">
        <f t="shared" si="2"/>
        <v>237</v>
      </c>
      <c r="H52">
        <f>owoce6[[#This Row],[Chłodnia m]]+owoce6[[#This Row],[dostawa_malin]]</f>
        <v>310</v>
      </c>
      <c r="I52">
        <f>owoce6[[#This Row],[Chłodnia t]]+owoce6[[#This Row],[dostawa_truskawek]]</f>
        <v>384</v>
      </c>
      <c r="J52">
        <f>owoce6[[#This Row],[chłodnia p]]+owoce6[[#This Row],[dostawa_porzeczek]]</f>
        <v>410</v>
      </c>
      <c r="K5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52" t="str">
        <f>IF(owoce6[[#This Row],[Najmniej]]="maliny", "truskawki-porzeczki", IF(owoce6[[#This Row],[Najmniej]] = "truskawki", "maliny-porzeczki", "maliny-truskawki"))</f>
        <v>truskawki-porzeczki</v>
      </c>
      <c r="M52" s="2">
        <f>IF(OR(owoce6[[#This Row],[Konfitukra]] = "maliny-truskawki", owoce6[[#This Row],[Konfitukra]]="maliny-porzeczki"), owoce6[[#This Row],[Przed produkcja m]]-P52, owoce6[[#This Row],[Przed produkcja m]])</f>
        <v>310</v>
      </c>
      <c r="N52" s="2">
        <f>IF(OR(owoce6[[#This Row],[Konfitukra]] = "maliny-truskawki", owoce6[[#This Row],[Konfitukra]]="truskawki-porzeczki"),  owoce6[[#This Row],[Przed produckaj T]]-P52, owoce6[[#This Row],[Przed produckaj T]])</f>
        <v>0</v>
      </c>
      <c r="O52" s="2">
        <f>IF(OR(owoce6[[#This Row],[Konfitukra]] = "maliny-porzeczki", owoce6[[#This Row],[Konfitukra]]="truskawki-porzeczki"),  owoce6[[#This Row],[Przed produkcja P]]-P52, owoce6[[#This Row],[Przed produkcja P]])</f>
        <v>26</v>
      </c>
      <c r="P5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384</v>
      </c>
      <c r="Q52" s="2">
        <f t="shared" si="3"/>
        <v>51</v>
      </c>
    </row>
    <row r="53" spans="1:17" x14ac:dyDescent="0.45">
      <c r="A53" s="1">
        <v>44003</v>
      </c>
      <c r="B53">
        <v>408</v>
      </c>
      <c r="C53">
        <v>250</v>
      </c>
      <c r="D53">
        <v>242</v>
      </c>
      <c r="E53">
        <f t="shared" si="0"/>
        <v>310</v>
      </c>
      <c r="F53">
        <f t="shared" si="1"/>
        <v>0</v>
      </c>
      <c r="G53">
        <f t="shared" si="2"/>
        <v>26</v>
      </c>
      <c r="H53">
        <f>owoce6[[#This Row],[Chłodnia m]]+owoce6[[#This Row],[dostawa_malin]]</f>
        <v>718</v>
      </c>
      <c r="I53">
        <f>owoce6[[#This Row],[Chłodnia t]]+owoce6[[#This Row],[dostawa_truskawek]]</f>
        <v>250</v>
      </c>
      <c r="J53">
        <f>owoce6[[#This Row],[chłodnia p]]+owoce6[[#This Row],[dostawa_porzeczek]]</f>
        <v>268</v>
      </c>
      <c r="K5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53" t="str">
        <f>IF(owoce6[[#This Row],[Najmniej]]="maliny", "truskawki-porzeczki", IF(owoce6[[#This Row],[Najmniej]] = "truskawki", "maliny-porzeczki", "maliny-truskawki"))</f>
        <v>maliny-porzeczki</v>
      </c>
      <c r="M53" s="2">
        <f>IF(OR(owoce6[[#This Row],[Konfitukra]] = "maliny-truskawki", owoce6[[#This Row],[Konfitukra]]="maliny-porzeczki"), owoce6[[#This Row],[Przed produkcja m]]-P53, owoce6[[#This Row],[Przed produkcja m]])</f>
        <v>450</v>
      </c>
      <c r="N53" s="2">
        <f>IF(OR(owoce6[[#This Row],[Konfitukra]] = "maliny-truskawki", owoce6[[#This Row],[Konfitukra]]="truskawki-porzeczki"),  owoce6[[#This Row],[Przed produckaj T]]-P53, owoce6[[#This Row],[Przed produckaj T]])</f>
        <v>250</v>
      </c>
      <c r="O53" s="2">
        <f>IF(OR(owoce6[[#This Row],[Konfitukra]] = "maliny-porzeczki", owoce6[[#This Row],[Konfitukra]]="truskawki-porzeczki"),  owoce6[[#This Row],[Przed produkcja P]]-P53, owoce6[[#This Row],[Przed produkcja P]])</f>
        <v>0</v>
      </c>
      <c r="P5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268</v>
      </c>
      <c r="Q53" s="2">
        <f t="shared" si="3"/>
        <v>52</v>
      </c>
    </row>
    <row r="54" spans="1:17" x14ac:dyDescent="0.45">
      <c r="A54" s="1">
        <v>44004</v>
      </c>
      <c r="B54">
        <v>256</v>
      </c>
      <c r="C54">
        <v>393</v>
      </c>
      <c r="D54">
        <v>219</v>
      </c>
      <c r="E54">
        <f t="shared" si="0"/>
        <v>450</v>
      </c>
      <c r="F54">
        <f t="shared" si="1"/>
        <v>250</v>
      </c>
      <c r="G54">
        <f t="shared" si="2"/>
        <v>0</v>
      </c>
      <c r="H54">
        <f>owoce6[[#This Row],[Chłodnia m]]+owoce6[[#This Row],[dostawa_malin]]</f>
        <v>706</v>
      </c>
      <c r="I54">
        <f>owoce6[[#This Row],[Chłodnia t]]+owoce6[[#This Row],[dostawa_truskawek]]</f>
        <v>643</v>
      </c>
      <c r="J54">
        <f>owoce6[[#This Row],[chłodnia p]]+owoce6[[#This Row],[dostawa_porzeczek]]</f>
        <v>219</v>
      </c>
      <c r="K5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54" t="str">
        <f>IF(owoce6[[#This Row],[Najmniej]]="maliny", "truskawki-porzeczki", IF(owoce6[[#This Row],[Najmniej]] = "truskawki", "maliny-porzeczki", "maliny-truskawki"))</f>
        <v>maliny-truskawki</v>
      </c>
      <c r="M54" s="2">
        <f>IF(OR(owoce6[[#This Row],[Konfitukra]] = "maliny-truskawki", owoce6[[#This Row],[Konfitukra]]="maliny-porzeczki"), owoce6[[#This Row],[Przed produkcja m]]-P54, owoce6[[#This Row],[Przed produkcja m]])</f>
        <v>63</v>
      </c>
      <c r="N54" s="2">
        <f>IF(OR(owoce6[[#This Row],[Konfitukra]] = "maliny-truskawki", owoce6[[#This Row],[Konfitukra]]="truskawki-porzeczki"),  owoce6[[#This Row],[Przed produckaj T]]-P54, owoce6[[#This Row],[Przed produckaj T]])</f>
        <v>0</v>
      </c>
      <c r="O54" s="2">
        <f>IF(OR(owoce6[[#This Row],[Konfitukra]] = "maliny-porzeczki", owoce6[[#This Row],[Konfitukra]]="truskawki-porzeczki"),  owoce6[[#This Row],[Przed produkcja P]]-P54, owoce6[[#This Row],[Przed produkcja P]])</f>
        <v>219</v>
      </c>
      <c r="P5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643</v>
      </c>
      <c r="Q54" s="2">
        <f t="shared" si="3"/>
        <v>53</v>
      </c>
    </row>
    <row r="55" spans="1:17" x14ac:dyDescent="0.45">
      <c r="A55" s="1">
        <v>44005</v>
      </c>
      <c r="B55">
        <v>322</v>
      </c>
      <c r="C55">
        <v>425</v>
      </c>
      <c r="D55">
        <v>215</v>
      </c>
      <c r="E55">
        <f t="shared" si="0"/>
        <v>63</v>
      </c>
      <c r="F55">
        <f t="shared" si="1"/>
        <v>0</v>
      </c>
      <c r="G55">
        <f t="shared" si="2"/>
        <v>219</v>
      </c>
      <c r="H55">
        <f>owoce6[[#This Row],[Chłodnia m]]+owoce6[[#This Row],[dostawa_malin]]</f>
        <v>385</v>
      </c>
      <c r="I55">
        <f>owoce6[[#This Row],[Chłodnia t]]+owoce6[[#This Row],[dostawa_truskawek]]</f>
        <v>425</v>
      </c>
      <c r="J55">
        <f>owoce6[[#This Row],[chłodnia p]]+owoce6[[#This Row],[dostawa_porzeczek]]</f>
        <v>434</v>
      </c>
      <c r="K5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55" t="str">
        <f>IF(owoce6[[#This Row],[Najmniej]]="maliny", "truskawki-porzeczki", IF(owoce6[[#This Row],[Najmniej]] = "truskawki", "maliny-porzeczki", "maliny-truskawki"))</f>
        <v>truskawki-porzeczki</v>
      </c>
      <c r="M55" s="2">
        <f>IF(OR(owoce6[[#This Row],[Konfitukra]] = "maliny-truskawki", owoce6[[#This Row],[Konfitukra]]="maliny-porzeczki"), owoce6[[#This Row],[Przed produkcja m]]-P55, owoce6[[#This Row],[Przed produkcja m]])</f>
        <v>385</v>
      </c>
      <c r="N55" s="2">
        <f>IF(OR(owoce6[[#This Row],[Konfitukra]] = "maliny-truskawki", owoce6[[#This Row],[Konfitukra]]="truskawki-porzeczki"),  owoce6[[#This Row],[Przed produckaj T]]-P55, owoce6[[#This Row],[Przed produckaj T]])</f>
        <v>0</v>
      </c>
      <c r="O55" s="2">
        <f>IF(OR(owoce6[[#This Row],[Konfitukra]] = "maliny-porzeczki", owoce6[[#This Row],[Konfitukra]]="truskawki-porzeczki"),  owoce6[[#This Row],[Przed produkcja P]]-P55, owoce6[[#This Row],[Przed produkcja P]])</f>
        <v>9</v>
      </c>
      <c r="P5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425</v>
      </c>
      <c r="Q55" s="2">
        <f t="shared" si="3"/>
        <v>54</v>
      </c>
    </row>
    <row r="56" spans="1:17" x14ac:dyDescent="0.45">
      <c r="A56" s="1">
        <v>44006</v>
      </c>
      <c r="B56">
        <v>447</v>
      </c>
      <c r="C56">
        <v>385</v>
      </c>
      <c r="D56">
        <v>212</v>
      </c>
      <c r="E56">
        <f t="shared" si="0"/>
        <v>385</v>
      </c>
      <c r="F56">
        <f t="shared" si="1"/>
        <v>0</v>
      </c>
      <c r="G56">
        <f t="shared" si="2"/>
        <v>9</v>
      </c>
      <c r="H56">
        <f>owoce6[[#This Row],[Chłodnia m]]+owoce6[[#This Row],[dostawa_malin]]</f>
        <v>832</v>
      </c>
      <c r="I56">
        <f>owoce6[[#This Row],[Chłodnia t]]+owoce6[[#This Row],[dostawa_truskawek]]</f>
        <v>385</v>
      </c>
      <c r="J56">
        <f>owoce6[[#This Row],[chłodnia p]]+owoce6[[#This Row],[dostawa_porzeczek]]</f>
        <v>221</v>
      </c>
      <c r="K5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56" t="str">
        <f>IF(owoce6[[#This Row],[Najmniej]]="maliny", "truskawki-porzeczki", IF(owoce6[[#This Row],[Najmniej]] = "truskawki", "maliny-porzeczki", "maliny-truskawki"))</f>
        <v>maliny-truskawki</v>
      </c>
      <c r="M56" s="2">
        <f>IF(OR(owoce6[[#This Row],[Konfitukra]] = "maliny-truskawki", owoce6[[#This Row],[Konfitukra]]="maliny-porzeczki"), owoce6[[#This Row],[Przed produkcja m]]-P56, owoce6[[#This Row],[Przed produkcja m]])</f>
        <v>447</v>
      </c>
      <c r="N56" s="2">
        <f>IF(OR(owoce6[[#This Row],[Konfitukra]] = "maliny-truskawki", owoce6[[#This Row],[Konfitukra]]="truskawki-porzeczki"),  owoce6[[#This Row],[Przed produckaj T]]-P56, owoce6[[#This Row],[Przed produckaj T]])</f>
        <v>0</v>
      </c>
      <c r="O56" s="2">
        <f>IF(OR(owoce6[[#This Row],[Konfitukra]] = "maliny-porzeczki", owoce6[[#This Row],[Konfitukra]]="truskawki-porzeczki"),  owoce6[[#This Row],[Przed produkcja P]]-P56, owoce6[[#This Row],[Przed produkcja P]])</f>
        <v>221</v>
      </c>
      <c r="P5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385</v>
      </c>
      <c r="Q56" s="2">
        <f t="shared" si="3"/>
        <v>55</v>
      </c>
    </row>
    <row r="57" spans="1:17" x14ac:dyDescent="0.45">
      <c r="A57" s="1">
        <v>44007</v>
      </c>
      <c r="B57">
        <v>408</v>
      </c>
      <c r="C57">
        <v>260</v>
      </c>
      <c r="D57">
        <v>225</v>
      </c>
      <c r="E57">
        <f t="shared" si="0"/>
        <v>447</v>
      </c>
      <c r="F57">
        <f t="shared" si="1"/>
        <v>0</v>
      </c>
      <c r="G57">
        <f t="shared" si="2"/>
        <v>221</v>
      </c>
      <c r="H57">
        <f>owoce6[[#This Row],[Chłodnia m]]+owoce6[[#This Row],[dostawa_malin]]</f>
        <v>855</v>
      </c>
      <c r="I57">
        <f>owoce6[[#This Row],[Chłodnia t]]+owoce6[[#This Row],[dostawa_truskawek]]</f>
        <v>260</v>
      </c>
      <c r="J57">
        <f>owoce6[[#This Row],[chłodnia p]]+owoce6[[#This Row],[dostawa_porzeczek]]</f>
        <v>446</v>
      </c>
      <c r="K5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57" t="str">
        <f>IF(owoce6[[#This Row],[Najmniej]]="maliny", "truskawki-porzeczki", IF(owoce6[[#This Row],[Najmniej]] = "truskawki", "maliny-porzeczki", "maliny-truskawki"))</f>
        <v>maliny-porzeczki</v>
      </c>
      <c r="M57" s="2">
        <f>IF(OR(owoce6[[#This Row],[Konfitukra]] = "maliny-truskawki", owoce6[[#This Row],[Konfitukra]]="maliny-porzeczki"), owoce6[[#This Row],[Przed produkcja m]]-P57, owoce6[[#This Row],[Przed produkcja m]])</f>
        <v>409</v>
      </c>
      <c r="N57" s="2">
        <f>IF(OR(owoce6[[#This Row],[Konfitukra]] = "maliny-truskawki", owoce6[[#This Row],[Konfitukra]]="truskawki-porzeczki"),  owoce6[[#This Row],[Przed produckaj T]]-P57, owoce6[[#This Row],[Przed produckaj T]])</f>
        <v>260</v>
      </c>
      <c r="O57" s="2">
        <f>IF(OR(owoce6[[#This Row],[Konfitukra]] = "maliny-porzeczki", owoce6[[#This Row],[Konfitukra]]="truskawki-porzeczki"),  owoce6[[#This Row],[Przed produkcja P]]-P57, owoce6[[#This Row],[Przed produkcja P]])</f>
        <v>0</v>
      </c>
      <c r="P5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446</v>
      </c>
      <c r="Q57" s="2">
        <f t="shared" si="3"/>
        <v>56</v>
      </c>
    </row>
    <row r="58" spans="1:17" x14ac:dyDescent="0.45">
      <c r="A58" s="1">
        <v>44008</v>
      </c>
      <c r="B58">
        <v>283</v>
      </c>
      <c r="C58">
        <v>396</v>
      </c>
      <c r="D58">
        <v>221</v>
      </c>
      <c r="E58">
        <f t="shared" si="0"/>
        <v>409</v>
      </c>
      <c r="F58">
        <f t="shared" si="1"/>
        <v>260</v>
      </c>
      <c r="G58">
        <f t="shared" si="2"/>
        <v>0</v>
      </c>
      <c r="H58">
        <f>owoce6[[#This Row],[Chłodnia m]]+owoce6[[#This Row],[dostawa_malin]]</f>
        <v>692</v>
      </c>
      <c r="I58">
        <f>owoce6[[#This Row],[Chłodnia t]]+owoce6[[#This Row],[dostawa_truskawek]]</f>
        <v>656</v>
      </c>
      <c r="J58">
        <f>owoce6[[#This Row],[chłodnia p]]+owoce6[[#This Row],[dostawa_porzeczek]]</f>
        <v>221</v>
      </c>
      <c r="K5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58" t="str">
        <f>IF(owoce6[[#This Row],[Najmniej]]="maliny", "truskawki-porzeczki", IF(owoce6[[#This Row],[Najmniej]] = "truskawki", "maliny-porzeczki", "maliny-truskawki"))</f>
        <v>maliny-truskawki</v>
      </c>
      <c r="M58" s="2">
        <f>IF(OR(owoce6[[#This Row],[Konfitukra]] = "maliny-truskawki", owoce6[[#This Row],[Konfitukra]]="maliny-porzeczki"), owoce6[[#This Row],[Przed produkcja m]]-P58, owoce6[[#This Row],[Przed produkcja m]])</f>
        <v>36</v>
      </c>
      <c r="N58" s="2">
        <f>IF(OR(owoce6[[#This Row],[Konfitukra]] = "maliny-truskawki", owoce6[[#This Row],[Konfitukra]]="truskawki-porzeczki"),  owoce6[[#This Row],[Przed produckaj T]]-P58, owoce6[[#This Row],[Przed produckaj T]])</f>
        <v>0</v>
      </c>
      <c r="O58" s="2">
        <f>IF(OR(owoce6[[#This Row],[Konfitukra]] = "maliny-porzeczki", owoce6[[#This Row],[Konfitukra]]="truskawki-porzeczki"),  owoce6[[#This Row],[Przed produkcja P]]-P58, owoce6[[#This Row],[Przed produkcja P]])</f>
        <v>221</v>
      </c>
      <c r="P5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656</v>
      </c>
      <c r="Q58" s="2">
        <f t="shared" si="3"/>
        <v>57</v>
      </c>
    </row>
    <row r="59" spans="1:17" x14ac:dyDescent="0.45">
      <c r="A59" s="1">
        <v>44009</v>
      </c>
      <c r="B59">
        <v>414</v>
      </c>
      <c r="C59">
        <v>314</v>
      </c>
      <c r="D59">
        <v>220</v>
      </c>
      <c r="E59">
        <f t="shared" si="0"/>
        <v>36</v>
      </c>
      <c r="F59">
        <f t="shared" si="1"/>
        <v>0</v>
      </c>
      <c r="G59">
        <f t="shared" si="2"/>
        <v>221</v>
      </c>
      <c r="H59">
        <f>owoce6[[#This Row],[Chłodnia m]]+owoce6[[#This Row],[dostawa_malin]]</f>
        <v>450</v>
      </c>
      <c r="I59">
        <f>owoce6[[#This Row],[Chłodnia t]]+owoce6[[#This Row],[dostawa_truskawek]]</f>
        <v>314</v>
      </c>
      <c r="J59">
        <f>owoce6[[#This Row],[chłodnia p]]+owoce6[[#This Row],[dostawa_porzeczek]]</f>
        <v>441</v>
      </c>
      <c r="K5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59" t="str">
        <f>IF(owoce6[[#This Row],[Najmniej]]="maliny", "truskawki-porzeczki", IF(owoce6[[#This Row],[Najmniej]] = "truskawki", "maliny-porzeczki", "maliny-truskawki"))</f>
        <v>maliny-porzeczki</v>
      </c>
      <c r="M59" s="2">
        <f>IF(OR(owoce6[[#This Row],[Konfitukra]] = "maliny-truskawki", owoce6[[#This Row],[Konfitukra]]="maliny-porzeczki"), owoce6[[#This Row],[Przed produkcja m]]-P59, owoce6[[#This Row],[Przed produkcja m]])</f>
        <v>9</v>
      </c>
      <c r="N59" s="2">
        <f>IF(OR(owoce6[[#This Row],[Konfitukra]] = "maliny-truskawki", owoce6[[#This Row],[Konfitukra]]="truskawki-porzeczki"),  owoce6[[#This Row],[Przed produckaj T]]-P59, owoce6[[#This Row],[Przed produckaj T]])</f>
        <v>314</v>
      </c>
      <c r="O59" s="2">
        <f>IF(OR(owoce6[[#This Row],[Konfitukra]] = "maliny-porzeczki", owoce6[[#This Row],[Konfitukra]]="truskawki-porzeczki"),  owoce6[[#This Row],[Przed produkcja P]]-P59, owoce6[[#This Row],[Przed produkcja P]])</f>
        <v>0</v>
      </c>
      <c r="P5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441</v>
      </c>
      <c r="Q59" s="2">
        <f t="shared" si="3"/>
        <v>58</v>
      </c>
    </row>
    <row r="60" spans="1:17" x14ac:dyDescent="0.45">
      <c r="A60" s="1">
        <v>44010</v>
      </c>
      <c r="B60">
        <v>442</v>
      </c>
      <c r="C60">
        <v>449</v>
      </c>
      <c r="D60">
        <v>245</v>
      </c>
      <c r="E60">
        <f t="shared" si="0"/>
        <v>9</v>
      </c>
      <c r="F60">
        <f t="shared" si="1"/>
        <v>314</v>
      </c>
      <c r="G60">
        <f t="shared" si="2"/>
        <v>0</v>
      </c>
      <c r="H60">
        <f>owoce6[[#This Row],[Chłodnia m]]+owoce6[[#This Row],[dostawa_malin]]</f>
        <v>451</v>
      </c>
      <c r="I60">
        <f>owoce6[[#This Row],[Chłodnia t]]+owoce6[[#This Row],[dostawa_truskawek]]</f>
        <v>763</v>
      </c>
      <c r="J60">
        <f>owoce6[[#This Row],[chłodnia p]]+owoce6[[#This Row],[dostawa_porzeczek]]</f>
        <v>245</v>
      </c>
      <c r="K6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60" t="str">
        <f>IF(owoce6[[#This Row],[Najmniej]]="maliny", "truskawki-porzeczki", IF(owoce6[[#This Row],[Najmniej]] = "truskawki", "maliny-porzeczki", "maliny-truskawki"))</f>
        <v>maliny-truskawki</v>
      </c>
      <c r="M60" s="2">
        <f>IF(OR(owoce6[[#This Row],[Konfitukra]] = "maliny-truskawki", owoce6[[#This Row],[Konfitukra]]="maliny-porzeczki"), owoce6[[#This Row],[Przed produkcja m]]-P60, owoce6[[#This Row],[Przed produkcja m]])</f>
        <v>0</v>
      </c>
      <c r="N60" s="2">
        <f>IF(OR(owoce6[[#This Row],[Konfitukra]] = "maliny-truskawki", owoce6[[#This Row],[Konfitukra]]="truskawki-porzeczki"),  owoce6[[#This Row],[Przed produckaj T]]-P60, owoce6[[#This Row],[Przed produckaj T]])</f>
        <v>312</v>
      </c>
      <c r="O60" s="2">
        <f>IF(OR(owoce6[[#This Row],[Konfitukra]] = "maliny-porzeczki", owoce6[[#This Row],[Konfitukra]]="truskawki-porzeczki"),  owoce6[[#This Row],[Przed produkcja P]]-P60, owoce6[[#This Row],[Przed produkcja P]])</f>
        <v>245</v>
      </c>
      <c r="P6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451</v>
      </c>
      <c r="Q60" s="2">
        <f t="shared" si="3"/>
        <v>59</v>
      </c>
    </row>
    <row r="61" spans="1:17" x14ac:dyDescent="0.45">
      <c r="A61" s="1">
        <v>44011</v>
      </c>
      <c r="B61">
        <v>269</v>
      </c>
      <c r="C61">
        <v>370</v>
      </c>
      <c r="D61">
        <v>242</v>
      </c>
      <c r="E61">
        <f t="shared" si="0"/>
        <v>0</v>
      </c>
      <c r="F61">
        <f t="shared" si="1"/>
        <v>312</v>
      </c>
      <c r="G61">
        <f t="shared" si="2"/>
        <v>245</v>
      </c>
      <c r="H61">
        <f>owoce6[[#This Row],[Chłodnia m]]+owoce6[[#This Row],[dostawa_malin]]</f>
        <v>269</v>
      </c>
      <c r="I61">
        <f>owoce6[[#This Row],[Chłodnia t]]+owoce6[[#This Row],[dostawa_truskawek]]</f>
        <v>682</v>
      </c>
      <c r="J61">
        <f>owoce6[[#This Row],[chłodnia p]]+owoce6[[#This Row],[dostawa_porzeczek]]</f>
        <v>487</v>
      </c>
      <c r="K6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61" t="str">
        <f>IF(owoce6[[#This Row],[Najmniej]]="maliny", "truskawki-porzeczki", IF(owoce6[[#This Row],[Najmniej]] = "truskawki", "maliny-porzeczki", "maliny-truskawki"))</f>
        <v>truskawki-porzeczki</v>
      </c>
      <c r="M61" s="2">
        <f>IF(OR(owoce6[[#This Row],[Konfitukra]] = "maliny-truskawki", owoce6[[#This Row],[Konfitukra]]="maliny-porzeczki"), owoce6[[#This Row],[Przed produkcja m]]-P61, owoce6[[#This Row],[Przed produkcja m]])</f>
        <v>269</v>
      </c>
      <c r="N61" s="2">
        <f>IF(OR(owoce6[[#This Row],[Konfitukra]] = "maliny-truskawki", owoce6[[#This Row],[Konfitukra]]="truskawki-porzeczki"),  owoce6[[#This Row],[Przed produckaj T]]-P61, owoce6[[#This Row],[Przed produckaj T]])</f>
        <v>195</v>
      </c>
      <c r="O61" s="2">
        <f>IF(OR(owoce6[[#This Row],[Konfitukra]] = "maliny-porzeczki", owoce6[[#This Row],[Konfitukra]]="truskawki-porzeczki"),  owoce6[[#This Row],[Przed produkcja P]]-P61, owoce6[[#This Row],[Przed produkcja P]])</f>
        <v>0</v>
      </c>
      <c r="P6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487</v>
      </c>
      <c r="Q61" s="2">
        <f t="shared" si="3"/>
        <v>60</v>
      </c>
    </row>
    <row r="62" spans="1:17" x14ac:dyDescent="0.45">
      <c r="A62" s="1">
        <v>44012</v>
      </c>
      <c r="B62">
        <v>444</v>
      </c>
      <c r="C62">
        <v>350</v>
      </c>
      <c r="D62">
        <v>236</v>
      </c>
      <c r="E62">
        <f t="shared" si="0"/>
        <v>269</v>
      </c>
      <c r="F62">
        <f t="shared" si="1"/>
        <v>195</v>
      </c>
      <c r="G62">
        <f t="shared" si="2"/>
        <v>0</v>
      </c>
      <c r="H62">
        <f>owoce6[[#This Row],[Chłodnia m]]+owoce6[[#This Row],[dostawa_malin]]</f>
        <v>713</v>
      </c>
      <c r="I62">
        <f>owoce6[[#This Row],[Chłodnia t]]+owoce6[[#This Row],[dostawa_truskawek]]</f>
        <v>545</v>
      </c>
      <c r="J62">
        <f>owoce6[[#This Row],[chłodnia p]]+owoce6[[#This Row],[dostawa_porzeczek]]</f>
        <v>236</v>
      </c>
      <c r="K6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62" t="str">
        <f>IF(owoce6[[#This Row],[Najmniej]]="maliny", "truskawki-porzeczki", IF(owoce6[[#This Row],[Najmniej]] = "truskawki", "maliny-porzeczki", "maliny-truskawki"))</f>
        <v>maliny-truskawki</v>
      </c>
      <c r="M62" s="2">
        <f>IF(OR(owoce6[[#This Row],[Konfitukra]] = "maliny-truskawki", owoce6[[#This Row],[Konfitukra]]="maliny-porzeczki"), owoce6[[#This Row],[Przed produkcja m]]-P62, owoce6[[#This Row],[Przed produkcja m]])</f>
        <v>168</v>
      </c>
      <c r="N62" s="2">
        <f>IF(OR(owoce6[[#This Row],[Konfitukra]] = "maliny-truskawki", owoce6[[#This Row],[Konfitukra]]="truskawki-porzeczki"),  owoce6[[#This Row],[Przed produckaj T]]-P62, owoce6[[#This Row],[Przed produckaj T]])</f>
        <v>0</v>
      </c>
      <c r="O62" s="2">
        <f>IF(OR(owoce6[[#This Row],[Konfitukra]] = "maliny-porzeczki", owoce6[[#This Row],[Konfitukra]]="truskawki-porzeczki"),  owoce6[[#This Row],[Przed produkcja P]]-P62, owoce6[[#This Row],[Przed produkcja P]])</f>
        <v>236</v>
      </c>
      <c r="P6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545</v>
      </c>
      <c r="Q62" s="2">
        <f t="shared" si="3"/>
        <v>61</v>
      </c>
    </row>
    <row r="63" spans="1:17" x14ac:dyDescent="0.45">
      <c r="A63" s="1">
        <v>44013</v>
      </c>
      <c r="B63">
        <v>425</v>
      </c>
      <c r="C63">
        <v>342</v>
      </c>
      <c r="D63">
        <v>237</v>
      </c>
      <c r="E63">
        <f t="shared" si="0"/>
        <v>168</v>
      </c>
      <c r="F63">
        <f t="shared" si="1"/>
        <v>0</v>
      </c>
      <c r="G63">
        <f t="shared" si="2"/>
        <v>236</v>
      </c>
      <c r="H63">
        <f>owoce6[[#This Row],[Chłodnia m]]+owoce6[[#This Row],[dostawa_malin]]</f>
        <v>593</v>
      </c>
      <c r="I63">
        <f>owoce6[[#This Row],[Chłodnia t]]+owoce6[[#This Row],[dostawa_truskawek]]</f>
        <v>342</v>
      </c>
      <c r="J63">
        <f>owoce6[[#This Row],[chłodnia p]]+owoce6[[#This Row],[dostawa_porzeczek]]</f>
        <v>473</v>
      </c>
      <c r="K6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63" t="str">
        <f>IF(owoce6[[#This Row],[Najmniej]]="maliny", "truskawki-porzeczki", IF(owoce6[[#This Row],[Najmniej]] = "truskawki", "maliny-porzeczki", "maliny-truskawki"))</f>
        <v>maliny-porzeczki</v>
      </c>
      <c r="M63" s="2">
        <f>IF(OR(owoce6[[#This Row],[Konfitukra]] = "maliny-truskawki", owoce6[[#This Row],[Konfitukra]]="maliny-porzeczki"), owoce6[[#This Row],[Przed produkcja m]]-P63, owoce6[[#This Row],[Przed produkcja m]])</f>
        <v>120</v>
      </c>
      <c r="N63" s="2">
        <f>IF(OR(owoce6[[#This Row],[Konfitukra]] = "maliny-truskawki", owoce6[[#This Row],[Konfitukra]]="truskawki-porzeczki"),  owoce6[[#This Row],[Przed produckaj T]]-P63, owoce6[[#This Row],[Przed produckaj T]])</f>
        <v>342</v>
      </c>
      <c r="O63" s="2">
        <f>IF(OR(owoce6[[#This Row],[Konfitukra]] = "maliny-porzeczki", owoce6[[#This Row],[Konfitukra]]="truskawki-porzeczki"),  owoce6[[#This Row],[Przed produkcja P]]-P63, owoce6[[#This Row],[Przed produkcja P]])</f>
        <v>0</v>
      </c>
      <c r="P6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473</v>
      </c>
      <c r="Q63" s="2">
        <f t="shared" si="3"/>
        <v>62</v>
      </c>
    </row>
    <row r="64" spans="1:17" x14ac:dyDescent="0.45">
      <c r="A64" s="1">
        <v>44014</v>
      </c>
      <c r="B64">
        <v>377</v>
      </c>
      <c r="C64">
        <v>290</v>
      </c>
      <c r="D64">
        <v>240</v>
      </c>
      <c r="E64">
        <f t="shared" si="0"/>
        <v>120</v>
      </c>
      <c r="F64">
        <f t="shared" si="1"/>
        <v>342</v>
      </c>
      <c r="G64">
        <f t="shared" si="2"/>
        <v>0</v>
      </c>
      <c r="H64">
        <f>owoce6[[#This Row],[Chłodnia m]]+owoce6[[#This Row],[dostawa_malin]]</f>
        <v>497</v>
      </c>
      <c r="I64">
        <f>owoce6[[#This Row],[Chłodnia t]]+owoce6[[#This Row],[dostawa_truskawek]]</f>
        <v>632</v>
      </c>
      <c r="J64">
        <f>owoce6[[#This Row],[chłodnia p]]+owoce6[[#This Row],[dostawa_porzeczek]]</f>
        <v>240</v>
      </c>
      <c r="K6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64" t="str">
        <f>IF(owoce6[[#This Row],[Najmniej]]="maliny", "truskawki-porzeczki", IF(owoce6[[#This Row],[Najmniej]] = "truskawki", "maliny-porzeczki", "maliny-truskawki"))</f>
        <v>maliny-truskawki</v>
      </c>
      <c r="M64" s="2">
        <f>IF(OR(owoce6[[#This Row],[Konfitukra]] = "maliny-truskawki", owoce6[[#This Row],[Konfitukra]]="maliny-porzeczki"), owoce6[[#This Row],[Przed produkcja m]]-P64, owoce6[[#This Row],[Przed produkcja m]])</f>
        <v>0</v>
      </c>
      <c r="N64" s="2">
        <f>IF(OR(owoce6[[#This Row],[Konfitukra]] = "maliny-truskawki", owoce6[[#This Row],[Konfitukra]]="truskawki-porzeczki"),  owoce6[[#This Row],[Przed produckaj T]]-P64, owoce6[[#This Row],[Przed produckaj T]])</f>
        <v>135</v>
      </c>
      <c r="O64" s="2">
        <f>IF(OR(owoce6[[#This Row],[Konfitukra]] = "maliny-porzeczki", owoce6[[#This Row],[Konfitukra]]="truskawki-porzeczki"),  owoce6[[#This Row],[Przed produkcja P]]-P64, owoce6[[#This Row],[Przed produkcja P]])</f>
        <v>240</v>
      </c>
      <c r="P6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497</v>
      </c>
      <c r="Q64" s="2">
        <f t="shared" si="3"/>
        <v>63</v>
      </c>
    </row>
    <row r="65" spans="1:17" x14ac:dyDescent="0.45">
      <c r="A65" s="1">
        <v>44015</v>
      </c>
      <c r="B65">
        <v>382</v>
      </c>
      <c r="C65">
        <v>360</v>
      </c>
      <c r="D65">
        <v>203</v>
      </c>
      <c r="E65">
        <f t="shared" si="0"/>
        <v>0</v>
      </c>
      <c r="F65">
        <f t="shared" si="1"/>
        <v>135</v>
      </c>
      <c r="G65">
        <f t="shared" si="2"/>
        <v>240</v>
      </c>
      <c r="H65">
        <f>owoce6[[#This Row],[Chłodnia m]]+owoce6[[#This Row],[dostawa_malin]]</f>
        <v>382</v>
      </c>
      <c r="I65">
        <f>owoce6[[#This Row],[Chłodnia t]]+owoce6[[#This Row],[dostawa_truskawek]]</f>
        <v>495</v>
      </c>
      <c r="J65">
        <f>owoce6[[#This Row],[chłodnia p]]+owoce6[[#This Row],[dostawa_porzeczek]]</f>
        <v>443</v>
      </c>
      <c r="K6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65" t="str">
        <f>IF(owoce6[[#This Row],[Najmniej]]="maliny", "truskawki-porzeczki", IF(owoce6[[#This Row],[Najmniej]] = "truskawki", "maliny-porzeczki", "maliny-truskawki"))</f>
        <v>truskawki-porzeczki</v>
      </c>
      <c r="M65" s="2">
        <f>IF(OR(owoce6[[#This Row],[Konfitukra]] = "maliny-truskawki", owoce6[[#This Row],[Konfitukra]]="maliny-porzeczki"), owoce6[[#This Row],[Przed produkcja m]]-P65, owoce6[[#This Row],[Przed produkcja m]])</f>
        <v>382</v>
      </c>
      <c r="N65" s="2">
        <f>IF(OR(owoce6[[#This Row],[Konfitukra]] = "maliny-truskawki", owoce6[[#This Row],[Konfitukra]]="truskawki-porzeczki"),  owoce6[[#This Row],[Przed produckaj T]]-P65, owoce6[[#This Row],[Przed produckaj T]])</f>
        <v>52</v>
      </c>
      <c r="O65" s="2">
        <f>IF(OR(owoce6[[#This Row],[Konfitukra]] = "maliny-porzeczki", owoce6[[#This Row],[Konfitukra]]="truskawki-porzeczki"),  owoce6[[#This Row],[Przed produkcja P]]-P65, owoce6[[#This Row],[Przed produkcja P]])</f>
        <v>0</v>
      </c>
      <c r="P6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443</v>
      </c>
      <c r="Q65" s="2">
        <f t="shared" si="3"/>
        <v>64</v>
      </c>
    </row>
    <row r="66" spans="1:17" x14ac:dyDescent="0.45">
      <c r="A66" s="1">
        <v>44016</v>
      </c>
      <c r="B66">
        <v>287</v>
      </c>
      <c r="C66">
        <v>428</v>
      </c>
      <c r="D66">
        <v>204</v>
      </c>
      <c r="E66">
        <f t="shared" si="0"/>
        <v>382</v>
      </c>
      <c r="F66">
        <f t="shared" si="1"/>
        <v>52</v>
      </c>
      <c r="G66">
        <f t="shared" si="2"/>
        <v>0</v>
      </c>
      <c r="H66">
        <f>owoce6[[#This Row],[Chłodnia m]]+owoce6[[#This Row],[dostawa_malin]]</f>
        <v>669</v>
      </c>
      <c r="I66">
        <f>owoce6[[#This Row],[Chłodnia t]]+owoce6[[#This Row],[dostawa_truskawek]]</f>
        <v>480</v>
      </c>
      <c r="J66">
        <f>owoce6[[#This Row],[chłodnia p]]+owoce6[[#This Row],[dostawa_porzeczek]]</f>
        <v>204</v>
      </c>
      <c r="K6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66" t="str">
        <f>IF(owoce6[[#This Row],[Najmniej]]="maliny", "truskawki-porzeczki", IF(owoce6[[#This Row],[Najmniej]] = "truskawki", "maliny-porzeczki", "maliny-truskawki"))</f>
        <v>maliny-truskawki</v>
      </c>
      <c r="M66" s="2">
        <f>IF(OR(owoce6[[#This Row],[Konfitukra]] = "maliny-truskawki", owoce6[[#This Row],[Konfitukra]]="maliny-porzeczki"), owoce6[[#This Row],[Przed produkcja m]]-P66, owoce6[[#This Row],[Przed produkcja m]])</f>
        <v>189</v>
      </c>
      <c r="N66" s="2">
        <f>IF(OR(owoce6[[#This Row],[Konfitukra]] = "maliny-truskawki", owoce6[[#This Row],[Konfitukra]]="truskawki-porzeczki"),  owoce6[[#This Row],[Przed produckaj T]]-P66, owoce6[[#This Row],[Przed produckaj T]])</f>
        <v>0</v>
      </c>
      <c r="O66" s="2">
        <f>IF(OR(owoce6[[#This Row],[Konfitukra]] = "maliny-porzeczki", owoce6[[#This Row],[Konfitukra]]="truskawki-porzeczki"),  owoce6[[#This Row],[Przed produkcja P]]-P66, owoce6[[#This Row],[Przed produkcja P]])</f>
        <v>204</v>
      </c>
      <c r="P6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480</v>
      </c>
      <c r="Q66" s="2">
        <f t="shared" si="3"/>
        <v>65</v>
      </c>
    </row>
    <row r="67" spans="1:17" x14ac:dyDescent="0.45">
      <c r="A67" s="1">
        <v>44017</v>
      </c>
      <c r="B67">
        <v>429</v>
      </c>
      <c r="C67">
        <v>394</v>
      </c>
      <c r="D67">
        <v>246</v>
      </c>
      <c r="E67">
        <f t="shared" si="0"/>
        <v>189</v>
      </c>
      <c r="F67">
        <f t="shared" si="1"/>
        <v>0</v>
      </c>
      <c r="G67">
        <f t="shared" si="2"/>
        <v>204</v>
      </c>
      <c r="H67">
        <f>owoce6[[#This Row],[Chłodnia m]]+owoce6[[#This Row],[dostawa_malin]]</f>
        <v>618</v>
      </c>
      <c r="I67">
        <f>owoce6[[#This Row],[Chłodnia t]]+owoce6[[#This Row],[dostawa_truskawek]]</f>
        <v>394</v>
      </c>
      <c r="J67">
        <f>owoce6[[#This Row],[chłodnia p]]+owoce6[[#This Row],[dostawa_porzeczek]]</f>
        <v>450</v>
      </c>
      <c r="K6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67" t="str">
        <f>IF(owoce6[[#This Row],[Najmniej]]="maliny", "truskawki-porzeczki", IF(owoce6[[#This Row],[Najmniej]] = "truskawki", "maliny-porzeczki", "maliny-truskawki"))</f>
        <v>maliny-porzeczki</v>
      </c>
      <c r="M67" s="2">
        <f>IF(OR(owoce6[[#This Row],[Konfitukra]] = "maliny-truskawki", owoce6[[#This Row],[Konfitukra]]="maliny-porzeczki"), owoce6[[#This Row],[Przed produkcja m]]-P67, owoce6[[#This Row],[Przed produkcja m]])</f>
        <v>168</v>
      </c>
      <c r="N67" s="2">
        <f>IF(OR(owoce6[[#This Row],[Konfitukra]] = "maliny-truskawki", owoce6[[#This Row],[Konfitukra]]="truskawki-porzeczki"),  owoce6[[#This Row],[Przed produckaj T]]-P67, owoce6[[#This Row],[Przed produckaj T]])</f>
        <v>394</v>
      </c>
      <c r="O67" s="2">
        <f>IF(OR(owoce6[[#This Row],[Konfitukra]] = "maliny-porzeczki", owoce6[[#This Row],[Konfitukra]]="truskawki-porzeczki"),  owoce6[[#This Row],[Przed produkcja P]]-P67, owoce6[[#This Row],[Przed produkcja P]])</f>
        <v>0</v>
      </c>
      <c r="P6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450</v>
      </c>
      <c r="Q67" s="2">
        <f t="shared" si="3"/>
        <v>66</v>
      </c>
    </row>
    <row r="68" spans="1:17" x14ac:dyDescent="0.45">
      <c r="A68" s="1">
        <v>44018</v>
      </c>
      <c r="B68">
        <v>287</v>
      </c>
      <c r="C68">
        <v>356</v>
      </c>
      <c r="D68">
        <v>233</v>
      </c>
      <c r="E68">
        <f t="shared" ref="E68:E131" si="4">M67</f>
        <v>168</v>
      </c>
      <c r="F68">
        <f t="shared" ref="F68:F131" si="5">N67</f>
        <v>394</v>
      </c>
      <c r="G68">
        <f t="shared" ref="G68:G131" si="6">O67</f>
        <v>0</v>
      </c>
      <c r="H68">
        <f>owoce6[[#This Row],[Chłodnia m]]+owoce6[[#This Row],[dostawa_malin]]</f>
        <v>455</v>
      </c>
      <c r="I68">
        <f>owoce6[[#This Row],[Chłodnia t]]+owoce6[[#This Row],[dostawa_truskawek]]</f>
        <v>750</v>
      </c>
      <c r="J68">
        <f>owoce6[[#This Row],[chłodnia p]]+owoce6[[#This Row],[dostawa_porzeczek]]</f>
        <v>233</v>
      </c>
      <c r="K6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68" t="str">
        <f>IF(owoce6[[#This Row],[Najmniej]]="maliny", "truskawki-porzeczki", IF(owoce6[[#This Row],[Najmniej]] = "truskawki", "maliny-porzeczki", "maliny-truskawki"))</f>
        <v>maliny-truskawki</v>
      </c>
      <c r="M68" s="2">
        <f>IF(OR(owoce6[[#This Row],[Konfitukra]] = "maliny-truskawki", owoce6[[#This Row],[Konfitukra]]="maliny-porzeczki"), owoce6[[#This Row],[Przed produkcja m]]-P68, owoce6[[#This Row],[Przed produkcja m]])</f>
        <v>0</v>
      </c>
      <c r="N68" s="2">
        <f>IF(OR(owoce6[[#This Row],[Konfitukra]] = "maliny-truskawki", owoce6[[#This Row],[Konfitukra]]="truskawki-porzeczki"),  owoce6[[#This Row],[Przed produckaj T]]-P68, owoce6[[#This Row],[Przed produckaj T]])</f>
        <v>295</v>
      </c>
      <c r="O68" s="2">
        <f>IF(OR(owoce6[[#This Row],[Konfitukra]] = "maliny-porzeczki", owoce6[[#This Row],[Konfitukra]]="truskawki-porzeczki"),  owoce6[[#This Row],[Przed produkcja P]]-P68, owoce6[[#This Row],[Przed produkcja P]])</f>
        <v>233</v>
      </c>
      <c r="P6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455</v>
      </c>
      <c r="Q68" s="2">
        <f t="shared" ref="Q68:Q131" si="7">Q67+1</f>
        <v>67</v>
      </c>
    </row>
    <row r="69" spans="1:17" x14ac:dyDescent="0.45">
      <c r="A69" s="1">
        <v>44019</v>
      </c>
      <c r="B69">
        <v>421</v>
      </c>
      <c r="C69">
        <v>292</v>
      </c>
      <c r="D69">
        <v>226</v>
      </c>
      <c r="E69">
        <f t="shared" si="4"/>
        <v>0</v>
      </c>
      <c r="F69">
        <f t="shared" si="5"/>
        <v>295</v>
      </c>
      <c r="G69">
        <f t="shared" si="6"/>
        <v>233</v>
      </c>
      <c r="H69">
        <f>owoce6[[#This Row],[Chłodnia m]]+owoce6[[#This Row],[dostawa_malin]]</f>
        <v>421</v>
      </c>
      <c r="I69">
        <f>owoce6[[#This Row],[Chłodnia t]]+owoce6[[#This Row],[dostawa_truskawek]]</f>
        <v>587</v>
      </c>
      <c r="J69">
        <f>owoce6[[#This Row],[chłodnia p]]+owoce6[[#This Row],[dostawa_porzeczek]]</f>
        <v>459</v>
      </c>
      <c r="K6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69" t="str">
        <f>IF(owoce6[[#This Row],[Najmniej]]="maliny", "truskawki-porzeczki", IF(owoce6[[#This Row],[Najmniej]] = "truskawki", "maliny-porzeczki", "maliny-truskawki"))</f>
        <v>truskawki-porzeczki</v>
      </c>
      <c r="M69" s="2">
        <f>IF(OR(owoce6[[#This Row],[Konfitukra]] = "maliny-truskawki", owoce6[[#This Row],[Konfitukra]]="maliny-porzeczki"), owoce6[[#This Row],[Przed produkcja m]]-P69, owoce6[[#This Row],[Przed produkcja m]])</f>
        <v>421</v>
      </c>
      <c r="N69" s="2">
        <f>IF(OR(owoce6[[#This Row],[Konfitukra]] = "maliny-truskawki", owoce6[[#This Row],[Konfitukra]]="truskawki-porzeczki"),  owoce6[[#This Row],[Przed produckaj T]]-P69, owoce6[[#This Row],[Przed produckaj T]])</f>
        <v>128</v>
      </c>
      <c r="O69" s="2">
        <f>IF(OR(owoce6[[#This Row],[Konfitukra]] = "maliny-porzeczki", owoce6[[#This Row],[Konfitukra]]="truskawki-porzeczki"),  owoce6[[#This Row],[Przed produkcja P]]-P69, owoce6[[#This Row],[Przed produkcja P]])</f>
        <v>0</v>
      </c>
      <c r="P6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459</v>
      </c>
      <c r="Q69" s="2">
        <f t="shared" si="7"/>
        <v>68</v>
      </c>
    </row>
    <row r="70" spans="1:17" x14ac:dyDescent="0.45">
      <c r="A70" s="1">
        <v>44020</v>
      </c>
      <c r="B70">
        <v>334</v>
      </c>
      <c r="C70">
        <v>353</v>
      </c>
      <c r="D70">
        <v>282</v>
      </c>
      <c r="E70">
        <f t="shared" si="4"/>
        <v>421</v>
      </c>
      <c r="F70">
        <f t="shared" si="5"/>
        <v>128</v>
      </c>
      <c r="G70">
        <f t="shared" si="6"/>
        <v>0</v>
      </c>
      <c r="H70">
        <f>owoce6[[#This Row],[Chłodnia m]]+owoce6[[#This Row],[dostawa_malin]]</f>
        <v>755</v>
      </c>
      <c r="I70">
        <f>owoce6[[#This Row],[Chłodnia t]]+owoce6[[#This Row],[dostawa_truskawek]]</f>
        <v>481</v>
      </c>
      <c r="J70">
        <f>owoce6[[#This Row],[chłodnia p]]+owoce6[[#This Row],[dostawa_porzeczek]]</f>
        <v>282</v>
      </c>
      <c r="K7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70" t="str">
        <f>IF(owoce6[[#This Row],[Najmniej]]="maliny", "truskawki-porzeczki", IF(owoce6[[#This Row],[Najmniej]] = "truskawki", "maliny-porzeczki", "maliny-truskawki"))</f>
        <v>maliny-truskawki</v>
      </c>
      <c r="M70" s="2">
        <f>IF(OR(owoce6[[#This Row],[Konfitukra]] = "maliny-truskawki", owoce6[[#This Row],[Konfitukra]]="maliny-porzeczki"), owoce6[[#This Row],[Przed produkcja m]]-P70, owoce6[[#This Row],[Przed produkcja m]])</f>
        <v>274</v>
      </c>
      <c r="N70" s="2">
        <f>IF(OR(owoce6[[#This Row],[Konfitukra]] = "maliny-truskawki", owoce6[[#This Row],[Konfitukra]]="truskawki-porzeczki"),  owoce6[[#This Row],[Przed produckaj T]]-P70, owoce6[[#This Row],[Przed produckaj T]])</f>
        <v>0</v>
      </c>
      <c r="O70" s="2">
        <f>IF(OR(owoce6[[#This Row],[Konfitukra]] = "maliny-porzeczki", owoce6[[#This Row],[Konfitukra]]="truskawki-porzeczki"),  owoce6[[#This Row],[Przed produkcja P]]-P70, owoce6[[#This Row],[Przed produkcja P]])</f>
        <v>282</v>
      </c>
      <c r="P7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481</v>
      </c>
      <c r="Q70" s="2">
        <f t="shared" si="7"/>
        <v>69</v>
      </c>
    </row>
    <row r="71" spans="1:17" x14ac:dyDescent="0.45">
      <c r="A71" s="1">
        <v>44021</v>
      </c>
      <c r="B71">
        <v>282</v>
      </c>
      <c r="C71">
        <v>329</v>
      </c>
      <c r="D71">
        <v>262</v>
      </c>
      <c r="E71">
        <f t="shared" si="4"/>
        <v>274</v>
      </c>
      <c r="F71">
        <f t="shared" si="5"/>
        <v>0</v>
      </c>
      <c r="G71">
        <f t="shared" si="6"/>
        <v>282</v>
      </c>
      <c r="H71">
        <f>owoce6[[#This Row],[Chłodnia m]]+owoce6[[#This Row],[dostawa_malin]]</f>
        <v>556</v>
      </c>
      <c r="I71">
        <f>owoce6[[#This Row],[Chłodnia t]]+owoce6[[#This Row],[dostawa_truskawek]]</f>
        <v>329</v>
      </c>
      <c r="J71">
        <f>owoce6[[#This Row],[chłodnia p]]+owoce6[[#This Row],[dostawa_porzeczek]]</f>
        <v>544</v>
      </c>
      <c r="K7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71" t="str">
        <f>IF(owoce6[[#This Row],[Najmniej]]="maliny", "truskawki-porzeczki", IF(owoce6[[#This Row],[Najmniej]] = "truskawki", "maliny-porzeczki", "maliny-truskawki"))</f>
        <v>maliny-porzeczki</v>
      </c>
      <c r="M71" s="2">
        <f>IF(OR(owoce6[[#This Row],[Konfitukra]] = "maliny-truskawki", owoce6[[#This Row],[Konfitukra]]="maliny-porzeczki"), owoce6[[#This Row],[Przed produkcja m]]-P71, owoce6[[#This Row],[Przed produkcja m]])</f>
        <v>12</v>
      </c>
      <c r="N71" s="2">
        <f>IF(OR(owoce6[[#This Row],[Konfitukra]] = "maliny-truskawki", owoce6[[#This Row],[Konfitukra]]="truskawki-porzeczki"),  owoce6[[#This Row],[Przed produckaj T]]-P71, owoce6[[#This Row],[Przed produckaj T]])</f>
        <v>329</v>
      </c>
      <c r="O71" s="2">
        <f>IF(OR(owoce6[[#This Row],[Konfitukra]] = "maliny-porzeczki", owoce6[[#This Row],[Konfitukra]]="truskawki-porzeczki"),  owoce6[[#This Row],[Przed produkcja P]]-P71, owoce6[[#This Row],[Przed produkcja P]])</f>
        <v>0</v>
      </c>
      <c r="P7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544</v>
      </c>
      <c r="Q71" s="2">
        <f t="shared" si="7"/>
        <v>70</v>
      </c>
    </row>
    <row r="72" spans="1:17" x14ac:dyDescent="0.45">
      <c r="A72" s="1">
        <v>44022</v>
      </c>
      <c r="B72">
        <v>356</v>
      </c>
      <c r="C72">
        <v>331</v>
      </c>
      <c r="D72">
        <v>290</v>
      </c>
      <c r="E72">
        <f t="shared" si="4"/>
        <v>12</v>
      </c>
      <c r="F72">
        <f t="shared" si="5"/>
        <v>329</v>
      </c>
      <c r="G72">
        <f t="shared" si="6"/>
        <v>0</v>
      </c>
      <c r="H72">
        <f>owoce6[[#This Row],[Chłodnia m]]+owoce6[[#This Row],[dostawa_malin]]</f>
        <v>368</v>
      </c>
      <c r="I72">
        <f>owoce6[[#This Row],[Chłodnia t]]+owoce6[[#This Row],[dostawa_truskawek]]</f>
        <v>660</v>
      </c>
      <c r="J72">
        <f>owoce6[[#This Row],[chłodnia p]]+owoce6[[#This Row],[dostawa_porzeczek]]</f>
        <v>290</v>
      </c>
      <c r="K7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72" t="str">
        <f>IF(owoce6[[#This Row],[Najmniej]]="maliny", "truskawki-porzeczki", IF(owoce6[[#This Row],[Najmniej]] = "truskawki", "maliny-porzeczki", "maliny-truskawki"))</f>
        <v>maliny-truskawki</v>
      </c>
      <c r="M72" s="2">
        <f>IF(OR(owoce6[[#This Row],[Konfitukra]] = "maliny-truskawki", owoce6[[#This Row],[Konfitukra]]="maliny-porzeczki"), owoce6[[#This Row],[Przed produkcja m]]-P72, owoce6[[#This Row],[Przed produkcja m]])</f>
        <v>0</v>
      </c>
      <c r="N72" s="2">
        <f>IF(OR(owoce6[[#This Row],[Konfitukra]] = "maliny-truskawki", owoce6[[#This Row],[Konfitukra]]="truskawki-porzeczki"),  owoce6[[#This Row],[Przed produckaj T]]-P72, owoce6[[#This Row],[Przed produckaj T]])</f>
        <v>292</v>
      </c>
      <c r="O72" s="2">
        <f>IF(OR(owoce6[[#This Row],[Konfitukra]] = "maliny-porzeczki", owoce6[[#This Row],[Konfitukra]]="truskawki-porzeczki"),  owoce6[[#This Row],[Przed produkcja P]]-P72, owoce6[[#This Row],[Przed produkcja P]])</f>
        <v>290</v>
      </c>
      <c r="P7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368</v>
      </c>
      <c r="Q72" s="2">
        <f t="shared" si="7"/>
        <v>71</v>
      </c>
    </row>
    <row r="73" spans="1:17" x14ac:dyDescent="0.45">
      <c r="A73" s="1">
        <v>44023</v>
      </c>
      <c r="B73">
        <v>307</v>
      </c>
      <c r="C73">
        <v>394</v>
      </c>
      <c r="D73">
        <v>256</v>
      </c>
      <c r="E73">
        <f t="shared" si="4"/>
        <v>0</v>
      </c>
      <c r="F73">
        <f t="shared" si="5"/>
        <v>292</v>
      </c>
      <c r="G73">
        <f t="shared" si="6"/>
        <v>290</v>
      </c>
      <c r="H73">
        <f>owoce6[[#This Row],[Chłodnia m]]+owoce6[[#This Row],[dostawa_malin]]</f>
        <v>307</v>
      </c>
      <c r="I73">
        <f>owoce6[[#This Row],[Chłodnia t]]+owoce6[[#This Row],[dostawa_truskawek]]</f>
        <v>686</v>
      </c>
      <c r="J73">
        <f>owoce6[[#This Row],[chłodnia p]]+owoce6[[#This Row],[dostawa_porzeczek]]</f>
        <v>546</v>
      </c>
      <c r="K7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73" t="str">
        <f>IF(owoce6[[#This Row],[Najmniej]]="maliny", "truskawki-porzeczki", IF(owoce6[[#This Row],[Najmniej]] = "truskawki", "maliny-porzeczki", "maliny-truskawki"))</f>
        <v>truskawki-porzeczki</v>
      </c>
      <c r="M73" s="2">
        <f>IF(OR(owoce6[[#This Row],[Konfitukra]] = "maliny-truskawki", owoce6[[#This Row],[Konfitukra]]="maliny-porzeczki"), owoce6[[#This Row],[Przed produkcja m]]-P73, owoce6[[#This Row],[Przed produkcja m]])</f>
        <v>307</v>
      </c>
      <c r="N73" s="2">
        <f>IF(OR(owoce6[[#This Row],[Konfitukra]] = "maliny-truskawki", owoce6[[#This Row],[Konfitukra]]="truskawki-porzeczki"),  owoce6[[#This Row],[Przed produckaj T]]-P73, owoce6[[#This Row],[Przed produckaj T]])</f>
        <v>140</v>
      </c>
      <c r="O73" s="2">
        <f>IF(OR(owoce6[[#This Row],[Konfitukra]] = "maliny-porzeczki", owoce6[[#This Row],[Konfitukra]]="truskawki-porzeczki"),  owoce6[[#This Row],[Przed produkcja P]]-P73, owoce6[[#This Row],[Przed produkcja P]])</f>
        <v>0</v>
      </c>
      <c r="P7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546</v>
      </c>
      <c r="Q73" s="2">
        <f t="shared" si="7"/>
        <v>72</v>
      </c>
    </row>
    <row r="74" spans="1:17" x14ac:dyDescent="0.45">
      <c r="A74" s="1">
        <v>44024</v>
      </c>
      <c r="B74">
        <v>441</v>
      </c>
      <c r="C74">
        <v>271</v>
      </c>
      <c r="D74">
        <v>292</v>
      </c>
      <c r="E74">
        <f t="shared" si="4"/>
        <v>307</v>
      </c>
      <c r="F74">
        <f t="shared" si="5"/>
        <v>140</v>
      </c>
      <c r="G74">
        <f t="shared" si="6"/>
        <v>0</v>
      </c>
      <c r="H74">
        <f>owoce6[[#This Row],[Chłodnia m]]+owoce6[[#This Row],[dostawa_malin]]</f>
        <v>748</v>
      </c>
      <c r="I74">
        <f>owoce6[[#This Row],[Chłodnia t]]+owoce6[[#This Row],[dostawa_truskawek]]</f>
        <v>411</v>
      </c>
      <c r="J74">
        <f>owoce6[[#This Row],[chłodnia p]]+owoce6[[#This Row],[dostawa_porzeczek]]</f>
        <v>292</v>
      </c>
      <c r="K7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74" t="str">
        <f>IF(owoce6[[#This Row],[Najmniej]]="maliny", "truskawki-porzeczki", IF(owoce6[[#This Row],[Najmniej]] = "truskawki", "maliny-porzeczki", "maliny-truskawki"))</f>
        <v>maliny-truskawki</v>
      </c>
      <c r="M74" s="2">
        <f>IF(OR(owoce6[[#This Row],[Konfitukra]] = "maliny-truskawki", owoce6[[#This Row],[Konfitukra]]="maliny-porzeczki"), owoce6[[#This Row],[Przed produkcja m]]-P74, owoce6[[#This Row],[Przed produkcja m]])</f>
        <v>337</v>
      </c>
      <c r="N74" s="2">
        <f>IF(OR(owoce6[[#This Row],[Konfitukra]] = "maliny-truskawki", owoce6[[#This Row],[Konfitukra]]="truskawki-porzeczki"),  owoce6[[#This Row],[Przed produckaj T]]-P74, owoce6[[#This Row],[Przed produckaj T]])</f>
        <v>0</v>
      </c>
      <c r="O74" s="2">
        <f>IF(OR(owoce6[[#This Row],[Konfitukra]] = "maliny-porzeczki", owoce6[[#This Row],[Konfitukra]]="truskawki-porzeczki"),  owoce6[[#This Row],[Przed produkcja P]]-P74, owoce6[[#This Row],[Przed produkcja P]])</f>
        <v>292</v>
      </c>
      <c r="P7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411</v>
      </c>
      <c r="Q74" s="2">
        <f t="shared" si="7"/>
        <v>73</v>
      </c>
    </row>
    <row r="75" spans="1:17" x14ac:dyDescent="0.45">
      <c r="A75" s="1">
        <v>44025</v>
      </c>
      <c r="B75">
        <v>407</v>
      </c>
      <c r="C75">
        <v>311</v>
      </c>
      <c r="D75">
        <v>280</v>
      </c>
      <c r="E75">
        <f t="shared" si="4"/>
        <v>337</v>
      </c>
      <c r="F75">
        <f t="shared" si="5"/>
        <v>0</v>
      </c>
      <c r="G75">
        <f t="shared" si="6"/>
        <v>292</v>
      </c>
      <c r="H75">
        <f>owoce6[[#This Row],[Chłodnia m]]+owoce6[[#This Row],[dostawa_malin]]</f>
        <v>744</v>
      </c>
      <c r="I75">
        <f>owoce6[[#This Row],[Chłodnia t]]+owoce6[[#This Row],[dostawa_truskawek]]</f>
        <v>311</v>
      </c>
      <c r="J75">
        <f>owoce6[[#This Row],[chłodnia p]]+owoce6[[#This Row],[dostawa_porzeczek]]</f>
        <v>572</v>
      </c>
      <c r="K7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75" t="str">
        <f>IF(owoce6[[#This Row],[Najmniej]]="maliny", "truskawki-porzeczki", IF(owoce6[[#This Row],[Najmniej]] = "truskawki", "maliny-porzeczki", "maliny-truskawki"))</f>
        <v>maliny-porzeczki</v>
      </c>
      <c r="M75" s="2">
        <f>IF(OR(owoce6[[#This Row],[Konfitukra]] = "maliny-truskawki", owoce6[[#This Row],[Konfitukra]]="maliny-porzeczki"), owoce6[[#This Row],[Przed produkcja m]]-P75, owoce6[[#This Row],[Przed produkcja m]])</f>
        <v>172</v>
      </c>
      <c r="N75" s="2">
        <f>IF(OR(owoce6[[#This Row],[Konfitukra]] = "maliny-truskawki", owoce6[[#This Row],[Konfitukra]]="truskawki-porzeczki"),  owoce6[[#This Row],[Przed produckaj T]]-P75, owoce6[[#This Row],[Przed produckaj T]])</f>
        <v>311</v>
      </c>
      <c r="O75" s="2">
        <f>IF(OR(owoce6[[#This Row],[Konfitukra]] = "maliny-porzeczki", owoce6[[#This Row],[Konfitukra]]="truskawki-porzeczki"),  owoce6[[#This Row],[Przed produkcja P]]-P75, owoce6[[#This Row],[Przed produkcja P]])</f>
        <v>0</v>
      </c>
      <c r="P7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572</v>
      </c>
      <c r="Q75" s="2">
        <f t="shared" si="7"/>
        <v>74</v>
      </c>
    </row>
    <row r="76" spans="1:17" x14ac:dyDescent="0.45">
      <c r="A76" s="1">
        <v>44026</v>
      </c>
      <c r="B76">
        <v>480</v>
      </c>
      <c r="C76">
        <v>342</v>
      </c>
      <c r="D76">
        <v>292</v>
      </c>
      <c r="E76">
        <f t="shared" si="4"/>
        <v>172</v>
      </c>
      <c r="F76">
        <f t="shared" si="5"/>
        <v>311</v>
      </c>
      <c r="G76">
        <f t="shared" si="6"/>
        <v>0</v>
      </c>
      <c r="H76">
        <f>owoce6[[#This Row],[Chłodnia m]]+owoce6[[#This Row],[dostawa_malin]]</f>
        <v>652</v>
      </c>
      <c r="I76">
        <f>owoce6[[#This Row],[Chłodnia t]]+owoce6[[#This Row],[dostawa_truskawek]]</f>
        <v>653</v>
      </c>
      <c r="J76">
        <f>owoce6[[#This Row],[chłodnia p]]+owoce6[[#This Row],[dostawa_porzeczek]]</f>
        <v>292</v>
      </c>
      <c r="K7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76" t="str">
        <f>IF(owoce6[[#This Row],[Najmniej]]="maliny", "truskawki-porzeczki", IF(owoce6[[#This Row],[Najmniej]] = "truskawki", "maliny-porzeczki", "maliny-truskawki"))</f>
        <v>maliny-truskawki</v>
      </c>
      <c r="M76" s="2">
        <f>IF(OR(owoce6[[#This Row],[Konfitukra]] = "maliny-truskawki", owoce6[[#This Row],[Konfitukra]]="maliny-porzeczki"), owoce6[[#This Row],[Przed produkcja m]]-P76, owoce6[[#This Row],[Przed produkcja m]])</f>
        <v>0</v>
      </c>
      <c r="N76" s="2">
        <f>IF(OR(owoce6[[#This Row],[Konfitukra]] = "maliny-truskawki", owoce6[[#This Row],[Konfitukra]]="truskawki-porzeczki"),  owoce6[[#This Row],[Przed produckaj T]]-P76, owoce6[[#This Row],[Przed produckaj T]])</f>
        <v>1</v>
      </c>
      <c r="O76" s="2">
        <f>IF(OR(owoce6[[#This Row],[Konfitukra]] = "maliny-porzeczki", owoce6[[#This Row],[Konfitukra]]="truskawki-porzeczki"),  owoce6[[#This Row],[Przed produkcja P]]-P76, owoce6[[#This Row],[Przed produkcja P]])</f>
        <v>292</v>
      </c>
      <c r="P7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652</v>
      </c>
      <c r="Q76" s="2">
        <f t="shared" si="7"/>
        <v>75</v>
      </c>
    </row>
    <row r="77" spans="1:17" x14ac:dyDescent="0.45">
      <c r="A77" s="1">
        <v>44027</v>
      </c>
      <c r="B77">
        <v>494</v>
      </c>
      <c r="C77">
        <v>310</v>
      </c>
      <c r="D77">
        <v>275</v>
      </c>
      <c r="E77">
        <f t="shared" si="4"/>
        <v>0</v>
      </c>
      <c r="F77">
        <f t="shared" si="5"/>
        <v>1</v>
      </c>
      <c r="G77">
        <f t="shared" si="6"/>
        <v>292</v>
      </c>
      <c r="H77">
        <f>owoce6[[#This Row],[Chłodnia m]]+owoce6[[#This Row],[dostawa_malin]]</f>
        <v>494</v>
      </c>
      <c r="I77">
        <f>owoce6[[#This Row],[Chłodnia t]]+owoce6[[#This Row],[dostawa_truskawek]]</f>
        <v>311</v>
      </c>
      <c r="J77">
        <f>owoce6[[#This Row],[chłodnia p]]+owoce6[[#This Row],[dostawa_porzeczek]]</f>
        <v>567</v>
      </c>
      <c r="K7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77" t="str">
        <f>IF(owoce6[[#This Row],[Najmniej]]="maliny", "truskawki-porzeczki", IF(owoce6[[#This Row],[Najmniej]] = "truskawki", "maliny-porzeczki", "maliny-truskawki"))</f>
        <v>maliny-porzeczki</v>
      </c>
      <c r="M77" s="2">
        <f>IF(OR(owoce6[[#This Row],[Konfitukra]] = "maliny-truskawki", owoce6[[#This Row],[Konfitukra]]="maliny-porzeczki"), owoce6[[#This Row],[Przed produkcja m]]-P77, owoce6[[#This Row],[Przed produkcja m]])</f>
        <v>0</v>
      </c>
      <c r="N77" s="2">
        <f>IF(OR(owoce6[[#This Row],[Konfitukra]] = "maliny-truskawki", owoce6[[#This Row],[Konfitukra]]="truskawki-porzeczki"),  owoce6[[#This Row],[Przed produckaj T]]-P77, owoce6[[#This Row],[Przed produckaj T]])</f>
        <v>311</v>
      </c>
      <c r="O77" s="2">
        <f>IF(OR(owoce6[[#This Row],[Konfitukra]] = "maliny-porzeczki", owoce6[[#This Row],[Konfitukra]]="truskawki-porzeczki"),  owoce6[[#This Row],[Przed produkcja P]]-P77, owoce6[[#This Row],[Przed produkcja P]])</f>
        <v>73</v>
      </c>
      <c r="P7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494</v>
      </c>
      <c r="Q77" s="2">
        <f t="shared" si="7"/>
        <v>76</v>
      </c>
    </row>
    <row r="78" spans="1:17" x14ac:dyDescent="0.45">
      <c r="A78" s="1">
        <v>44028</v>
      </c>
      <c r="B78">
        <v>493</v>
      </c>
      <c r="C78">
        <v>431</v>
      </c>
      <c r="D78">
        <v>283</v>
      </c>
      <c r="E78">
        <f t="shared" si="4"/>
        <v>0</v>
      </c>
      <c r="F78">
        <f t="shared" si="5"/>
        <v>311</v>
      </c>
      <c r="G78">
        <f t="shared" si="6"/>
        <v>73</v>
      </c>
      <c r="H78">
        <f>owoce6[[#This Row],[Chłodnia m]]+owoce6[[#This Row],[dostawa_malin]]</f>
        <v>493</v>
      </c>
      <c r="I78">
        <f>owoce6[[#This Row],[Chłodnia t]]+owoce6[[#This Row],[dostawa_truskawek]]</f>
        <v>742</v>
      </c>
      <c r="J78">
        <f>owoce6[[#This Row],[chłodnia p]]+owoce6[[#This Row],[dostawa_porzeczek]]</f>
        <v>356</v>
      </c>
      <c r="K7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78" t="str">
        <f>IF(owoce6[[#This Row],[Najmniej]]="maliny", "truskawki-porzeczki", IF(owoce6[[#This Row],[Najmniej]] = "truskawki", "maliny-porzeczki", "maliny-truskawki"))</f>
        <v>maliny-truskawki</v>
      </c>
      <c r="M78" s="2">
        <f>IF(OR(owoce6[[#This Row],[Konfitukra]] = "maliny-truskawki", owoce6[[#This Row],[Konfitukra]]="maliny-porzeczki"), owoce6[[#This Row],[Przed produkcja m]]-P78, owoce6[[#This Row],[Przed produkcja m]])</f>
        <v>0</v>
      </c>
      <c r="N78" s="2">
        <f>IF(OR(owoce6[[#This Row],[Konfitukra]] = "maliny-truskawki", owoce6[[#This Row],[Konfitukra]]="truskawki-porzeczki"),  owoce6[[#This Row],[Przed produckaj T]]-P78, owoce6[[#This Row],[Przed produckaj T]])</f>
        <v>249</v>
      </c>
      <c r="O78" s="2">
        <f>IF(OR(owoce6[[#This Row],[Konfitukra]] = "maliny-porzeczki", owoce6[[#This Row],[Konfitukra]]="truskawki-porzeczki"),  owoce6[[#This Row],[Przed produkcja P]]-P78, owoce6[[#This Row],[Przed produkcja P]])</f>
        <v>356</v>
      </c>
      <c r="P7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493</v>
      </c>
      <c r="Q78" s="2">
        <f t="shared" si="7"/>
        <v>77</v>
      </c>
    </row>
    <row r="79" spans="1:17" x14ac:dyDescent="0.45">
      <c r="A79" s="1">
        <v>44029</v>
      </c>
      <c r="B79">
        <v>302</v>
      </c>
      <c r="C79">
        <v>415</v>
      </c>
      <c r="D79">
        <v>297</v>
      </c>
      <c r="E79">
        <f t="shared" si="4"/>
        <v>0</v>
      </c>
      <c r="F79">
        <f t="shared" si="5"/>
        <v>249</v>
      </c>
      <c r="G79">
        <f t="shared" si="6"/>
        <v>356</v>
      </c>
      <c r="H79">
        <f>owoce6[[#This Row],[Chłodnia m]]+owoce6[[#This Row],[dostawa_malin]]</f>
        <v>302</v>
      </c>
      <c r="I79">
        <f>owoce6[[#This Row],[Chłodnia t]]+owoce6[[#This Row],[dostawa_truskawek]]</f>
        <v>664</v>
      </c>
      <c r="J79">
        <f>owoce6[[#This Row],[chłodnia p]]+owoce6[[#This Row],[dostawa_porzeczek]]</f>
        <v>653</v>
      </c>
      <c r="K7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79" t="str">
        <f>IF(owoce6[[#This Row],[Najmniej]]="maliny", "truskawki-porzeczki", IF(owoce6[[#This Row],[Najmniej]] = "truskawki", "maliny-porzeczki", "maliny-truskawki"))</f>
        <v>truskawki-porzeczki</v>
      </c>
      <c r="M79" s="2">
        <f>IF(OR(owoce6[[#This Row],[Konfitukra]] = "maliny-truskawki", owoce6[[#This Row],[Konfitukra]]="maliny-porzeczki"), owoce6[[#This Row],[Przed produkcja m]]-P79, owoce6[[#This Row],[Przed produkcja m]])</f>
        <v>302</v>
      </c>
      <c r="N79" s="2">
        <f>IF(OR(owoce6[[#This Row],[Konfitukra]] = "maliny-truskawki", owoce6[[#This Row],[Konfitukra]]="truskawki-porzeczki"),  owoce6[[#This Row],[Przed produckaj T]]-P79, owoce6[[#This Row],[Przed produckaj T]])</f>
        <v>11</v>
      </c>
      <c r="O79" s="2">
        <f>IF(OR(owoce6[[#This Row],[Konfitukra]] = "maliny-porzeczki", owoce6[[#This Row],[Konfitukra]]="truskawki-porzeczki"),  owoce6[[#This Row],[Przed produkcja P]]-P79, owoce6[[#This Row],[Przed produkcja P]])</f>
        <v>0</v>
      </c>
      <c r="P7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653</v>
      </c>
      <c r="Q79" s="2">
        <f t="shared" si="7"/>
        <v>78</v>
      </c>
    </row>
    <row r="80" spans="1:17" x14ac:dyDescent="0.45">
      <c r="A80" s="1">
        <v>44030</v>
      </c>
      <c r="B80">
        <v>331</v>
      </c>
      <c r="C80">
        <v>353</v>
      </c>
      <c r="D80">
        <v>373</v>
      </c>
      <c r="E80">
        <f t="shared" si="4"/>
        <v>302</v>
      </c>
      <c r="F80">
        <f t="shared" si="5"/>
        <v>11</v>
      </c>
      <c r="G80">
        <f t="shared" si="6"/>
        <v>0</v>
      </c>
      <c r="H80">
        <f>owoce6[[#This Row],[Chłodnia m]]+owoce6[[#This Row],[dostawa_malin]]</f>
        <v>633</v>
      </c>
      <c r="I80">
        <f>owoce6[[#This Row],[Chłodnia t]]+owoce6[[#This Row],[dostawa_truskawek]]</f>
        <v>364</v>
      </c>
      <c r="J80">
        <f>owoce6[[#This Row],[chłodnia p]]+owoce6[[#This Row],[dostawa_porzeczek]]</f>
        <v>373</v>
      </c>
      <c r="K8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80" t="str">
        <f>IF(owoce6[[#This Row],[Najmniej]]="maliny", "truskawki-porzeczki", IF(owoce6[[#This Row],[Najmniej]] = "truskawki", "maliny-porzeczki", "maliny-truskawki"))</f>
        <v>maliny-porzeczki</v>
      </c>
      <c r="M80" s="2">
        <f>IF(OR(owoce6[[#This Row],[Konfitukra]] = "maliny-truskawki", owoce6[[#This Row],[Konfitukra]]="maliny-porzeczki"), owoce6[[#This Row],[Przed produkcja m]]-P80, owoce6[[#This Row],[Przed produkcja m]])</f>
        <v>260</v>
      </c>
      <c r="N80" s="2">
        <f>IF(OR(owoce6[[#This Row],[Konfitukra]] = "maliny-truskawki", owoce6[[#This Row],[Konfitukra]]="truskawki-porzeczki"),  owoce6[[#This Row],[Przed produckaj T]]-P80, owoce6[[#This Row],[Przed produckaj T]])</f>
        <v>364</v>
      </c>
      <c r="O80" s="2">
        <f>IF(OR(owoce6[[#This Row],[Konfitukra]] = "maliny-porzeczki", owoce6[[#This Row],[Konfitukra]]="truskawki-porzeczki"),  owoce6[[#This Row],[Przed produkcja P]]-P80, owoce6[[#This Row],[Przed produkcja P]])</f>
        <v>0</v>
      </c>
      <c r="P8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373</v>
      </c>
      <c r="Q80" s="2">
        <f t="shared" si="7"/>
        <v>79</v>
      </c>
    </row>
    <row r="81" spans="1:17" x14ac:dyDescent="0.45">
      <c r="A81" s="1">
        <v>44031</v>
      </c>
      <c r="B81">
        <v>486</v>
      </c>
      <c r="C81">
        <v>323</v>
      </c>
      <c r="D81">
        <v>359</v>
      </c>
      <c r="E81">
        <f t="shared" si="4"/>
        <v>260</v>
      </c>
      <c r="F81">
        <f t="shared" si="5"/>
        <v>364</v>
      </c>
      <c r="G81">
        <f t="shared" si="6"/>
        <v>0</v>
      </c>
      <c r="H81">
        <f>owoce6[[#This Row],[Chłodnia m]]+owoce6[[#This Row],[dostawa_malin]]</f>
        <v>746</v>
      </c>
      <c r="I81">
        <f>owoce6[[#This Row],[Chłodnia t]]+owoce6[[#This Row],[dostawa_truskawek]]</f>
        <v>687</v>
      </c>
      <c r="J81">
        <f>owoce6[[#This Row],[chłodnia p]]+owoce6[[#This Row],[dostawa_porzeczek]]</f>
        <v>359</v>
      </c>
      <c r="K8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81" t="str">
        <f>IF(owoce6[[#This Row],[Najmniej]]="maliny", "truskawki-porzeczki", IF(owoce6[[#This Row],[Najmniej]] = "truskawki", "maliny-porzeczki", "maliny-truskawki"))</f>
        <v>maliny-truskawki</v>
      </c>
      <c r="M81" s="2">
        <f>IF(OR(owoce6[[#This Row],[Konfitukra]] = "maliny-truskawki", owoce6[[#This Row],[Konfitukra]]="maliny-porzeczki"), owoce6[[#This Row],[Przed produkcja m]]-P81, owoce6[[#This Row],[Przed produkcja m]])</f>
        <v>59</v>
      </c>
      <c r="N81" s="2">
        <f>IF(OR(owoce6[[#This Row],[Konfitukra]] = "maliny-truskawki", owoce6[[#This Row],[Konfitukra]]="truskawki-porzeczki"),  owoce6[[#This Row],[Przed produckaj T]]-P81, owoce6[[#This Row],[Przed produckaj T]])</f>
        <v>0</v>
      </c>
      <c r="O81" s="2">
        <f>IF(OR(owoce6[[#This Row],[Konfitukra]] = "maliny-porzeczki", owoce6[[#This Row],[Konfitukra]]="truskawki-porzeczki"),  owoce6[[#This Row],[Przed produkcja P]]-P81, owoce6[[#This Row],[Przed produkcja P]])</f>
        <v>359</v>
      </c>
      <c r="P8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687</v>
      </c>
      <c r="Q81" s="2">
        <f t="shared" si="7"/>
        <v>80</v>
      </c>
    </row>
    <row r="82" spans="1:17" x14ac:dyDescent="0.45">
      <c r="A82" s="1">
        <v>44032</v>
      </c>
      <c r="B82">
        <v>360</v>
      </c>
      <c r="C82">
        <v>331</v>
      </c>
      <c r="D82">
        <v>445</v>
      </c>
      <c r="E82">
        <f t="shared" si="4"/>
        <v>59</v>
      </c>
      <c r="F82">
        <f t="shared" si="5"/>
        <v>0</v>
      </c>
      <c r="G82">
        <f t="shared" si="6"/>
        <v>359</v>
      </c>
      <c r="H82">
        <f>owoce6[[#This Row],[Chłodnia m]]+owoce6[[#This Row],[dostawa_malin]]</f>
        <v>419</v>
      </c>
      <c r="I82">
        <f>owoce6[[#This Row],[Chłodnia t]]+owoce6[[#This Row],[dostawa_truskawek]]</f>
        <v>331</v>
      </c>
      <c r="J82">
        <f>owoce6[[#This Row],[chłodnia p]]+owoce6[[#This Row],[dostawa_porzeczek]]</f>
        <v>804</v>
      </c>
      <c r="K8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82" t="str">
        <f>IF(owoce6[[#This Row],[Najmniej]]="maliny", "truskawki-porzeczki", IF(owoce6[[#This Row],[Najmniej]] = "truskawki", "maliny-porzeczki", "maliny-truskawki"))</f>
        <v>maliny-porzeczki</v>
      </c>
      <c r="M82" s="2">
        <f>IF(OR(owoce6[[#This Row],[Konfitukra]] = "maliny-truskawki", owoce6[[#This Row],[Konfitukra]]="maliny-porzeczki"), owoce6[[#This Row],[Przed produkcja m]]-P82, owoce6[[#This Row],[Przed produkcja m]])</f>
        <v>0</v>
      </c>
      <c r="N82" s="2">
        <f>IF(OR(owoce6[[#This Row],[Konfitukra]] = "maliny-truskawki", owoce6[[#This Row],[Konfitukra]]="truskawki-porzeczki"),  owoce6[[#This Row],[Przed produckaj T]]-P82, owoce6[[#This Row],[Przed produckaj T]])</f>
        <v>331</v>
      </c>
      <c r="O82" s="2">
        <f>IF(OR(owoce6[[#This Row],[Konfitukra]] = "maliny-porzeczki", owoce6[[#This Row],[Konfitukra]]="truskawki-porzeczki"),  owoce6[[#This Row],[Przed produkcja P]]-P82, owoce6[[#This Row],[Przed produkcja P]])</f>
        <v>385</v>
      </c>
      <c r="P8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419</v>
      </c>
      <c r="Q82" s="2">
        <f t="shared" si="7"/>
        <v>81</v>
      </c>
    </row>
    <row r="83" spans="1:17" x14ac:dyDescent="0.45">
      <c r="A83" s="1">
        <v>44033</v>
      </c>
      <c r="B83">
        <v>391</v>
      </c>
      <c r="C83">
        <v>455</v>
      </c>
      <c r="D83">
        <v>427</v>
      </c>
      <c r="E83">
        <f t="shared" si="4"/>
        <v>0</v>
      </c>
      <c r="F83">
        <f t="shared" si="5"/>
        <v>331</v>
      </c>
      <c r="G83">
        <f t="shared" si="6"/>
        <v>385</v>
      </c>
      <c r="H83">
        <f>owoce6[[#This Row],[Chłodnia m]]+owoce6[[#This Row],[dostawa_malin]]</f>
        <v>391</v>
      </c>
      <c r="I83">
        <f>owoce6[[#This Row],[Chłodnia t]]+owoce6[[#This Row],[dostawa_truskawek]]</f>
        <v>786</v>
      </c>
      <c r="J83">
        <f>owoce6[[#This Row],[chłodnia p]]+owoce6[[#This Row],[dostawa_porzeczek]]</f>
        <v>812</v>
      </c>
      <c r="K8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83" t="str">
        <f>IF(owoce6[[#This Row],[Najmniej]]="maliny", "truskawki-porzeczki", IF(owoce6[[#This Row],[Najmniej]] = "truskawki", "maliny-porzeczki", "maliny-truskawki"))</f>
        <v>truskawki-porzeczki</v>
      </c>
      <c r="M83" s="2">
        <f>IF(OR(owoce6[[#This Row],[Konfitukra]] = "maliny-truskawki", owoce6[[#This Row],[Konfitukra]]="maliny-porzeczki"), owoce6[[#This Row],[Przed produkcja m]]-P83, owoce6[[#This Row],[Przed produkcja m]])</f>
        <v>391</v>
      </c>
      <c r="N83" s="2">
        <f>IF(OR(owoce6[[#This Row],[Konfitukra]] = "maliny-truskawki", owoce6[[#This Row],[Konfitukra]]="truskawki-porzeczki"),  owoce6[[#This Row],[Przed produckaj T]]-P83, owoce6[[#This Row],[Przed produckaj T]])</f>
        <v>0</v>
      </c>
      <c r="O83" s="2">
        <f>IF(OR(owoce6[[#This Row],[Konfitukra]] = "maliny-porzeczki", owoce6[[#This Row],[Konfitukra]]="truskawki-porzeczki"),  owoce6[[#This Row],[Przed produkcja P]]-P83, owoce6[[#This Row],[Przed produkcja P]])</f>
        <v>26</v>
      </c>
      <c r="P8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786</v>
      </c>
      <c r="Q83" s="2">
        <f t="shared" si="7"/>
        <v>82</v>
      </c>
    </row>
    <row r="84" spans="1:17" x14ac:dyDescent="0.45">
      <c r="A84" s="1">
        <v>44034</v>
      </c>
      <c r="B84">
        <v>327</v>
      </c>
      <c r="C84">
        <v>471</v>
      </c>
      <c r="D84">
        <v>423</v>
      </c>
      <c r="E84">
        <f t="shared" si="4"/>
        <v>391</v>
      </c>
      <c r="F84">
        <f t="shared" si="5"/>
        <v>0</v>
      </c>
      <c r="G84">
        <f t="shared" si="6"/>
        <v>26</v>
      </c>
      <c r="H84">
        <f>owoce6[[#This Row],[Chłodnia m]]+owoce6[[#This Row],[dostawa_malin]]</f>
        <v>718</v>
      </c>
      <c r="I84">
        <f>owoce6[[#This Row],[Chłodnia t]]+owoce6[[#This Row],[dostawa_truskawek]]</f>
        <v>471</v>
      </c>
      <c r="J84">
        <f>owoce6[[#This Row],[chłodnia p]]+owoce6[[#This Row],[dostawa_porzeczek]]</f>
        <v>449</v>
      </c>
      <c r="K8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84" t="str">
        <f>IF(owoce6[[#This Row],[Najmniej]]="maliny", "truskawki-porzeczki", IF(owoce6[[#This Row],[Najmniej]] = "truskawki", "maliny-porzeczki", "maliny-truskawki"))</f>
        <v>maliny-truskawki</v>
      </c>
      <c r="M84" s="2">
        <f>IF(OR(owoce6[[#This Row],[Konfitukra]] = "maliny-truskawki", owoce6[[#This Row],[Konfitukra]]="maliny-porzeczki"), owoce6[[#This Row],[Przed produkcja m]]-P84, owoce6[[#This Row],[Przed produkcja m]])</f>
        <v>247</v>
      </c>
      <c r="N84" s="2">
        <f>IF(OR(owoce6[[#This Row],[Konfitukra]] = "maliny-truskawki", owoce6[[#This Row],[Konfitukra]]="truskawki-porzeczki"),  owoce6[[#This Row],[Przed produckaj T]]-P84, owoce6[[#This Row],[Przed produckaj T]])</f>
        <v>0</v>
      </c>
      <c r="O84" s="2">
        <f>IF(OR(owoce6[[#This Row],[Konfitukra]] = "maliny-porzeczki", owoce6[[#This Row],[Konfitukra]]="truskawki-porzeczki"),  owoce6[[#This Row],[Przed produkcja P]]-P84, owoce6[[#This Row],[Przed produkcja P]])</f>
        <v>449</v>
      </c>
      <c r="P8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471</v>
      </c>
      <c r="Q84" s="2">
        <f t="shared" si="7"/>
        <v>83</v>
      </c>
    </row>
    <row r="85" spans="1:17" x14ac:dyDescent="0.45">
      <c r="A85" s="1">
        <v>44035</v>
      </c>
      <c r="B85">
        <v>355</v>
      </c>
      <c r="C85">
        <v>490</v>
      </c>
      <c r="D85">
        <v>449</v>
      </c>
      <c r="E85">
        <f t="shared" si="4"/>
        <v>247</v>
      </c>
      <c r="F85">
        <f t="shared" si="5"/>
        <v>0</v>
      </c>
      <c r="G85">
        <f t="shared" si="6"/>
        <v>449</v>
      </c>
      <c r="H85">
        <f>owoce6[[#This Row],[Chłodnia m]]+owoce6[[#This Row],[dostawa_malin]]</f>
        <v>602</v>
      </c>
      <c r="I85">
        <f>owoce6[[#This Row],[Chłodnia t]]+owoce6[[#This Row],[dostawa_truskawek]]</f>
        <v>490</v>
      </c>
      <c r="J85">
        <f>owoce6[[#This Row],[chłodnia p]]+owoce6[[#This Row],[dostawa_porzeczek]]</f>
        <v>898</v>
      </c>
      <c r="K8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85" t="str">
        <f>IF(owoce6[[#This Row],[Najmniej]]="maliny", "truskawki-porzeczki", IF(owoce6[[#This Row],[Najmniej]] = "truskawki", "maliny-porzeczki", "maliny-truskawki"))</f>
        <v>maliny-porzeczki</v>
      </c>
      <c r="M85" s="2">
        <f>IF(OR(owoce6[[#This Row],[Konfitukra]] = "maliny-truskawki", owoce6[[#This Row],[Konfitukra]]="maliny-porzeczki"), owoce6[[#This Row],[Przed produkcja m]]-P85, owoce6[[#This Row],[Przed produkcja m]])</f>
        <v>0</v>
      </c>
      <c r="N85" s="2">
        <f>IF(OR(owoce6[[#This Row],[Konfitukra]] = "maliny-truskawki", owoce6[[#This Row],[Konfitukra]]="truskawki-porzeczki"),  owoce6[[#This Row],[Przed produckaj T]]-P85, owoce6[[#This Row],[Przed produckaj T]])</f>
        <v>490</v>
      </c>
      <c r="O85" s="2">
        <f>IF(OR(owoce6[[#This Row],[Konfitukra]] = "maliny-porzeczki", owoce6[[#This Row],[Konfitukra]]="truskawki-porzeczki"),  owoce6[[#This Row],[Przed produkcja P]]-P85, owoce6[[#This Row],[Przed produkcja P]])</f>
        <v>296</v>
      </c>
      <c r="P8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602</v>
      </c>
      <c r="Q85" s="2">
        <f t="shared" si="7"/>
        <v>84</v>
      </c>
    </row>
    <row r="86" spans="1:17" x14ac:dyDescent="0.45">
      <c r="A86" s="1">
        <v>44036</v>
      </c>
      <c r="B86">
        <v>360</v>
      </c>
      <c r="C86">
        <v>339</v>
      </c>
      <c r="D86">
        <v>470</v>
      </c>
      <c r="E86">
        <f t="shared" si="4"/>
        <v>0</v>
      </c>
      <c r="F86">
        <f t="shared" si="5"/>
        <v>490</v>
      </c>
      <c r="G86">
        <f t="shared" si="6"/>
        <v>296</v>
      </c>
      <c r="H86">
        <f>owoce6[[#This Row],[Chłodnia m]]+owoce6[[#This Row],[dostawa_malin]]</f>
        <v>360</v>
      </c>
      <c r="I86">
        <f>owoce6[[#This Row],[Chłodnia t]]+owoce6[[#This Row],[dostawa_truskawek]]</f>
        <v>829</v>
      </c>
      <c r="J86">
        <f>owoce6[[#This Row],[chłodnia p]]+owoce6[[#This Row],[dostawa_porzeczek]]</f>
        <v>766</v>
      </c>
      <c r="K8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86" t="str">
        <f>IF(owoce6[[#This Row],[Najmniej]]="maliny", "truskawki-porzeczki", IF(owoce6[[#This Row],[Najmniej]] = "truskawki", "maliny-porzeczki", "maliny-truskawki"))</f>
        <v>truskawki-porzeczki</v>
      </c>
      <c r="M86" s="2">
        <f>IF(OR(owoce6[[#This Row],[Konfitukra]] = "maliny-truskawki", owoce6[[#This Row],[Konfitukra]]="maliny-porzeczki"), owoce6[[#This Row],[Przed produkcja m]]-P86, owoce6[[#This Row],[Przed produkcja m]])</f>
        <v>360</v>
      </c>
      <c r="N86" s="2">
        <f>IF(OR(owoce6[[#This Row],[Konfitukra]] = "maliny-truskawki", owoce6[[#This Row],[Konfitukra]]="truskawki-porzeczki"),  owoce6[[#This Row],[Przed produckaj T]]-P86, owoce6[[#This Row],[Przed produckaj T]])</f>
        <v>63</v>
      </c>
      <c r="O86" s="2">
        <f>IF(OR(owoce6[[#This Row],[Konfitukra]] = "maliny-porzeczki", owoce6[[#This Row],[Konfitukra]]="truskawki-porzeczki"),  owoce6[[#This Row],[Przed produkcja P]]-P86, owoce6[[#This Row],[Przed produkcja P]])</f>
        <v>0</v>
      </c>
      <c r="P8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766</v>
      </c>
      <c r="Q86" s="2">
        <f t="shared" si="7"/>
        <v>85</v>
      </c>
    </row>
    <row r="87" spans="1:17" x14ac:dyDescent="0.45">
      <c r="A87" s="1">
        <v>44037</v>
      </c>
      <c r="B87">
        <v>303</v>
      </c>
      <c r="C87">
        <v>404</v>
      </c>
      <c r="D87">
        <v>434</v>
      </c>
      <c r="E87">
        <f t="shared" si="4"/>
        <v>360</v>
      </c>
      <c r="F87">
        <f t="shared" si="5"/>
        <v>63</v>
      </c>
      <c r="G87">
        <f t="shared" si="6"/>
        <v>0</v>
      </c>
      <c r="H87">
        <f>owoce6[[#This Row],[Chłodnia m]]+owoce6[[#This Row],[dostawa_malin]]</f>
        <v>663</v>
      </c>
      <c r="I87">
        <f>owoce6[[#This Row],[Chłodnia t]]+owoce6[[#This Row],[dostawa_truskawek]]</f>
        <v>467</v>
      </c>
      <c r="J87">
        <f>owoce6[[#This Row],[chłodnia p]]+owoce6[[#This Row],[dostawa_porzeczek]]</f>
        <v>434</v>
      </c>
      <c r="K8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87" t="str">
        <f>IF(owoce6[[#This Row],[Najmniej]]="maliny", "truskawki-porzeczki", IF(owoce6[[#This Row],[Najmniej]] = "truskawki", "maliny-porzeczki", "maliny-truskawki"))</f>
        <v>maliny-truskawki</v>
      </c>
      <c r="M87" s="2">
        <f>IF(OR(owoce6[[#This Row],[Konfitukra]] = "maliny-truskawki", owoce6[[#This Row],[Konfitukra]]="maliny-porzeczki"), owoce6[[#This Row],[Przed produkcja m]]-P87, owoce6[[#This Row],[Przed produkcja m]])</f>
        <v>196</v>
      </c>
      <c r="N87" s="2">
        <f>IF(OR(owoce6[[#This Row],[Konfitukra]] = "maliny-truskawki", owoce6[[#This Row],[Konfitukra]]="truskawki-porzeczki"),  owoce6[[#This Row],[Przed produckaj T]]-P87, owoce6[[#This Row],[Przed produckaj T]])</f>
        <v>0</v>
      </c>
      <c r="O87" s="2">
        <f>IF(OR(owoce6[[#This Row],[Konfitukra]] = "maliny-porzeczki", owoce6[[#This Row],[Konfitukra]]="truskawki-porzeczki"),  owoce6[[#This Row],[Przed produkcja P]]-P87, owoce6[[#This Row],[Przed produkcja P]])</f>
        <v>434</v>
      </c>
      <c r="P8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467</v>
      </c>
      <c r="Q87" s="2">
        <f t="shared" si="7"/>
        <v>86</v>
      </c>
    </row>
    <row r="88" spans="1:17" x14ac:dyDescent="0.45">
      <c r="A88" s="1">
        <v>44038</v>
      </c>
      <c r="B88">
        <v>310</v>
      </c>
      <c r="C88">
        <v>332</v>
      </c>
      <c r="D88">
        <v>536</v>
      </c>
      <c r="E88">
        <f t="shared" si="4"/>
        <v>196</v>
      </c>
      <c r="F88">
        <f t="shared" si="5"/>
        <v>0</v>
      </c>
      <c r="G88">
        <f t="shared" si="6"/>
        <v>434</v>
      </c>
      <c r="H88">
        <f>owoce6[[#This Row],[Chłodnia m]]+owoce6[[#This Row],[dostawa_malin]]</f>
        <v>506</v>
      </c>
      <c r="I88">
        <f>owoce6[[#This Row],[Chłodnia t]]+owoce6[[#This Row],[dostawa_truskawek]]</f>
        <v>332</v>
      </c>
      <c r="J88">
        <f>owoce6[[#This Row],[chłodnia p]]+owoce6[[#This Row],[dostawa_porzeczek]]</f>
        <v>970</v>
      </c>
      <c r="K8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88" t="str">
        <f>IF(owoce6[[#This Row],[Najmniej]]="maliny", "truskawki-porzeczki", IF(owoce6[[#This Row],[Najmniej]] = "truskawki", "maliny-porzeczki", "maliny-truskawki"))</f>
        <v>maliny-porzeczki</v>
      </c>
      <c r="M88" s="2">
        <f>IF(OR(owoce6[[#This Row],[Konfitukra]] = "maliny-truskawki", owoce6[[#This Row],[Konfitukra]]="maliny-porzeczki"), owoce6[[#This Row],[Przed produkcja m]]-P88, owoce6[[#This Row],[Przed produkcja m]])</f>
        <v>0</v>
      </c>
      <c r="N88" s="2">
        <f>IF(OR(owoce6[[#This Row],[Konfitukra]] = "maliny-truskawki", owoce6[[#This Row],[Konfitukra]]="truskawki-porzeczki"),  owoce6[[#This Row],[Przed produckaj T]]-P88, owoce6[[#This Row],[Przed produckaj T]])</f>
        <v>332</v>
      </c>
      <c r="O88" s="2">
        <f>IF(OR(owoce6[[#This Row],[Konfitukra]] = "maliny-porzeczki", owoce6[[#This Row],[Konfitukra]]="truskawki-porzeczki"),  owoce6[[#This Row],[Przed produkcja P]]-P88, owoce6[[#This Row],[Przed produkcja P]])</f>
        <v>464</v>
      </c>
      <c r="P8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506</v>
      </c>
      <c r="Q88" s="2">
        <f t="shared" si="7"/>
        <v>87</v>
      </c>
    </row>
    <row r="89" spans="1:17" x14ac:dyDescent="0.45">
      <c r="A89" s="1">
        <v>44039</v>
      </c>
      <c r="B89">
        <v>435</v>
      </c>
      <c r="C89">
        <v>406</v>
      </c>
      <c r="D89">
        <v>421</v>
      </c>
      <c r="E89">
        <f t="shared" si="4"/>
        <v>0</v>
      </c>
      <c r="F89">
        <f t="shared" si="5"/>
        <v>332</v>
      </c>
      <c r="G89">
        <f t="shared" si="6"/>
        <v>464</v>
      </c>
      <c r="H89">
        <f>owoce6[[#This Row],[Chłodnia m]]+owoce6[[#This Row],[dostawa_malin]]</f>
        <v>435</v>
      </c>
      <c r="I89">
        <f>owoce6[[#This Row],[Chłodnia t]]+owoce6[[#This Row],[dostawa_truskawek]]</f>
        <v>738</v>
      </c>
      <c r="J89">
        <f>owoce6[[#This Row],[chłodnia p]]+owoce6[[#This Row],[dostawa_porzeczek]]</f>
        <v>885</v>
      </c>
      <c r="K8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89" t="str">
        <f>IF(owoce6[[#This Row],[Najmniej]]="maliny", "truskawki-porzeczki", IF(owoce6[[#This Row],[Najmniej]] = "truskawki", "maliny-porzeczki", "maliny-truskawki"))</f>
        <v>truskawki-porzeczki</v>
      </c>
      <c r="M89" s="2">
        <f>IF(OR(owoce6[[#This Row],[Konfitukra]] = "maliny-truskawki", owoce6[[#This Row],[Konfitukra]]="maliny-porzeczki"), owoce6[[#This Row],[Przed produkcja m]]-P89, owoce6[[#This Row],[Przed produkcja m]])</f>
        <v>435</v>
      </c>
      <c r="N89" s="2">
        <f>IF(OR(owoce6[[#This Row],[Konfitukra]] = "maliny-truskawki", owoce6[[#This Row],[Konfitukra]]="truskawki-porzeczki"),  owoce6[[#This Row],[Przed produckaj T]]-P89, owoce6[[#This Row],[Przed produckaj T]])</f>
        <v>0</v>
      </c>
      <c r="O89" s="2">
        <f>IF(OR(owoce6[[#This Row],[Konfitukra]] = "maliny-porzeczki", owoce6[[#This Row],[Konfitukra]]="truskawki-porzeczki"),  owoce6[[#This Row],[Przed produkcja P]]-P89, owoce6[[#This Row],[Przed produkcja P]])</f>
        <v>147</v>
      </c>
      <c r="P8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738</v>
      </c>
      <c r="Q89" s="2">
        <f t="shared" si="7"/>
        <v>88</v>
      </c>
    </row>
    <row r="90" spans="1:17" x14ac:dyDescent="0.45">
      <c r="A90" s="1">
        <v>44040</v>
      </c>
      <c r="B90">
        <v>344</v>
      </c>
      <c r="C90">
        <v>348</v>
      </c>
      <c r="D90">
        <v>555</v>
      </c>
      <c r="E90">
        <f t="shared" si="4"/>
        <v>435</v>
      </c>
      <c r="F90">
        <f t="shared" si="5"/>
        <v>0</v>
      </c>
      <c r="G90">
        <f t="shared" si="6"/>
        <v>147</v>
      </c>
      <c r="H90">
        <f>owoce6[[#This Row],[Chłodnia m]]+owoce6[[#This Row],[dostawa_malin]]</f>
        <v>779</v>
      </c>
      <c r="I90">
        <f>owoce6[[#This Row],[Chłodnia t]]+owoce6[[#This Row],[dostawa_truskawek]]</f>
        <v>348</v>
      </c>
      <c r="J90">
        <f>owoce6[[#This Row],[chłodnia p]]+owoce6[[#This Row],[dostawa_porzeczek]]</f>
        <v>702</v>
      </c>
      <c r="K9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90" t="str">
        <f>IF(owoce6[[#This Row],[Najmniej]]="maliny", "truskawki-porzeczki", IF(owoce6[[#This Row],[Najmniej]] = "truskawki", "maliny-porzeczki", "maliny-truskawki"))</f>
        <v>maliny-porzeczki</v>
      </c>
      <c r="M90" s="2">
        <f>IF(OR(owoce6[[#This Row],[Konfitukra]] = "maliny-truskawki", owoce6[[#This Row],[Konfitukra]]="maliny-porzeczki"), owoce6[[#This Row],[Przed produkcja m]]-P90, owoce6[[#This Row],[Przed produkcja m]])</f>
        <v>77</v>
      </c>
      <c r="N90" s="2">
        <f>IF(OR(owoce6[[#This Row],[Konfitukra]] = "maliny-truskawki", owoce6[[#This Row],[Konfitukra]]="truskawki-porzeczki"),  owoce6[[#This Row],[Przed produckaj T]]-P90, owoce6[[#This Row],[Przed produckaj T]])</f>
        <v>348</v>
      </c>
      <c r="O90" s="2">
        <f>IF(OR(owoce6[[#This Row],[Konfitukra]] = "maliny-porzeczki", owoce6[[#This Row],[Konfitukra]]="truskawki-porzeczki"),  owoce6[[#This Row],[Przed produkcja P]]-P90, owoce6[[#This Row],[Przed produkcja P]])</f>
        <v>0</v>
      </c>
      <c r="P9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702</v>
      </c>
      <c r="Q90" s="2">
        <f t="shared" si="7"/>
        <v>89</v>
      </c>
    </row>
    <row r="91" spans="1:17" x14ac:dyDescent="0.45">
      <c r="A91" s="1">
        <v>44041</v>
      </c>
      <c r="B91">
        <v>303</v>
      </c>
      <c r="C91">
        <v>335</v>
      </c>
      <c r="D91">
        <v>436</v>
      </c>
      <c r="E91">
        <f t="shared" si="4"/>
        <v>77</v>
      </c>
      <c r="F91">
        <f t="shared" si="5"/>
        <v>348</v>
      </c>
      <c r="G91">
        <f t="shared" si="6"/>
        <v>0</v>
      </c>
      <c r="H91">
        <f>owoce6[[#This Row],[Chłodnia m]]+owoce6[[#This Row],[dostawa_malin]]</f>
        <v>380</v>
      </c>
      <c r="I91">
        <f>owoce6[[#This Row],[Chłodnia t]]+owoce6[[#This Row],[dostawa_truskawek]]</f>
        <v>683</v>
      </c>
      <c r="J91">
        <f>owoce6[[#This Row],[chłodnia p]]+owoce6[[#This Row],[dostawa_porzeczek]]</f>
        <v>436</v>
      </c>
      <c r="K9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91" t="str">
        <f>IF(owoce6[[#This Row],[Najmniej]]="maliny", "truskawki-porzeczki", IF(owoce6[[#This Row],[Najmniej]] = "truskawki", "maliny-porzeczki", "maliny-truskawki"))</f>
        <v>truskawki-porzeczki</v>
      </c>
      <c r="M91" s="2">
        <f>IF(OR(owoce6[[#This Row],[Konfitukra]] = "maliny-truskawki", owoce6[[#This Row],[Konfitukra]]="maliny-porzeczki"), owoce6[[#This Row],[Przed produkcja m]]-P91, owoce6[[#This Row],[Przed produkcja m]])</f>
        <v>380</v>
      </c>
      <c r="N91" s="2">
        <f>IF(OR(owoce6[[#This Row],[Konfitukra]] = "maliny-truskawki", owoce6[[#This Row],[Konfitukra]]="truskawki-porzeczki"),  owoce6[[#This Row],[Przed produckaj T]]-P91, owoce6[[#This Row],[Przed produckaj T]])</f>
        <v>247</v>
      </c>
      <c r="O91" s="2">
        <f>IF(OR(owoce6[[#This Row],[Konfitukra]] = "maliny-porzeczki", owoce6[[#This Row],[Konfitukra]]="truskawki-porzeczki"),  owoce6[[#This Row],[Przed produkcja P]]-P91, owoce6[[#This Row],[Przed produkcja P]])</f>
        <v>0</v>
      </c>
      <c r="P9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436</v>
      </c>
      <c r="Q91" s="2">
        <f t="shared" si="7"/>
        <v>90</v>
      </c>
    </row>
    <row r="92" spans="1:17" x14ac:dyDescent="0.45">
      <c r="A92" s="1">
        <v>44042</v>
      </c>
      <c r="B92">
        <v>433</v>
      </c>
      <c r="C92">
        <v>425</v>
      </c>
      <c r="D92">
        <v>422</v>
      </c>
      <c r="E92">
        <f t="shared" si="4"/>
        <v>380</v>
      </c>
      <c r="F92">
        <f t="shared" si="5"/>
        <v>247</v>
      </c>
      <c r="G92">
        <f t="shared" si="6"/>
        <v>0</v>
      </c>
      <c r="H92">
        <f>owoce6[[#This Row],[Chłodnia m]]+owoce6[[#This Row],[dostawa_malin]]</f>
        <v>813</v>
      </c>
      <c r="I92">
        <f>owoce6[[#This Row],[Chłodnia t]]+owoce6[[#This Row],[dostawa_truskawek]]</f>
        <v>672</v>
      </c>
      <c r="J92">
        <f>owoce6[[#This Row],[chłodnia p]]+owoce6[[#This Row],[dostawa_porzeczek]]</f>
        <v>422</v>
      </c>
      <c r="K9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92" t="str">
        <f>IF(owoce6[[#This Row],[Najmniej]]="maliny", "truskawki-porzeczki", IF(owoce6[[#This Row],[Najmniej]] = "truskawki", "maliny-porzeczki", "maliny-truskawki"))</f>
        <v>maliny-truskawki</v>
      </c>
      <c r="M92" s="2">
        <f>IF(OR(owoce6[[#This Row],[Konfitukra]] = "maliny-truskawki", owoce6[[#This Row],[Konfitukra]]="maliny-porzeczki"), owoce6[[#This Row],[Przed produkcja m]]-P92, owoce6[[#This Row],[Przed produkcja m]])</f>
        <v>141</v>
      </c>
      <c r="N92" s="2">
        <f>IF(OR(owoce6[[#This Row],[Konfitukra]] = "maliny-truskawki", owoce6[[#This Row],[Konfitukra]]="truskawki-porzeczki"),  owoce6[[#This Row],[Przed produckaj T]]-P92, owoce6[[#This Row],[Przed produckaj T]])</f>
        <v>0</v>
      </c>
      <c r="O92" s="2">
        <f>IF(OR(owoce6[[#This Row],[Konfitukra]] = "maliny-porzeczki", owoce6[[#This Row],[Konfitukra]]="truskawki-porzeczki"),  owoce6[[#This Row],[Przed produkcja P]]-P92, owoce6[[#This Row],[Przed produkcja P]])</f>
        <v>422</v>
      </c>
      <c r="P9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672</v>
      </c>
      <c r="Q92" s="2">
        <f t="shared" si="7"/>
        <v>91</v>
      </c>
    </row>
    <row r="93" spans="1:17" x14ac:dyDescent="0.45">
      <c r="A93" s="1">
        <v>44043</v>
      </c>
      <c r="B93">
        <v>350</v>
      </c>
      <c r="C93">
        <v>378</v>
      </c>
      <c r="D93">
        <v>419</v>
      </c>
      <c r="E93">
        <f t="shared" si="4"/>
        <v>141</v>
      </c>
      <c r="F93">
        <f t="shared" si="5"/>
        <v>0</v>
      </c>
      <c r="G93">
        <f t="shared" si="6"/>
        <v>422</v>
      </c>
      <c r="H93">
        <f>owoce6[[#This Row],[Chłodnia m]]+owoce6[[#This Row],[dostawa_malin]]</f>
        <v>491</v>
      </c>
      <c r="I93">
        <f>owoce6[[#This Row],[Chłodnia t]]+owoce6[[#This Row],[dostawa_truskawek]]</f>
        <v>378</v>
      </c>
      <c r="J93">
        <f>owoce6[[#This Row],[chłodnia p]]+owoce6[[#This Row],[dostawa_porzeczek]]</f>
        <v>841</v>
      </c>
      <c r="K9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93" t="str">
        <f>IF(owoce6[[#This Row],[Najmniej]]="maliny", "truskawki-porzeczki", IF(owoce6[[#This Row],[Najmniej]] = "truskawki", "maliny-porzeczki", "maliny-truskawki"))</f>
        <v>maliny-porzeczki</v>
      </c>
      <c r="M93" s="2">
        <f>IF(OR(owoce6[[#This Row],[Konfitukra]] = "maliny-truskawki", owoce6[[#This Row],[Konfitukra]]="maliny-porzeczki"), owoce6[[#This Row],[Przed produkcja m]]-P93, owoce6[[#This Row],[Przed produkcja m]])</f>
        <v>0</v>
      </c>
      <c r="N93" s="2">
        <f>IF(OR(owoce6[[#This Row],[Konfitukra]] = "maliny-truskawki", owoce6[[#This Row],[Konfitukra]]="truskawki-porzeczki"),  owoce6[[#This Row],[Przed produckaj T]]-P93, owoce6[[#This Row],[Przed produckaj T]])</f>
        <v>378</v>
      </c>
      <c r="O93" s="2">
        <f>IF(OR(owoce6[[#This Row],[Konfitukra]] = "maliny-porzeczki", owoce6[[#This Row],[Konfitukra]]="truskawki-porzeczki"),  owoce6[[#This Row],[Przed produkcja P]]-P93, owoce6[[#This Row],[Przed produkcja P]])</f>
        <v>350</v>
      </c>
      <c r="P9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491</v>
      </c>
      <c r="Q93" s="2">
        <f t="shared" si="7"/>
        <v>92</v>
      </c>
    </row>
    <row r="94" spans="1:17" x14ac:dyDescent="0.45">
      <c r="A94" s="1">
        <v>44044</v>
      </c>
      <c r="B94">
        <v>396</v>
      </c>
      <c r="C94">
        <v>466</v>
      </c>
      <c r="D94">
        <v>434</v>
      </c>
      <c r="E94">
        <f t="shared" si="4"/>
        <v>0</v>
      </c>
      <c r="F94">
        <f t="shared" si="5"/>
        <v>378</v>
      </c>
      <c r="G94">
        <f t="shared" si="6"/>
        <v>350</v>
      </c>
      <c r="H94">
        <f>owoce6[[#This Row],[Chłodnia m]]+owoce6[[#This Row],[dostawa_malin]]</f>
        <v>396</v>
      </c>
      <c r="I94">
        <f>owoce6[[#This Row],[Chłodnia t]]+owoce6[[#This Row],[dostawa_truskawek]]</f>
        <v>844</v>
      </c>
      <c r="J94">
        <f>owoce6[[#This Row],[chłodnia p]]+owoce6[[#This Row],[dostawa_porzeczek]]</f>
        <v>784</v>
      </c>
      <c r="K9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94" t="str">
        <f>IF(owoce6[[#This Row],[Najmniej]]="maliny", "truskawki-porzeczki", IF(owoce6[[#This Row],[Najmniej]] = "truskawki", "maliny-porzeczki", "maliny-truskawki"))</f>
        <v>truskawki-porzeczki</v>
      </c>
      <c r="M94" s="2">
        <f>IF(OR(owoce6[[#This Row],[Konfitukra]] = "maliny-truskawki", owoce6[[#This Row],[Konfitukra]]="maliny-porzeczki"), owoce6[[#This Row],[Przed produkcja m]]-P94, owoce6[[#This Row],[Przed produkcja m]])</f>
        <v>396</v>
      </c>
      <c r="N94" s="2">
        <f>IF(OR(owoce6[[#This Row],[Konfitukra]] = "maliny-truskawki", owoce6[[#This Row],[Konfitukra]]="truskawki-porzeczki"),  owoce6[[#This Row],[Przed produckaj T]]-P94, owoce6[[#This Row],[Przed produckaj T]])</f>
        <v>60</v>
      </c>
      <c r="O94" s="2">
        <f>IF(OR(owoce6[[#This Row],[Konfitukra]] = "maliny-porzeczki", owoce6[[#This Row],[Konfitukra]]="truskawki-porzeczki"),  owoce6[[#This Row],[Przed produkcja P]]-P94, owoce6[[#This Row],[Przed produkcja P]])</f>
        <v>0</v>
      </c>
      <c r="P9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784</v>
      </c>
      <c r="Q94" s="2">
        <f t="shared" si="7"/>
        <v>93</v>
      </c>
    </row>
    <row r="95" spans="1:17" x14ac:dyDescent="0.45">
      <c r="A95" s="1">
        <v>44045</v>
      </c>
      <c r="B95">
        <v>495</v>
      </c>
      <c r="C95">
        <v>410</v>
      </c>
      <c r="D95">
        <v>418</v>
      </c>
      <c r="E95">
        <f t="shared" si="4"/>
        <v>396</v>
      </c>
      <c r="F95">
        <f t="shared" si="5"/>
        <v>60</v>
      </c>
      <c r="G95">
        <f t="shared" si="6"/>
        <v>0</v>
      </c>
      <c r="H95">
        <f>owoce6[[#This Row],[Chłodnia m]]+owoce6[[#This Row],[dostawa_malin]]</f>
        <v>891</v>
      </c>
      <c r="I95">
        <f>owoce6[[#This Row],[Chłodnia t]]+owoce6[[#This Row],[dostawa_truskawek]]</f>
        <v>470</v>
      </c>
      <c r="J95">
        <f>owoce6[[#This Row],[chłodnia p]]+owoce6[[#This Row],[dostawa_porzeczek]]</f>
        <v>418</v>
      </c>
      <c r="K9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95" t="str">
        <f>IF(owoce6[[#This Row],[Najmniej]]="maliny", "truskawki-porzeczki", IF(owoce6[[#This Row],[Najmniej]] = "truskawki", "maliny-porzeczki", "maliny-truskawki"))</f>
        <v>maliny-truskawki</v>
      </c>
      <c r="M95" s="2">
        <f>IF(OR(owoce6[[#This Row],[Konfitukra]] = "maliny-truskawki", owoce6[[#This Row],[Konfitukra]]="maliny-porzeczki"), owoce6[[#This Row],[Przed produkcja m]]-P95, owoce6[[#This Row],[Przed produkcja m]])</f>
        <v>421</v>
      </c>
      <c r="N95" s="2">
        <f>IF(OR(owoce6[[#This Row],[Konfitukra]] = "maliny-truskawki", owoce6[[#This Row],[Konfitukra]]="truskawki-porzeczki"),  owoce6[[#This Row],[Przed produckaj T]]-P95, owoce6[[#This Row],[Przed produckaj T]])</f>
        <v>0</v>
      </c>
      <c r="O95" s="2">
        <f>IF(OR(owoce6[[#This Row],[Konfitukra]] = "maliny-porzeczki", owoce6[[#This Row],[Konfitukra]]="truskawki-porzeczki"),  owoce6[[#This Row],[Przed produkcja P]]-P95, owoce6[[#This Row],[Przed produkcja P]])</f>
        <v>418</v>
      </c>
      <c r="P9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470</v>
      </c>
      <c r="Q95" s="2">
        <f t="shared" si="7"/>
        <v>94</v>
      </c>
    </row>
    <row r="96" spans="1:17" x14ac:dyDescent="0.45">
      <c r="A96" s="1">
        <v>44046</v>
      </c>
      <c r="B96">
        <v>420</v>
      </c>
      <c r="C96">
        <v>328</v>
      </c>
      <c r="D96">
        <v>422</v>
      </c>
      <c r="E96">
        <f t="shared" si="4"/>
        <v>421</v>
      </c>
      <c r="F96">
        <f t="shared" si="5"/>
        <v>0</v>
      </c>
      <c r="G96">
        <f t="shared" si="6"/>
        <v>418</v>
      </c>
      <c r="H96">
        <f>owoce6[[#This Row],[Chłodnia m]]+owoce6[[#This Row],[dostawa_malin]]</f>
        <v>841</v>
      </c>
      <c r="I96">
        <f>owoce6[[#This Row],[Chłodnia t]]+owoce6[[#This Row],[dostawa_truskawek]]</f>
        <v>328</v>
      </c>
      <c r="J96">
        <f>owoce6[[#This Row],[chłodnia p]]+owoce6[[#This Row],[dostawa_porzeczek]]</f>
        <v>840</v>
      </c>
      <c r="K9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96" t="str">
        <f>IF(owoce6[[#This Row],[Najmniej]]="maliny", "truskawki-porzeczki", IF(owoce6[[#This Row],[Najmniej]] = "truskawki", "maliny-porzeczki", "maliny-truskawki"))</f>
        <v>maliny-porzeczki</v>
      </c>
      <c r="M96" s="2">
        <f>IF(OR(owoce6[[#This Row],[Konfitukra]] = "maliny-truskawki", owoce6[[#This Row],[Konfitukra]]="maliny-porzeczki"), owoce6[[#This Row],[Przed produkcja m]]-P96, owoce6[[#This Row],[Przed produkcja m]])</f>
        <v>1</v>
      </c>
      <c r="N96" s="2">
        <f>IF(OR(owoce6[[#This Row],[Konfitukra]] = "maliny-truskawki", owoce6[[#This Row],[Konfitukra]]="truskawki-porzeczki"),  owoce6[[#This Row],[Przed produckaj T]]-P96, owoce6[[#This Row],[Przed produckaj T]])</f>
        <v>328</v>
      </c>
      <c r="O96" s="2">
        <f>IF(OR(owoce6[[#This Row],[Konfitukra]] = "maliny-porzeczki", owoce6[[#This Row],[Konfitukra]]="truskawki-porzeczki"),  owoce6[[#This Row],[Przed produkcja P]]-P96, owoce6[[#This Row],[Przed produkcja P]])</f>
        <v>0</v>
      </c>
      <c r="P9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840</v>
      </c>
      <c r="Q96" s="2">
        <f t="shared" si="7"/>
        <v>95</v>
      </c>
    </row>
    <row r="97" spans="1:17" x14ac:dyDescent="0.45">
      <c r="A97" s="1">
        <v>44047</v>
      </c>
      <c r="B97">
        <v>411</v>
      </c>
      <c r="C97">
        <v>481</v>
      </c>
      <c r="D97">
        <v>445</v>
      </c>
      <c r="E97">
        <f t="shared" si="4"/>
        <v>1</v>
      </c>
      <c r="F97">
        <f t="shared" si="5"/>
        <v>328</v>
      </c>
      <c r="G97">
        <f t="shared" si="6"/>
        <v>0</v>
      </c>
      <c r="H97">
        <f>owoce6[[#This Row],[Chłodnia m]]+owoce6[[#This Row],[dostawa_malin]]</f>
        <v>412</v>
      </c>
      <c r="I97">
        <f>owoce6[[#This Row],[Chłodnia t]]+owoce6[[#This Row],[dostawa_truskawek]]</f>
        <v>809</v>
      </c>
      <c r="J97">
        <f>owoce6[[#This Row],[chłodnia p]]+owoce6[[#This Row],[dostawa_porzeczek]]</f>
        <v>445</v>
      </c>
      <c r="K9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97" t="str">
        <f>IF(owoce6[[#This Row],[Najmniej]]="maliny", "truskawki-porzeczki", IF(owoce6[[#This Row],[Najmniej]] = "truskawki", "maliny-porzeczki", "maliny-truskawki"))</f>
        <v>truskawki-porzeczki</v>
      </c>
      <c r="M97" s="2">
        <f>IF(OR(owoce6[[#This Row],[Konfitukra]] = "maliny-truskawki", owoce6[[#This Row],[Konfitukra]]="maliny-porzeczki"), owoce6[[#This Row],[Przed produkcja m]]-P97, owoce6[[#This Row],[Przed produkcja m]])</f>
        <v>412</v>
      </c>
      <c r="N97" s="2">
        <f>IF(OR(owoce6[[#This Row],[Konfitukra]] = "maliny-truskawki", owoce6[[#This Row],[Konfitukra]]="truskawki-porzeczki"),  owoce6[[#This Row],[Przed produckaj T]]-P97, owoce6[[#This Row],[Przed produckaj T]])</f>
        <v>364</v>
      </c>
      <c r="O97" s="2">
        <f>IF(OR(owoce6[[#This Row],[Konfitukra]] = "maliny-porzeczki", owoce6[[#This Row],[Konfitukra]]="truskawki-porzeczki"),  owoce6[[#This Row],[Przed produkcja P]]-P97, owoce6[[#This Row],[Przed produkcja P]])</f>
        <v>0</v>
      </c>
      <c r="P9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445</v>
      </c>
      <c r="Q97" s="2">
        <f t="shared" si="7"/>
        <v>96</v>
      </c>
    </row>
    <row r="98" spans="1:17" x14ac:dyDescent="0.45">
      <c r="A98" s="1">
        <v>44048</v>
      </c>
      <c r="B98">
        <v>317</v>
      </c>
      <c r="C98">
        <v>434</v>
      </c>
      <c r="D98">
        <v>411</v>
      </c>
      <c r="E98">
        <f t="shared" si="4"/>
        <v>412</v>
      </c>
      <c r="F98">
        <f t="shared" si="5"/>
        <v>364</v>
      </c>
      <c r="G98">
        <f t="shared" si="6"/>
        <v>0</v>
      </c>
      <c r="H98">
        <f>owoce6[[#This Row],[Chłodnia m]]+owoce6[[#This Row],[dostawa_malin]]</f>
        <v>729</v>
      </c>
      <c r="I98">
        <f>owoce6[[#This Row],[Chłodnia t]]+owoce6[[#This Row],[dostawa_truskawek]]</f>
        <v>798</v>
      </c>
      <c r="J98">
        <f>owoce6[[#This Row],[chłodnia p]]+owoce6[[#This Row],[dostawa_porzeczek]]</f>
        <v>411</v>
      </c>
      <c r="K9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98" t="str">
        <f>IF(owoce6[[#This Row],[Najmniej]]="maliny", "truskawki-porzeczki", IF(owoce6[[#This Row],[Najmniej]] = "truskawki", "maliny-porzeczki", "maliny-truskawki"))</f>
        <v>maliny-truskawki</v>
      </c>
      <c r="M98" s="2">
        <f>IF(OR(owoce6[[#This Row],[Konfitukra]] = "maliny-truskawki", owoce6[[#This Row],[Konfitukra]]="maliny-porzeczki"), owoce6[[#This Row],[Przed produkcja m]]-P98, owoce6[[#This Row],[Przed produkcja m]])</f>
        <v>0</v>
      </c>
      <c r="N98" s="2">
        <f>IF(OR(owoce6[[#This Row],[Konfitukra]] = "maliny-truskawki", owoce6[[#This Row],[Konfitukra]]="truskawki-porzeczki"),  owoce6[[#This Row],[Przed produckaj T]]-P98, owoce6[[#This Row],[Przed produckaj T]])</f>
        <v>69</v>
      </c>
      <c r="O98" s="2">
        <f>IF(OR(owoce6[[#This Row],[Konfitukra]] = "maliny-porzeczki", owoce6[[#This Row],[Konfitukra]]="truskawki-porzeczki"),  owoce6[[#This Row],[Przed produkcja P]]-P98, owoce6[[#This Row],[Przed produkcja P]])</f>
        <v>411</v>
      </c>
      <c r="P9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729</v>
      </c>
      <c r="Q98" s="2">
        <f t="shared" si="7"/>
        <v>97</v>
      </c>
    </row>
    <row r="99" spans="1:17" x14ac:dyDescent="0.45">
      <c r="A99" s="1">
        <v>44049</v>
      </c>
      <c r="B99">
        <v>342</v>
      </c>
      <c r="C99">
        <v>465</v>
      </c>
      <c r="D99">
        <v>417</v>
      </c>
      <c r="E99">
        <f t="shared" si="4"/>
        <v>0</v>
      </c>
      <c r="F99">
        <f t="shared" si="5"/>
        <v>69</v>
      </c>
      <c r="G99">
        <f t="shared" si="6"/>
        <v>411</v>
      </c>
      <c r="H99">
        <f>owoce6[[#This Row],[Chłodnia m]]+owoce6[[#This Row],[dostawa_malin]]</f>
        <v>342</v>
      </c>
      <c r="I99">
        <f>owoce6[[#This Row],[Chłodnia t]]+owoce6[[#This Row],[dostawa_truskawek]]</f>
        <v>534</v>
      </c>
      <c r="J99">
        <f>owoce6[[#This Row],[chłodnia p]]+owoce6[[#This Row],[dostawa_porzeczek]]</f>
        <v>828</v>
      </c>
      <c r="K9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99" t="str">
        <f>IF(owoce6[[#This Row],[Najmniej]]="maliny", "truskawki-porzeczki", IF(owoce6[[#This Row],[Najmniej]] = "truskawki", "maliny-porzeczki", "maliny-truskawki"))</f>
        <v>truskawki-porzeczki</v>
      </c>
      <c r="M99" s="2">
        <f>IF(OR(owoce6[[#This Row],[Konfitukra]] = "maliny-truskawki", owoce6[[#This Row],[Konfitukra]]="maliny-porzeczki"), owoce6[[#This Row],[Przed produkcja m]]-P99, owoce6[[#This Row],[Przed produkcja m]])</f>
        <v>342</v>
      </c>
      <c r="N99" s="2">
        <f>IF(OR(owoce6[[#This Row],[Konfitukra]] = "maliny-truskawki", owoce6[[#This Row],[Konfitukra]]="truskawki-porzeczki"),  owoce6[[#This Row],[Przed produckaj T]]-P99, owoce6[[#This Row],[Przed produckaj T]])</f>
        <v>0</v>
      </c>
      <c r="O99" s="2">
        <f>IF(OR(owoce6[[#This Row],[Konfitukra]] = "maliny-porzeczki", owoce6[[#This Row],[Konfitukra]]="truskawki-porzeczki"),  owoce6[[#This Row],[Przed produkcja P]]-P99, owoce6[[#This Row],[Przed produkcja P]])</f>
        <v>294</v>
      </c>
      <c r="P9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534</v>
      </c>
      <c r="Q99" s="2">
        <f t="shared" si="7"/>
        <v>98</v>
      </c>
    </row>
    <row r="100" spans="1:17" x14ac:dyDescent="0.45">
      <c r="A100" s="1">
        <v>44050</v>
      </c>
      <c r="B100">
        <v>450</v>
      </c>
      <c r="C100">
        <v>318</v>
      </c>
      <c r="D100">
        <v>490</v>
      </c>
      <c r="E100">
        <f t="shared" si="4"/>
        <v>342</v>
      </c>
      <c r="F100">
        <f t="shared" si="5"/>
        <v>0</v>
      </c>
      <c r="G100">
        <f t="shared" si="6"/>
        <v>294</v>
      </c>
      <c r="H100">
        <f>owoce6[[#This Row],[Chłodnia m]]+owoce6[[#This Row],[dostawa_malin]]</f>
        <v>792</v>
      </c>
      <c r="I100">
        <f>owoce6[[#This Row],[Chłodnia t]]+owoce6[[#This Row],[dostawa_truskawek]]</f>
        <v>318</v>
      </c>
      <c r="J100">
        <f>owoce6[[#This Row],[chłodnia p]]+owoce6[[#This Row],[dostawa_porzeczek]]</f>
        <v>784</v>
      </c>
      <c r="K10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00" t="str">
        <f>IF(owoce6[[#This Row],[Najmniej]]="maliny", "truskawki-porzeczki", IF(owoce6[[#This Row],[Najmniej]] = "truskawki", "maliny-porzeczki", "maliny-truskawki"))</f>
        <v>maliny-porzeczki</v>
      </c>
      <c r="M100" s="2">
        <f>IF(OR(owoce6[[#This Row],[Konfitukra]] = "maliny-truskawki", owoce6[[#This Row],[Konfitukra]]="maliny-porzeczki"), owoce6[[#This Row],[Przed produkcja m]]-P100, owoce6[[#This Row],[Przed produkcja m]])</f>
        <v>8</v>
      </c>
      <c r="N100" s="2">
        <f>IF(OR(owoce6[[#This Row],[Konfitukra]] = "maliny-truskawki", owoce6[[#This Row],[Konfitukra]]="truskawki-porzeczki"),  owoce6[[#This Row],[Przed produckaj T]]-P100, owoce6[[#This Row],[Przed produckaj T]])</f>
        <v>318</v>
      </c>
      <c r="O100" s="2">
        <f>IF(OR(owoce6[[#This Row],[Konfitukra]] = "maliny-porzeczki", owoce6[[#This Row],[Konfitukra]]="truskawki-porzeczki"),  owoce6[[#This Row],[Przed produkcja P]]-P100, owoce6[[#This Row],[Przed produkcja P]])</f>
        <v>0</v>
      </c>
      <c r="P10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784</v>
      </c>
      <c r="Q100" s="2">
        <f t="shared" si="7"/>
        <v>99</v>
      </c>
    </row>
    <row r="101" spans="1:17" x14ac:dyDescent="0.45">
      <c r="A101" s="1">
        <v>44051</v>
      </c>
      <c r="B101">
        <v>343</v>
      </c>
      <c r="C101">
        <v>329</v>
      </c>
      <c r="D101">
        <v>345</v>
      </c>
      <c r="E101">
        <f t="shared" si="4"/>
        <v>8</v>
      </c>
      <c r="F101">
        <f t="shared" si="5"/>
        <v>318</v>
      </c>
      <c r="G101">
        <f t="shared" si="6"/>
        <v>0</v>
      </c>
      <c r="H101">
        <f>owoce6[[#This Row],[Chłodnia m]]+owoce6[[#This Row],[dostawa_malin]]</f>
        <v>351</v>
      </c>
      <c r="I101">
        <f>owoce6[[#This Row],[Chłodnia t]]+owoce6[[#This Row],[dostawa_truskawek]]</f>
        <v>647</v>
      </c>
      <c r="J101">
        <f>owoce6[[#This Row],[chłodnia p]]+owoce6[[#This Row],[dostawa_porzeczek]]</f>
        <v>345</v>
      </c>
      <c r="K10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01" t="str">
        <f>IF(owoce6[[#This Row],[Najmniej]]="maliny", "truskawki-porzeczki", IF(owoce6[[#This Row],[Najmniej]] = "truskawki", "maliny-porzeczki", "maliny-truskawki"))</f>
        <v>maliny-truskawki</v>
      </c>
      <c r="M101" s="2">
        <f>IF(OR(owoce6[[#This Row],[Konfitukra]] = "maliny-truskawki", owoce6[[#This Row],[Konfitukra]]="maliny-porzeczki"), owoce6[[#This Row],[Przed produkcja m]]-P101, owoce6[[#This Row],[Przed produkcja m]])</f>
        <v>0</v>
      </c>
      <c r="N101" s="2">
        <f>IF(OR(owoce6[[#This Row],[Konfitukra]] = "maliny-truskawki", owoce6[[#This Row],[Konfitukra]]="truskawki-porzeczki"),  owoce6[[#This Row],[Przed produckaj T]]-P101, owoce6[[#This Row],[Przed produckaj T]])</f>
        <v>296</v>
      </c>
      <c r="O101" s="2">
        <f>IF(OR(owoce6[[#This Row],[Konfitukra]] = "maliny-porzeczki", owoce6[[#This Row],[Konfitukra]]="truskawki-porzeczki"),  owoce6[[#This Row],[Przed produkcja P]]-P101, owoce6[[#This Row],[Przed produkcja P]])</f>
        <v>345</v>
      </c>
      <c r="P10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351</v>
      </c>
      <c r="Q101" s="2">
        <f t="shared" si="7"/>
        <v>100</v>
      </c>
    </row>
    <row r="102" spans="1:17" x14ac:dyDescent="0.45">
      <c r="A102" s="1">
        <v>44052</v>
      </c>
      <c r="B102">
        <v>287</v>
      </c>
      <c r="C102">
        <v>328</v>
      </c>
      <c r="D102">
        <v>377</v>
      </c>
      <c r="E102">
        <f t="shared" si="4"/>
        <v>0</v>
      </c>
      <c r="F102">
        <f t="shared" si="5"/>
        <v>296</v>
      </c>
      <c r="G102">
        <f t="shared" si="6"/>
        <v>345</v>
      </c>
      <c r="H102">
        <f>owoce6[[#This Row],[Chłodnia m]]+owoce6[[#This Row],[dostawa_malin]]</f>
        <v>287</v>
      </c>
      <c r="I102">
        <f>owoce6[[#This Row],[Chłodnia t]]+owoce6[[#This Row],[dostawa_truskawek]]</f>
        <v>624</v>
      </c>
      <c r="J102">
        <f>owoce6[[#This Row],[chłodnia p]]+owoce6[[#This Row],[dostawa_porzeczek]]</f>
        <v>722</v>
      </c>
      <c r="K10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02" t="str">
        <f>IF(owoce6[[#This Row],[Najmniej]]="maliny", "truskawki-porzeczki", IF(owoce6[[#This Row],[Najmniej]] = "truskawki", "maliny-porzeczki", "maliny-truskawki"))</f>
        <v>truskawki-porzeczki</v>
      </c>
      <c r="M102" s="2">
        <f>IF(OR(owoce6[[#This Row],[Konfitukra]] = "maliny-truskawki", owoce6[[#This Row],[Konfitukra]]="maliny-porzeczki"), owoce6[[#This Row],[Przed produkcja m]]-P102, owoce6[[#This Row],[Przed produkcja m]])</f>
        <v>287</v>
      </c>
      <c r="N102" s="2">
        <f>IF(OR(owoce6[[#This Row],[Konfitukra]] = "maliny-truskawki", owoce6[[#This Row],[Konfitukra]]="truskawki-porzeczki"),  owoce6[[#This Row],[Przed produckaj T]]-P102, owoce6[[#This Row],[Przed produckaj T]])</f>
        <v>0</v>
      </c>
      <c r="O102" s="2">
        <f>IF(OR(owoce6[[#This Row],[Konfitukra]] = "maliny-porzeczki", owoce6[[#This Row],[Konfitukra]]="truskawki-porzeczki"),  owoce6[[#This Row],[Przed produkcja P]]-P102, owoce6[[#This Row],[Przed produkcja P]])</f>
        <v>98</v>
      </c>
      <c r="P10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624</v>
      </c>
      <c r="Q102" s="2">
        <f t="shared" si="7"/>
        <v>101</v>
      </c>
    </row>
    <row r="103" spans="1:17" x14ac:dyDescent="0.45">
      <c r="A103" s="1">
        <v>44053</v>
      </c>
      <c r="B103">
        <v>298</v>
      </c>
      <c r="C103">
        <v>401</v>
      </c>
      <c r="D103">
        <v>416</v>
      </c>
      <c r="E103">
        <f t="shared" si="4"/>
        <v>287</v>
      </c>
      <c r="F103">
        <f t="shared" si="5"/>
        <v>0</v>
      </c>
      <c r="G103">
        <f t="shared" si="6"/>
        <v>98</v>
      </c>
      <c r="H103">
        <f>owoce6[[#This Row],[Chłodnia m]]+owoce6[[#This Row],[dostawa_malin]]</f>
        <v>585</v>
      </c>
      <c r="I103">
        <f>owoce6[[#This Row],[Chłodnia t]]+owoce6[[#This Row],[dostawa_truskawek]]</f>
        <v>401</v>
      </c>
      <c r="J103">
        <f>owoce6[[#This Row],[chłodnia p]]+owoce6[[#This Row],[dostawa_porzeczek]]</f>
        <v>514</v>
      </c>
      <c r="K10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03" t="str">
        <f>IF(owoce6[[#This Row],[Najmniej]]="maliny", "truskawki-porzeczki", IF(owoce6[[#This Row],[Najmniej]] = "truskawki", "maliny-porzeczki", "maliny-truskawki"))</f>
        <v>maliny-porzeczki</v>
      </c>
      <c r="M103" s="2">
        <f>IF(OR(owoce6[[#This Row],[Konfitukra]] = "maliny-truskawki", owoce6[[#This Row],[Konfitukra]]="maliny-porzeczki"), owoce6[[#This Row],[Przed produkcja m]]-P103, owoce6[[#This Row],[Przed produkcja m]])</f>
        <v>71</v>
      </c>
      <c r="N103" s="2">
        <f>IF(OR(owoce6[[#This Row],[Konfitukra]] = "maliny-truskawki", owoce6[[#This Row],[Konfitukra]]="truskawki-porzeczki"),  owoce6[[#This Row],[Przed produckaj T]]-P103, owoce6[[#This Row],[Przed produckaj T]])</f>
        <v>401</v>
      </c>
      <c r="O103" s="2">
        <f>IF(OR(owoce6[[#This Row],[Konfitukra]] = "maliny-porzeczki", owoce6[[#This Row],[Konfitukra]]="truskawki-porzeczki"),  owoce6[[#This Row],[Przed produkcja P]]-P103, owoce6[[#This Row],[Przed produkcja P]])</f>
        <v>0</v>
      </c>
      <c r="P10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514</v>
      </c>
      <c r="Q103" s="2">
        <f t="shared" si="7"/>
        <v>102</v>
      </c>
    </row>
    <row r="104" spans="1:17" x14ac:dyDescent="0.45">
      <c r="A104" s="1">
        <v>44054</v>
      </c>
      <c r="B104">
        <v>429</v>
      </c>
      <c r="C104">
        <v>348</v>
      </c>
      <c r="D104">
        <v>426</v>
      </c>
      <c r="E104">
        <f t="shared" si="4"/>
        <v>71</v>
      </c>
      <c r="F104">
        <f t="shared" si="5"/>
        <v>401</v>
      </c>
      <c r="G104">
        <f t="shared" si="6"/>
        <v>0</v>
      </c>
      <c r="H104">
        <f>owoce6[[#This Row],[Chłodnia m]]+owoce6[[#This Row],[dostawa_malin]]</f>
        <v>500</v>
      </c>
      <c r="I104">
        <f>owoce6[[#This Row],[Chłodnia t]]+owoce6[[#This Row],[dostawa_truskawek]]</f>
        <v>749</v>
      </c>
      <c r="J104">
        <f>owoce6[[#This Row],[chłodnia p]]+owoce6[[#This Row],[dostawa_porzeczek]]</f>
        <v>426</v>
      </c>
      <c r="K10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04" t="str">
        <f>IF(owoce6[[#This Row],[Najmniej]]="maliny", "truskawki-porzeczki", IF(owoce6[[#This Row],[Najmniej]] = "truskawki", "maliny-porzeczki", "maliny-truskawki"))</f>
        <v>maliny-truskawki</v>
      </c>
      <c r="M104" s="2">
        <f>IF(OR(owoce6[[#This Row],[Konfitukra]] = "maliny-truskawki", owoce6[[#This Row],[Konfitukra]]="maliny-porzeczki"), owoce6[[#This Row],[Przed produkcja m]]-P104, owoce6[[#This Row],[Przed produkcja m]])</f>
        <v>0</v>
      </c>
      <c r="N104" s="2">
        <f>IF(OR(owoce6[[#This Row],[Konfitukra]] = "maliny-truskawki", owoce6[[#This Row],[Konfitukra]]="truskawki-porzeczki"),  owoce6[[#This Row],[Przed produckaj T]]-P104, owoce6[[#This Row],[Przed produckaj T]])</f>
        <v>249</v>
      </c>
      <c r="O104" s="2">
        <f>IF(OR(owoce6[[#This Row],[Konfitukra]] = "maliny-porzeczki", owoce6[[#This Row],[Konfitukra]]="truskawki-porzeczki"),  owoce6[[#This Row],[Przed produkcja P]]-P104, owoce6[[#This Row],[Przed produkcja P]])</f>
        <v>426</v>
      </c>
      <c r="P10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500</v>
      </c>
      <c r="Q104" s="2">
        <f t="shared" si="7"/>
        <v>103</v>
      </c>
    </row>
    <row r="105" spans="1:17" x14ac:dyDescent="0.45">
      <c r="A105" s="1">
        <v>44055</v>
      </c>
      <c r="B105">
        <v>417</v>
      </c>
      <c r="C105">
        <v>457</v>
      </c>
      <c r="D105">
        <v>438</v>
      </c>
      <c r="E105">
        <f t="shared" si="4"/>
        <v>0</v>
      </c>
      <c r="F105">
        <f t="shared" si="5"/>
        <v>249</v>
      </c>
      <c r="G105">
        <f t="shared" si="6"/>
        <v>426</v>
      </c>
      <c r="H105">
        <f>owoce6[[#This Row],[Chłodnia m]]+owoce6[[#This Row],[dostawa_malin]]</f>
        <v>417</v>
      </c>
      <c r="I105">
        <f>owoce6[[#This Row],[Chłodnia t]]+owoce6[[#This Row],[dostawa_truskawek]]</f>
        <v>706</v>
      </c>
      <c r="J105">
        <f>owoce6[[#This Row],[chłodnia p]]+owoce6[[#This Row],[dostawa_porzeczek]]</f>
        <v>864</v>
      </c>
      <c r="K10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05" t="str">
        <f>IF(owoce6[[#This Row],[Najmniej]]="maliny", "truskawki-porzeczki", IF(owoce6[[#This Row],[Najmniej]] = "truskawki", "maliny-porzeczki", "maliny-truskawki"))</f>
        <v>truskawki-porzeczki</v>
      </c>
      <c r="M105" s="2">
        <f>IF(OR(owoce6[[#This Row],[Konfitukra]] = "maliny-truskawki", owoce6[[#This Row],[Konfitukra]]="maliny-porzeczki"), owoce6[[#This Row],[Przed produkcja m]]-P105, owoce6[[#This Row],[Przed produkcja m]])</f>
        <v>417</v>
      </c>
      <c r="N105" s="2">
        <f>IF(OR(owoce6[[#This Row],[Konfitukra]] = "maliny-truskawki", owoce6[[#This Row],[Konfitukra]]="truskawki-porzeczki"),  owoce6[[#This Row],[Przed produckaj T]]-P105, owoce6[[#This Row],[Przed produckaj T]])</f>
        <v>0</v>
      </c>
      <c r="O105" s="2">
        <f>IF(OR(owoce6[[#This Row],[Konfitukra]] = "maliny-porzeczki", owoce6[[#This Row],[Konfitukra]]="truskawki-porzeczki"),  owoce6[[#This Row],[Przed produkcja P]]-P105, owoce6[[#This Row],[Przed produkcja P]])</f>
        <v>158</v>
      </c>
      <c r="P10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706</v>
      </c>
      <c r="Q105" s="2">
        <f t="shared" si="7"/>
        <v>104</v>
      </c>
    </row>
    <row r="106" spans="1:17" x14ac:dyDescent="0.45">
      <c r="A106" s="1">
        <v>44056</v>
      </c>
      <c r="B106">
        <v>384</v>
      </c>
      <c r="C106">
        <v>330</v>
      </c>
      <c r="D106">
        <v>292</v>
      </c>
      <c r="E106">
        <f t="shared" si="4"/>
        <v>417</v>
      </c>
      <c r="F106">
        <f t="shared" si="5"/>
        <v>0</v>
      </c>
      <c r="G106">
        <f t="shared" si="6"/>
        <v>158</v>
      </c>
      <c r="H106">
        <f>owoce6[[#This Row],[Chłodnia m]]+owoce6[[#This Row],[dostawa_malin]]</f>
        <v>801</v>
      </c>
      <c r="I106">
        <f>owoce6[[#This Row],[Chłodnia t]]+owoce6[[#This Row],[dostawa_truskawek]]</f>
        <v>330</v>
      </c>
      <c r="J106">
        <f>owoce6[[#This Row],[chłodnia p]]+owoce6[[#This Row],[dostawa_porzeczek]]</f>
        <v>450</v>
      </c>
      <c r="K10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06" t="str">
        <f>IF(owoce6[[#This Row],[Najmniej]]="maliny", "truskawki-porzeczki", IF(owoce6[[#This Row],[Najmniej]] = "truskawki", "maliny-porzeczki", "maliny-truskawki"))</f>
        <v>maliny-porzeczki</v>
      </c>
      <c r="M106" s="2">
        <f>IF(OR(owoce6[[#This Row],[Konfitukra]] = "maliny-truskawki", owoce6[[#This Row],[Konfitukra]]="maliny-porzeczki"), owoce6[[#This Row],[Przed produkcja m]]-P106, owoce6[[#This Row],[Przed produkcja m]])</f>
        <v>351</v>
      </c>
      <c r="N106" s="2">
        <f>IF(OR(owoce6[[#This Row],[Konfitukra]] = "maliny-truskawki", owoce6[[#This Row],[Konfitukra]]="truskawki-porzeczki"),  owoce6[[#This Row],[Przed produckaj T]]-P106, owoce6[[#This Row],[Przed produckaj T]])</f>
        <v>330</v>
      </c>
      <c r="O106" s="2">
        <f>IF(OR(owoce6[[#This Row],[Konfitukra]] = "maliny-porzeczki", owoce6[[#This Row],[Konfitukra]]="truskawki-porzeczki"),  owoce6[[#This Row],[Przed produkcja P]]-P106, owoce6[[#This Row],[Przed produkcja P]])</f>
        <v>0</v>
      </c>
      <c r="P10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450</v>
      </c>
      <c r="Q106" s="2">
        <f t="shared" si="7"/>
        <v>105</v>
      </c>
    </row>
    <row r="107" spans="1:17" x14ac:dyDescent="0.45">
      <c r="A107" s="1">
        <v>44057</v>
      </c>
      <c r="B107">
        <v>370</v>
      </c>
      <c r="C107">
        <v>388</v>
      </c>
      <c r="D107">
        <v>390</v>
      </c>
      <c r="E107">
        <f t="shared" si="4"/>
        <v>351</v>
      </c>
      <c r="F107">
        <f t="shared" si="5"/>
        <v>330</v>
      </c>
      <c r="G107">
        <f t="shared" si="6"/>
        <v>0</v>
      </c>
      <c r="H107">
        <f>owoce6[[#This Row],[Chłodnia m]]+owoce6[[#This Row],[dostawa_malin]]</f>
        <v>721</v>
      </c>
      <c r="I107">
        <f>owoce6[[#This Row],[Chłodnia t]]+owoce6[[#This Row],[dostawa_truskawek]]</f>
        <v>718</v>
      </c>
      <c r="J107">
        <f>owoce6[[#This Row],[chłodnia p]]+owoce6[[#This Row],[dostawa_porzeczek]]</f>
        <v>390</v>
      </c>
      <c r="K10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07" t="str">
        <f>IF(owoce6[[#This Row],[Najmniej]]="maliny", "truskawki-porzeczki", IF(owoce6[[#This Row],[Najmniej]] = "truskawki", "maliny-porzeczki", "maliny-truskawki"))</f>
        <v>maliny-truskawki</v>
      </c>
      <c r="M107" s="2">
        <f>IF(OR(owoce6[[#This Row],[Konfitukra]] = "maliny-truskawki", owoce6[[#This Row],[Konfitukra]]="maliny-porzeczki"), owoce6[[#This Row],[Przed produkcja m]]-P107, owoce6[[#This Row],[Przed produkcja m]])</f>
        <v>3</v>
      </c>
      <c r="N107" s="2">
        <f>IF(OR(owoce6[[#This Row],[Konfitukra]] = "maliny-truskawki", owoce6[[#This Row],[Konfitukra]]="truskawki-porzeczki"),  owoce6[[#This Row],[Przed produckaj T]]-P107, owoce6[[#This Row],[Przed produckaj T]])</f>
        <v>0</v>
      </c>
      <c r="O107" s="2">
        <f>IF(OR(owoce6[[#This Row],[Konfitukra]] = "maliny-porzeczki", owoce6[[#This Row],[Konfitukra]]="truskawki-porzeczki"),  owoce6[[#This Row],[Przed produkcja P]]-P107, owoce6[[#This Row],[Przed produkcja P]])</f>
        <v>390</v>
      </c>
      <c r="P10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718</v>
      </c>
      <c r="Q107" s="2">
        <f t="shared" si="7"/>
        <v>106</v>
      </c>
    </row>
    <row r="108" spans="1:17" x14ac:dyDescent="0.45">
      <c r="A108" s="1">
        <v>44058</v>
      </c>
      <c r="B108">
        <v>436</v>
      </c>
      <c r="C108">
        <v>298</v>
      </c>
      <c r="D108">
        <v>420</v>
      </c>
      <c r="E108">
        <f t="shared" si="4"/>
        <v>3</v>
      </c>
      <c r="F108">
        <f t="shared" si="5"/>
        <v>0</v>
      </c>
      <c r="G108">
        <f t="shared" si="6"/>
        <v>390</v>
      </c>
      <c r="H108">
        <f>owoce6[[#This Row],[Chłodnia m]]+owoce6[[#This Row],[dostawa_malin]]</f>
        <v>439</v>
      </c>
      <c r="I108">
        <f>owoce6[[#This Row],[Chłodnia t]]+owoce6[[#This Row],[dostawa_truskawek]]</f>
        <v>298</v>
      </c>
      <c r="J108">
        <f>owoce6[[#This Row],[chłodnia p]]+owoce6[[#This Row],[dostawa_porzeczek]]</f>
        <v>810</v>
      </c>
      <c r="K10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08" t="str">
        <f>IF(owoce6[[#This Row],[Najmniej]]="maliny", "truskawki-porzeczki", IF(owoce6[[#This Row],[Najmniej]] = "truskawki", "maliny-porzeczki", "maliny-truskawki"))</f>
        <v>maliny-porzeczki</v>
      </c>
      <c r="M108" s="2">
        <f>IF(OR(owoce6[[#This Row],[Konfitukra]] = "maliny-truskawki", owoce6[[#This Row],[Konfitukra]]="maliny-porzeczki"), owoce6[[#This Row],[Przed produkcja m]]-P108, owoce6[[#This Row],[Przed produkcja m]])</f>
        <v>0</v>
      </c>
      <c r="N108" s="2">
        <f>IF(OR(owoce6[[#This Row],[Konfitukra]] = "maliny-truskawki", owoce6[[#This Row],[Konfitukra]]="truskawki-porzeczki"),  owoce6[[#This Row],[Przed produckaj T]]-P108, owoce6[[#This Row],[Przed produckaj T]])</f>
        <v>298</v>
      </c>
      <c r="O108" s="2">
        <f>IF(OR(owoce6[[#This Row],[Konfitukra]] = "maliny-porzeczki", owoce6[[#This Row],[Konfitukra]]="truskawki-porzeczki"),  owoce6[[#This Row],[Przed produkcja P]]-P108, owoce6[[#This Row],[Przed produkcja P]])</f>
        <v>371</v>
      </c>
      <c r="P10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439</v>
      </c>
      <c r="Q108" s="2">
        <f t="shared" si="7"/>
        <v>107</v>
      </c>
    </row>
    <row r="109" spans="1:17" x14ac:dyDescent="0.45">
      <c r="A109" s="1">
        <v>44059</v>
      </c>
      <c r="B109">
        <v>303</v>
      </c>
      <c r="C109">
        <v>429</v>
      </c>
      <c r="D109">
        <v>407</v>
      </c>
      <c r="E109">
        <f t="shared" si="4"/>
        <v>0</v>
      </c>
      <c r="F109">
        <f t="shared" si="5"/>
        <v>298</v>
      </c>
      <c r="G109">
        <f t="shared" si="6"/>
        <v>371</v>
      </c>
      <c r="H109">
        <f>owoce6[[#This Row],[Chłodnia m]]+owoce6[[#This Row],[dostawa_malin]]</f>
        <v>303</v>
      </c>
      <c r="I109">
        <f>owoce6[[#This Row],[Chłodnia t]]+owoce6[[#This Row],[dostawa_truskawek]]</f>
        <v>727</v>
      </c>
      <c r="J109">
        <f>owoce6[[#This Row],[chłodnia p]]+owoce6[[#This Row],[dostawa_porzeczek]]</f>
        <v>778</v>
      </c>
      <c r="K10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09" t="str">
        <f>IF(owoce6[[#This Row],[Najmniej]]="maliny", "truskawki-porzeczki", IF(owoce6[[#This Row],[Najmniej]] = "truskawki", "maliny-porzeczki", "maliny-truskawki"))</f>
        <v>truskawki-porzeczki</v>
      </c>
      <c r="M109" s="2">
        <f>IF(OR(owoce6[[#This Row],[Konfitukra]] = "maliny-truskawki", owoce6[[#This Row],[Konfitukra]]="maliny-porzeczki"), owoce6[[#This Row],[Przed produkcja m]]-P109, owoce6[[#This Row],[Przed produkcja m]])</f>
        <v>303</v>
      </c>
      <c r="N109" s="2">
        <f>IF(OR(owoce6[[#This Row],[Konfitukra]] = "maliny-truskawki", owoce6[[#This Row],[Konfitukra]]="truskawki-porzeczki"),  owoce6[[#This Row],[Przed produckaj T]]-P109, owoce6[[#This Row],[Przed produckaj T]])</f>
        <v>0</v>
      </c>
      <c r="O109" s="2">
        <f>IF(OR(owoce6[[#This Row],[Konfitukra]] = "maliny-porzeczki", owoce6[[#This Row],[Konfitukra]]="truskawki-porzeczki"),  owoce6[[#This Row],[Przed produkcja P]]-P109, owoce6[[#This Row],[Przed produkcja P]])</f>
        <v>51</v>
      </c>
      <c r="P10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727</v>
      </c>
      <c r="Q109" s="2">
        <f t="shared" si="7"/>
        <v>108</v>
      </c>
    </row>
    <row r="110" spans="1:17" x14ac:dyDescent="0.45">
      <c r="A110" s="1">
        <v>44060</v>
      </c>
      <c r="B110">
        <v>449</v>
      </c>
      <c r="C110">
        <v>444</v>
      </c>
      <c r="D110">
        <v>425</v>
      </c>
      <c r="E110">
        <f t="shared" si="4"/>
        <v>303</v>
      </c>
      <c r="F110">
        <f t="shared" si="5"/>
        <v>0</v>
      </c>
      <c r="G110">
        <f t="shared" si="6"/>
        <v>51</v>
      </c>
      <c r="H110">
        <f>owoce6[[#This Row],[Chłodnia m]]+owoce6[[#This Row],[dostawa_malin]]</f>
        <v>752</v>
      </c>
      <c r="I110">
        <f>owoce6[[#This Row],[Chłodnia t]]+owoce6[[#This Row],[dostawa_truskawek]]</f>
        <v>444</v>
      </c>
      <c r="J110">
        <f>owoce6[[#This Row],[chłodnia p]]+owoce6[[#This Row],[dostawa_porzeczek]]</f>
        <v>476</v>
      </c>
      <c r="K11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10" t="str">
        <f>IF(owoce6[[#This Row],[Najmniej]]="maliny", "truskawki-porzeczki", IF(owoce6[[#This Row],[Najmniej]] = "truskawki", "maliny-porzeczki", "maliny-truskawki"))</f>
        <v>maliny-porzeczki</v>
      </c>
      <c r="M110" s="2">
        <f>IF(OR(owoce6[[#This Row],[Konfitukra]] = "maliny-truskawki", owoce6[[#This Row],[Konfitukra]]="maliny-porzeczki"), owoce6[[#This Row],[Przed produkcja m]]-P110, owoce6[[#This Row],[Przed produkcja m]])</f>
        <v>276</v>
      </c>
      <c r="N110" s="2">
        <f>IF(OR(owoce6[[#This Row],[Konfitukra]] = "maliny-truskawki", owoce6[[#This Row],[Konfitukra]]="truskawki-porzeczki"),  owoce6[[#This Row],[Przed produckaj T]]-P110, owoce6[[#This Row],[Przed produckaj T]])</f>
        <v>444</v>
      </c>
      <c r="O110" s="2">
        <f>IF(OR(owoce6[[#This Row],[Konfitukra]] = "maliny-porzeczki", owoce6[[#This Row],[Konfitukra]]="truskawki-porzeczki"),  owoce6[[#This Row],[Przed produkcja P]]-P110, owoce6[[#This Row],[Przed produkcja P]])</f>
        <v>0</v>
      </c>
      <c r="P11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476</v>
      </c>
      <c r="Q110" s="2">
        <f t="shared" si="7"/>
        <v>109</v>
      </c>
    </row>
    <row r="111" spans="1:17" x14ac:dyDescent="0.45">
      <c r="A111" s="1">
        <v>44061</v>
      </c>
      <c r="B111">
        <v>300</v>
      </c>
      <c r="C111">
        <v>358</v>
      </c>
      <c r="D111">
        <v>377</v>
      </c>
      <c r="E111">
        <f t="shared" si="4"/>
        <v>276</v>
      </c>
      <c r="F111">
        <f t="shared" si="5"/>
        <v>444</v>
      </c>
      <c r="G111">
        <f t="shared" si="6"/>
        <v>0</v>
      </c>
      <c r="H111">
        <f>owoce6[[#This Row],[Chłodnia m]]+owoce6[[#This Row],[dostawa_malin]]</f>
        <v>576</v>
      </c>
      <c r="I111">
        <f>owoce6[[#This Row],[Chłodnia t]]+owoce6[[#This Row],[dostawa_truskawek]]</f>
        <v>802</v>
      </c>
      <c r="J111">
        <f>owoce6[[#This Row],[chłodnia p]]+owoce6[[#This Row],[dostawa_porzeczek]]</f>
        <v>377</v>
      </c>
      <c r="K11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11" t="str">
        <f>IF(owoce6[[#This Row],[Najmniej]]="maliny", "truskawki-porzeczki", IF(owoce6[[#This Row],[Najmniej]] = "truskawki", "maliny-porzeczki", "maliny-truskawki"))</f>
        <v>maliny-truskawki</v>
      </c>
      <c r="M111" s="2">
        <f>IF(OR(owoce6[[#This Row],[Konfitukra]] = "maliny-truskawki", owoce6[[#This Row],[Konfitukra]]="maliny-porzeczki"), owoce6[[#This Row],[Przed produkcja m]]-P111, owoce6[[#This Row],[Przed produkcja m]])</f>
        <v>0</v>
      </c>
      <c r="N111" s="2">
        <f>IF(OR(owoce6[[#This Row],[Konfitukra]] = "maliny-truskawki", owoce6[[#This Row],[Konfitukra]]="truskawki-porzeczki"),  owoce6[[#This Row],[Przed produckaj T]]-P111, owoce6[[#This Row],[Przed produckaj T]])</f>
        <v>226</v>
      </c>
      <c r="O111" s="2">
        <f>IF(OR(owoce6[[#This Row],[Konfitukra]] = "maliny-porzeczki", owoce6[[#This Row],[Konfitukra]]="truskawki-porzeczki"),  owoce6[[#This Row],[Przed produkcja P]]-P111, owoce6[[#This Row],[Przed produkcja P]])</f>
        <v>377</v>
      </c>
      <c r="P11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576</v>
      </c>
      <c r="Q111" s="2">
        <f t="shared" si="7"/>
        <v>110</v>
      </c>
    </row>
    <row r="112" spans="1:17" x14ac:dyDescent="0.45">
      <c r="A112" s="1">
        <v>44062</v>
      </c>
      <c r="B112">
        <v>307</v>
      </c>
      <c r="C112">
        <v>417</v>
      </c>
      <c r="D112">
        <v>405</v>
      </c>
      <c r="E112">
        <f t="shared" si="4"/>
        <v>0</v>
      </c>
      <c r="F112">
        <f t="shared" si="5"/>
        <v>226</v>
      </c>
      <c r="G112">
        <f t="shared" si="6"/>
        <v>377</v>
      </c>
      <c r="H112">
        <f>owoce6[[#This Row],[Chłodnia m]]+owoce6[[#This Row],[dostawa_malin]]</f>
        <v>307</v>
      </c>
      <c r="I112">
        <f>owoce6[[#This Row],[Chłodnia t]]+owoce6[[#This Row],[dostawa_truskawek]]</f>
        <v>643</v>
      </c>
      <c r="J112">
        <f>owoce6[[#This Row],[chłodnia p]]+owoce6[[#This Row],[dostawa_porzeczek]]</f>
        <v>782</v>
      </c>
      <c r="K11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12" t="str">
        <f>IF(owoce6[[#This Row],[Najmniej]]="maliny", "truskawki-porzeczki", IF(owoce6[[#This Row],[Najmniej]] = "truskawki", "maliny-porzeczki", "maliny-truskawki"))</f>
        <v>truskawki-porzeczki</v>
      </c>
      <c r="M112" s="2">
        <f>IF(OR(owoce6[[#This Row],[Konfitukra]] = "maliny-truskawki", owoce6[[#This Row],[Konfitukra]]="maliny-porzeczki"), owoce6[[#This Row],[Przed produkcja m]]-P112, owoce6[[#This Row],[Przed produkcja m]])</f>
        <v>307</v>
      </c>
      <c r="N112" s="2">
        <f>IF(OR(owoce6[[#This Row],[Konfitukra]] = "maliny-truskawki", owoce6[[#This Row],[Konfitukra]]="truskawki-porzeczki"),  owoce6[[#This Row],[Przed produckaj T]]-P112, owoce6[[#This Row],[Przed produckaj T]])</f>
        <v>0</v>
      </c>
      <c r="O112" s="2">
        <f>IF(OR(owoce6[[#This Row],[Konfitukra]] = "maliny-porzeczki", owoce6[[#This Row],[Konfitukra]]="truskawki-porzeczki"),  owoce6[[#This Row],[Przed produkcja P]]-P112, owoce6[[#This Row],[Przed produkcja P]])</f>
        <v>139</v>
      </c>
      <c r="P11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643</v>
      </c>
      <c r="Q112" s="2">
        <f t="shared" si="7"/>
        <v>111</v>
      </c>
    </row>
    <row r="113" spans="1:17" x14ac:dyDescent="0.45">
      <c r="A113" s="1">
        <v>44063</v>
      </c>
      <c r="B113">
        <v>314</v>
      </c>
      <c r="C113">
        <v>340</v>
      </c>
      <c r="D113">
        <v>345</v>
      </c>
      <c r="E113">
        <f t="shared" si="4"/>
        <v>307</v>
      </c>
      <c r="F113">
        <f t="shared" si="5"/>
        <v>0</v>
      </c>
      <c r="G113">
        <f t="shared" si="6"/>
        <v>139</v>
      </c>
      <c r="H113">
        <f>owoce6[[#This Row],[Chłodnia m]]+owoce6[[#This Row],[dostawa_malin]]</f>
        <v>621</v>
      </c>
      <c r="I113">
        <f>owoce6[[#This Row],[Chłodnia t]]+owoce6[[#This Row],[dostawa_truskawek]]</f>
        <v>340</v>
      </c>
      <c r="J113">
        <f>owoce6[[#This Row],[chłodnia p]]+owoce6[[#This Row],[dostawa_porzeczek]]</f>
        <v>484</v>
      </c>
      <c r="K11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13" t="str">
        <f>IF(owoce6[[#This Row],[Najmniej]]="maliny", "truskawki-porzeczki", IF(owoce6[[#This Row],[Najmniej]] = "truskawki", "maliny-porzeczki", "maliny-truskawki"))</f>
        <v>maliny-porzeczki</v>
      </c>
      <c r="M113" s="2">
        <f>IF(OR(owoce6[[#This Row],[Konfitukra]] = "maliny-truskawki", owoce6[[#This Row],[Konfitukra]]="maliny-porzeczki"), owoce6[[#This Row],[Przed produkcja m]]-P113, owoce6[[#This Row],[Przed produkcja m]])</f>
        <v>137</v>
      </c>
      <c r="N113" s="2">
        <f>IF(OR(owoce6[[#This Row],[Konfitukra]] = "maliny-truskawki", owoce6[[#This Row],[Konfitukra]]="truskawki-porzeczki"),  owoce6[[#This Row],[Przed produckaj T]]-P113, owoce6[[#This Row],[Przed produckaj T]])</f>
        <v>340</v>
      </c>
      <c r="O113" s="2">
        <f>IF(OR(owoce6[[#This Row],[Konfitukra]] = "maliny-porzeczki", owoce6[[#This Row],[Konfitukra]]="truskawki-porzeczki"),  owoce6[[#This Row],[Przed produkcja P]]-P113, owoce6[[#This Row],[Przed produkcja P]])</f>
        <v>0</v>
      </c>
      <c r="P11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484</v>
      </c>
      <c r="Q113" s="2">
        <f t="shared" si="7"/>
        <v>112</v>
      </c>
    </row>
    <row r="114" spans="1:17" x14ac:dyDescent="0.45">
      <c r="A114" s="1">
        <v>44064</v>
      </c>
      <c r="B114">
        <v>379</v>
      </c>
      <c r="C114">
        <v>288</v>
      </c>
      <c r="D114">
        <v>353</v>
      </c>
      <c r="E114">
        <f t="shared" si="4"/>
        <v>137</v>
      </c>
      <c r="F114">
        <f t="shared" si="5"/>
        <v>340</v>
      </c>
      <c r="G114">
        <f t="shared" si="6"/>
        <v>0</v>
      </c>
      <c r="H114">
        <f>owoce6[[#This Row],[Chłodnia m]]+owoce6[[#This Row],[dostawa_malin]]</f>
        <v>516</v>
      </c>
      <c r="I114">
        <f>owoce6[[#This Row],[Chłodnia t]]+owoce6[[#This Row],[dostawa_truskawek]]</f>
        <v>628</v>
      </c>
      <c r="J114">
        <f>owoce6[[#This Row],[chłodnia p]]+owoce6[[#This Row],[dostawa_porzeczek]]</f>
        <v>353</v>
      </c>
      <c r="K11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14" t="str">
        <f>IF(owoce6[[#This Row],[Najmniej]]="maliny", "truskawki-porzeczki", IF(owoce6[[#This Row],[Najmniej]] = "truskawki", "maliny-porzeczki", "maliny-truskawki"))</f>
        <v>maliny-truskawki</v>
      </c>
      <c r="M114" s="2">
        <f>IF(OR(owoce6[[#This Row],[Konfitukra]] = "maliny-truskawki", owoce6[[#This Row],[Konfitukra]]="maliny-porzeczki"), owoce6[[#This Row],[Przed produkcja m]]-P114, owoce6[[#This Row],[Przed produkcja m]])</f>
        <v>0</v>
      </c>
      <c r="N114" s="2">
        <f>IF(OR(owoce6[[#This Row],[Konfitukra]] = "maliny-truskawki", owoce6[[#This Row],[Konfitukra]]="truskawki-porzeczki"),  owoce6[[#This Row],[Przed produckaj T]]-P114, owoce6[[#This Row],[Przed produckaj T]])</f>
        <v>112</v>
      </c>
      <c r="O114" s="2">
        <f>IF(OR(owoce6[[#This Row],[Konfitukra]] = "maliny-porzeczki", owoce6[[#This Row],[Konfitukra]]="truskawki-porzeczki"),  owoce6[[#This Row],[Przed produkcja P]]-P114, owoce6[[#This Row],[Przed produkcja P]])</f>
        <v>353</v>
      </c>
      <c r="P11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516</v>
      </c>
      <c r="Q114" s="2">
        <f t="shared" si="7"/>
        <v>113</v>
      </c>
    </row>
    <row r="115" spans="1:17" x14ac:dyDescent="0.45">
      <c r="A115" s="1">
        <v>44065</v>
      </c>
      <c r="B115">
        <v>405</v>
      </c>
      <c r="C115">
        <v>454</v>
      </c>
      <c r="D115">
        <v>342</v>
      </c>
      <c r="E115">
        <f t="shared" si="4"/>
        <v>0</v>
      </c>
      <c r="F115">
        <f t="shared" si="5"/>
        <v>112</v>
      </c>
      <c r="G115">
        <f t="shared" si="6"/>
        <v>353</v>
      </c>
      <c r="H115">
        <f>owoce6[[#This Row],[Chłodnia m]]+owoce6[[#This Row],[dostawa_malin]]</f>
        <v>405</v>
      </c>
      <c r="I115">
        <f>owoce6[[#This Row],[Chłodnia t]]+owoce6[[#This Row],[dostawa_truskawek]]</f>
        <v>566</v>
      </c>
      <c r="J115">
        <f>owoce6[[#This Row],[chłodnia p]]+owoce6[[#This Row],[dostawa_porzeczek]]</f>
        <v>695</v>
      </c>
      <c r="K11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15" t="str">
        <f>IF(owoce6[[#This Row],[Najmniej]]="maliny", "truskawki-porzeczki", IF(owoce6[[#This Row],[Najmniej]] = "truskawki", "maliny-porzeczki", "maliny-truskawki"))</f>
        <v>truskawki-porzeczki</v>
      </c>
      <c r="M115" s="2">
        <f>IF(OR(owoce6[[#This Row],[Konfitukra]] = "maliny-truskawki", owoce6[[#This Row],[Konfitukra]]="maliny-porzeczki"), owoce6[[#This Row],[Przed produkcja m]]-P115, owoce6[[#This Row],[Przed produkcja m]])</f>
        <v>405</v>
      </c>
      <c r="N115" s="2">
        <f>IF(OR(owoce6[[#This Row],[Konfitukra]] = "maliny-truskawki", owoce6[[#This Row],[Konfitukra]]="truskawki-porzeczki"),  owoce6[[#This Row],[Przed produckaj T]]-P115, owoce6[[#This Row],[Przed produckaj T]])</f>
        <v>0</v>
      </c>
      <c r="O115" s="2">
        <f>IF(OR(owoce6[[#This Row],[Konfitukra]] = "maliny-porzeczki", owoce6[[#This Row],[Konfitukra]]="truskawki-porzeczki"),  owoce6[[#This Row],[Przed produkcja P]]-P115, owoce6[[#This Row],[Przed produkcja P]])</f>
        <v>129</v>
      </c>
      <c r="P11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566</v>
      </c>
      <c r="Q115" s="2">
        <f t="shared" si="7"/>
        <v>114</v>
      </c>
    </row>
    <row r="116" spans="1:17" x14ac:dyDescent="0.45">
      <c r="A116" s="1">
        <v>44066</v>
      </c>
      <c r="B116">
        <v>407</v>
      </c>
      <c r="C116">
        <v>300</v>
      </c>
      <c r="D116">
        <v>365</v>
      </c>
      <c r="E116">
        <f t="shared" si="4"/>
        <v>405</v>
      </c>
      <c r="F116">
        <f t="shared" si="5"/>
        <v>0</v>
      </c>
      <c r="G116">
        <f t="shared" si="6"/>
        <v>129</v>
      </c>
      <c r="H116">
        <f>owoce6[[#This Row],[Chłodnia m]]+owoce6[[#This Row],[dostawa_malin]]</f>
        <v>812</v>
      </c>
      <c r="I116">
        <f>owoce6[[#This Row],[Chłodnia t]]+owoce6[[#This Row],[dostawa_truskawek]]</f>
        <v>300</v>
      </c>
      <c r="J116">
        <f>owoce6[[#This Row],[chłodnia p]]+owoce6[[#This Row],[dostawa_porzeczek]]</f>
        <v>494</v>
      </c>
      <c r="K11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16" t="str">
        <f>IF(owoce6[[#This Row],[Najmniej]]="maliny", "truskawki-porzeczki", IF(owoce6[[#This Row],[Najmniej]] = "truskawki", "maliny-porzeczki", "maliny-truskawki"))</f>
        <v>maliny-porzeczki</v>
      </c>
      <c r="M116" s="2">
        <f>IF(OR(owoce6[[#This Row],[Konfitukra]] = "maliny-truskawki", owoce6[[#This Row],[Konfitukra]]="maliny-porzeczki"), owoce6[[#This Row],[Przed produkcja m]]-P116, owoce6[[#This Row],[Przed produkcja m]])</f>
        <v>318</v>
      </c>
      <c r="N116" s="2">
        <f>IF(OR(owoce6[[#This Row],[Konfitukra]] = "maliny-truskawki", owoce6[[#This Row],[Konfitukra]]="truskawki-porzeczki"),  owoce6[[#This Row],[Przed produckaj T]]-P116, owoce6[[#This Row],[Przed produckaj T]])</f>
        <v>300</v>
      </c>
      <c r="O116" s="2">
        <f>IF(OR(owoce6[[#This Row],[Konfitukra]] = "maliny-porzeczki", owoce6[[#This Row],[Konfitukra]]="truskawki-porzeczki"),  owoce6[[#This Row],[Przed produkcja P]]-P116, owoce6[[#This Row],[Przed produkcja P]])</f>
        <v>0</v>
      </c>
      <c r="P11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494</v>
      </c>
      <c r="Q116" s="2">
        <f t="shared" si="7"/>
        <v>115</v>
      </c>
    </row>
    <row r="117" spans="1:17" x14ac:dyDescent="0.45">
      <c r="A117" s="1">
        <v>44067</v>
      </c>
      <c r="B117">
        <v>432</v>
      </c>
      <c r="C117">
        <v>423</v>
      </c>
      <c r="D117">
        <v>221</v>
      </c>
      <c r="E117">
        <f t="shared" si="4"/>
        <v>318</v>
      </c>
      <c r="F117">
        <f t="shared" si="5"/>
        <v>300</v>
      </c>
      <c r="G117">
        <f t="shared" si="6"/>
        <v>0</v>
      </c>
      <c r="H117">
        <f>owoce6[[#This Row],[Chłodnia m]]+owoce6[[#This Row],[dostawa_malin]]</f>
        <v>750</v>
      </c>
      <c r="I117">
        <f>owoce6[[#This Row],[Chłodnia t]]+owoce6[[#This Row],[dostawa_truskawek]]</f>
        <v>723</v>
      </c>
      <c r="J117">
        <f>owoce6[[#This Row],[chłodnia p]]+owoce6[[#This Row],[dostawa_porzeczek]]</f>
        <v>221</v>
      </c>
      <c r="K11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17" t="str">
        <f>IF(owoce6[[#This Row],[Najmniej]]="maliny", "truskawki-porzeczki", IF(owoce6[[#This Row],[Najmniej]] = "truskawki", "maliny-porzeczki", "maliny-truskawki"))</f>
        <v>maliny-truskawki</v>
      </c>
      <c r="M117" s="2">
        <f>IF(OR(owoce6[[#This Row],[Konfitukra]] = "maliny-truskawki", owoce6[[#This Row],[Konfitukra]]="maliny-porzeczki"), owoce6[[#This Row],[Przed produkcja m]]-P117, owoce6[[#This Row],[Przed produkcja m]])</f>
        <v>27</v>
      </c>
      <c r="N117" s="2">
        <f>IF(OR(owoce6[[#This Row],[Konfitukra]] = "maliny-truskawki", owoce6[[#This Row],[Konfitukra]]="truskawki-porzeczki"),  owoce6[[#This Row],[Przed produckaj T]]-P117, owoce6[[#This Row],[Przed produckaj T]])</f>
        <v>0</v>
      </c>
      <c r="O117" s="2">
        <f>IF(OR(owoce6[[#This Row],[Konfitukra]] = "maliny-porzeczki", owoce6[[#This Row],[Konfitukra]]="truskawki-porzeczki"),  owoce6[[#This Row],[Przed produkcja P]]-P117, owoce6[[#This Row],[Przed produkcja P]])</f>
        <v>221</v>
      </c>
      <c r="P11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723</v>
      </c>
      <c r="Q117" s="2">
        <f t="shared" si="7"/>
        <v>116</v>
      </c>
    </row>
    <row r="118" spans="1:17" x14ac:dyDescent="0.45">
      <c r="A118" s="1">
        <v>44068</v>
      </c>
      <c r="B118">
        <v>405</v>
      </c>
      <c r="C118">
        <v>449</v>
      </c>
      <c r="D118">
        <v>231</v>
      </c>
      <c r="E118">
        <f t="shared" si="4"/>
        <v>27</v>
      </c>
      <c r="F118">
        <f t="shared" si="5"/>
        <v>0</v>
      </c>
      <c r="G118">
        <f t="shared" si="6"/>
        <v>221</v>
      </c>
      <c r="H118">
        <f>owoce6[[#This Row],[Chłodnia m]]+owoce6[[#This Row],[dostawa_malin]]</f>
        <v>432</v>
      </c>
      <c r="I118">
        <f>owoce6[[#This Row],[Chłodnia t]]+owoce6[[#This Row],[dostawa_truskawek]]</f>
        <v>449</v>
      </c>
      <c r="J118">
        <f>owoce6[[#This Row],[chłodnia p]]+owoce6[[#This Row],[dostawa_porzeczek]]</f>
        <v>452</v>
      </c>
      <c r="K11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18" t="str">
        <f>IF(owoce6[[#This Row],[Najmniej]]="maliny", "truskawki-porzeczki", IF(owoce6[[#This Row],[Najmniej]] = "truskawki", "maliny-porzeczki", "maliny-truskawki"))</f>
        <v>truskawki-porzeczki</v>
      </c>
      <c r="M118" s="2">
        <f>IF(OR(owoce6[[#This Row],[Konfitukra]] = "maliny-truskawki", owoce6[[#This Row],[Konfitukra]]="maliny-porzeczki"), owoce6[[#This Row],[Przed produkcja m]]-P118, owoce6[[#This Row],[Przed produkcja m]])</f>
        <v>432</v>
      </c>
      <c r="N118" s="2">
        <f>IF(OR(owoce6[[#This Row],[Konfitukra]] = "maliny-truskawki", owoce6[[#This Row],[Konfitukra]]="truskawki-porzeczki"),  owoce6[[#This Row],[Przed produckaj T]]-P118, owoce6[[#This Row],[Przed produckaj T]])</f>
        <v>0</v>
      </c>
      <c r="O118" s="2">
        <f>IF(OR(owoce6[[#This Row],[Konfitukra]] = "maliny-porzeczki", owoce6[[#This Row],[Konfitukra]]="truskawki-porzeczki"),  owoce6[[#This Row],[Przed produkcja P]]-P118, owoce6[[#This Row],[Przed produkcja P]])</f>
        <v>3</v>
      </c>
      <c r="P11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449</v>
      </c>
      <c r="Q118" s="2">
        <f t="shared" si="7"/>
        <v>117</v>
      </c>
    </row>
    <row r="119" spans="1:17" x14ac:dyDescent="0.45">
      <c r="A119" s="1">
        <v>44069</v>
      </c>
      <c r="B119">
        <v>162</v>
      </c>
      <c r="C119">
        <v>294</v>
      </c>
      <c r="D119">
        <v>255</v>
      </c>
      <c r="E119">
        <f t="shared" si="4"/>
        <v>432</v>
      </c>
      <c r="F119">
        <f t="shared" si="5"/>
        <v>0</v>
      </c>
      <c r="G119">
        <f t="shared" si="6"/>
        <v>3</v>
      </c>
      <c r="H119">
        <f>owoce6[[#This Row],[Chłodnia m]]+owoce6[[#This Row],[dostawa_malin]]</f>
        <v>594</v>
      </c>
      <c r="I119">
        <f>owoce6[[#This Row],[Chłodnia t]]+owoce6[[#This Row],[dostawa_truskawek]]</f>
        <v>294</v>
      </c>
      <c r="J119">
        <f>owoce6[[#This Row],[chłodnia p]]+owoce6[[#This Row],[dostawa_porzeczek]]</f>
        <v>258</v>
      </c>
      <c r="K11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19" t="str">
        <f>IF(owoce6[[#This Row],[Najmniej]]="maliny", "truskawki-porzeczki", IF(owoce6[[#This Row],[Najmniej]] = "truskawki", "maliny-porzeczki", "maliny-truskawki"))</f>
        <v>maliny-truskawki</v>
      </c>
      <c r="M119" s="2">
        <f>IF(OR(owoce6[[#This Row],[Konfitukra]] = "maliny-truskawki", owoce6[[#This Row],[Konfitukra]]="maliny-porzeczki"), owoce6[[#This Row],[Przed produkcja m]]-P119, owoce6[[#This Row],[Przed produkcja m]])</f>
        <v>300</v>
      </c>
      <c r="N119" s="2">
        <f>IF(OR(owoce6[[#This Row],[Konfitukra]] = "maliny-truskawki", owoce6[[#This Row],[Konfitukra]]="truskawki-porzeczki"),  owoce6[[#This Row],[Przed produckaj T]]-P119, owoce6[[#This Row],[Przed produckaj T]])</f>
        <v>0</v>
      </c>
      <c r="O119" s="2">
        <f>IF(OR(owoce6[[#This Row],[Konfitukra]] = "maliny-porzeczki", owoce6[[#This Row],[Konfitukra]]="truskawki-porzeczki"),  owoce6[[#This Row],[Przed produkcja P]]-P119, owoce6[[#This Row],[Przed produkcja P]])</f>
        <v>258</v>
      </c>
      <c r="P11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294</v>
      </c>
      <c r="Q119" s="2">
        <f t="shared" si="7"/>
        <v>118</v>
      </c>
    </row>
    <row r="120" spans="1:17" x14ac:dyDescent="0.45">
      <c r="A120" s="1">
        <v>44070</v>
      </c>
      <c r="B120">
        <v>297</v>
      </c>
      <c r="C120">
        <v>341</v>
      </c>
      <c r="D120">
        <v>223</v>
      </c>
      <c r="E120">
        <f t="shared" si="4"/>
        <v>300</v>
      </c>
      <c r="F120">
        <f t="shared" si="5"/>
        <v>0</v>
      </c>
      <c r="G120">
        <f t="shared" si="6"/>
        <v>258</v>
      </c>
      <c r="H120">
        <f>owoce6[[#This Row],[Chłodnia m]]+owoce6[[#This Row],[dostawa_malin]]</f>
        <v>597</v>
      </c>
      <c r="I120">
        <f>owoce6[[#This Row],[Chłodnia t]]+owoce6[[#This Row],[dostawa_truskawek]]</f>
        <v>341</v>
      </c>
      <c r="J120">
        <f>owoce6[[#This Row],[chłodnia p]]+owoce6[[#This Row],[dostawa_porzeczek]]</f>
        <v>481</v>
      </c>
      <c r="K12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20" t="str">
        <f>IF(owoce6[[#This Row],[Najmniej]]="maliny", "truskawki-porzeczki", IF(owoce6[[#This Row],[Najmniej]] = "truskawki", "maliny-porzeczki", "maliny-truskawki"))</f>
        <v>maliny-porzeczki</v>
      </c>
      <c r="M120" s="2">
        <f>IF(OR(owoce6[[#This Row],[Konfitukra]] = "maliny-truskawki", owoce6[[#This Row],[Konfitukra]]="maliny-porzeczki"), owoce6[[#This Row],[Przed produkcja m]]-P120, owoce6[[#This Row],[Przed produkcja m]])</f>
        <v>116</v>
      </c>
      <c r="N120" s="2">
        <f>IF(OR(owoce6[[#This Row],[Konfitukra]] = "maliny-truskawki", owoce6[[#This Row],[Konfitukra]]="truskawki-porzeczki"),  owoce6[[#This Row],[Przed produckaj T]]-P120, owoce6[[#This Row],[Przed produckaj T]])</f>
        <v>341</v>
      </c>
      <c r="O120" s="2">
        <f>IF(OR(owoce6[[#This Row],[Konfitukra]] = "maliny-porzeczki", owoce6[[#This Row],[Konfitukra]]="truskawki-porzeczki"),  owoce6[[#This Row],[Przed produkcja P]]-P120, owoce6[[#This Row],[Przed produkcja P]])</f>
        <v>0</v>
      </c>
      <c r="P12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481</v>
      </c>
      <c r="Q120" s="2">
        <f t="shared" si="7"/>
        <v>119</v>
      </c>
    </row>
    <row r="121" spans="1:17" x14ac:dyDescent="0.45">
      <c r="A121" s="1">
        <v>44071</v>
      </c>
      <c r="B121">
        <v>226</v>
      </c>
      <c r="C121">
        <v>329</v>
      </c>
      <c r="D121">
        <v>261</v>
      </c>
      <c r="E121">
        <f t="shared" si="4"/>
        <v>116</v>
      </c>
      <c r="F121">
        <f t="shared" si="5"/>
        <v>341</v>
      </c>
      <c r="G121">
        <f t="shared" si="6"/>
        <v>0</v>
      </c>
      <c r="H121">
        <f>owoce6[[#This Row],[Chłodnia m]]+owoce6[[#This Row],[dostawa_malin]]</f>
        <v>342</v>
      </c>
      <c r="I121">
        <f>owoce6[[#This Row],[Chłodnia t]]+owoce6[[#This Row],[dostawa_truskawek]]</f>
        <v>670</v>
      </c>
      <c r="J121">
        <f>owoce6[[#This Row],[chłodnia p]]+owoce6[[#This Row],[dostawa_porzeczek]]</f>
        <v>261</v>
      </c>
      <c r="K12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21" t="str">
        <f>IF(owoce6[[#This Row],[Najmniej]]="maliny", "truskawki-porzeczki", IF(owoce6[[#This Row],[Najmniej]] = "truskawki", "maliny-porzeczki", "maliny-truskawki"))</f>
        <v>maliny-truskawki</v>
      </c>
      <c r="M121" s="2">
        <f>IF(OR(owoce6[[#This Row],[Konfitukra]] = "maliny-truskawki", owoce6[[#This Row],[Konfitukra]]="maliny-porzeczki"), owoce6[[#This Row],[Przed produkcja m]]-P121, owoce6[[#This Row],[Przed produkcja m]])</f>
        <v>0</v>
      </c>
      <c r="N121" s="2">
        <f>IF(OR(owoce6[[#This Row],[Konfitukra]] = "maliny-truskawki", owoce6[[#This Row],[Konfitukra]]="truskawki-porzeczki"),  owoce6[[#This Row],[Przed produckaj T]]-P121, owoce6[[#This Row],[Przed produckaj T]])</f>
        <v>328</v>
      </c>
      <c r="O121" s="2">
        <f>IF(OR(owoce6[[#This Row],[Konfitukra]] = "maliny-porzeczki", owoce6[[#This Row],[Konfitukra]]="truskawki-porzeczki"),  owoce6[[#This Row],[Przed produkcja P]]-P121, owoce6[[#This Row],[Przed produkcja P]])</f>
        <v>261</v>
      </c>
      <c r="P12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342</v>
      </c>
      <c r="Q121" s="2">
        <f t="shared" si="7"/>
        <v>120</v>
      </c>
    </row>
    <row r="122" spans="1:17" x14ac:dyDescent="0.45">
      <c r="A122" s="1">
        <v>44072</v>
      </c>
      <c r="B122">
        <v>226</v>
      </c>
      <c r="C122">
        <v>256</v>
      </c>
      <c r="D122">
        <v>239</v>
      </c>
      <c r="E122">
        <f t="shared" si="4"/>
        <v>0</v>
      </c>
      <c r="F122">
        <f t="shared" si="5"/>
        <v>328</v>
      </c>
      <c r="G122">
        <f t="shared" si="6"/>
        <v>261</v>
      </c>
      <c r="H122">
        <f>owoce6[[#This Row],[Chłodnia m]]+owoce6[[#This Row],[dostawa_malin]]</f>
        <v>226</v>
      </c>
      <c r="I122">
        <f>owoce6[[#This Row],[Chłodnia t]]+owoce6[[#This Row],[dostawa_truskawek]]</f>
        <v>584</v>
      </c>
      <c r="J122">
        <f>owoce6[[#This Row],[chłodnia p]]+owoce6[[#This Row],[dostawa_porzeczek]]</f>
        <v>500</v>
      </c>
      <c r="K12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22" t="str">
        <f>IF(owoce6[[#This Row],[Najmniej]]="maliny", "truskawki-porzeczki", IF(owoce6[[#This Row],[Najmniej]] = "truskawki", "maliny-porzeczki", "maliny-truskawki"))</f>
        <v>truskawki-porzeczki</v>
      </c>
      <c r="M122" s="2">
        <f>IF(OR(owoce6[[#This Row],[Konfitukra]] = "maliny-truskawki", owoce6[[#This Row],[Konfitukra]]="maliny-porzeczki"), owoce6[[#This Row],[Przed produkcja m]]-P122, owoce6[[#This Row],[Przed produkcja m]])</f>
        <v>226</v>
      </c>
      <c r="N122" s="2">
        <f>IF(OR(owoce6[[#This Row],[Konfitukra]] = "maliny-truskawki", owoce6[[#This Row],[Konfitukra]]="truskawki-porzeczki"),  owoce6[[#This Row],[Przed produckaj T]]-P122, owoce6[[#This Row],[Przed produckaj T]])</f>
        <v>84</v>
      </c>
      <c r="O122" s="2">
        <f>IF(OR(owoce6[[#This Row],[Konfitukra]] = "maliny-porzeczki", owoce6[[#This Row],[Konfitukra]]="truskawki-porzeczki"),  owoce6[[#This Row],[Przed produkcja P]]-P122, owoce6[[#This Row],[Przed produkcja P]])</f>
        <v>0</v>
      </c>
      <c r="P12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500</v>
      </c>
      <c r="Q122" s="2">
        <f t="shared" si="7"/>
        <v>121</v>
      </c>
    </row>
    <row r="123" spans="1:17" x14ac:dyDescent="0.45">
      <c r="A123" s="1">
        <v>44073</v>
      </c>
      <c r="B123">
        <v>287</v>
      </c>
      <c r="C123">
        <v>217</v>
      </c>
      <c r="D123">
        <v>262</v>
      </c>
      <c r="E123">
        <f t="shared" si="4"/>
        <v>226</v>
      </c>
      <c r="F123">
        <f t="shared" si="5"/>
        <v>84</v>
      </c>
      <c r="G123">
        <f t="shared" si="6"/>
        <v>0</v>
      </c>
      <c r="H123">
        <f>owoce6[[#This Row],[Chłodnia m]]+owoce6[[#This Row],[dostawa_malin]]</f>
        <v>513</v>
      </c>
      <c r="I123">
        <f>owoce6[[#This Row],[Chłodnia t]]+owoce6[[#This Row],[dostawa_truskawek]]</f>
        <v>301</v>
      </c>
      <c r="J123">
        <f>owoce6[[#This Row],[chłodnia p]]+owoce6[[#This Row],[dostawa_porzeczek]]</f>
        <v>262</v>
      </c>
      <c r="K12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23" t="str">
        <f>IF(owoce6[[#This Row],[Najmniej]]="maliny", "truskawki-porzeczki", IF(owoce6[[#This Row],[Najmniej]] = "truskawki", "maliny-porzeczki", "maliny-truskawki"))</f>
        <v>maliny-truskawki</v>
      </c>
      <c r="M123" s="2">
        <f>IF(OR(owoce6[[#This Row],[Konfitukra]] = "maliny-truskawki", owoce6[[#This Row],[Konfitukra]]="maliny-porzeczki"), owoce6[[#This Row],[Przed produkcja m]]-P123, owoce6[[#This Row],[Przed produkcja m]])</f>
        <v>212</v>
      </c>
      <c r="N123" s="2">
        <f>IF(OR(owoce6[[#This Row],[Konfitukra]] = "maliny-truskawki", owoce6[[#This Row],[Konfitukra]]="truskawki-porzeczki"),  owoce6[[#This Row],[Przed produckaj T]]-P123, owoce6[[#This Row],[Przed produckaj T]])</f>
        <v>0</v>
      </c>
      <c r="O123" s="2">
        <f>IF(OR(owoce6[[#This Row],[Konfitukra]] = "maliny-porzeczki", owoce6[[#This Row],[Konfitukra]]="truskawki-porzeczki"),  owoce6[[#This Row],[Przed produkcja P]]-P123, owoce6[[#This Row],[Przed produkcja P]])</f>
        <v>262</v>
      </c>
      <c r="P12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301</v>
      </c>
      <c r="Q123" s="2">
        <f t="shared" si="7"/>
        <v>122</v>
      </c>
    </row>
    <row r="124" spans="1:17" x14ac:dyDescent="0.45">
      <c r="A124" s="1">
        <v>44074</v>
      </c>
      <c r="B124">
        <v>351</v>
      </c>
      <c r="C124">
        <v>266</v>
      </c>
      <c r="D124">
        <v>226</v>
      </c>
      <c r="E124">
        <f t="shared" si="4"/>
        <v>212</v>
      </c>
      <c r="F124">
        <f t="shared" si="5"/>
        <v>0</v>
      </c>
      <c r="G124">
        <f t="shared" si="6"/>
        <v>262</v>
      </c>
      <c r="H124">
        <f>owoce6[[#This Row],[Chłodnia m]]+owoce6[[#This Row],[dostawa_malin]]</f>
        <v>563</v>
      </c>
      <c r="I124">
        <f>owoce6[[#This Row],[Chłodnia t]]+owoce6[[#This Row],[dostawa_truskawek]]</f>
        <v>266</v>
      </c>
      <c r="J124">
        <f>owoce6[[#This Row],[chłodnia p]]+owoce6[[#This Row],[dostawa_porzeczek]]</f>
        <v>488</v>
      </c>
      <c r="K12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24" t="str">
        <f>IF(owoce6[[#This Row],[Najmniej]]="maliny", "truskawki-porzeczki", IF(owoce6[[#This Row],[Najmniej]] = "truskawki", "maliny-porzeczki", "maliny-truskawki"))</f>
        <v>maliny-porzeczki</v>
      </c>
      <c r="M124" s="2">
        <f>IF(OR(owoce6[[#This Row],[Konfitukra]] = "maliny-truskawki", owoce6[[#This Row],[Konfitukra]]="maliny-porzeczki"), owoce6[[#This Row],[Przed produkcja m]]-P124, owoce6[[#This Row],[Przed produkcja m]])</f>
        <v>75</v>
      </c>
      <c r="N124" s="2">
        <f>IF(OR(owoce6[[#This Row],[Konfitukra]] = "maliny-truskawki", owoce6[[#This Row],[Konfitukra]]="truskawki-porzeczki"),  owoce6[[#This Row],[Przed produckaj T]]-P124, owoce6[[#This Row],[Przed produckaj T]])</f>
        <v>266</v>
      </c>
      <c r="O124" s="2">
        <f>IF(OR(owoce6[[#This Row],[Konfitukra]] = "maliny-porzeczki", owoce6[[#This Row],[Konfitukra]]="truskawki-porzeczki"),  owoce6[[#This Row],[Przed produkcja P]]-P124, owoce6[[#This Row],[Przed produkcja P]])</f>
        <v>0</v>
      </c>
      <c r="P12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488</v>
      </c>
      <c r="Q124" s="2">
        <f t="shared" si="7"/>
        <v>123</v>
      </c>
    </row>
    <row r="125" spans="1:17" x14ac:dyDescent="0.45">
      <c r="A125" s="1">
        <v>44075</v>
      </c>
      <c r="B125">
        <v>214</v>
      </c>
      <c r="C125">
        <v>260</v>
      </c>
      <c r="D125">
        <v>241</v>
      </c>
      <c r="E125">
        <f t="shared" si="4"/>
        <v>75</v>
      </c>
      <c r="F125">
        <f t="shared" si="5"/>
        <v>266</v>
      </c>
      <c r="G125">
        <f t="shared" si="6"/>
        <v>0</v>
      </c>
      <c r="H125">
        <f>owoce6[[#This Row],[Chłodnia m]]+owoce6[[#This Row],[dostawa_malin]]</f>
        <v>289</v>
      </c>
      <c r="I125">
        <f>owoce6[[#This Row],[Chłodnia t]]+owoce6[[#This Row],[dostawa_truskawek]]</f>
        <v>526</v>
      </c>
      <c r="J125">
        <f>owoce6[[#This Row],[chłodnia p]]+owoce6[[#This Row],[dostawa_porzeczek]]</f>
        <v>241</v>
      </c>
      <c r="K12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25" t="str">
        <f>IF(owoce6[[#This Row],[Najmniej]]="maliny", "truskawki-porzeczki", IF(owoce6[[#This Row],[Najmniej]] = "truskawki", "maliny-porzeczki", "maliny-truskawki"))</f>
        <v>maliny-truskawki</v>
      </c>
      <c r="M125" s="2">
        <f>IF(OR(owoce6[[#This Row],[Konfitukra]] = "maliny-truskawki", owoce6[[#This Row],[Konfitukra]]="maliny-porzeczki"), owoce6[[#This Row],[Przed produkcja m]]-P125, owoce6[[#This Row],[Przed produkcja m]])</f>
        <v>0</v>
      </c>
      <c r="N125" s="2">
        <f>IF(OR(owoce6[[#This Row],[Konfitukra]] = "maliny-truskawki", owoce6[[#This Row],[Konfitukra]]="truskawki-porzeczki"),  owoce6[[#This Row],[Przed produckaj T]]-P125, owoce6[[#This Row],[Przed produckaj T]])</f>
        <v>237</v>
      </c>
      <c r="O125" s="2">
        <f>IF(OR(owoce6[[#This Row],[Konfitukra]] = "maliny-porzeczki", owoce6[[#This Row],[Konfitukra]]="truskawki-porzeczki"),  owoce6[[#This Row],[Przed produkcja P]]-P125, owoce6[[#This Row],[Przed produkcja P]])</f>
        <v>241</v>
      </c>
      <c r="P12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289</v>
      </c>
      <c r="Q125" s="2">
        <f t="shared" si="7"/>
        <v>124</v>
      </c>
    </row>
    <row r="126" spans="1:17" x14ac:dyDescent="0.45">
      <c r="A126" s="1">
        <v>44076</v>
      </c>
      <c r="B126">
        <v>282</v>
      </c>
      <c r="C126">
        <v>227</v>
      </c>
      <c r="D126">
        <v>258</v>
      </c>
      <c r="E126">
        <f t="shared" si="4"/>
        <v>0</v>
      </c>
      <c r="F126">
        <f t="shared" si="5"/>
        <v>237</v>
      </c>
      <c r="G126">
        <f t="shared" si="6"/>
        <v>241</v>
      </c>
      <c r="H126">
        <f>owoce6[[#This Row],[Chłodnia m]]+owoce6[[#This Row],[dostawa_malin]]</f>
        <v>282</v>
      </c>
      <c r="I126">
        <f>owoce6[[#This Row],[Chłodnia t]]+owoce6[[#This Row],[dostawa_truskawek]]</f>
        <v>464</v>
      </c>
      <c r="J126">
        <f>owoce6[[#This Row],[chłodnia p]]+owoce6[[#This Row],[dostawa_porzeczek]]</f>
        <v>499</v>
      </c>
      <c r="K12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26" t="str">
        <f>IF(owoce6[[#This Row],[Najmniej]]="maliny", "truskawki-porzeczki", IF(owoce6[[#This Row],[Najmniej]] = "truskawki", "maliny-porzeczki", "maliny-truskawki"))</f>
        <v>truskawki-porzeczki</v>
      </c>
      <c r="M126" s="2">
        <f>IF(OR(owoce6[[#This Row],[Konfitukra]] = "maliny-truskawki", owoce6[[#This Row],[Konfitukra]]="maliny-porzeczki"), owoce6[[#This Row],[Przed produkcja m]]-P126, owoce6[[#This Row],[Przed produkcja m]])</f>
        <v>282</v>
      </c>
      <c r="N126" s="2">
        <f>IF(OR(owoce6[[#This Row],[Konfitukra]] = "maliny-truskawki", owoce6[[#This Row],[Konfitukra]]="truskawki-porzeczki"),  owoce6[[#This Row],[Przed produckaj T]]-P126, owoce6[[#This Row],[Przed produckaj T]])</f>
        <v>0</v>
      </c>
      <c r="O126" s="2">
        <f>IF(OR(owoce6[[#This Row],[Konfitukra]] = "maliny-porzeczki", owoce6[[#This Row],[Konfitukra]]="truskawki-porzeczki"),  owoce6[[#This Row],[Przed produkcja P]]-P126, owoce6[[#This Row],[Przed produkcja P]])</f>
        <v>35</v>
      </c>
      <c r="P12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464</v>
      </c>
      <c r="Q126" s="2">
        <f t="shared" si="7"/>
        <v>125</v>
      </c>
    </row>
    <row r="127" spans="1:17" x14ac:dyDescent="0.45">
      <c r="A127" s="1">
        <v>44077</v>
      </c>
      <c r="B127">
        <v>257</v>
      </c>
      <c r="C127">
        <v>251</v>
      </c>
      <c r="D127">
        <v>252</v>
      </c>
      <c r="E127">
        <f t="shared" si="4"/>
        <v>282</v>
      </c>
      <c r="F127">
        <f t="shared" si="5"/>
        <v>0</v>
      </c>
      <c r="G127">
        <f t="shared" si="6"/>
        <v>35</v>
      </c>
      <c r="H127">
        <f>owoce6[[#This Row],[Chłodnia m]]+owoce6[[#This Row],[dostawa_malin]]</f>
        <v>539</v>
      </c>
      <c r="I127">
        <f>owoce6[[#This Row],[Chłodnia t]]+owoce6[[#This Row],[dostawa_truskawek]]</f>
        <v>251</v>
      </c>
      <c r="J127">
        <f>owoce6[[#This Row],[chłodnia p]]+owoce6[[#This Row],[dostawa_porzeczek]]</f>
        <v>287</v>
      </c>
      <c r="K12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27" t="str">
        <f>IF(owoce6[[#This Row],[Najmniej]]="maliny", "truskawki-porzeczki", IF(owoce6[[#This Row],[Najmniej]] = "truskawki", "maliny-porzeczki", "maliny-truskawki"))</f>
        <v>maliny-porzeczki</v>
      </c>
      <c r="M127" s="2">
        <f>IF(OR(owoce6[[#This Row],[Konfitukra]] = "maliny-truskawki", owoce6[[#This Row],[Konfitukra]]="maliny-porzeczki"), owoce6[[#This Row],[Przed produkcja m]]-P127, owoce6[[#This Row],[Przed produkcja m]])</f>
        <v>252</v>
      </c>
      <c r="N127" s="2">
        <f>IF(OR(owoce6[[#This Row],[Konfitukra]] = "maliny-truskawki", owoce6[[#This Row],[Konfitukra]]="truskawki-porzeczki"),  owoce6[[#This Row],[Przed produckaj T]]-P127, owoce6[[#This Row],[Przed produckaj T]])</f>
        <v>251</v>
      </c>
      <c r="O127" s="2">
        <f>IF(OR(owoce6[[#This Row],[Konfitukra]] = "maliny-porzeczki", owoce6[[#This Row],[Konfitukra]]="truskawki-porzeczki"),  owoce6[[#This Row],[Przed produkcja P]]-P127, owoce6[[#This Row],[Przed produkcja P]])</f>
        <v>0</v>
      </c>
      <c r="P12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287</v>
      </c>
      <c r="Q127" s="2">
        <f t="shared" si="7"/>
        <v>126</v>
      </c>
    </row>
    <row r="128" spans="1:17" x14ac:dyDescent="0.45">
      <c r="A128" s="1">
        <v>44078</v>
      </c>
      <c r="B128">
        <v>172</v>
      </c>
      <c r="C128">
        <v>171</v>
      </c>
      <c r="D128">
        <v>268</v>
      </c>
      <c r="E128">
        <f t="shared" si="4"/>
        <v>252</v>
      </c>
      <c r="F128">
        <f t="shared" si="5"/>
        <v>251</v>
      </c>
      <c r="G128">
        <f t="shared" si="6"/>
        <v>0</v>
      </c>
      <c r="H128">
        <f>owoce6[[#This Row],[Chłodnia m]]+owoce6[[#This Row],[dostawa_malin]]</f>
        <v>424</v>
      </c>
      <c r="I128">
        <f>owoce6[[#This Row],[Chłodnia t]]+owoce6[[#This Row],[dostawa_truskawek]]</f>
        <v>422</v>
      </c>
      <c r="J128">
        <f>owoce6[[#This Row],[chłodnia p]]+owoce6[[#This Row],[dostawa_porzeczek]]</f>
        <v>268</v>
      </c>
      <c r="K12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28" t="str">
        <f>IF(owoce6[[#This Row],[Najmniej]]="maliny", "truskawki-porzeczki", IF(owoce6[[#This Row],[Najmniej]] = "truskawki", "maliny-porzeczki", "maliny-truskawki"))</f>
        <v>maliny-truskawki</v>
      </c>
      <c r="M128" s="2">
        <f>IF(OR(owoce6[[#This Row],[Konfitukra]] = "maliny-truskawki", owoce6[[#This Row],[Konfitukra]]="maliny-porzeczki"), owoce6[[#This Row],[Przed produkcja m]]-P128, owoce6[[#This Row],[Przed produkcja m]])</f>
        <v>2</v>
      </c>
      <c r="N128" s="2">
        <f>IF(OR(owoce6[[#This Row],[Konfitukra]] = "maliny-truskawki", owoce6[[#This Row],[Konfitukra]]="truskawki-porzeczki"),  owoce6[[#This Row],[Przed produckaj T]]-P128, owoce6[[#This Row],[Przed produckaj T]])</f>
        <v>0</v>
      </c>
      <c r="O128" s="2">
        <f>IF(OR(owoce6[[#This Row],[Konfitukra]] = "maliny-porzeczki", owoce6[[#This Row],[Konfitukra]]="truskawki-porzeczki"),  owoce6[[#This Row],[Przed produkcja P]]-P128, owoce6[[#This Row],[Przed produkcja P]])</f>
        <v>268</v>
      </c>
      <c r="P12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422</v>
      </c>
      <c r="Q128" s="2">
        <f t="shared" si="7"/>
        <v>127</v>
      </c>
    </row>
    <row r="129" spans="1:17" x14ac:dyDescent="0.45">
      <c r="A129" s="1">
        <v>44079</v>
      </c>
      <c r="B129">
        <v>197</v>
      </c>
      <c r="C129">
        <v>326</v>
      </c>
      <c r="D129">
        <v>224</v>
      </c>
      <c r="E129">
        <f t="shared" si="4"/>
        <v>2</v>
      </c>
      <c r="F129">
        <f t="shared" si="5"/>
        <v>0</v>
      </c>
      <c r="G129">
        <f t="shared" si="6"/>
        <v>268</v>
      </c>
      <c r="H129">
        <f>owoce6[[#This Row],[Chłodnia m]]+owoce6[[#This Row],[dostawa_malin]]</f>
        <v>199</v>
      </c>
      <c r="I129">
        <f>owoce6[[#This Row],[Chłodnia t]]+owoce6[[#This Row],[dostawa_truskawek]]</f>
        <v>326</v>
      </c>
      <c r="J129">
        <f>owoce6[[#This Row],[chłodnia p]]+owoce6[[#This Row],[dostawa_porzeczek]]</f>
        <v>492</v>
      </c>
      <c r="K12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29" t="str">
        <f>IF(owoce6[[#This Row],[Najmniej]]="maliny", "truskawki-porzeczki", IF(owoce6[[#This Row],[Najmniej]] = "truskawki", "maliny-porzeczki", "maliny-truskawki"))</f>
        <v>truskawki-porzeczki</v>
      </c>
      <c r="M129" s="2">
        <f>IF(OR(owoce6[[#This Row],[Konfitukra]] = "maliny-truskawki", owoce6[[#This Row],[Konfitukra]]="maliny-porzeczki"), owoce6[[#This Row],[Przed produkcja m]]-P129, owoce6[[#This Row],[Przed produkcja m]])</f>
        <v>199</v>
      </c>
      <c r="N129" s="2">
        <f>IF(OR(owoce6[[#This Row],[Konfitukra]] = "maliny-truskawki", owoce6[[#This Row],[Konfitukra]]="truskawki-porzeczki"),  owoce6[[#This Row],[Przed produckaj T]]-P129, owoce6[[#This Row],[Przed produckaj T]])</f>
        <v>0</v>
      </c>
      <c r="O129" s="2">
        <f>IF(OR(owoce6[[#This Row],[Konfitukra]] = "maliny-porzeczki", owoce6[[#This Row],[Konfitukra]]="truskawki-porzeczki"),  owoce6[[#This Row],[Przed produkcja P]]-P129, owoce6[[#This Row],[Przed produkcja P]])</f>
        <v>166</v>
      </c>
      <c r="P12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326</v>
      </c>
      <c r="Q129" s="2">
        <f t="shared" si="7"/>
        <v>128</v>
      </c>
    </row>
    <row r="130" spans="1:17" x14ac:dyDescent="0.45">
      <c r="A130" s="1">
        <v>44080</v>
      </c>
      <c r="B130">
        <v>292</v>
      </c>
      <c r="C130">
        <v>329</v>
      </c>
      <c r="D130">
        <v>255</v>
      </c>
      <c r="E130">
        <f t="shared" si="4"/>
        <v>199</v>
      </c>
      <c r="F130">
        <f t="shared" si="5"/>
        <v>0</v>
      </c>
      <c r="G130">
        <f t="shared" si="6"/>
        <v>166</v>
      </c>
      <c r="H130">
        <f>owoce6[[#This Row],[Chłodnia m]]+owoce6[[#This Row],[dostawa_malin]]</f>
        <v>491</v>
      </c>
      <c r="I130">
        <f>owoce6[[#This Row],[Chłodnia t]]+owoce6[[#This Row],[dostawa_truskawek]]</f>
        <v>329</v>
      </c>
      <c r="J130">
        <f>owoce6[[#This Row],[chłodnia p]]+owoce6[[#This Row],[dostawa_porzeczek]]</f>
        <v>421</v>
      </c>
      <c r="K13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30" t="str">
        <f>IF(owoce6[[#This Row],[Najmniej]]="maliny", "truskawki-porzeczki", IF(owoce6[[#This Row],[Najmniej]] = "truskawki", "maliny-porzeczki", "maliny-truskawki"))</f>
        <v>maliny-porzeczki</v>
      </c>
      <c r="M130" s="2">
        <f>IF(OR(owoce6[[#This Row],[Konfitukra]] = "maliny-truskawki", owoce6[[#This Row],[Konfitukra]]="maliny-porzeczki"), owoce6[[#This Row],[Przed produkcja m]]-P130, owoce6[[#This Row],[Przed produkcja m]])</f>
        <v>70</v>
      </c>
      <c r="N130" s="2">
        <f>IF(OR(owoce6[[#This Row],[Konfitukra]] = "maliny-truskawki", owoce6[[#This Row],[Konfitukra]]="truskawki-porzeczki"),  owoce6[[#This Row],[Przed produckaj T]]-P130, owoce6[[#This Row],[Przed produckaj T]])</f>
        <v>329</v>
      </c>
      <c r="O130" s="2">
        <f>IF(OR(owoce6[[#This Row],[Konfitukra]] = "maliny-porzeczki", owoce6[[#This Row],[Konfitukra]]="truskawki-porzeczki"),  owoce6[[#This Row],[Przed produkcja P]]-P130, owoce6[[#This Row],[Przed produkcja P]])</f>
        <v>0</v>
      </c>
      <c r="P13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421</v>
      </c>
      <c r="Q130" s="2">
        <f t="shared" si="7"/>
        <v>129</v>
      </c>
    </row>
    <row r="131" spans="1:17" x14ac:dyDescent="0.45">
      <c r="A131" s="1">
        <v>44081</v>
      </c>
      <c r="B131">
        <v>172</v>
      </c>
      <c r="C131">
        <v>216</v>
      </c>
      <c r="D131">
        <v>199</v>
      </c>
      <c r="E131">
        <f t="shared" si="4"/>
        <v>70</v>
      </c>
      <c r="F131">
        <f t="shared" si="5"/>
        <v>329</v>
      </c>
      <c r="G131">
        <f t="shared" si="6"/>
        <v>0</v>
      </c>
      <c r="H131">
        <f>owoce6[[#This Row],[Chłodnia m]]+owoce6[[#This Row],[dostawa_malin]]</f>
        <v>242</v>
      </c>
      <c r="I131">
        <f>owoce6[[#This Row],[Chłodnia t]]+owoce6[[#This Row],[dostawa_truskawek]]</f>
        <v>545</v>
      </c>
      <c r="J131">
        <f>owoce6[[#This Row],[chłodnia p]]+owoce6[[#This Row],[dostawa_porzeczek]]</f>
        <v>199</v>
      </c>
      <c r="K13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31" t="str">
        <f>IF(owoce6[[#This Row],[Najmniej]]="maliny", "truskawki-porzeczki", IF(owoce6[[#This Row],[Najmniej]] = "truskawki", "maliny-porzeczki", "maliny-truskawki"))</f>
        <v>maliny-truskawki</v>
      </c>
      <c r="M131" s="2">
        <f>IF(OR(owoce6[[#This Row],[Konfitukra]] = "maliny-truskawki", owoce6[[#This Row],[Konfitukra]]="maliny-porzeczki"), owoce6[[#This Row],[Przed produkcja m]]-P131, owoce6[[#This Row],[Przed produkcja m]])</f>
        <v>0</v>
      </c>
      <c r="N131" s="2">
        <f>IF(OR(owoce6[[#This Row],[Konfitukra]] = "maliny-truskawki", owoce6[[#This Row],[Konfitukra]]="truskawki-porzeczki"),  owoce6[[#This Row],[Przed produckaj T]]-P131, owoce6[[#This Row],[Przed produckaj T]])</f>
        <v>303</v>
      </c>
      <c r="O131" s="2">
        <f>IF(OR(owoce6[[#This Row],[Konfitukra]] = "maliny-porzeczki", owoce6[[#This Row],[Konfitukra]]="truskawki-porzeczki"),  owoce6[[#This Row],[Przed produkcja P]]-P131, owoce6[[#This Row],[Przed produkcja P]])</f>
        <v>199</v>
      </c>
      <c r="P13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242</v>
      </c>
      <c r="Q131" s="2">
        <f t="shared" si="7"/>
        <v>130</v>
      </c>
    </row>
    <row r="132" spans="1:17" x14ac:dyDescent="0.45">
      <c r="A132" s="1">
        <v>44082</v>
      </c>
      <c r="B132">
        <v>258</v>
      </c>
      <c r="C132">
        <v>291</v>
      </c>
      <c r="D132">
        <v>220</v>
      </c>
      <c r="E132">
        <f t="shared" ref="E132:E154" si="8">M131</f>
        <v>0</v>
      </c>
      <c r="F132">
        <f t="shared" ref="F132:F154" si="9">N131</f>
        <v>303</v>
      </c>
      <c r="G132">
        <f t="shared" ref="G132:G154" si="10">O131</f>
        <v>199</v>
      </c>
      <c r="H132">
        <f>owoce6[[#This Row],[Chłodnia m]]+owoce6[[#This Row],[dostawa_malin]]</f>
        <v>258</v>
      </c>
      <c r="I132">
        <f>owoce6[[#This Row],[Chłodnia t]]+owoce6[[#This Row],[dostawa_truskawek]]</f>
        <v>594</v>
      </c>
      <c r="J132">
        <f>owoce6[[#This Row],[chłodnia p]]+owoce6[[#This Row],[dostawa_porzeczek]]</f>
        <v>419</v>
      </c>
      <c r="K13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32" t="str">
        <f>IF(owoce6[[#This Row],[Najmniej]]="maliny", "truskawki-porzeczki", IF(owoce6[[#This Row],[Najmniej]] = "truskawki", "maliny-porzeczki", "maliny-truskawki"))</f>
        <v>truskawki-porzeczki</v>
      </c>
      <c r="M132" s="2">
        <f>IF(OR(owoce6[[#This Row],[Konfitukra]] = "maliny-truskawki", owoce6[[#This Row],[Konfitukra]]="maliny-porzeczki"), owoce6[[#This Row],[Przed produkcja m]]-P132, owoce6[[#This Row],[Przed produkcja m]])</f>
        <v>258</v>
      </c>
      <c r="N132" s="2">
        <f>IF(OR(owoce6[[#This Row],[Konfitukra]] = "maliny-truskawki", owoce6[[#This Row],[Konfitukra]]="truskawki-porzeczki"),  owoce6[[#This Row],[Przed produckaj T]]-P132, owoce6[[#This Row],[Przed produckaj T]])</f>
        <v>175</v>
      </c>
      <c r="O132" s="2">
        <f>IF(OR(owoce6[[#This Row],[Konfitukra]] = "maliny-porzeczki", owoce6[[#This Row],[Konfitukra]]="truskawki-porzeczki"),  owoce6[[#This Row],[Przed produkcja P]]-P132, owoce6[[#This Row],[Przed produkcja P]])</f>
        <v>0</v>
      </c>
      <c r="P13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419</v>
      </c>
      <c r="Q132" s="2">
        <f t="shared" ref="Q132:Q154" si="11">Q131+1</f>
        <v>131</v>
      </c>
    </row>
    <row r="133" spans="1:17" x14ac:dyDescent="0.45">
      <c r="A133" s="1">
        <v>44083</v>
      </c>
      <c r="B133">
        <v>276</v>
      </c>
      <c r="C133">
        <v>347</v>
      </c>
      <c r="D133">
        <v>197</v>
      </c>
      <c r="E133">
        <f t="shared" si="8"/>
        <v>258</v>
      </c>
      <c r="F133">
        <f t="shared" si="9"/>
        <v>175</v>
      </c>
      <c r="G133">
        <f t="shared" si="10"/>
        <v>0</v>
      </c>
      <c r="H133">
        <f>owoce6[[#This Row],[Chłodnia m]]+owoce6[[#This Row],[dostawa_malin]]</f>
        <v>534</v>
      </c>
      <c r="I133">
        <f>owoce6[[#This Row],[Chłodnia t]]+owoce6[[#This Row],[dostawa_truskawek]]</f>
        <v>522</v>
      </c>
      <c r="J133">
        <f>owoce6[[#This Row],[chłodnia p]]+owoce6[[#This Row],[dostawa_porzeczek]]</f>
        <v>197</v>
      </c>
      <c r="K13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33" t="str">
        <f>IF(owoce6[[#This Row],[Najmniej]]="maliny", "truskawki-porzeczki", IF(owoce6[[#This Row],[Najmniej]] = "truskawki", "maliny-porzeczki", "maliny-truskawki"))</f>
        <v>maliny-truskawki</v>
      </c>
      <c r="M133" s="2">
        <f>IF(OR(owoce6[[#This Row],[Konfitukra]] = "maliny-truskawki", owoce6[[#This Row],[Konfitukra]]="maliny-porzeczki"), owoce6[[#This Row],[Przed produkcja m]]-P133, owoce6[[#This Row],[Przed produkcja m]])</f>
        <v>12</v>
      </c>
      <c r="N133" s="2">
        <f>IF(OR(owoce6[[#This Row],[Konfitukra]] = "maliny-truskawki", owoce6[[#This Row],[Konfitukra]]="truskawki-porzeczki"),  owoce6[[#This Row],[Przed produckaj T]]-P133, owoce6[[#This Row],[Przed produckaj T]])</f>
        <v>0</v>
      </c>
      <c r="O133" s="2">
        <f>IF(OR(owoce6[[#This Row],[Konfitukra]] = "maliny-porzeczki", owoce6[[#This Row],[Konfitukra]]="truskawki-porzeczki"),  owoce6[[#This Row],[Przed produkcja P]]-P133, owoce6[[#This Row],[Przed produkcja P]])</f>
        <v>197</v>
      </c>
      <c r="P13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522</v>
      </c>
      <c r="Q133" s="2">
        <f t="shared" si="11"/>
        <v>132</v>
      </c>
    </row>
    <row r="134" spans="1:17" x14ac:dyDescent="0.45">
      <c r="A134" s="1">
        <v>44084</v>
      </c>
      <c r="B134">
        <v>210</v>
      </c>
      <c r="C134">
        <v>333</v>
      </c>
      <c r="D134">
        <v>218</v>
      </c>
      <c r="E134">
        <f t="shared" si="8"/>
        <v>12</v>
      </c>
      <c r="F134">
        <f t="shared" si="9"/>
        <v>0</v>
      </c>
      <c r="G134">
        <f t="shared" si="10"/>
        <v>197</v>
      </c>
      <c r="H134">
        <f>owoce6[[#This Row],[Chłodnia m]]+owoce6[[#This Row],[dostawa_malin]]</f>
        <v>222</v>
      </c>
      <c r="I134">
        <f>owoce6[[#This Row],[Chłodnia t]]+owoce6[[#This Row],[dostawa_truskawek]]</f>
        <v>333</v>
      </c>
      <c r="J134">
        <f>owoce6[[#This Row],[chłodnia p]]+owoce6[[#This Row],[dostawa_porzeczek]]</f>
        <v>415</v>
      </c>
      <c r="K13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34" t="str">
        <f>IF(owoce6[[#This Row],[Najmniej]]="maliny", "truskawki-porzeczki", IF(owoce6[[#This Row],[Najmniej]] = "truskawki", "maliny-porzeczki", "maliny-truskawki"))</f>
        <v>truskawki-porzeczki</v>
      </c>
      <c r="M134" s="2">
        <f>IF(OR(owoce6[[#This Row],[Konfitukra]] = "maliny-truskawki", owoce6[[#This Row],[Konfitukra]]="maliny-porzeczki"), owoce6[[#This Row],[Przed produkcja m]]-P134, owoce6[[#This Row],[Przed produkcja m]])</f>
        <v>222</v>
      </c>
      <c r="N134" s="2">
        <f>IF(OR(owoce6[[#This Row],[Konfitukra]] = "maliny-truskawki", owoce6[[#This Row],[Konfitukra]]="truskawki-porzeczki"),  owoce6[[#This Row],[Przed produckaj T]]-P134, owoce6[[#This Row],[Przed produckaj T]])</f>
        <v>0</v>
      </c>
      <c r="O134" s="2">
        <f>IF(OR(owoce6[[#This Row],[Konfitukra]] = "maliny-porzeczki", owoce6[[#This Row],[Konfitukra]]="truskawki-porzeczki"),  owoce6[[#This Row],[Przed produkcja P]]-P134, owoce6[[#This Row],[Przed produkcja P]])</f>
        <v>82</v>
      </c>
      <c r="P13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333</v>
      </c>
      <c r="Q134" s="2">
        <f t="shared" si="11"/>
        <v>133</v>
      </c>
    </row>
    <row r="135" spans="1:17" x14ac:dyDescent="0.45">
      <c r="A135" s="1">
        <v>44085</v>
      </c>
      <c r="B135">
        <v>168</v>
      </c>
      <c r="C135">
        <v>211</v>
      </c>
      <c r="D135">
        <v>180</v>
      </c>
      <c r="E135">
        <f t="shared" si="8"/>
        <v>222</v>
      </c>
      <c r="F135">
        <f t="shared" si="9"/>
        <v>0</v>
      </c>
      <c r="G135">
        <f t="shared" si="10"/>
        <v>82</v>
      </c>
      <c r="H135">
        <f>owoce6[[#This Row],[Chłodnia m]]+owoce6[[#This Row],[dostawa_malin]]</f>
        <v>390</v>
      </c>
      <c r="I135">
        <f>owoce6[[#This Row],[Chłodnia t]]+owoce6[[#This Row],[dostawa_truskawek]]</f>
        <v>211</v>
      </c>
      <c r="J135">
        <f>owoce6[[#This Row],[chłodnia p]]+owoce6[[#This Row],[dostawa_porzeczek]]</f>
        <v>262</v>
      </c>
      <c r="K13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35" t="str">
        <f>IF(owoce6[[#This Row],[Najmniej]]="maliny", "truskawki-porzeczki", IF(owoce6[[#This Row],[Najmniej]] = "truskawki", "maliny-porzeczki", "maliny-truskawki"))</f>
        <v>maliny-porzeczki</v>
      </c>
      <c r="M135" s="2">
        <f>IF(OR(owoce6[[#This Row],[Konfitukra]] = "maliny-truskawki", owoce6[[#This Row],[Konfitukra]]="maliny-porzeczki"), owoce6[[#This Row],[Przed produkcja m]]-P135, owoce6[[#This Row],[Przed produkcja m]])</f>
        <v>128</v>
      </c>
      <c r="N135" s="2">
        <f>IF(OR(owoce6[[#This Row],[Konfitukra]] = "maliny-truskawki", owoce6[[#This Row],[Konfitukra]]="truskawki-porzeczki"),  owoce6[[#This Row],[Przed produckaj T]]-P135, owoce6[[#This Row],[Przed produckaj T]])</f>
        <v>211</v>
      </c>
      <c r="O135" s="2">
        <f>IF(OR(owoce6[[#This Row],[Konfitukra]] = "maliny-porzeczki", owoce6[[#This Row],[Konfitukra]]="truskawki-porzeczki"),  owoce6[[#This Row],[Przed produkcja P]]-P135, owoce6[[#This Row],[Przed produkcja P]])</f>
        <v>0</v>
      </c>
      <c r="P13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262</v>
      </c>
      <c r="Q135" s="2">
        <f t="shared" si="11"/>
        <v>134</v>
      </c>
    </row>
    <row r="136" spans="1:17" x14ac:dyDescent="0.45">
      <c r="A136" s="1">
        <v>44086</v>
      </c>
      <c r="B136">
        <v>196</v>
      </c>
      <c r="C136">
        <v>348</v>
      </c>
      <c r="D136">
        <v>225</v>
      </c>
      <c r="E136">
        <f t="shared" si="8"/>
        <v>128</v>
      </c>
      <c r="F136">
        <f t="shared" si="9"/>
        <v>211</v>
      </c>
      <c r="G136">
        <f t="shared" si="10"/>
        <v>0</v>
      </c>
      <c r="H136">
        <f>owoce6[[#This Row],[Chłodnia m]]+owoce6[[#This Row],[dostawa_malin]]</f>
        <v>324</v>
      </c>
      <c r="I136">
        <f>owoce6[[#This Row],[Chłodnia t]]+owoce6[[#This Row],[dostawa_truskawek]]</f>
        <v>559</v>
      </c>
      <c r="J136">
        <f>owoce6[[#This Row],[chłodnia p]]+owoce6[[#This Row],[dostawa_porzeczek]]</f>
        <v>225</v>
      </c>
      <c r="K13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36" t="str">
        <f>IF(owoce6[[#This Row],[Najmniej]]="maliny", "truskawki-porzeczki", IF(owoce6[[#This Row],[Najmniej]] = "truskawki", "maliny-porzeczki", "maliny-truskawki"))</f>
        <v>maliny-truskawki</v>
      </c>
      <c r="M136" s="2">
        <f>IF(OR(owoce6[[#This Row],[Konfitukra]] = "maliny-truskawki", owoce6[[#This Row],[Konfitukra]]="maliny-porzeczki"), owoce6[[#This Row],[Przed produkcja m]]-P136, owoce6[[#This Row],[Przed produkcja m]])</f>
        <v>0</v>
      </c>
      <c r="N136" s="2">
        <f>IF(OR(owoce6[[#This Row],[Konfitukra]] = "maliny-truskawki", owoce6[[#This Row],[Konfitukra]]="truskawki-porzeczki"),  owoce6[[#This Row],[Przed produckaj T]]-P136, owoce6[[#This Row],[Przed produckaj T]])</f>
        <v>235</v>
      </c>
      <c r="O136" s="2">
        <f>IF(OR(owoce6[[#This Row],[Konfitukra]] = "maliny-porzeczki", owoce6[[#This Row],[Konfitukra]]="truskawki-porzeczki"),  owoce6[[#This Row],[Przed produkcja P]]-P136, owoce6[[#This Row],[Przed produkcja P]])</f>
        <v>225</v>
      </c>
      <c r="P13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324</v>
      </c>
      <c r="Q136" s="2">
        <f t="shared" si="11"/>
        <v>135</v>
      </c>
    </row>
    <row r="137" spans="1:17" x14ac:dyDescent="0.45">
      <c r="A137" s="1">
        <v>44087</v>
      </c>
      <c r="B137">
        <v>284</v>
      </c>
      <c r="C137">
        <v>226</v>
      </c>
      <c r="D137">
        <v>197</v>
      </c>
      <c r="E137">
        <f t="shared" si="8"/>
        <v>0</v>
      </c>
      <c r="F137">
        <f t="shared" si="9"/>
        <v>235</v>
      </c>
      <c r="G137">
        <f t="shared" si="10"/>
        <v>225</v>
      </c>
      <c r="H137">
        <f>owoce6[[#This Row],[Chłodnia m]]+owoce6[[#This Row],[dostawa_malin]]</f>
        <v>284</v>
      </c>
      <c r="I137">
        <f>owoce6[[#This Row],[Chłodnia t]]+owoce6[[#This Row],[dostawa_truskawek]]</f>
        <v>461</v>
      </c>
      <c r="J137">
        <f>owoce6[[#This Row],[chłodnia p]]+owoce6[[#This Row],[dostawa_porzeczek]]</f>
        <v>422</v>
      </c>
      <c r="K13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37" t="str">
        <f>IF(owoce6[[#This Row],[Najmniej]]="maliny", "truskawki-porzeczki", IF(owoce6[[#This Row],[Najmniej]] = "truskawki", "maliny-porzeczki", "maliny-truskawki"))</f>
        <v>truskawki-porzeczki</v>
      </c>
      <c r="M137" s="2">
        <f>IF(OR(owoce6[[#This Row],[Konfitukra]] = "maliny-truskawki", owoce6[[#This Row],[Konfitukra]]="maliny-porzeczki"), owoce6[[#This Row],[Przed produkcja m]]-P137, owoce6[[#This Row],[Przed produkcja m]])</f>
        <v>284</v>
      </c>
      <c r="N137" s="2">
        <f>IF(OR(owoce6[[#This Row],[Konfitukra]] = "maliny-truskawki", owoce6[[#This Row],[Konfitukra]]="truskawki-porzeczki"),  owoce6[[#This Row],[Przed produckaj T]]-P137, owoce6[[#This Row],[Przed produckaj T]])</f>
        <v>39</v>
      </c>
      <c r="O137" s="2">
        <f>IF(OR(owoce6[[#This Row],[Konfitukra]] = "maliny-porzeczki", owoce6[[#This Row],[Konfitukra]]="truskawki-porzeczki"),  owoce6[[#This Row],[Przed produkcja P]]-P137, owoce6[[#This Row],[Przed produkcja P]])</f>
        <v>0</v>
      </c>
      <c r="P13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422</v>
      </c>
      <c r="Q137" s="2">
        <f t="shared" si="11"/>
        <v>136</v>
      </c>
    </row>
    <row r="138" spans="1:17" x14ac:dyDescent="0.45">
      <c r="A138" s="1">
        <v>44088</v>
      </c>
      <c r="B138">
        <v>162</v>
      </c>
      <c r="C138">
        <v>345</v>
      </c>
      <c r="D138">
        <v>194</v>
      </c>
      <c r="E138">
        <f t="shared" si="8"/>
        <v>284</v>
      </c>
      <c r="F138">
        <f t="shared" si="9"/>
        <v>39</v>
      </c>
      <c r="G138">
        <f t="shared" si="10"/>
        <v>0</v>
      </c>
      <c r="H138">
        <f>owoce6[[#This Row],[Chłodnia m]]+owoce6[[#This Row],[dostawa_malin]]</f>
        <v>446</v>
      </c>
      <c r="I138">
        <f>owoce6[[#This Row],[Chłodnia t]]+owoce6[[#This Row],[dostawa_truskawek]]</f>
        <v>384</v>
      </c>
      <c r="J138">
        <f>owoce6[[#This Row],[chłodnia p]]+owoce6[[#This Row],[dostawa_porzeczek]]</f>
        <v>194</v>
      </c>
      <c r="K13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38" t="str">
        <f>IF(owoce6[[#This Row],[Najmniej]]="maliny", "truskawki-porzeczki", IF(owoce6[[#This Row],[Najmniej]] = "truskawki", "maliny-porzeczki", "maliny-truskawki"))</f>
        <v>maliny-truskawki</v>
      </c>
      <c r="M138" s="2">
        <f>IF(OR(owoce6[[#This Row],[Konfitukra]] = "maliny-truskawki", owoce6[[#This Row],[Konfitukra]]="maliny-porzeczki"), owoce6[[#This Row],[Przed produkcja m]]-P138, owoce6[[#This Row],[Przed produkcja m]])</f>
        <v>62</v>
      </c>
      <c r="N138" s="2">
        <f>IF(OR(owoce6[[#This Row],[Konfitukra]] = "maliny-truskawki", owoce6[[#This Row],[Konfitukra]]="truskawki-porzeczki"),  owoce6[[#This Row],[Przed produckaj T]]-P138, owoce6[[#This Row],[Przed produckaj T]])</f>
        <v>0</v>
      </c>
      <c r="O138" s="2">
        <f>IF(OR(owoce6[[#This Row],[Konfitukra]] = "maliny-porzeczki", owoce6[[#This Row],[Konfitukra]]="truskawki-porzeczki"),  owoce6[[#This Row],[Przed produkcja P]]-P138, owoce6[[#This Row],[Przed produkcja P]])</f>
        <v>194</v>
      </c>
      <c r="P13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384</v>
      </c>
      <c r="Q138" s="2">
        <f t="shared" si="11"/>
        <v>137</v>
      </c>
    </row>
    <row r="139" spans="1:17" x14ac:dyDescent="0.45">
      <c r="A139" s="1">
        <v>44089</v>
      </c>
      <c r="B139">
        <v>212</v>
      </c>
      <c r="C139">
        <v>184</v>
      </c>
      <c r="D139">
        <v>183</v>
      </c>
      <c r="E139">
        <f t="shared" si="8"/>
        <v>62</v>
      </c>
      <c r="F139">
        <f t="shared" si="9"/>
        <v>0</v>
      </c>
      <c r="G139">
        <f t="shared" si="10"/>
        <v>194</v>
      </c>
      <c r="H139">
        <f>owoce6[[#This Row],[Chłodnia m]]+owoce6[[#This Row],[dostawa_malin]]</f>
        <v>274</v>
      </c>
      <c r="I139">
        <f>owoce6[[#This Row],[Chłodnia t]]+owoce6[[#This Row],[dostawa_truskawek]]</f>
        <v>184</v>
      </c>
      <c r="J139">
        <f>owoce6[[#This Row],[chłodnia p]]+owoce6[[#This Row],[dostawa_porzeczek]]</f>
        <v>377</v>
      </c>
      <c r="K13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39" t="str">
        <f>IF(owoce6[[#This Row],[Najmniej]]="maliny", "truskawki-porzeczki", IF(owoce6[[#This Row],[Najmniej]] = "truskawki", "maliny-porzeczki", "maliny-truskawki"))</f>
        <v>maliny-porzeczki</v>
      </c>
      <c r="M139" s="2">
        <f>IF(OR(owoce6[[#This Row],[Konfitukra]] = "maliny-truskawki", owoce6[[#This Row],[Konfitukra]]="maliny-porzeczki"), owoce6[[#This Row],[Przed produkcja m]]-P139, owoce6[[#This Row],[Przed produkcja m]])</f>
        <v>0</v>
      </c>
      <c r="N139" s="2">
        <f>IF(OR(owoce6[[#This Row],[Konfitukra]] = "maliny-truskawki", owoce6[[#This Row],[Konfitukra]]="truskawki-porzeczki"),  owoce6[[#This Row],[Przed produckaj T]]-P139, owoce6[[#This Row],[Przed produckaj T]])</f>
        <v>184</v>
      </c>
      <c r="O139" s="2">
        <f>IF(OR(owoce6[[#This Row],[Konfitukra]] = "maliny-porzeczki", owoce6[[#This Row],[Konfitukra]]="truskawki-porzeczki"),  owoce6[[#This Row],[Przed produkcja P]]-P139, owoce6[[#This Row],[Przed produkcja P]])</f>
        <v>103</v>
      </c>
      <c r="P13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274</v>
      </c>
      <c r="Q139" s="2">
        <f t="shared" si="11"/>
        <v>138</v>
      </c>
    </row>
    <row r="140" spans="1:17" x14ac:dyDescent="0.45">
      <c r="A140" s="1">
        <v>44090</v>
      </c>
      <c r="B140">
        <v>165</v>
      </c>
      <c r="C140">
        <v>232</v>
      </c>
      <c r="D140">
        <v>202</v>
      </c>
      <c r="E140">
        <f t="shared" si="8"/>
        <v>0</v>
      </c>
      <c r="F140">
        <f t="shared" si="9"/>
        <v>184</v>
      </c>
      <c r="G140">
        <f t="shared" si="10"/>
        <v>103</v>
      </c>
      <c r="H140">
        <f>owoce6[[#This Row],[Chłodnia m]]+owoce6[[#This Row],[dostawa_malin]]</f>
        <v>165</v>
      </c>
      <c r="I140">
        <f>owoce6[[#This Row],[Chłodnia t]]+owoce6[[#This Row],[dostawa_truskawek]]</f>
        <v>416</v>
      </c>
      <c r="J140">
        <f>owoce6[[#This Row],[chłodnia p]]+owoce6[[#This Row],[dostawa_porzeczek]]</f>
        <v>305</v>
      </c>
      <c r="K14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40" t="str">
        <f>IF(owoce6[[#This Row],[Najmniej]]="maliny", "truskawki-porzeczki", IF(owoce6[[#This Row],[Najmniej]] = "truskawki", "maliny-porzeczki", "maliny-truskawki"))</f>
        <v>truskawki-porzeczki</v>
      </c>
      <c r="M140" s="2">
        <f>IF(OR(owoce6[[#This Row],[Konfitukra]] = "maliny-truskawki", owoce6[[#This Row],[Konfitukra]]="maliny-porzeczki"), owoce6[[#This Row],[Przed produkcja m]]-P140, owoce6[[#This Row],[Przed produkcja m]])</f>
        <v>165</v>
      </c>
      <c r="N140" s="2">
        <f>IF(OR(owoce6[[#This Row],[Konfitukra]] = "maliny-truskawki", owoce6[[#This Row],[Konfitukra]]="truskawki-porzeczki"),  owoce6[[#This Row],[Przed produckaj T]]-P140, owoce6[[#This Row],[Przed produckaj T]])</f>
        <v>111</v>
      </c>
      <c r="O140" s="2">
        <f>IF(OR(owoce6[[#This Row],[Konfitukra]] = "maliny-porzeczki", owoce6[[#This Row],[Konfitukra]]="truskawki-porzeczki"),  owoce6[[#This Row],[Przed produkcja P]]-P140, owoce6[[#This Row],[Przed produkcja P]])</f>
        <v>0</v>
      </c>
      <c r="P14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305</v>
      </c>
      <c r="Q140" s="2">
        <f t="shared" si="11"/>
        <v>139</v>
      </c>
    </row>
    <row r="141" spans="1:17" x14ac:dyDescent="0.45">
      <c r="A141" s="1">
        <v>44091</v>
      </c>
      <c r="B141">
        <v>163</v>
      </c>
      <c r="C141">
        <v>314</v>
      </c>
      <c r="D141">
        <v>213</v>
      </c>
      <c r="E141">
        <f t="shared" si="8"/>
        <v>165</v>
      </c>
      <c r="F141">
        <f t="shared" si="9"/>
        <v>111</v>
      </c>
      <c r="G141">
        <f t="shared" si="10"/>
        <v>0</v>
      </c>
      <c r="H141">
        <f>owoce6[[#This Row],[Chłodnia m]]+owoce6[[#This Row],[dostawa_malin]]</f>
        <v>328</v>
      </c>
      <c r="I141">
        <f>owoce6[[#This Row],[Chłodnia t]]+owoce6[[#This Row],[dostawa_truskawek]]</f>
        <v>425</v>
      </c>
      <c r="J141">
        <f>owoce6[[#This Row],[chłodnia p]]+owoce6[[#This Row],[dostawa_porzeczek]]</f>
        <v>213</v>
      </c>
      <c r="K14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41" t="str">
        <f>IF(owoce6[[#This Row],[Najmniej]]="maliny", "truskawki-porzeczki", IF(owoce6[[#This Row],[Najmniej]] = "truskawki", "maliny-porzeczki", "maliny-truskawki"))</f>
        <v>maliny-truskawki</v>
      </c>
      <c r="M141" s="2">
        <f>IF(OR(owoce6[[#This Row],[Konfitukra]] = "maliny-truskawki", owoce6[[#This Row],[Konfitukra]]="maliny-porzeczki"), owoce6[[#This Row],[Przed produkcja m]]-P141, owoce6[[#This Row],[Przed produkcja m]])</f>
        <v>0</v>
      </c>
      <c r="N141" s="2">
        <f>IF(OR(owoce6[[#This Row],[Konfitukra]] = "maliny-truskawki", owoce6[[#This Row],[Konfitukra]]="truskawki-porzeczki"),  owoce6[[#This Row],[Przed produckaj T]]-P141, owoce6[[#This Row],[Przed produckaj T]])</f>
        <v>97</v>
      </c>
      <c r="O141" s="2">
        <f>IF(OR(owoce6[[#This Row],[Konfitukra]] = "maliny-porzeczki", owoce6[[#This Row],[Konfitukra]]="truskawki-porzeczki"),  owoce6[[#This Row],[Przed produkcja P]]-P141, owoce6[[#This Row],[Przed produkcja P]])</f>
        <v>213</v>
      </c>
      <c r="P14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328</v>
      </c>
      <c r="Q141" s="2">
        <f t="shared" si="11"/>
        <v>140</v>
      </c>
    </row>
    <row r="142" spans="1:17" x14ac:dyDescent="0.45">
      <c r="A142" s="1">
        <v>44092</v>
      </c>
      <c r="B142">
        <v>200</v>
      </c>
      <c r="C142">
        <v>307</v>
      </c>
      <c r="D142">
        <v>206</v>
      </c>
      <c r="E142">
        <f t="shared" si="8"/>
        <v>0</v>
      </c>
      <c r="F142">
        <f t="shared" si="9"/>
        <v>97</v>
      </c>
      <c r="G142">
        <f t="shared" si="10"/>
        <v>213</v>
      </c>
      <c r="H142">
        <f>owoce6[[#This Row],[Chłodnia m]]+owoce6[[#This Row],[dostawa_malin]]</f>
        <v>200</v>
      </c>
      <c r="I142">
        <f>owoce6[[#This Row],[Chłodnia t]]+owoce6[[#This Row],[dostawa_truskawek]]</f>
        <v>404</v>
      </c>
      <c r="J142">
        <f>owoce6[[#This Row],[chłodnia p]]+owoce6[[#This Row],[dostawa_porzeczek]]</f>
        <v>419</v>
      </c>
      <c r="K14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42" t="str">
        <f>IF(owoce6[[#This Row],[Najmniej]]="maliny", "truskawki-porzeczki", IF(owoce6[[#This Row],[Najmniej]] = "truskawki", "maliny-porzeczki", "maliny-truskawki"))</f>
        <v>truskawki-porzeczki</v>
      </c>
      <c r="M142" s="2">
        <f>IF(OR(owoce6[[#This Row],[Konfitukra]] = "maliny-truskawki", owoce6[[#This Row],[Konfitukra]]="maliny-porzeczki"), owoce6[[#This Row],[Przed produkcja m]]-P142, owoce6[[#This Row],[Przed produkcja m]])</f>
        <v>200</v>
      </c>
      <c r="N142" s="2">
        <f>IF(OR(owoce6[[#This Row],[Konfitukra]] = "maliny-truskawki", owoce6[[#This Row],[Konfitukra]]="truskawki-porzeczki"),  owoce6[[#This Row],[Przed produckaj T]]-P142, owoce6[[#This Row],[Przed produckaj T]])</f>
        <v>0</v>
      </c>
      <c r="O142" s="2">
        <f>IF(OR(owoce6[[#This Row],[Konfitukra]] = "maliny-porzeczki", owoce6[[#This Row],[Konfitukra]]="truskawki-porzeczki"),  owoce6[[#This Row],[Przed produkcja P]]-P142, owoce6[[#This Row],[Przed produkcja P]])</f>
        <v>15</v>
      </c>
      <c r="P14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404</v>
      </c>
      <c r="Q142" s="2">
        <f t="shared" si="11"/>
        <v>141</v>
      </c>
    </row>
    <row r="143" spans="1:17" x14ac:dyDescent="0.45">
      <c r="A143" s="1">
        <v>44093</v>
      </c>
      <c r="B143">
        <v>201</v>
      </c>
      <c r="C143">
        <v>274</v>
      </c>
      <c r="D143">
        <v>210</v>
      </c>
      <c r="E143">
        <f t="shared" si="8"/>
        <v>200</v>
      </c>
      <c r="F143">
        <f t="shared" si="9"/>
        <v>0</v>
      </c>
      <c r="G143">
        <f t="shared" si="10"/>
        <v>15</v>
      </c>
      <c r="H143">
        <f>owoce6[[#This Row],[Chłodnia m]]+owoce6[[#This Row],[dostawa_malin]]</f>
        <v>401</v>
      </c>
      <c r="I143">
        <f>owoce6[[#This Row],[Chłodnia t]]+owoce6[[#This Row],[dostawa_truskawek]]</f>
        <v>274</v>
      </c>
      <c r="J143">
        <f>owoce6[[#This Row],[chłodnia p]]+owoce6[[#This Row],[dostawa_porzeczek]]</f>
        <v>225</v>
      </c>
      <c r="K14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43" t="str">
        <f>IF(owoce6[[#This Row],[Najmniej]]="maliny", "truskawki-porzeczki", IF(owoce6[[#This Row],[Najmniej]] = "truskawki", "maliny-porzeczki", "maliny-truskawki"))</f>
        <v>maliny-truskawki</v>
      </c>
      <c r="M143" s="2">
        <f>IF(OR(owoce6[[#This Row],[Konfitukra]] = "maliny-truskawki", owoce6[[#This Row],[Konfitukra]]="maliny-porzeczki"), owoce6[[#This Row],[Przed produkcja m]]-P143, owoce6[[#This Row],[Przed produkcja m]])</f>
        <v>127</v>
      </c>
      <c r="N143" s="2">
        <f>IF(OR(owoce6[[#This Row],[Konfitukra]] = "maliny-truskawki", owoce6[[#This Row],[Konfitukra]]="truskawki-porzeczki"),  owoce6[[#This Row],[Przed produckaj T]]-P143, owoce6[[#This Row],[Przed produckaj T]])</f>
        <v>0</v>
      </c>
      <c r="O143" s="2">
        <f>IF(OR(owoce6[[#This Row],[Konfitukra]] = "maliny-porzeczki", owoce6[[#This Row],[Konfitukra]]="truskawki-porzeczki"),  owoce6[[#This Row],[Przed produkcja P]]-P143, owoce6[[#This Row],[Przed produkcja P]])</f>
        <v>225</v>
      </c>
      <c r="P14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274</v>
      </c>
      <c r="Q143" s="2">
        <f t="shared" si="11"/>
        <v>142</v>
      </c>
    </row>
    <row r="144" spans="1:17" x14ac:dyDescent="0.45">
      <c r="A144" s="1">
        <v>44094</v>
      </c>
      <c r="B144">
        <v>269</v>
      </c>
      <c r="C144">
        <v>278</v>
      </c>
      <c r="D144">
        <v>228</v>
      </c>
      <c r="E144">
        <f t="shared" si="8"/>
        <v>127</v>
      </c>
      <c r="F144">
        <f t="shared" si="9"/>
        <v>0</v>
      </c>
      <c r="G144">
        <f t="shared" si="10"/>
        <v>225</v>
      </c>
      <c r="H144">
        <f>owoce6[[#This Row],[Chłodnia m]]+owoce6[[#This Row],[dostawa_malin]]</f>
        <v>396</v>
      </c>
      <c r="I144">
        <f>owoce6[[#This Row],[Chłodnia t]]+owoce6[[#This Row],[dostawa_truskawek]]</f>
        <v>278</v>
      </c>
      <c r="J144">
        <f>owoce6[[#This Row],[chłodnia p]]+owoce6[[#This Row],[dostawa_porzeczek]]</f>
        <v>453</v>
      </c>
      <c r="K14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44" t="str">
        <f>IF(owoce6[[#This Row],[Najmniej]]="maliny", "truskawki-porzeczki", IF(owoce6[[#This Row],[Najmniej]] = "truskawki", "maliny-porzeczki", "maliny-truskawki"))</f>
        <v>maliny-porzeczki</v>
      </c>
      <c r="M144" s="2">
        <f>IF(OR(owoce6[[#This Row],[Konfitukra]] = "maliny-truskawki", owoce6[[#This Row],[Konfitukra]]="maliny-porzeczki"), owoce6[[#This Row],[Przed produkcja m]]-P144, owoce6[[#This Row],[Przed produkcja m]])</f>
        <v>0</v>
      </c>
      <c r="N144" s="2">
        <f>IF(OR(owoce6[[#This Row],[Konfitukra]] = "maliny-truskawki", owoce6[[#This Row],[Konfitukra]]="truskawki-porzeczki"),  owoce6[[#This Row],[Przed produckaj T]]-P144, owoce6[[#This Row],[Przed produckaj T]])</f>
        <v>278</v>
      </c>
      <c r="O144" s="2">
        <f>IF(OR(owoce6[[#This Row],[Konfitukra]] = "maliny-porzeczki", owoce6[[#This Row],[Konfitukra]]="truskawki-porzeczki"),  owoce6[[#This Row],[Przed produkcja P]]-P144, owoce6[[#This Row],[Przed produkcja P]])</f>
        <v>57</v>
      </c>
      <c r="P14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396</v>
      </c>
      <c r="Q144" s="2">
        <f t="shared" si="11"/>
        <v>143</v>
      </c>
    </row>
    <row r="145" spans="1:17" x14ac:dyDescent="0.45">
      <c r="A145" s="1">
        <v>44095</v>
      </c>
      <c r="B145">
        <v>188</v>
      </c>
      <c r="C145">
        <v>195</v>
      </c>
      <c r="D145">
        <v>207</v>
      </c>
      <c r="E145">
        <f t="shared" si="8"/>
        <v>0</v>
      </c>
      <c r="F145">
        <f t="shared" si="9"/>
        <v>278</v>
      </c>
      <c r="G145">
        <f t="shared" si="10"/>
        <v>57</v>
      </c>
      <c r="H145">
        <f>owoce6[[#This Row],[Chłodnia m]]+owoce6[[#This Row],[dostawa_malin]]</f>
        <v>188</v>
      </c>
      <c r="I145">
        <f>owoce6[[#This Row],[Chłodnia t]]+owoce6[[#This Row],[dostawa_truskawek]]</f>
        <v>473</v>
      </c>
      <c r="J145">
        <f>owoce6[[#This Row],[chłodnia p]]+owoce6[[#This Row],[dostawa_porzeczek]]</f>
        <v>264</v>
      </c>
      <c r="K145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45" t="str">
        <f>IF(owoce6[[#This Row],[Najmniej]]="maliny", "truskawki-porzeczki", IF(owoce6[[#This Row],[Najmniej]] = "truskawki", "maliny-porzeczki", "maliny-truskawki"))</f>
        <v>truskawki-porzeczki</v>
      </c>
      <c r="M145" s="2">
        <f>IF(OR(owoce6[[#This Row],[Konfitukra]] = "maliny-truskawki", owoce6[[#This Row],[Konfitukra]]="maliny-porzeczki"), owoce6[[#This Row],[Przed produkcja m]]-P145, owoce6[[#This Row],[Przed produkcja m]])</f>
        <v>188</v>
      </c>
      <c r="N145" s="2">
        <f>IF(OR(owoce6[[#This Row],[Konfitukra]] = "maliny-truskawki", owoce6[[#This Row],[Konfitukra]]="truskawki-porzeczki"),  owoce6[[#This Row],[Przed produckaj T]]-P145, owoce6[[#This Row],[Przed produckaj T]])</f>
        <v>209</v>
      </c>
      <c r="O145" s="2">
        <f>IF(OR(owoce6[[#This Row],[Konfitukra]] = "maliny-porzeczki", owoce6[[#This Row],[Konfitukra]]="truskawki-porzeczki"),  owoce6[[#This Row],[Przed produkcja P]]-P145, owoce6[[#This Row],[Przed produkcja P]])</f>
        <v>0</v>
      </c>
      <c r="P145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264</v>
      </c>
      <c r="Q145" s="2">
        <f t="shared" si="11"/>
        <v>144</v>
      </c>
    </row>
    <row r="146" spans="1:17" x14ac:dyDescent="0.45">
      <c r="A146" s="1">
        <v>44096</v>
      </c>
      <c r="B146">
        <v>142</v>
      </c>
      <c r="C146">
        <v>249</v>
      </c>
      <c r="D146">
        <v>202</v>
      </c>
      <c r="E146">
        <f t="shared" si="8"/>
        <v>188</v>
      </c>
      <c r="F146">
        <f t="shared" si="9"/>
        <v>209</v>
      </c>
      <c r="G146">
        <f t="shared" si="10"/>
        <v>0</v>
      </c>
      <c r="H146">
        <f>owoce6[[#This Row],[Chłodnia m]]+owoce6[[#This Row],[dostawa_malin]]</f>
        <v>330</v>
      </c>
      <c r="I146">
        <f>owoce6[[#This Row],[Chłodnia t]]+owoce6[[#This Row],[dostawa_truskawek]]</f>
        <v>458</v>
      </c>
      <c r="J146">
        <f>owoce6[[#This Row],[chłodnia p]]+owoce6[[#This Row],[dostawa_porzeczek]]</f>
        <v>202</v>
      </c>
      <c r="K146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46" t="str">
        <f>IF(owoce6[[#This Row],[Najmniej]]="maliny", "truskawki-porzeczki", IF(owoce6[[#This Row],[Najmniej]] = "truskawki", "maliny-porzeczki", "maliny-truskawki"))</f>
        <v>maliny-truskawki</v>
      </c>
      <c r="M146" s="2">
        <f>IF(OR(owoce6[[#This Row],[Konfitukra]] = "maliny-truskawki", owoce6[[#This Row],[Konfitukra]]="maliny-porzeczki"), owoce6[[#This Row],[Przed produkcja m]]-P146, owoce6[[#This Row],[Przed produkcja m]])</f>
        <v>0</v>
      </c>
      <c r="N146" s="2">
        <f>IF(OR(owoce6[[#This Row],[Konfitukra]] = "maliny-truskawki", owoce6[[#This Row],[Konfitukra]]="truskawki-porzeczki"),  owoce6[[#This Row],[Przed produckaj T]]-P146, owoce6[[#This Row],[Przed produckaj T]])</f>
        <v>128</v>
      </c>
      <c r="O146" s="2">
        <f>IF(OR(owoce6[[#This Row],[Konfitukra]] = "maliny-porzeczki", owoce6[[#This Row],[Konfitukra]]="truskawki-porzeczki"),  owoce6[[#This Row],[Przed produkcja P]]-P146, owoce6[[#This Row],[Przed produkcja P]])</f>
        <v>202</v>
      </c>
      <c r="P146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330</v>
      </c>
      <c r="Q146" s="2">
        <f t="shared" si="11"/>
        <v>145</v>
      </c>
    </row>
    <row r="147" spans="1:17" x14ac:dyDescent="0.45">
      <c r="A147" s="1">
        <v>44097</v>
      </c>
      <c r="B147">
        <v>232</v>
      </c>
      <c r="C147">
        <v>116</v>
      </c>
      <c r="D147">
        <v>195</v>
      </c>
      <c r="E147">
        <f t="shared" si="8"/>
        <v>0</v>
      </c>
      <c r="F147">
        <f t="shared" si="9"/>
        <v>128</v>
      </c>
      <c r="G147">
        <f t="shared" si="10"/>
        <v>202</v>
      </c>
      <c r="H147">
        <f>owoce6[[#This Row],[Chłodnia m]]+owoce6[[#This Row],[dostawa_malin]]</f>
        <v>232</v>
      </c>
      <c r="I147">
        <f>owoce6[[#This Row],[Chłodnia t]]+owoce6[[#This Row],[dostawa_truskawek]]</f>
        <v>244</v>
      </c>
      <c r="J147">
        <f>owoce6[[#This Row],[chłodnia p]]+owoce6[[#This Row],[dostawa_porzeczek]]</f>
        <v>397</v>
      </c>
      <c r="K147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47" t="str">
        <f>IF(owoce6[[#This Row],[Najmniej]]="maliny", "truskawki-porzeczki", IF(owoce6[[#This Row],[Najmniej]] = "truskawki", "maliny-porzeczki", "maliny-truskawki"))</f>
        <v>truskawki-porzeczki</v>
      </c>
      <c r="M147" s="2">
        <f>IF(OR(owoce6[[#This Row],[Konfitukra]] = "maliny-truskawki", owoce6[[#This Row],[Konfitukra]]="maliny-porzeczki"), owoce6[[#This Row],[Przed produkcja m]]-P147, owoce6[[#This Row],[Przed produkcja m]])</f>
        <v>232</v>
      </c>
      <c r="N147" s="2">
        <f>IF(OR(owoce6[[#This Row],[Konfitukra]] = "maliny-truskawki", owoce6[[#This Row],[Konfitukra]]="truskawki-porzeczki"),  owoce6[[#This Row],[Przed produckaj T]]-P147, owoce6[[#This Row],[Przed produckaj T]])</f>
        <v>0</v>
      </c>
      <c r="O147" s="2">
        <f>IF(OR(owoce6[[#This Row],[Konfitukra]] = "maliny-porzeczki", owoce6[[#This Row],[Konfitukra]]="truskawki-porzeczki"),  owoce6[[#This Row],[Przed produkcja P]]-P147, owoce6[[#This Row],[Przed produkcja P]])</f>
        <v>153</v>
      </c>
      <c r="P147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244</v>
      </c>
      <c r="Q147" s="2">
        <f t="shared" si="11"/>
        <v>146</v>
      </c>
    </row>
    <row r="148" spans="1:17" x14ac:dyDescent="0.45">
      <c r="A148" s="1">
        <v>44098</v>
      </c>
      <c r="B148">
        <v>296</v>
      </c>
      <c r="C148">
        <v>102</v>
      </c>
      <c r="D148">
        <v>192</v>
      </c>
      <c r="E148">
        <f t="shared" si="8"/>
        <v>232</v>
      </c>
      <c r="F148">
        <f t="shared" si="9"/>
        <v>0</v>
      </c>
      <c r="G148">
        <f t="shared" si="10"/>
        <v>153</v>
      </c>
      <c r="H148">
        <f>owoce6[[#This Row],[Chłodnia m]]+owoce6[[#This Row],[dostawa_malin]]</f>
        <v>528</v>
      </c>
      <c r="I148">
        <f>owoce6[[#This Row],[Chłodnia t]]+owoce6[[#This Row],[dostawa_truskawek]]</f>
        <v>102</v>
      </c>
      <c r="J148">
        <f>owoce6[[#This Row],[chłodnia p]]+owoce6[[#This Row],[dostawa_porzeczek]]</f>
        <v>345</v>
      </c>
      <c r="K148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48" t="str">
        <f>IF(owoce6[[#This Row],[Najmniej]]="maliny", "truskawki-porzeczki", IF(owoce6[[#This Row],[Najmniej]] = "truskawki", "maliny-porzeczki", "maliny-truskawki"))</f>
        <v>maliny-porzeczki</v>
      </c>
      <c r="M148" s="2">
        <f>IF(OR(owoce6[[#This Row],[Konfitukra]] = "maliny-truskawki", owoce6[[#This Row],[Konfitukra]]="maliny-porzeczki"), owoce6[[#This Row],[Przed produkcja m]]-P148, owoce6[[#This Row],[Przed produkcja m]])</f>
        <v>183</v>
      </c>
      <c r="N148" s="2">
        <f>IF(OR(owoce6[[#This Row],[Konfitukra]] = "maliny-truskawki", owoce6[[#This Row],[Konfitukra]]="truskawki-porzeczki"),  owoce6[[#This Row],[Przed produckaj T]]-P148, owoce6[[#This Row],[Przed produckaj T]])</f>
        <v>102</v>
      </c>
      <c r="O148" s="2">
        <f>IF(OR(owoce6[[#This Row],[Konfitukra]] = "maliny-porzeczki", owoce6[[#This Row],[Konfitukra]]="truskawki-porzeczki"),  owoce6[[#This Row],[Przed produkcja P]]-P148, owoce6[[#This Row],[Przed produkcja P]])</f>
        <v>0</v>
      </c>
      <c r="P148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345</v>
      </c>
      <c r="Q148" s="2">
        <f t="shared" si="11"/>
        <v>147</v>
      </c>
    </row>
    <row r="149" spans="1:17" x14ac:dyDescent="0.45">
      <c r="A149" s="1">
        <v>44099</v>
      </c>
      <c r="B149">
        <v>161</v>
      </c>
      <c r="C149">
        <v>151</v>
      </c>
      <c r="D149">
        <v>216</v>
      </c>
      <c r="E149">
        <f t="shared" si="8"/>
        <v>183</v>
      </c>
      <c r="F149">
        <f t="shared" si="9"/>
        <v>102</v>
      </c>
      <c r="G149">
        <f t="shared" si="10"/>
        <v>0</v>
      </c>
      <c r="H149">
        <f>owoce6[[#This Row],[Chłodnia m]]+owoce6[[#This Row],[dostawa_malin]]</f>
        <v>344</v>
      </c>
      <c r="I149">
        <f>owoce6[[#This Row],[Chłodnia t]]+owoce6[[#This Row],[dostawa_truskawek]]</f>
        <v>253</v>
      </c>
      <c r="J149">
        <f>owoce6[[#This Row],[chłodnia p]]+owoce6[[#This Row],[dostawa_porzeczek]]</f>
        <v>216</v>
      </c>
      <c r="K149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49" t="str">
        <f>IF(owoce6[[#This Row],[Najmniej]]="maliny", "truskawki-porzeczki", IF(owoce6[[#This Row],[Najmniej]] = "truskawki", "maliny-porzeczki", "maliny-truskawki"))</f>
        <v>maliny-truskawki</v>
      </c>
      <c r="M149" s="2">
        <f>IF(OR(owoce6[[#This Row],[Konfitukra]] = "maliny-truskawki", owoce6[[#This Row],[Konfitukra]]="maliny-porzeczki"), owoce6[[#This Row],[Przed produkcja m]]-P149, owoce6[[#This Row],[Przed produkcja m]])</f>
        <v>91</v>
      </c>
      <c r="N149" s="2">
        <f>IF(OR(owoce6[[#This Row],[Konfitukra]] = "maliny-truskawki", owoce6[[#This Row],[Konfitukra]]="truskawki-porzeczki"),  owoce6[[#This Row],[Przed produckaj T]]-P149, owoce6[[#This Row],[Przed produckaj T]])</f>
        <v>0</v>
      </c>
      <c r="O149" s="2">
        <f>IF(OR(owoce6[[#This Row],[Konfitukra]] = "maliny-porzeczki", owoce6[[#This Row],[Konfitukra]]="truskawki-porzeczki"),  owoce6[[#This Row],[Przed produkcja P]]-P149, owoce6[[#This Row],[Przed produkcja P]])</f>
        <v>216</v>
      </c>
      <c r="P149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253</v>
      </c>
      <c r="Q149" s="2">
        <f t="shared" si="11"/>
        <v>148</v>
      </c>
    </row>
    <row r="150" spans="1:17" x14ac:dyDescent="0.45">
      <c r="A150" s="1">
        <v>44100</v>
      </c>
      <c r="B150">
        <v>162</v>
      </c>
      <c r="C150">
        <v>261</v>
      </c>
      <c r="D150">
        <v>184</v>
      </c>
      <c r="E150">
        <f t="shared" si="8"/>
        <v>91</v>
      </c>
      <c r="F150">
        <f t="shared" si="9"/>
        <v>0</v>
      </c>
      <c r="G150">
        <f t="shared" si="10"/>
        <v>216</v>
      </c>
      <c r="H150">
        <f>owoce6[[#This Row],[Chłodnia m]]+owoce6[[#This Row],[dostawa_malin]]</f>
        <v>253</v>
      </c>
      <c r="I150">
        <f>owoce6[[#This Row],[Chłodnia t]]+owoce6[[#This Row],[dostawa_truskawek]]</f>
        <v>261</v>
      </c>
      <c r="J150">
        <f>owoce6[[#This Row],[chłodnia p]]+owoce6[[#This Row],[dostawa_porzeczek]]</f>
        <v>400</v>
      </c>
      <c r="K150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50" t="str">
        <f>IF(owoce6[[#This Row],[Najmniej]]="maliny", "truskawki-porzeczki", IF(owoce6[[#This Row],[Najmniej]] = "truskawki", "maliny-porzeczki", "maliny-truskawki"))</f>
        <v>truskawki-porzeczki</v>
      </c>
      <c r="M150" s="2">
        <f>IF(OR(owoce6[[#This Row],[Konfitukra]] = "maliny-truskawki", owoce6[[#This Row],[Konfitukra]]="maliny-porzeczki"), owoce6[[#This Row],[Przed produkcja m]]-P150, owoce6[[#This Row],[Przed produkcja m]])</f>
        <v>253</v>
      </c>
      <c r="N150" s="2">
        <f>IF(OR(owoce6[[#This Row],[Konfitukra]] = "maliny-truskawki", owoce6[[#This Row],[Konfitukra]]="truskawki-porzeczki"),  owoce6[[#This Row],[Przed produckaj T]]-P150, owoce6[[#This Row],[Przed produckaj T]])</f>
        <v>0</v>
      </c>
      <c r="O150" s="2">
        <f>IF(OR(owoce6[[#This Row],[Konfitukra]] = "maliny-porzeczki", owoce6[[#This Row],[Konfitukra]]="truskawki-porzeczki"),  owoce6[[#This Row],[Przed produkcja P]]-P150, owoce6[[#This Row],[Przed produkcja P]])</f>
        <v>139</v>
      </c>
      <c r="P150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261</v>
      </c>
      <c r="Q150" s="2">
        <f t="shared" si="11"/>
        <v>149</v>
      </c>
    </row>
    <row r="151" spans="1:17" x14ac:dyDescent="0.45">
      <c r="A151" s="1">
        <v>44101</v>
      </c>
      <c r="B151">
        <v>216</v>
      </c>
      <c r="C151">
        <v>147</v>
      </c>
      <c r="D151">
        <v>204</v>
      </c>
      <c r="E151">
        <f t="shared" si="8"/>
        <v>253</v>
      </c>
      <c r="F151">
        <f t="shared" si="9"/>
        <v>0</v>
      </c>
      <c r="G151">
        <f t="shared" si="10"/>
        <v>139</v>
      </c>
      <c r="H151">
        <f>owoce6[[#This Row],[Chłodnia m]]+owoce6[[#This Row],[dostawa_malin]]</f>
        <v>469</v>
      </c>
      <c r="I151">
        <f>owoce6[[#This Row],[Chłodnia t]]+owoce6[[#This Row],[dostawa_truskawek]]</f>
        <v>147</v>
      </c>
      <c r="J151">
        <f>owoce6[[#This Row],[chłodnia p]]+owoce6[[#This Row],[dostawa_porzeczek]]</f>
        <v>343</v>
      </c>
      <c r="K151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51" t="str">
        <f>IF(owoce6[[#This Row],[Najmniej]]="maliny", "truskawki-porzeczki", IF(owoce6[[#This Row],[Najmniej]] = "truskawki", "maliny-porzeczki", "maliny-truskawki"))</f>
        <v>maliny-porzeczki</v>
      </c>
      <c r="M151" s="2">
        <f>IF(OR(owoce6[[#This Row],[Konfitukra]] = "maliny-truskawki", owoce6[[#This Row],[Konfitukra]]="maliny-porzeczki"), owoce6[[#This Row],[Przed produkcja m]]-P151, owoce6[[#This Row],[Przed produkcja m]])</f>
        <v>126</v>
      </c>
      <c r="N151" s="2">
        <f>IF(OR(owoce6[[#This Row],[Konfitukra]] = "maliny-truskawki", owoce6[[#This Row],[Konfitukra]]="truskawki-porzeczki"),  owoce6[[#This Row],[Przed produckaj T]]-P151, owoce6[[#This Row],[Przed produckaj T]])</f>
        <v>147</v>
      </c>
      <c r="O151" s="2">
        <f>IF(OR(owoce6[[#This Row],[Konfitukra]] = "maliny-porzeczki", owoce6[[#This Row],[Konfitukra]]="truskawki-porzeczki"),  owoce6[[#This Row],[Przed produkcja P]]-P151, owoce6[[#This Row],[Przed produkcja P]])</f>
        <v>0</v>
      </c>
      <c r="P151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343</v>
      </c>
      <c r="Q151" s="2">
        <f t="shared" si="11"/>
        <v>150</v>
      </c>
    </row>
    <row r="152" spans="1:17" x14ac:dyDescent="0.45">
      <c r="A152" s="1">
        <v>44102</v>
      </c>
      <c r="B152">
        <v>282</v>
      </c>
      <c r="C152">
        <v>297</v>
      </c>
      <c r="D152">
        <v>195</v>
      </c>
      <c r="E152">
        <f t="shared" si="8"/>
        <v>126</v>
      </c>
      <c r="F152">
        <f t="shared" si="9"/>
        <v>147</v>
      </c>
      <c r="G152">
        <f t="shared" si="10"/>
        <v>0</v>
      </c>
      <c r="H152">
        <f>owoce6[[#This Row],[Chłodnia m]]+owoce6[[#This Row],[dostawa_malin]]</f>
        <v>408</v>
      </c>
      <c r="I152">
        <f>owoce6[[#This Row],[Chłodnia t]]+owoce6[[#This Row],[dostawa_truskawek]]</f>
        <v>444</v>
      </c>
      <c r="J152">
        <f>owoce6[[#This Row],[chłodnia p]]+owoce6[[#This Row],[dostawa_porzeczek]]</f>
        <v>195</v>
      </c>
      <c r="K152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porzeczki</v>
      </c>
      <c r="L152" t="str">
        <f>IF(owoce6[[#This Row],[Najmniej]]="maliny", "truskawki-porzeczki", IF(owoce6[[#This Row],[Najmniej]] = "truskawki", "maliny-porzeczki", "maliny-truskawki"))</f>
        <v>maliny-truskawki</v>
      </c>
      <c r="M152" s="2">
        <f>IF(OR(owoce6[[#This Row],[Konfitukra]] = "maliny-truskawki", owoce6[[#This Row],[Konfitukra]]="maliny-porzeczki"), owoce6[[#This Row],[Przed produkcja m]]-P152, owoce6[[#This Row],[Przed produkcja m]])</f>
        <v>0</v>
      </c>
      <c r="N152" s="2">
        <f>IF(OR(owoce6[[#This Row],[Konfitukra]] = "maliny-truskawki", owoce6[[#This Row],[Konfitukra]]="truskawki-porzeczki"),  owoce6[[#This Row],[Przed produckaj T]]-P152, owoce6[[#This Row],[Przed produckaj T]])</f>
        <v>36</v>
      </c>
      <c r="O152" s="2">
        <f>IF(OR(owoce6[[#This Row],[Konfitukra]] = "maliny-porzeczki", owoce6[[#This Row],[Konfitukra]]="truskawki-porzeczki"),  owoce6[[#This Row],[Przed produkcja P]]-P152, owoce6[[#This Row],[Przed produkcja P]])</f>
        <v>195</v>
      </c>
      <c r="P152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408</v>
      </c>
      <c r="Q152" s="2">
        <f t="shared" si="11"/>
        <v>151</v>
      </c>
    </row>
    <row r="153" spans="1:17" x14ac:dyDescent="0.45">
      <c r="A153" s="1">
        <v>44103</v>
      </c>
      <c r="B153">
        <v>214</v>
      </c>
      <c r="C153">
        <v>198</v>
      </c>
      <c r="D153">
        <v>200</v>
      </c>
      <c r="E153">
        <f t="shared" si="8"/>
        <v>0</v>
      </c>
      <c r="F153">
        <f t="shared" si="9"/>
        <v>36</v>
      </c>
      <c r="G153">
        <f t="shared" si="10"/>
        <v>195</v>
      </c>
      <c r="H153">
        <f>owoce6[[#This Row],[Chłodnia m]]+owoce6[[#This Row],[dostawa_malin]]</f>
        <v>214</v>
      </c>
      <c r="I153">
        <f>owoce6[[#This Row],[Chłodnia t]]+owoce6[[#This Row],[dostawa_truskawek]]</f>
        <v>234</v>
      </c>
      <c r="J153">
        <f>owoce6[[#This Row],[chłodnia p]]+owoce6[[#This Row],[dostawa_porzeczek]]</f>
        <v>395</v>
      </c>
      <c r="K153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maliny</v>
      </c>
      <c r="L153" t="str">
        <f>IF(owoce6[[#This Row],[Najmniej]]="maliny", "truskawki-porzeczki", IF(owoce6[[#This Row],[Najmniej]] = "truskawki", "maliny-porzeczki", "maliny-truskawki"))</f>
        <v>truskawki-porzeczki</v>
      </c>
      <c r="M153" s="2">
        <f>IF(OR(owoce6[[#This Row],[Konfitukra]] = "maliny-truskawki", owoce6[[#This Row],[Konfitukra]]="maliny-porzeczki"), owoce6[[#This Row],[Przed produkcja m]]-P153, owoce6[[#This Row],[Przed produkcja m]])</f>
        <v>214</v>
      </c>
      <c r="N153" s="2">
        <f>IF(OR(owoce6[[#This Row],[Konfitukra]] = "maliny-truskawki", owoce6[[#This Row],[Konfitukra]]="truskawki-porzeczki"),  owoce6[[#This Row],[Przed produckaj T]]-P153, owoce6[[#This Row],[Przed produckaj T]])</f>
        <v>0</v>
      </c>
      <c r="O153" s="2">
        <f>IF(OR(owoce6[[#This Row],[Konfitukra]] = "maliny-porzeczki", owoce6[[#This Row],[Konfitukra]]="truskawki-porzeczki"),  owoce6[[#This Row],[Przed produkcja P]]-P153, owoce6[[#This Row],[Przed produkcja P]])</f>
        <v>161</v>
      </c>
      <c r="P153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234</v>
      </c>
      <c r="Q153" s="2">
        <f t="shared" si="11"/>
        <v>152</v>
      </c>
    </row>
    <row r="154" spans="1:17" x14ac:dyDescent="0.45">
      <c r="A154" s="1">
        <v>44104</v>
      </c>
      <c r="B154">
        <v>289</v>
      </c>
      <c r="C154">
        <v>290</v>
      </c>
      <c r="D154">
        <v>190</v>
      </c>
      <c r="E154">
        <f t="shared" si="8"/>
        <v>214</v>
      </c>
      <c r="F154">
        <f t="shared" si="9"/>
        <v>0</v>
      </c>
      <c r="G154">
        <f t="shared" si="10"/>
        <v>161</v>
      </c>
      <c r="H154">
        <f>owoce6[[#This Row],[Chłodnia m]]+owoce6[[#This Row],[dostawa_malin]]</f>
        <v>503</v>
      </c>
      <c r="I154">
        <f>owoce6[[#This Row],[Chłodnia t]]+owoce6[[#This Row],[dostawa_truskawek]]</f>
        <v>290</v>
      </c>
      <c r="J154">
        <f>owoce6[[#This Row],[chłodnia p]]+owoce6[[#This Row],[dostawa_porzeczek]]</f>
        <v>351</v>
      </c>
      <c r="K154" t="str">
        <f>IF(AND(owoce6[[#This Row],[Przed produkcja m]]&lt;owoce6[[#This Row],[Przed produckaj T]], owoce6[[#This Row],[Przed produkcja m]]&lt;owoce6[[#This Row],[Przed produkcja P]]), "maliny", IF(AND(owoce6[[#This Row],[Przed produckaj T]]&lt;owoce6[[#This Row],[Przed produkcja m]],owoce6[[#This Row],[Przed produckaj T]]&lt;owoce6[[#This Row],[Przed produkcja P]]), "truskawki", "porzeczki"))</f>
        <v>truskawki</v>
      </c>
      <c r="L154" t="str">
        <f>IF(owoce6[[#This Row],[Najmniej]]="maliny", "truskawki-porzeczki", IF(owoce6[[#This Row],[Najmniej]] = "truskawki", "maliny-porzeczki", "maliny-truskawki"))</f>
        <v>maliny-porzeczki</v>
      </c>
      <c r="M154" s="2">
        <f>IF(OR(owoce6[[#This Row],[Konfitukra]] = "maliny-truskawki", owoce6[[#This Row],[Konfitukra]]="maliny-porzeczki"), owoce6[[#This Row],[Przed produkcja m]]-P154, owoce6[[#This Row],[Przed produkcja m]])</f>
        <v>152</v>
      </c>
      <c r="N154" s="2">
        <f>IF(OR(owoce6[[#This Row],[Konfitukra]] = "maliny-truskawki", owoce6[[#This Row],[Konfitukra]]="truskawki-porzeczki"),  owoce6[[#This Row],[Przed produckaj T]]-P154, owoce6[[#This Row],[Przed produckaj T]])</f>
        <v>290</v>
      </c>
      <c r="O154" s="2">
        <f>IF(OR(owoce6[[#This Row],[Konfitukra]] = "maliny-porzeczki", owoce6[[#This Row],[Konfitukra]]="truskawki-porzeczki"),  owoce6[[#This Row],[Przed produkcja P]]-P154, owoce6[[#This Row],[Przed produkcja P]])</f>
        <v>0</v>
      </c>
      <c r="P154" s="2">
        <f>IF(owoce6[[#This Row],[Konfitukra]] = "maliny-truskawki", MIN(owoce6[[#This Row],[Przed produkcja m]],owoce6[[#This Row],[Przed produckaj T]]), IF(owoce6[[#This Row],[Konfitukra]]="maliny-porzeczki", MIN(owoce6[[#This Row],[Przed produkcja m]],owoce6[[#This Row],[Przed produkcja P]]),MIN(owoce6[[#This Row],[Przed produckaj T]],owoce6[[#This Row],[Przed produkcja P]])))</f>
        <v>351</v>
      </c>
      <c r="Q154" s="2">
        <f t="shared" si="11"/>
        <v>153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FEF5-8D83-4089-8981-09F3AA8A2C29}">
  <dimension ref="A1:T154"/>
  <sheetViews>
    <sheetView tabSelected="1" topLeftCell="K1" workbookViewId="0">
      <selection activeCell="S2" sqref="S2"/>
    </sheetView>
  </sheetViews>
  <sheetFormatPr defaultRowHeight="14.25" x14ac:dyDescent="0.45"/>
  <cols>
    <col min="1" max="1" width="9.9296875" bestFit="1" customWidth="1"/>
    <col min="2" max="2" width="14.86328125" bestFit="1" customWidth="1"/>
    <col min="3" max="3" width="18.73046875" bestFit="1" customWidth="1"/>
    <col min="4" max="4" width="18.59765625" bestFit="1" customWidth="1"/>
    <col min="12" max="12" width="17.265625" customWidth="1"/>
    <col min="18" max="19" width="16.265625" bestFit="1" customWidth="1"/>
    <col min="20" max="20" width="17.332031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27</v>
      </c>
    </row>
    <row r="2" spans="1:20" x14ac:dyDescent="0.45">
      <c r="A2" s="1">
        <v>43952</v>
      </c>
      <c r="B2">
        <v>211</v>
      </c>
      <c r="C2">
        <v>281</v>
      </c>
      <c r="D2">
        <v>88</v>
      </c>
      <c r="E2">
        <v>0</v>
      </c>
      <c r="F2">
        <v>0</v>
      </c>
      <c r="G2">
        <v>0</v>
      </c>
      <c r="H2">
        <f>owoce67[[#This Row],[Chłodnia m]]+owoce67[[#This Row],[dostawa_malin]]</f>
        <v>211</v>
      </c>
      <c r="I2">
        <f>owoce67[[#This Row],[Chłodnia t]]+owoce67[[#This Row],[dostawa_truskawek]]</f>
        <v>281</v>
      </c>
      <c r="J2">
        <f>owoce67[[#This Row],[chłodnia p]]+owoce67[[#This Row],[dostawa_porzeczek]]</f>
        <v>88</v>
      </c>
      <c r="K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" t="str">
        <f>IF(owoce67[[#This Row],[Najmniej]]="maliny", "truskawki-porzeczki", IF(owoce67[[#This Row],[Najmniej]] = "truskawki", "maliny-porzeczki", "maliny-truskawki"))</f>
        <v>maliny-truskawki</v>
      </c>
      <c r="M2" s="2">
        <f>IF(OR(owoce67[[#This Row],[Konfitukra]] = "maliny-truskawki", owoce67[[#This Row],[Konfitukra]]="maliny-porzeczki"), owoce67[[#This Row],[Przed produkcja m]]-P2, owoce67[[#This Row],[Przed produkcja m]])</f>
        <v>0</v>
      </c>
      <c r="N2" s="2">
        <f>IF(OR(owoce67[[#This Row],[Konfitukra]] = "maliny-truskawki", owoce67[[#This Row],[Konfitukra]]="truskawki-porzeczki"),  owoce67[[#This Row],[Przed produckaj T]]-P2, owoce67[[#This Row],[Przed produckaj T]])</f>
        <v>70</v>
      </c>
      <c r="O2" s="2">
        <f>IF(OR(owoce67[[#This Row],[Konfitukra]] = "maliny-porzeczki", owoce67[[#This Row],[Konfitukra]]="truskawki-porzeczki"),  owoce67[[#This Row],[Przed produkcja P]]-P2, owoce67[[#This Row],[Przed produkcja P]])</f>
        <v>88</v>
      </c>
      <c r="P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211</v>
      </c>
      <c r="Q2" s="2">
        <v>1</v>
      </c>
      <c r="S2" s="3" t="s">
        <v>5</v>
      </c>
      <c r="T2" t="s">
        <v>29</v>
      </c>
    </row>
    <row r="3" spans="1:20" x14ac:dyDescent="0.45">
      <c r="A3" s="1">
        <v>43953</v>
      </c>
      <c r="B3">
        <v>393</v>
      </c>
      <c r="C3">
        <v>313</v>
      </c>
      <c r="D3">
        <v>83</v>
      </c>
      <c r="E3">
        <f>M2</f>
        <v>0</v>
      </c>
      <c r="F3">
        <f>N2</f>
        <v>70</v>
      </c>
      <c r="G3">
        <f>O2</f>
        <v>88</v>
      </c>
      <c r="H3">
        <f>owoce67[[#This Row],[Chłodnia m]]+owoce67[[#This Row],[dostawa_malin]]</f>
        <v>393</v>
      </c>
      <c r="I3">
        <f>owoce67[[#This Row],[Chłodnia t]]+owoce67[[#This Row],[dostawa_truskawek]]</f>
        <v>383</v>
      </c>
      <c r="J3">
        <f>owoce67[[#This Row],[chłodnia p]]+owoce67[[#This Row],[dostawa_porzeczek]]</f>
        <v>171</v>
      </c>
      <c r="K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" t="str">
        <f>IF(owoce67[[#This Row],[Najmniej]]="maliny", "truskawki-porzeczki", IF(owoce67[[#This Row],[Najmniej]] = "truskawki", "maliny-porzeczki", "maliny-truskawki"))</f>
        <v>maliny-truskawki</v>
      </c>
      <c r="M3" s="2">
        <f>IF(OR(owoce67[[#This Row],[Konfitukra]] = "maliny-truskawki", owoce67[[#This Row],[Konfitukra]]="maliny-porzeczki"), owoce67[[#This Row],[Przed produkcja m]]-P3, owoce67[[#This Row],[Przed produkcja m]])</f>
        <v>10</v>
      </c>
      <c r="N3" s="2">
        <f>IF(OR(owoce67[[#This Row],[Konfitukra]] = "maliny-truskawki", owoce67[[#This Row],[Konfitukra]]="truskawki-porzeczki"),  owoce67[[#This Row],[Przed produckaj T]]-P3, owoce67[[#This Row],[Przed produckaj T]])</f>
        <v>0</v>
      </c>
      <c r="O3" s="2">
        <f>IF(OR(owoce67[[#This Row],[Konfitukra]] = "maliny-porzeczki", owoce67[[#This Row],[Konfitukra]]="truskawki-porzeczki"),  owoce67[[#This Row],[Przed produkcja P]]-P3, owoce67[[#This Row],[Przed produkcja P]])</f>
        <v>171</v>
      </c>
      <c r="P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383</v>
      </c>
      <c r="Q3" s="2">
        <f>Q2+1</f>
        <v>2</v>
      </c>
      <c r="S3" s="4" t="s">
        <v>24</v>
      </c>
      <c r="T3" s="2">
        <v>18008</v>
      </c>
    </row>
    <row r="4" spans="1:20" x14ac:dyDescent="0.45">
      <c r="A4" s="1">
        <v>43954</v>
      </c>
      <c r="B4">
        <v>389</v>
      </c>
      <c r="C4">
        <v>315</v>
      </c>
      <c r="D4">
        <v>104</v>
      </c>
      <c r="E4">
        <f t="shared" ref="E4:G67" si="0">M3</f>
        <v>10</v>
      </c>
      <c r="F4">
        <f t="shared" si="0"/>
        <v>0</v>
      </c>
      <c r="G4">
        <f t="shared" si="0"/>
        <v>171</v>
      </c>
      <c r="H4">
        <f>owoce67[[#This Row],[Chłodnia m]]+owoce67[[#This Row],[dostawa_malin]]</f>
        <v>399</v>
      </c>
      <c r="I4">
        <f>owoce67[[#This Row],[Chłodnia t]]+owoce67[[#This Row],[dostawa_truskawek]]</f>
        <v>315</v>
      </c>
      <c r="J4">
        <f>owoce67[[#This Row],[chłodnia p]]+owoce67[[#This Row],[dostawa_porzeczek]]</f>
        <v>275</v>
      </c>
      <c r="K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" t="str">
        <f>IF(owoce67[[#This Row],[Najmniej]]="maliny", "truskawki-porzeczki", IF(owoce67[[#This Row],[Najmniej]] = "truskawki", "maliny-porzeczki", "maliny-truskawki"))</f>
        <v>maliny-truskawki</v>
      </c>
      <c r="M4" s="2">
        <f>IF(OR(owoce67[[#This Row],[Konfitukra]] = "maliny-truskawki", owoce67[[#This Row],[Konfitukra]]="maliny-porzeczki"), owoce67[[#This Row],[Przed produkcja m]]-P4, owoce67[[#This Row],[Przed produkcja m]])</f>
        <v>84</v>
      </c>
      <c r="N4" s="2">
        <f>IF(OR(owoce67[[#This Row],[Konfitukra]] = "maliny-truskawki", owoce67[[#This Row],[Konfitukra]]="truskawki-porzeczki"),  owoce67[[#This Row],[Przed produckaj T]]-P4, owoce67[[#This Row],[Przed produckaj T]])</f>
        <v>0</v>
      </c>
      <c r="O4" s="2">
        <f>IF(OR(owoce67[[#This Row],[Konfitukra]] = "maliny-porzeczki", owoce67[[#This Row],[Konfitukra]]="truskawki-porzeczki"),  owoce67[[#This Row],[Przed produkcja P]]-P4, owoce67[[#This Row],[Przed produkcja P]])</f>
        <v>275</v>
      </c>
      <c r="P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315</v>
      </c>
      <c r="Q4" s="2">
        <f t="shared" ref="Q4:Q67" si="1">Q3+1</f>
        <v>3</v>
      </c>
      <c r="S4" s="4" t="s">
        <v>25</v>
      </c>
      <c r="T4" s="2">
        <v>29732</v>
      </c>
    </row>
    <row r="5" spans="1:20" x14ac:dyDescent="0.45">
      <c r="A5" s="1">
        <v>43955</v>
      </c>
      <c r="B5">
        <v>308</v>
      </c>
      <c r="C5">
        <v>221</v>
      </c>
      <c r="D5">
        <v>119</v>
      </c>
      <c r="E5">
        <f t="shared" si="0"/>
        <v>84</v>
      </c>
      <c r="F5">
        <f t="shared" si="0"/>
        <v>0</v>
      </c>
      <c r="G5">
        <f t="shared" si="0"/>
        <v>275</v>
      </c>
      <c r="H5">
        <f>owoce67[[#This Row],[Chłodnia m]]+owoce67[[#This Row],[dostawa_malin]]</f>
        <v>392</v>
      </c>
      <c r="I5">
        <f>owoce67[[#This Row],[Chłodnia t]]+owoce67[[#This Row],[dostawa_truskawek]]</f>
        <v>221</v>
      </c>
      <c r="J5">
        <f>owoce67[[#This Row],[chłodnia p]]+owoce67[[#This Row],[dostawa_porzeczek]]</f>
        <v>394</v>
      </c>
      <c r="K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5" t="str">
        <f>IF(owoce67[[#This Row],[Najmniej]]="maliny", "truskawki-porzeczki", IF(owoce67[[#This Row],[Najmniej]] = "truskawki", "maliny-porzeczki", "maliny-truskawki"))</f>
        <v>maliny-porzeczki</v>
      </c>
      <c r="M5" s="2">
        <f>IF(OR(owoce67[[#This Row],[Konfitukra]] = "maliny-truskawki", owoce67[[#This Row],[Konfitukra]]="maliny-porzeczki"), owoce67[[#This Row],[Przed produkcja m]]-P5, owoce67[[#This Row],[Przed produkcja m]])</f>
        <v>0</v>
      </c>
      <c r="N5" s="2">
        <f>IF(OR(owoce67[[#This Row],[Konfitukra]] = "maliny-truskawki", owoce67[[#This Row],[Konfitukra]]="truskawki-porzeczki"),  owoce67[[#This Row],[Przed produckaj T]]-P5, owoce67[[#This Row],[Przed produckaj T]])</f>
        <v>221</v>
      </c>
      <c r="O5" s="2">
        <f>IF(OR(owoce67[[#This Row],[Konfitukra]] = "maliny-porzeczki", owoce67[[#This Row],[Konfitukra]]="truskawki-porzeczki"),  owoce67[[#This Row],[Przed produkcja P]]-P5, owoce67[[#This Row],[Przed produkcja P]])</f>
        <v>2</v>
      </c>
      <c r="P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392</v>
      </c>
      <c r="Q5" s="2">
        <f t="shared" si="1"/>
        <v>4</v>
      </c>
      <c r="S5" s="4" t="s">
        <v>26</v>
      </c>
      <c r="T5" s="2">
        <v>18382</v>
      </c>
    </row>
    <row r="6" spans="1:20" x14ac:dyDescent="0.45">
      <c r="A6" s="1">
        <v>43956</v>
      </c>
      <c r="B6">
        <v>387</v>
      </c>
      <c r="C6">
        <v>275</v>
      </c>
      <c r="D6">
        <v>72</v>
      </c>
      <c r="E6">
        <f t="shared" si="0"/>
        <v>0</v>
      </c>
      <c r="F6">
        <f t="shared" si="0"/>
        <v>221</v>
      </c>
      <c r="G6">
        <f t="shared" si="0"/>
        <v>2</v>
      </c>
      <c r="H6">
        <f>owoce67[[#This Row],[Chłodnia m]]+owoce67[[#This Row],[dostawa_malin]]</f>
        <v>387</v>
      </c>
      <c r="I6">
        <f>owoce67[[#This Row],[Chłodnia t]]+owoce67[[#This Row],[dostawa_truskawek]]</f>
        <v>496</v>
      </c>
      <c r="J6">
        <f>owoce67[[#This Row],[chłodnia p]]+owoce67[[#This Row],[dostawa_porzeczek]]</f>
        <v>74</v>
      </c>
      <c r="K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6" t="str">
        <f>IF(owoce67[[#This Row],[Najmniej]]="maliny", "truskawki-porzeczki", IF(owoce67[[#This Row],[Najmniej]] = "truskawki", "maliny-porzeczki", "maliny-truskawki"))</f>
        <v>maliny-truskawki</v>
      </c>
      <c r="M6" s="2">
        <f>IF(OR(owoce67[[#This Row],[Konfitukra]] = "maliny-truskawki", owoce67[[#This Row],[Konfitukra]]="maliny-porzeczki"), owoce67[[#This Row],[Przed produkcja m]]-P6, owoce67[[#This Row],[Przed produkcja m]])</f>
        <v>0</v>
      </c>
      <c r="N6" s="2">
        <f>IF(OR(owoce67[[#This Row],[Konfitukra]] = "maliny-truskawki", owoce67[[#This Row],[Konfitukra]]="truskawki-porzeczki"),  owoce67[[#This Row],[Przed produckaj T]]-P6, owoce67[[#This Row],[Przed produckaj T]])</f>
        <v>109</v>
      </c>
      <c r="O6" s="2">
        <f>IF(OR(owoce67[[#This Row],[Konfitukra]] = "maliny-porzeczki", owoce67[[#This Row],[Konfitukra]]="truskawki-porzeczki"),  owoce67[[#This Row],[Przed produkcja P]]-P6, owoce67[[#This Row],[Przed produkcja P]])</f>
        <v>74</v>
      </c>
      <c r="P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387</v>
      </c>
      <c r="Q6" s="2">
        <f t="shared" si="1"/>
        <v>5</v>
      </c>
      <c r="S6" s="4" t="s">
        <v>6</v>
      </c>
      <c r="T6" s="2">
        <v>66122</v>
      </c>
    </row>
    <row r="7" spans="1:20" x14ac:dyDescent="0.45">
      <c r="A7" s="1">
        <v>43957</v>
      </c>
      <c r="B7">
        <v>294</v>
      </c>
      <c r="C7">
        <v>366</v>
      </c>
      <c r="D7">
        <v>99</v>
      </c>
      <c r="E7">
        <f t="shared" si="0"/>
        <v>0</v>
      </c>
      <c r="F7">
        <f t="shared" si="0"/>
        <v>109</v>
      </c>
      <c r="G7">
        <f t="shared" si="0"/>
        <v>74</v>
      </c>
      <c r="H7">
        <f>owoce67[[#This Row],[Chłodnia m]]+owoce67[[#This Row],[dostawa_malin]]</f>
        <v>294</v>
      </c>
      <c r="I7">
        <f>owoce67[[#This Row],[Chłodnia t]]+owoce67[[#This Row],[dostawa_truskawek]]</f>
        <v>475</v>
      </c>
      <c r="J7">
        <f>owoce67[[#This Row],[chłodnia p]]+owoce67[[#This Row],[dostawa_porzeczek]]</f>
        <v>173</v>
      </c>
      <c r="K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7" t="str">
        <f>IF(owoce67[[#This Row],[Najmniej]]="maliny", "truskawki-porzeczki", IF(owoce67[[#This Row],[Najmniej]] = "truskawki", "maliny-porzeczki", "maliny-truskawki"))</f>
        <v>maliny-truskawki</v>
      </c>
      <c r="M7" s="2">
        <f>IF(OR(owoce67[[#This Row],[Konfitukra]] = "maliny-truskawki", owoce67[[#This Row],[Konfitukra]]="maliny-porzeczki"), owoce67[[#This Row],[Przed produkcja m]]-P7, owoce67[[#This Row],[Przed produkcja m]])</f>
        <v>0</v>
      </c>
      <c r="N7" s="2">
        <f>IF(OR(owoce67[[#This Row],[Konfitukra]] = "maliny-truskawki", owoce67[[#This Row],[Konfitukra]]="truskawki-porzeczki"),  owoce67[[#This Row],[Przed produckaj T]]-P7, owoce67[[#This Row],[Przed produckaj T]])</f>
        <v>181</v>
      </c>
      <c r="O7" s="2">
        <f>IF(OR(owoce67[[#This Row],[Konfitukra]] = "maliny-porzeczki", owoce67[[#This Row],[Konfitukra]]="truskawki-porzeczki"),  owoce67[[#This Row],[Przed produkcja P]]-P7, owoce67[[#This Row],[Przed produkcja P]])</f>
        <v>173</v>
      </c>
      <c r="P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294</v>
      </c>
      <c r="Q7" s="2">
        <f t="shared" si="1"/>
        <v>6</v>
      </c>
    </row>
    <row r="8" spans="1:20" x14ac:dyDescent="0.45">
      <c r="A8" s="1">
        <v>43958</v>
      </c>
      <c r="B8">
        <v>389</v>
      </c>
      <c r="C8">
        <v>288</v>
      </c>
      <c r="D8">
        <v>87</v>
      </c>
      <c r="E8">
        <f t="shared" si="0"/>
        <v>0</v>
      </c>
      <c r="F8">
        <f t="shared" si="0"/>
        <v>181</v>
      </c>
      <c r="G8">
        <f t="shared" si="0"/>
        <v>173</v>
      </c>
      <c r="H8">
        <f>owoce67[[#This Row],[Chłodnia m]]+owoce67[[#This Row],[dostawa_malin]]</f>
        <v>389</v>
      </c>
      <c r="I8">
        <f>owoce67[[#This Row],[Chłodnia t]]+owoce67[[#This Row],[dostawa_truskawek]]</f>
        <v>469</v>
      </c>
      <c r="J8">
        <f>owoce67[[#This Row],[chłodnia p]]+owoce67[[#This Row],[dostawa_porzeczek]]</f>
        <v>260</v>
      </c>
      <c r="K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8" t="str">
        <f>IF(owoce67[[#This Row],[Najmniej]]="maliny", "truskawki-porzeczki", IF(owoce67[[#This Row],[Najmniej]] = "truskawki", "maliny-porzeczki", "maliny-truskawki"))</f>
        <v>maliny-truskawki</v>
      </c>
      <c r="M8" s="2">
        <f>IF(OR(owoce67[[#This Row],[Konfitukra]] = "maliny-truskawki", owoce67[[#This Row],[Konfitukra]]="maliny-porzeczki"), owoce67[[#This Row],[Przed produkcja m]]-P8, owoce67[[#This Row],[Przed produkcja m]])</f>
        <v>0</v>
      </c>
      <c r="N8" s="2">
        <f>IF(OR(owoce67[[#This Row],[Konfitukra]] = "maliny-truskawki", owoce67[[#This Row],[Konfitukra]]="truskawki-porzeczki"),  owoce67[[#This Row],[Przed produckaj T]]-P8, owoce67[[#This Row],[Przed produckaj T]])</f>
        <v>80</v>
      </c>
      <c r="O8" s="2">
        <f>IF(OR(owoce67[[#This Row],[Konfitukra]] = "maliny-porzeczki", owoce67[[#This Row],[Konfitukra]]="truskawki-porzeczki"),  owoce67[[#This Row],[Przed produkcja P]]-P8, owoce67[[#This Row],[Przed produkcja P]])</f>
        <v>260</v>
      </c>
      <c r="P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389</v>
      </c>
      <c r="Q8" s="2">
        <f t="shared" si="1"/>
        <v>7</v>
      </c>
    </row>
    <row r="9" spans="1:20" x14ac:dyDescent="0.45">
      <c r="A9" s="1">
        <v>43959</v>
      </c>
      <c r="B9">
        <v>259</v>
      </c>
      <c r="C9">
        <v>361</v>
      </c>
      <c r="D9">
        <v>112</v>
      </c>
      <c r="E9">
        <f t="shared" si="0"/>
        <v>0</v>
      </c>
      <c r="F9">
        <f t="shared" si="0"/>
        <v>80</v>
      </c>
      <c r="G9">
        <f t="shared" si="0"/>
        <v>260</v>
      </c>
      <c r="H9">
        <f>owoce67[[#This Row],[Chłodnia m]]+owoce67[[#This Row],[dostawa_malin]]</f>
        <v>259</v>
      </c>
      <c r="I9">
        <f>owoce67[[#This Row],[Chłodnia t]]+owoce67[[#This Row],[dostawa_truskawek]]</f>
        <v>441</v>
      </c>
      <c r="J9">
        <f>owoce67[[#This Row],[chłodnia p]]+owoce67[[#This Row],[dostawa_porzeczek]]</f>
        <v>372</v>
      </c>
      <c r="K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9" t="str">
        <f>IF(owoce67[[#This Row],[Najmniej]]="maliny", "truskawki-porzeczki", IF(owoce67[[#This Row],[Najmniej]] = "truskawki", "maliny-porzeczki", "maliny-truskawki"))</f>
        <v>truskawki-porzeczki</v>
      </c>
      <c r="M9" s="2">
        <f>IF(OR(owoce67[[#This Row],[Konfitukra]] = "maliny-truskawki", owoce67[[#This Row],[Konfitukra]]="maliny-porzeczki"), owoce67[[#This Row],[Przed produkcja m]]-P9, owoce67[[#This Row],[Przed produkcja m]])</f>
        <v>259</v>
      </c>
      <c r="N9" s="2">
        <f>IF(OR(owoce67[[#This Row],[Konfitukra]] = "maliny-truskawki", owoce67[[#This Row],[Konfitukra]]="truskawki-porzeczki"),  owoce67[[#This Row],[Przed produckaj T]]-P9, owoce67[[#This Row],[Przed produckaj T]])</f>
        <v>69</v>
      </c>
      <c r="O9" s="2">
        <f>IF(OR(owoce67[[#This Row],[Konfitukra]] = "maliny-porzeczki", owoce67[[#This Row],[Konfitukra]]="truskawki-porzeczki"),  owoce67[[#This Row],[Przed produkcja P]]-P9, owoce67[[#This Row],[Przed produkcja P]])</f>
        <v>0</v>
      </c>
      <c r="P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372</v>
      </c>
      <c r="Q9" s="2">
        <f t="shared" si="1"/>
        <v>8</v>
      </c>
    </row>
    <row r="10" spans="1:20" x14ac:dyDescent="0.45">
      <c r="A10" s="1">
        <v>43960</v>
      </c>
      <c r="B10">
        <v>369</v>
      </c>
      <c r="C10">
        <v>233</v>
      </c>
      <c r="D10">
        <v>110</v>
      </c>
      <c r="E10">
        <f t="shared" si="0"/>
        <v>259</v>
      </c>
      <c r="F10">
        <f t="shared" si="0"/>
        <v>69</v>
      </c>
      <c r="G10">
        <f t="shared" si="0"/>
        <v>0</v>
      </c>
      <c r="H10">
        <f>owoce67[[#This Row],[Chłodnia m]]+owoce67[[#This Row],[dostawa_malin]]</f>
        <v>628</v>
      </c>
      <c r="I10">
        <f>owoce67[[#This Row],[Chłodnia t]]+owoce67[[#This Row],[dostawa_truskawek]]</f>
        <v>302</v>
      </c>
      <c r="J10">
        <f>owoce67[[#This Row],[chłodnia p]]+owoce67[[#This Row],[dostawa_porzeczek]]</f>
        <v>110</v>
      </c>
      <c r="K1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0" t="str">
        <f>IF(owoce67[[#This Row],[Najmniej]]="maliny", "truskawki-porzeczki", IF(owoce67[[#This Row],[Najmniej]] = "truskawki", "maliny-porzeczki", "maliny-truskawki"))</f>
        <v>maliny-truskawki</v>
      </c>
      <c r="M10" s="2">
        <f>IF(OR(owoce67[[#This Row],[Konfitukra]] = "maliny-truskawki", owoce67[[#This Row],[Konfitukra]]="maliny-porzeczki"), owoce67[[#This Row],[Przed produkcja m]]-P10, owoce67[[#This Row],[Przed produkcja m]])</f>
        <v>326</v>
      </c>
      <c r="N10" s="2">
        <f>IF(OR(owoce67[[#This Row],[Konfitukra]] = "maliny-truskawki", owoce67[[#This Row],[Konfitukra]]="truskawki-porzeczki"),  owoce67[[#This Row],[Przed produckaj T]]-P10, owoce67[[#This Row],[Przed produckaj T]])</f>
        <v>0</v>
      </c>
      <c r="O10" s="2">
        <f>IF(OR(owoce67[[#This Row],[Konfitukra]] = "maliny-porzeczki", owoce67[[#This Row],[Konfitukra]]="truskawki-porzeczki"),  owoce67[[#This Row],[Przed produkcja P]]-P10, owoce67[[#This Row],[Przed produkcja P]])</f>
        <v>110</v>
      </c>
      <c r="P1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302</v>
      </c>
      <c r="Q10" s="2">
        <f t="shared" si="1"/>
        <v>9</v>
      </c>
    </row>
    <row r="11" spans="1:20" x14ac:dyDescent="0.45">
      <c r="A11" s="1">
        <v>43961</v>
      </c>
      <c r="B11">
        <v>263</v>
      </c>
      <c r="C11">
        <v>393</v>
      </c>
      <c r="D11">
        <v>75</v>
      </c>
      <c r="E11">
        <f t="shared" si="0"/>
        <v>326</v>
      </c>
      <c r="F11">
        <f t="shared" si="0"/>
        <v>0</v>
      </c>
      <c r="G11">
        <f t="shared" si="0"/>
        <v>110</v>
      </c>
      <c r="H11">
        <f>owoce67[[#This Row],[Chłodnia m]]+owoce67[[#This Row],[dostawa_malin]]</f>
        <v>589</v>
      </c>
      <c r="I11">
        <f>owoce67[[#This Row],[Chłodnia t]]+owoce67[[#This Row],[dostawa_truskawek]]</f>
        <v>393</v>
      </c>
      <c r="J11">
        <f>owoce67[[#This Row],[chłodnia p]]+owoce67[[#This Row],[dostawa_porzeczek]]</f>
        <v>185</v>
      </c>
      <c r="K1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1" t="str">
        <f>IF(owoce67[[#This Row],[Najmniej]]="maliny", "truskawki-porzeczki", IF(owoce67[[#This Row],[Najmniej]] = "truskawki", "maliny-porzeczki", "maliny-truskawki"))</f>
        <v>maliny-truskawki</v>
      </c>
      <c r="M11" s="2">
        <f>IF(OR(owoce67[[#This Row],[Konfitukra]] = "maliny-truskawki", owoce67[[#This Row],[Konfitukra]]="maliny-porzeczki"), owoce67[[#This Row],[Przed produkcja m]]-P11, owoce67[[#This Row],[Przed produkcja m]])</f>
        <v>196</v>
      </c>
      <c r="N11" s="2">
        <f>IF(OR(owoce67[[#This Row],[Konfitukra]] = "maliny-truskawki", owoce67[[#This Row],[Konfitukra]]="truskawki-porzeczki"),  owoce67[[#This Row],[Przed produckaj T]]-P11, owoce67[[#This Row],[Przed produckaj T]])</f>
        <v>0</v>
      </c>
      <c r="O11" s="2">
        <f>IF(OR(owoce67[[#This Row],[Konfitukra]] = "maliny-porzeczki", owoce67[[#This Row],[Konfitukra]]="truskawki-porzeczki"),  owoce67[[#This Row],[Przed produkcja P]]-P11, owoce67[[#This Row],[Przed produkcja P]])</f>
        <v>185</v>
      </c>
      <c r="P1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393</v>
      </c>
      <c r="Q11" s="2">
        <f t="shared" si="1"/>
        <v>10</v>
      </c>
    </row>
    <row r="12" spans="1:20" x14ac:dyDescent="0.45">
      <c r="A12" s="1">
        <v>43962</v>
      </c>
      <c r="B12">
        <v>239</v>
      </c>
      <c r="C12">
        <v>347</v>
      </c>
      <c r="D12">
        <v>94</v>
      </c>
      <c r="E12">
        <f t="shared" si="0"/>
        <v>196</v>
      </c>
      <c r="F12">
        <f t="shared" si="0"/>
        <v>0</v>
      </c>
      <c r="G12">
        <f t="shared" si="0"/>
        <v>185</v>
      </c>
      <c r="H12">
        <f>owoce67[[#This Row],[Chłodnia m]]+owoce67[[#This Row],[dostawa_malin]]</f>
        <v>435</v>
      </c>
      <c r="I12">
        <f>owoce67[[#This Row],[Chłodnia t]]+owoce67[[#This Row],[dostawa_truskawek]]</f>
        <v>347</v>
      </c>
      <c r="J12">
        <f>owoce67[[#This Row],[chłodnia p]]+owoce67[[#This Row],[dostawa_porzeczek]]</f>
        <v>279</v>
      </c>
      <c r="K1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2" t="str">
        <f>IF(owoce67[[#This Row],[Najmniej]]="maliny", "truskawki-porzeczki", IF(owoce67[[#This Row],[Najmniej]] = "truskawki", "maliny-porzeczki", "maliny-truskawki"))</f>
        <v>maliny-truskawki</v>
      </c>
      <c r="M12" s="2">
        <f>IF(OR(owoce67[[#This Row],[Konfitukra]] = "maliny-truskawki", owoce67[[#This Row],[Konfitukra]]="maliny-porzeczki"), owoce67[[#This Row],[Przed produkcja m]]-P12, owoce67[[#This Row],[Przed produkcja m]])</f>
        <v>88</v>
      </c>
      <c r="N12" s="2">
        <f>IF(OR(owoce67[[#This Row],[Konfitukra]] = "maliny-truskawki", owoce67[[#This Row],[Konfitukra]]="truskawki-porzeczki"),  owoce67[[#This Row],[Przed produckaj T]]-P12, owoce67[[#This Row],[Przed produckaj T]])</f>
        <v>0</v>
      </c>
      <c r="O12" s="2">
        <f>IF(OR(owoce67[[#This Row],[Konfitukra]] = "maliny-porzeczki", owoce67[[#This Row],[Konfitukra]]="truskawki-porzeczki"),  owoce67[[#This Row],[Przed produkcja P]]-P12, owoce67[[#This Row],[Przed produkcja P]])</f>
        <v>279</v>
      </c>
      <c r="P1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347</v>
      </c>
      <c r="Q12" s="2">
        <f t="shared" si="1"/>
        <v>11</v>
      </c>
    </row>
    <row r="13" spans="1:20" x14ac:dyDescent="0.45">
      <c r="A13" s="1">
        <v>43963</v>
      </c>
      <c r="B13">
        <v>282</v>
      </c>
      <c r="C13">
        <v>338</v>
      </c>
      <c r="D13">
        <v>86</v>
      </c>
      <c r="E13">
        <f t="shared" si="0"/>
        <v>88</v>
      </c>
      <c r="F13">
        <f t="shared" si="0"/>
        <v>0</v>
      </c>
      <c r="G13">
        <f t="shared" si="0"/>
        <v>279</v>
      </c>
      <c r="H13">
        <f>owoce67[[#This Row],[Chłodnia m]]+owoce67[[#This Row],[dostawa_malin]]</f>
        <v>370</v>
      </c>
      <c r="I13">
        <f>owoce67[[#This Row],[Chłodnia t]]+owoce67[[#This Row],[dostawa_truskawek]]</f>
        <v>338</v>
      </c>
      <c r="J13">
        <f>owoce67[[#This Row],[chłodnia p]]+owoce67[[#This Row],[dostawa_porzeczek]]</f>
        <v>365</v>
      </c>
      <c r="K1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3" t="str">
        <f>IF(owoce67[[#This Row],[Najmniej]]="maliny", "truskawki-porzeczki", IF(owoce67[[#This Row],[Najmniej]] = "truskawki", "maliny-porzeczki", "maliny-truskawki"))</f>
        <v>maliny-porzeczki</v>
      </c>
      <c r="M13" s="2">
        <f>IF(OR(owoce67[[#This Row],[Konfitukra]] = "maliny-truskawki", owoce67[[#This Row],[Konfitukra]]="maliny-porzeczki"), owoce67[[#This Row],[Przed produkcja m]]-P13, owoce67[[#This Row],[Przed produkcja m]])</f>
        <v>5</v>
      </c>
      <c r="N13" s="2">
        <f>IF(OR(owoce67[[#This Row],[Konfitukra]] = "maliny-truskawki", owoce67[[#This Row],[Konfitukra]]="truskawki-porzeczki"),  owoce67[[#This Row],[Przed produckaj T]]-P13, owoce67[[#This Row],[Przed produckaj T]])</f>
        <v>338</v>
      </c>
      <c r="O13" s="2">
        <f>IF(OR(owoce67[[#This Row],[Konfitukra]] = "maliny-porzeczki", owoce67[[#This Row],[Konfitukra]]="truskawki-porzeczki"),  owoce67[[#This Row],[Przed produkcja P]]-P13, owoce67[[#This Row],[Przed produkcja P]])</f>
        <v>0</v>
      </c>
      <c r="P1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365</v>
      </c>
      <c r="Q13" s="2">
        <f t="shared" si="1"/>
        <v>12</v>
      </c>
    </row>
    <row r="14" spans="1:20" x14ac:dyDescent="0.45">
      <c r="A14" s="1">
        <v>43964</v>
      </c>
      <c r="B14">
        <v>306</v>
      </c>
      <c r="C14">
        <v>273</v>
      </c>
      <c r="D14">
        <v>75</v>
      </c>
      <c r="E14">
        <f t="shared" si="0"/>
        <v>5</v>
      </c>
      <c r="F14">
        <f t="shared" si="0"/>
        <v>338</v>
      </c>
      <c r="G14">
        <f t="shared" si="0"/>
        <v>0</v>
      </c>
      <c r="H14">
        <f>owoce67[[#This Row],[Chłodnia m]]+owoce67[[#This Row],[dostawa_malin]]</f>
        <v>311</v>
      </c>
      <c r="I14">
        <f>owoce67[[#This Row],[Chłodnia t]]+owoce67[[#This Row],[dostawa_truskawek]]</f>
        <v>611</v>
      </c>
      <c r="J14">
        <f>owoce67[[#This Row],[chłodnia p]]+owoce67[[#This Row],[dostawa_porzeczek]]</f>
        <v>75</v>
      </c>
      <c r="K1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4" t="str">
        <f>IF(owoce67[[#This Row],[Najmniej]]="maliny", "truskawki-porzeczki", IF(owoce67[[#This Row],[Najmniej]] = "truskawki", "maliny-porzeczki", "maliny-truskawki"))</f>
        <v>maliny-truskawki</v>
      </c>
      <c r="M14" s="2">
        <f>IF(OR(owoce67[[#This Row],[Konfitukra]] = "maliny-truskawki", owoce67[[#This Row],[Konfitukra]]="maliny-porzeczki"), owoce67[[#This Row],[Przed produkcja m]]-P14, owoce67[[#This Row],[Przed produkcja m]])</f>
        <v>0</v>
      </c>
      <c r="N14" s="2">
        <f>IF(OR(owoce67[[#This Row],[Konfitukra]] = "maliny-truskawki", owoce67[[#This Row],[Konfitukra]]="truskawki-porzeczki"),  owoce67[[#This Row],[Przed produckaj T]]-P14, owoce67[[#This Row],[Przed produckaj T]])</f>
        <v>300</v>
      </c>
      <c r="O14" s="2">
        <f>IF(OR(owoce67[[#This Row],[Konfitukra]] = "maliny-porzeczki", owoce67[[#This Row],[Konfitukra]]="truskawki-porzeczki"),  owoce67[[#This Row],[Przed produkcja P]]-P14, owoce67[[#This Row],[Przed produkcja P]])</f>
        <v>75</v>
      </c>
      <c r="P1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311</v>
      </c>
      <c r="Q14" s="2">
        <f t="shared" si="1"/>
        <v>13</v>
      </c>
    </row>
    <row r="15" spans="1:20" x14ac:dyDescent="0.45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  <c r="F15">
        <f t="shared" si="0"/>
        <v>300</v>
      </c>
      <c r="G15">
        <f t="shared" si="0"/>
        <v>75</v>
      </c>
      <c r="H15">
        <f>owoce67[[#This Row],[Chłodnia m]]+owoce67[[#This Row],[dostawa_malin]]</f>
        <v>251</v>
      </c>
      <c r="I15">
        <f>owoce67[[#This Row],[Chłodnia t]]+owoce67[[#This Row],[dostawa_truskawek]]</f>
        <v>625</v>
      </c>
      <c r="J15">
        <f>owoce67[[#This Row],[chłodnia p]]+owoce67[[#This Row],[dostawa_porzeczek]]</f>
        <v>164</v>
      </c>
      <c r="K1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5" t="str">
        <f>IF(owoce67[[#This Row],[Najmniej]]="maliny", "truskawki-porzeczki", IF(owoce67[[#This Row],[Najmniej]] = "truskawki", "maliny-porzeczki", "maliny-truskawki"))</f>
        <v>maliny-truskawki</v>
      </c>
      <c r="M15" s="2">
        <f>IF(OR(owoce67[[#This Row],[Konfitukra]] = "maliny-truskawki", owoce67[[#This Row],[Konfitukra]]="maliny-porzeczki"), owoce67[[#This Row],[Przed produkcja m]]-P15, owoce67[[#This Row],[Przed produkcja m]])</f>
        <v>0</v>
      </c>
      <c r="N15" s="2">
        <f>IF(OR(owoce67[[#This Row],[Konfitukra]] = "maliny-truskawki", owoce67[[#This Row],[Konfitukra]]="truskawki-porzeczki"),  owoce67[[#This Row],[Przed produckaj T]]-P15, owoce67[[#This Row],[Przed produckaj T]])</f>
        <v>374</v>
      </c>
      <c r="O15" s="2">
        <f>IF(OR(owoce67[[#This Row],[Konfitukra]] = "maliny-porzeczki", owoce67[[#This Row],[Konfitukra]]="truskawki-porzeczki"),  owoce67[[#This Row],[Przed produkcja P]]-P15, owoce67[[#This Row],[Przed produkcja P]])</f>
        <v>164</v>
      </c>
      <c r="P1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251</v>
      </c>
      <c r="Q15" s="2">
        <f t="shared" si="1"/>
        <v>14</v>
      </c>
    </row>
    <row r="16" spans="1:20" x14ac:dyDescent="0.45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  <c r="F16">
        <f t="shared" si="0"/>
        <v>374</v>
      </c>
      <c r="G16">
        <f t="shared" si="0"/>
        <v>164</v>
      </c>
      <c r="H16">
        <f>owoce67[[#This Row],[Chłodnia m]]+owoce67[[#This Row],[dostawa_malin]]</f>
        <v>224</v>
      </c>
      <c r="I16">
        <f>owoce67[[#This Row],[Chłodnia t]]+owoce67[[#This Row],[dostawa_truskawek]]</f>
        <v>726</v>
      </c>
      <c r="J16">
        <f>owoce67[[#This Row],[chłodnia p]]+owoce67[[#This Row],[dostawa_porzeczek]]</f>
        <v>261</v>
      </c>
      <c r="K1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6" t="str">
        <f>IF(owoce67[[#This Row],[Najmniej]]="maliny", "truskawki-porzeczki", IF(owoce67[[#This Row],[Najmniej]] = "truskawki", "maliny-porzeczki", "maliny-truskawki"))</f>
        <v>truskawki-porzeczki</v>
      </c>
      <c r="M16" s="2">
        <f>IF(OR(owoce67[[#This Row],[Konfitukra]] = "maliny-truskawki", owoce67[[#This Row],[Konfitukra]]="maliny-porzeczki"), owoce67[[#This Row],[Przed produkcja m]]-P16, owoce67[[#This Row],[Przed produkcja m]])</f>
        <v>224</v>
      </c>
      <c r="N16" s="2">
        <f>IF(OR(owoce67[[#This Row],[Konfitukra]] = "maliny-truskawki", owoce67[[#This Row],[Konfitukra]]="truskawki-porzeczki"),  owoce67[[#This Row],[Przed produckaj T]]-P16, owoce67[[#This Row],[Przed produckaj T]])</f>
        <v>465</v>
      </c>
      <c r="O16" s="2">
        <f>IF(OR(owoce67[[#This Row],[Konfitukra]] = "maliny-porzeczki", owoce67[[#This Row],[Konfitukra]]="truskawki-porzeczki"),  owoce67[[#This Row],[Przed produkcja P]]-P16, owoce67[[#This Row],[Przed produkcja P]])</f>
        <v>0</v>
      </c>
      <c r="P1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261</v>
      </c>
      <c r="Q16" s="2">
        <f t="shared" si="1"/>
        <v>15</v>
      </c>
    </row>
    <row r="17" spans="1:17" x14ac:dyDescent="0.45">
      <c r="A17" s="1">
        <v>43967</v>
      </c>
      <c r="B17">
        <v>233</v>
      </c>
      <c r="C17">
        <v>270</v>
      </c>
      <c r="D17">
        <v>94</v>
      </c>
      <c r="E17">
        <f t="shared" si="0"/>
        <v>224</v>
      </c>
      <c r="F17">
        <f t="shared" si="0"/>
        <v>465</v>
      </c>
      <c r="G17">
        <f t="shared" si="0"/>
        <v>0</v>
      </c>
      <c r="H17">
        <f>owoce67[[#This Row],[Chłodnia m]]+owoce67[[#This Row],[dostawa_malin]]</f>
        <v>457</v>
      </c>
      <c r="I17">
        <f>owoce67[[#This Row],[Chłodnia t]]+owoce67[[#This Row],[dostawa_truskawek]]</f>
        <v>735</v>
      </c>
      <c r="J17">
        <f>owoce67[[#This Row],[chłodnia p]]+owoce67[[#This Row],[dostawa_porzeczek]]</f>
        <v>94</v>
      </c>
      <c r="K1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7" t="str">
        <f>IF(owoce67[[#This Row],[Najmniej]]="maliny", "truskawki-porzeczki", IF(owoce67[[#This Row],[Najmniej]] = "truskawki", "maliny-porzeczki", "maliny-truskawki"))</f>
        <v>maliny-truskawki</v>
      </c>
      <c r="M17" s="2">
        <f>IF(OR(owoce67[[#This Row],[Konfitukra]] = "maliny-truskawki", owoce67[[#This Row],[Konfitukra]]="maliny-porzeczki"), owoce67[[#This Row],[Przed produkcja m]]-P17, owoce67[[#This Row],[Przed produkcja m]])</f>
        <v>0</v>
      </c>
      <c r="N17" s="2">
        <f>IF(OR(owoce67[[#This Row],[Konfitukra]] = "maliny-truskawki", owoce67[[#This Row],[Konfitukra]]="truskawki-porzeczki"),  owoce67[[#This Row],[Przed produckaj T]]-P17, owoce67[[#This Row],[Przed produckaj T]])</f>
        <v>278</v>
      </c>
      <c r="O17" s="2">
        <f>IF(OR(owoce67[[#This Row],[Konfitukra]] = "maliny-porzeczki", owoce67[[#This Row],[Konfitukra]]="truskawki-porzeczki"),  owoce67[[#This Row],[Przed produkcja P]]-P17, owoce67[[#This Row],[Przed produkcja P]])</f>
        <v>94</v>
      </c>
      <c r="P1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457</v>
      </c>
      <c r="Q17" s="2">
        <f t="shared" si="1"/>
        <v>16</v>
      </c>
    </row>
    <row r="18" spans="1:17" x14ac:dyDescent="0.45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  <c r="F18">
        <f t="shared" si="0"/>
        <v>278</v>
      </c>
      <c r="G18">
        <f t="shared" si="0"/>
        <v>94</v>
      </c>
      <c r="H18">
        <f>owoce67[[#This Row],[Chłodnia m]]+owoce67[[#This Row],[dostawa_malin]]</f>
        <v>345</v>
      </c>
      <c r="I18">
        <f>owoce67[[#This Row],[Chłodnia t]]+owoce67[[#This Row],[dostawa_truskawek]]</f>
        <v>553</v>
      </c>
      <c r="J18">
        <f>owoce67[[#This Row],[chłodnia p]]+owoce67[[#This Row],[dostawa_porzeczek]]</f>
        <v>184</v>
      </c>
      <c r="K1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8" t="str">
        <f>IF(owoce67[[#This Row],[Najmniej]]="maliny", "truskawki-porzeczki", IF(owoce67[[#This Row],[Najmniej]] = "truskawki", "maliny-porzeczki", "maliny-truskawki"))</f>
        <v>maliny-truskawki</v>
      </c>
      <c r="M18" s="2">
        <f>IF(OR(owoce67[[#This Row],[Konfitukra]] = "maliny-truskawki", owoce67[[#This Row],[Konfitukra]]="maliny-porzeczki"), owoce67[[#This Row],[Przed produkcja m]]-P18, owoce67[[#This Row],[Przed produkcja m]])</f>
        <v>0</v>
      </c>
      <c r="N18" s="2">
        <f>IF(OR(owoce67[[#This Row],[Konfitukra]] = "maliny-truskawki", owoce67[[#This Row],[Konfitukra]]="truskawki-porzeczki"),  owoce67[[#This Row],[Przed produckaj T]]-P18, owoce67[[#This Row],[Przed produckaj T]])</f>
        <v>208</v>
      </c>
      <c r="O18" s="2">
        <f>IF(OR(owoce67[[#This Row],[Konfitukra]] = "maliny-porzeczki", owoce67[[#This Row],[Konfitukra]]="truskawki-porzeczki"),  owoce67[[#This Row],[Przed produkcja P]]-P18, owoce67[[#This Row],[Przed produkcja P]])</f>
        <v>184</v>
      </c>
      <c r="P1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345</v>
      </c>
      <c r="Q18" s="2">
        <f t="shared" si="1"/>
        <v>17</v>
      </c>
    </row>
    <row r="19" spans="1:17" x14ac:dyDescent="0.45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  <c r="F19">
        <f t="shared" si="0"/>
        <v>208</v>
      </c>
      <c r="G19">
        <f t="shared" si="0"/>
        <v>184</v>
      </c>
      <c r="H19">
        <f>owoce67[[#This Row],[Chłodnia m]]+owoce67[[#This Row],[dostawa_malin]]</f>
        <v>232</v>
      </c>
      <c r="I19">
        <f>owoce67[[#This Row],[Chłodnia t]]+owoce67[[#This Row],[dostawa_truskawek]]</f>
        <v>436</v>
      </c>
      <c r="J19">
        <f>owoce67[[#This Row],[chłodnia p]]+owoce67[[#This Row],[dostawa_porzeczek]]</f>
        <v>291</v>
      </c>
      <c r="K1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9" t="str">
        <f>IF(owoce67[[#This Row],[Najmniej]]="maliny", "truskawki-porzeczki", IF(owoce67[[#This Row],[Najmniej]] = "truskawki", "maliny-porzeczki", "maliny-truskawki"))</f>
        <v>truskawki-porzeczki</v>
      </c>
      <c r="M19" s="2">
        <f>IF(OR(owoce67[[#This Row],[Konfitukra]] = "maliny-truskawki", owoce67[[#This Row],[Konfitukra]]="maliny-porzeczki"), owoce67[[#This Row],[Przed produkcja m]]-P19, owoce67[[#This Row],[Przed produkcja m]])</f>
        <v>232</v>
      </c>
      <c r="N19" s="2">
        <f>IF(OR(owoce67[[#This Row],[Konfitukra]] = "maliny-truskawki", owoce67[[#This Row],[Konfitukra]]="truskawki-porzeczki"),  owoce67[[#This Row],[Przed produckaj T]]-P19, owoce67[[#This Row],[Przed produckaj T]])</f>
        <v>145</v>
      </c>
      <c r="O19" s="2">
        <f>IF(OR(owoce67[[#This Row],[Konfitukra]] = "maliny-porzeczki", owoce67[[#This Row],[Konfitukra]]="truskawki-porzeczki"),  owoce67[[#This Row],[Przed produkcja P]]-P19, owoce67[[#This Row],[Przed produkcja P]])</f>
        <v>0</v>
      </c>
      <c r="P1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291</v>
      </c>
      <c r="Q19" s="2">
        <f t="shared" si="1"/>
        <v>18</v>
      </c>
    </row>
    <row r="20" spans="1:17" x14ac:dyDescent="0.45">
      <c r="A20" s="1">
        <v>43970</v>
      </c>
      <c r="B20">
        <v>238</v>
      </c>
      <c r="C20">
        <v>394</v>
      </c>
      <c r="D20">
        <v>105</v>
      </c>
      <c r="E20">
        <f t="shared" si="0"/>
        <v>232</v>
      </c>
      <c r="F20">
        <f t="shared" si="0"/>
        <v>145</v>
      </c>
      <c r="G20">
        <f t="shared" si="0"/>
        <v>0</v>
      </c>
      <c r="H20">
        <f>owoce67[[#This Row],[Chłodnia m]]+owoce67[[#This Row],[dostawa_malin]]</f>
        <v>470</v>
      </c>
      <c r="I20">
        <f>owoce67[[#This Row],[Chłodnia t]]+owoce67[[#This Row],[dostawa_truskawek]]</f>
        <v>539</v>
      </c>
      <c r="J20">
        <f>owoce67[[#This Row],[chłodnia p]]+owoce67[[#This Row],[dostawa_porzeczek]]</f>
        <v>105</v>
      </c>
      <c r="K2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0" t="str">
        <f>IF(owoce67[[#This Row],[Najmniej]]="maliny", "truskawki-porzeczki", IF(owoce67[[#This Row],[Najmniej]] = "truskawki", "maliny-porzeczki", "maliny-truskawki"))</f>
        <v>maliny-truskawki</v>
      </c>
      <c r="M20" s="2">
        <f>IF(OR(owoce67[[#This Row],[Konfitukra]] = "maliny-truskawki", owoce67[[#This Row],[Konfitukra]]="maliny-porzeczki"), owoce67[[#This Row],[Przed produkcja m]]-P20, owoce67[[#This Row],[Przed produkcja m]])</f>
        <v>0</v>
      </c>
      <c r="N20" s="2">
        <f>IF(OR(owoce67[[#This Row],[Konfitukra]] = "maliny-truskawki", owoce67[[#This Row],[Konfitukra]]="truskawki-porzeczki"),  owoce67[[#This Row],[Przed produckaj T]]-P20, owoce67[[#This Row],[Przed produckaj T]])</f>
        <v>69</v>
      </c>
      <c r="O20" s="2">
        <f>IF(OR(owoce67[[#This Row],[Konfitukra]] = "maliny-porzeczki", owoce67[[#This Row],[Konfitukra]]="truskawki-porzeczki"),  owoce67[[#This Row],[Przed produkcja P]]-P20, owoce67[[#This Row],[Przed produkcja P]])</f>
        <v>105</v>
      </c>
      <c r="P2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470</v>
      </c>
      <c r="Q20" s="2">
        <f t="shared" si="1"/>
        <v>19</v>
      </c>
    </row>
    <row r="21" spans="1:17" x14ac:dyDescent="0.45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  <c r="F21">
        <f t="shared" si="0"/>
        <v>69</v>
      </c>
      <c r="G21">
        <f t="shared" si="0"/>
        <v>105</v>
      </c>
      <c r="H21">
        <f>owoce67[[#This Row],[Chłodnia m]]+owoce67[[#This Row],[dostawa_malin]]</f>
        <v>378</v>
      </c>
      <c r="I21">
        <f>owoce67[[#This Row],[Chłodnia t]]+owoce67[[#This Row],[dostawa_truskawek]]</f>
        <v>380</v>
      </c>
      <c r="J21">
        <f>owoce67[[#This Row],[chłodnia p]]+owoce67[[#This Row],[dostawa_porzeczek]]</f>
        <v>215</v>
      </c>
      <c r="K2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1" t="str">
        <f>IF(owoce67[[#This Row],[Najmniej]]="maliny", "truskawki-porzeczki", IF(owoce67[[#This Row],[Najmniej]] = "truskawki", "maliny-porzeczki", "maliny-truskawki"))</f>
        <v>maliny-truskawki</v>
      </c>
      <c r="M21" s="2">
        <f>IF(OR(owoce67[[#This Row],[Konfitukra]] = "maliny-truskawki", owoce67[[#This Row],[Konfitukra]]="maliny-porzeczki"), owoce67[[#This Row],[Przed produkcja m]]-P21, owoce67[[#This Row],[Przed produkcja m]])</f>
        <v>0</v>
      </c>
      <c r="N21" s="2">
        <f>IF(OR(owoce67[[#This Row],[Konfitukra]] = "maliny-truskawki", owoce67[[#This Row],[Konfitukra]]="truskawki-porzeczki"),  owoce67[[#This Row],[Przed produckaj T]]-P21, owoce67[[#This Row],[Przed produckaj T]])</f>
        <v>2</v>
      </c>
      <c r="O21" s="2">
        <f>IF(OR(owoce67[[#This Row],[Konfitukra]] = "maliny-porzeczki", owoce67[[#This Row],[Konfitukra]]="truskawki-porzeczki"),  owoce67[[#This Row],[Przed produkcja P]]-P21, owoce67[[#This Row],[Przed produkcja P]])</f>
        <v>215</v>
      </c>
      <c r="P2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378</v>
      </c>
      <c r="Q21" s="2">
        <f t="shared" si="1"/>
        <v>20</v>
      </c>
    </row>
    <row r="22" spans="1:17" x14ac:dyDescent="0.45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  <c r="F22">
        <f t="shared" si="0"/>
        <v>2</v>
      </c>
      <c r="G22">
        <f t="shared" si="0"/>
        <v>215</v>
      </c>
      <c r="H22">
        <f>owoce67[[#This Row],[Chłodnia m]]+owoce67[[#This Row],[dostawa_malin]]</f>
        <v>281</v>
      </c>
      <c r="I22">
        <f>owoce67[[#This Row],[Chłodnia t]]+owoce67[[#This Row],[dostawa_truskawek]]</f>
        <v>356</v>
      </c>
      <c r="J22">
        <f>owoce67[[#This Row],[chłodnia p]]+owoce67[[#This Row],[dostawa_porzeczek]]</f>
        <v>336</v>
      </c>
      <c r="K2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22" t="str">
        <f>IF(owoce67[[#This Row],[Najmniej]]="maliny", "truskawki-porzeczki", IF(owoce67[[#This Row],[Najmniej]] = "truskawki", "maliny-porzeczki", "maliny-truskawki"))</f>
        <v>truskawki-porzeczki</v>
      </c>
      <c r="M22" s="2">
        <f>IF(OR(owoce67[[#This Row],[Konfitukra]] = "maliny-truskawki", owoce67[[#This Row],[Konfitukra]]="maliny-porzeczki"), owoce67[[#This Row],[Przed produkcja m]]-P22, owoce67[[#This Row],[Przed produkcja m]])</f>
        <v>281</v>
      </c>
      <c r="N22" s="2">
        <f>IF(OR(owoce67[[#This Row],[Konfitukra]] = "maliny-truskawki", owoce67[[#This Row],[Konfitukra]]="truskawki-porzeczki"),  owoce67[[#This Row],[Przed produckaj T]]-P22, owoce67[[#This Row],[Przed produckaj T]])</f>
        <v>20</v>
      </c>
      <c r="O22" s="2">
        <f>IF(OR(owoce67[[#This Row],[Konfitukra]] = "maliny-porzeczki", owoce67[[#This Row],[Konfitukra]]="truskawki-porzeczki"),  owoce67[[#This Row],[Przed produkcja P]]-P22, owoce67[[#This Row],[Przed produkcja P]])</f>
        <v>0</v>
      </c>
      <c r="P2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336</v>
      </c>
      <c r="Q22" s="2">
        <f t="shared" si="1"/>
        <v>21</v>
      </c>
    </row>
    <row r="23" spans="1:17" x14ac:dyDescent="0.45">
      <c r="A23" s="1">
        <v>43973</v>
      </c>
      <c r="B23">
        <v>390</v>
      </c>
      <c r="C23">
        <v>267</v>
      </c>
      <c r="D23">
        <v>124</v>
      </c>
      <c r="E23">
        <f t="shared" si="0"/>
        <v>281</v>
      </c>
      <c r="F23">
        <f t="shared" si="0"/>
        <v>20</v>
      </c>
      <c r="G23">
        <f t="shared" si="0"/>
        <v>0</v>
      </c>
      <c r="H23">
        <f>owoce67[[#This Row],[Chłodnia m]]+owoce67[[#This Row],[dostawa_malin]]</f>
        <v>671</v>
      </c>
      <c r="I23">
        <f>owoce67[[#This Row],[Chłodnia t]]+owoce67[[#This Row],[dostawa_truskawek]]</f>
        <v>287</v>
      </c>
      <c r="J23">
        <f>owoce67[[#This Row],[chłodnia p]]+owoce67[[#This Row],[dostawa_porzeczek]]</f>
        <v>124</v>
      </c>
      <c r="K2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3" t="str">
        <f>IF(owoce67[[#This Row],[Najmniej]]="maliny", "truskawki-porzeczki", IF(owoce67[[#This Row],[Najmniej]] = "truskawki", "maliny-porzeczki", "maliny-truskawki"))</f>
        <v>maliny-truskawki</v>
      </c>
      <c r="M23" s="2">
        <f>IF(OR(owoce67[[#This Row],[Konfitukra]] = "maliny-truskawki", owoce67[[#This Row],[Konfitukra]]="maliny-porzeczki"), owoce67[[#This Row],[Przed produkcja m]]-P23, owoce67[[#This Row],[Przed produkcja m]])</f>
        <v>384</v>
      </c>
      <c r="N23" s="2">
        <f>IF(OR(owoce67[[#This Row],[Konfitukra]] = "maliny-truskawki", owoce67[[#This Row],[Konfitukra]]="truskawki-porzeczki"),  owoce67[[#This Row],[Przed produckaj T]]-P23, owoce67[[#This Row],[Przed produckaj T]])</f>
        <v>0</v>
      </c>
      <c r="O23" s="2">
        <f>IF(OR(owoce67[[#This Row],[Konfitukra]] = "maliny-porzeczki", owoce67[[#This Row],[Konfitukra]]="truskawki-porzeczki"),  owoce67[[#This Row],[Przed produkcja P]]-P23, owoce67[[#This Row],[Przed produkcja P]])</f>
        <v>124</v>
      </c>
      <c r="P2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287</v>
      </c>
      <c r="Q23" s="2">
        <f t="shared" si="1"/>
        <v>22</v>
      </c>
    </row>
    <row r="24" spans="1:17" x14ac:dyDescent="0.45">
      <c r="A24" s="1">
        <v>43974</v>
      </c>
      <c r="B24">
        <v>308</v>
      </c>
      <c r="C24">
        <v>337</v>
      </c>
      <c r="D24">
        <v>105</v>
      </c>
      <c r="E24">
        <f t="shared" si="0"/>
        <v>384</v>
      </c>
      <c r="F24">
        <f t="shared" si="0"/>
        <v>0</v>
      </c>
      <c r="G24">
        <f t="shared" si="0"/>
        <v>124</v>
      </c>
      <c r="H24">
        <f>owoce67[[#This Row],[Chłodnia m]]+owoce67[[#This Row],[dostawa_malin]]</f>
        <v>692</v>
      </c>
      <c r="I24">
        <f>owoce67[[#This Row],[Chłodnia t]]+owoce67[[#This Row],[dostawa_truskawek]]</f>
        <v>337</v>
      </c>
      <c r="J24">
        <f>owoce67[[#This Row],[chłodnia p]]+owoce67[[#This Row],[dostawa_porzeczek]]</f>
        <v>229</v>
      </c>
      <c r="K2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4" t="str">
        <f>IF(owoce67[[#This Row],[Najmniej]]="maliny", "truskawki-porzeczki", IF(owoce67[[#This Row],[Najmniej]] = "truskawki", "maliny-porzeczki", "maliny-truskawki"))</f>
        <v>maliny-truskawki</v>
      </c>
      <c r="M24" s="2">
        <f>IF(OR(owoce67[[#This Row],[Konfitukra]] = "maliny-truskawki", owoce67[[#This Row],[Konfitukra]]="maliny-porzeczki"), owoce67[[#This Row],[Przed produkcja m]]-P24, owoce67[[#This Row],[Przed produkcja m]])</f>
        <v>355</v>
      </c>
      <c r="N24" s="2">
        <f>IF(OR(owoce67[[#This Row],[Konfitukra]] = "maliny-truskawki", owoce67[[#This Row],[Konfitukra]]="truskawki-porzeczki"),  owoce67[[#This Row],[Przed produckaj T]]-P24, owoce67[[#This Row],[Przed produckaj T]])</f>
        <v>0</v>
      </c>
      <c r="O24" s="2">
        <f>IF(OR(owoce67[[#This Row],[Konfitukra]] = "maliny-porzeczki", owoce67[[#This Row],[Konfitukra]]="truskawki-porzeczki"),  owoce67[[#This Row],[Przed produkcja P]]-P24, owoce67[[#This Row],[Przed produkcja P]])</f>
        <v>229</v>
      </c>
      <c r="P2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337</v>
      </c>
      <c r="Q24" s="2">
        <f t="shared" si="1"/>
        <v>23</v>
      </c>
    </row>
    <row r="25" spans="1:17" x14ac:dyDescent="0.45">
      <c r="A25" s="1">
        <v>43975</v>
      </c>
      <c r="B25">
        <v>391</v>
      </c>
      <c r="C25">
        <v>238</v>
      </c>
      <c r="D25">
        <v>113</v>
      </c>
      <c r="E25">
        <f t="shared" si="0"/>
        <v>355</v>
      </c>
      <c r="F25">
        <f t="shared" si="0"/>
        <v>0</v>
      </c>
      <c r="G25">
        <f t="shared" si="0"/>
        <v>229</v>
      </c>
      <c r="H25">
        <f>owoce67[[#This Row],[Chłodnia m]]+owoce67[[#This Row],[dostawa_malin]]</f>
        <v>746</v>
      </c>
      <c r="I25">
        <f>owoce67[[#This Row],[Chłodnia t]]+owoce67[[#This Row],[dostawa_truskawek]]</f>
        <v>238</v>
      </c>
      <c r="J25">
        <f>owoce67[[#This Row],[chłodnia p]]+owoce67[[#This Row],[dostawa_porzeczek]]</f>
        <v>342</v>
      </c>
      <c r="K2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25" t="str">
        <f>IF(owoce67[[#This Row],[Najmniej]]="maliny", "truskawki-porzeczki", IF(owoce67[[#This Row],[Najmniej]] = "truskawki", "maliny-porzeczki", "maliny-truskawki"))</f>
        <v>maliny-porzeczki</v>
      </c>
      <c r="M25" s="2">
        <f>IF(OR(owoce67[[#This Row],[Konfitukra]] = "maliny-truskawki", owoce67[[#This Row],[Konfitukra]]="maliny-porzeczki"), owoce67[[#This Row],[Przed produkcja m]]-P25, owoce67[[#This Row],[Przed produkcja m]])</f>
        <v>404</v>
      </c>
      <c r="N25" s="2">
        <f>IF(OR(owoce67[[#This Row],[Konfitukra]] = "maliny-truskawki", owoce67[[#This Row],[Konfitukra]]="truskawki-porzeczki"),  owoce67[[#This Row],[Przed produckaj T]]-P25, owoce67[[#This Row],[Przed produckaj T]])</f>
        <v>238</v>
      </c>
      <c r="O25" s="2">
        <f>IF(OR(owoce67[[#This Row],[Konfitukra]] = "maliny-porzeczki", owoce67[[#This Row],[Konfitukra]]="truskawki-porzeczki"),  owoce67[[#This Row],[Przed produkcja P]]-P25, owoce67[[#This Row],[Przed produkcja P]])</f>
        <v>0</v>
      </c>
      <c r="P2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342</v>
      </c>
      <c r="Q25" s="2">
        <f t="shared" si="1"/>
        <v>24</v>
      </c>
    </row>
    <row r="26" spans="1:17" x14ac:dyDescent="0.45">
      <c r="A26" s="1">
        <v>43976</v>
      </c>
      <c r="B26">
        <v>241</v>
      </c>
      <c r="C26">
        <v>283</v>
      </c>
      <c r="D26">
        <v>140</v>
      </c>
      <c r="E26">
        <f t="shared" si="0"/>
        <v>404</v>
      </c>
      <c r="F26">
        <f t="shared" si="0"/>
        <v>238</v>
      </c>
      <c r="G26">
        <f t="shared" si="0"/>
        <v>0</v>
      </c>
      <c r="H26">
        <f>owoce67[[#This Row],[Chłodnia m]]+owoce67[[#This Row],[dostawa_malin]]</f>
        <v>645</v>
      </c>
      <c r="I26">
        <f>owoce67[[#This Row],[Chłodnia t]]+owoce67[[#This Row],[dostawa_truskawek]]</f>
        <v>521</v>
      </c>
      <c r="J26">
        <f>owoce67[[#This Row],[chłodnia p]]+owoce67[[#This Row],[dostawa_porzeczek]]</f>
        <v>140</v>
      </c>
      <c r="K2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6" t="str">
        <f>IF(owoce67[[#This Row],[Najmniej]]="maliny", "truskawki-porzeczki", IF(owoce67[[#This Row],[Najmniej]] = "truskawki", "maliny-porzeczki", "maliny-truskawki"))</f>
        <v>maliny-truskawki</v>
      </c>
      <c r="M26" s="2">
        <f>IF(OR(owoce67[[#This Row],[Konfitukra]] = "maliny-truskawki", owoce67[[#This Row],[Konfitukra]]="maliny-porzeczki"), owoce67[[#This Row],[Przed produkcja m]]-P26, owoce67[[#This Row],[Przed produkcja m]])</f>
        <v>124</v>
      </c>
      <c r="N26" s="2">
        <f>IF(OR(owoce67[[#This Row],[Konfitukra]] = "maliny-truskawki", owoce67[[#This Row],[Konfitukra]]="truskawki-porzeczki"),  owoce67[[#This Row],[Przed produckaj T]]-P26, owoce67[[#This Row],[Przed produckaj T]])</f>
        <v>0</v>
      </c>
      <c r="O26" s="2">
        <f>IF(OR(owoce67[[#This Row],[Konfitukra]] = "maliny-porzeczki", owoce67[[#This Row],[Konfitukra]]="truskawki-porzeczki"),  owoce67[[#This Row],[Przed produkcja P]]-P26, owoce67[[#This Row],[Przed produkcja P]])</f>
        <v>140</v>
      </c>
      <c r="P2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521</v>
      </c>
      <c r="Q26" s="2">
        <f t="shared" si="1"/>
        <v>25</v>
      </c>
    </row>
    <row r="27" spans="1:17" x14ac:dyDescent="0.45">
      <c r="A27" s="1">
        <v>43977</v>
      </c>
      <c r="B27">
        <v>249</v>
      </c>
      <c r="C27">
        <v>275</v>
      </c>
      <c r="D27">
        <v>118</v>
      </c>
      <c r="E27">
        <f t="shared" si="0"/>
        <v>124</v>
      </c>
      <c r="F27">
        <f t="shared" si="0"/>
        <v>0</v>
      </c>
      <c r="G27">
        <f t="shared" si="0"/>
        <v>140</v>
      </c>
      <c r="H27">
        <f>owoce67[[#This Row],[Chłodnia m]]+owoce67[[#This Row],[dostawa_malin]]</f>
        <v>373</v>
      </c>
      <c r="I27">
        <f>owoce67[[#This Row],[Chłodnia t]]+owoce67[[#This Row],[dostawa_truskawek]]</f>
        <v>275</v>
      </c>
      <c r="J27">
        <f>owoce67[[#This Row],[chłodnia p]]+owoce67[[#This Row],[dostawa_porzeczek]]</f>
        <v>258</v>
      </c>
      <c r="K2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7" t="str">
        <f>IF(owoce67[[#This Row],[Najmniej]]="maliny", "truskawki-porzeczki", IF(owoce67[[#This Row],[Najmniej]] = "truskawki", "maliny-porzeczki", "maliny-truskawki"))</f>
        <v>maliny-truskawki</v>
      </c>
      <c r="M27" s="2">
        <f>IF(OR(owoce67[[#This Row],[Konfitukra]] = "maliny-truskawki", owoce67[[#This Row],[Konfitukra]]="maliny-porzeczki"), owoce67[[#This Row],[Przed produkcja m]]-P27, owoce67[[#This Row],[Przed produkcja m]])</f>
        <v>98</v>
      </c>
      <c r="N27" s="2">
        <f>IF(OR(owoce67[[#This Row],[Konfitukra]] = "maliny-truskawki", owoce67[[#This Row],[Konfitukra]]="truskawki-porzeczki"),  owoce67[[#This Row],[Przed produckaj T]]-P27, owoce67[[#This Row],[Przed produckaj T]])</f>
        <v>0</v>
      </c>
      <c r="O27" s="2">
        <f>IF(OR(owoce67[[#This Row],[Konfitukra]] = "maliny-porzeczki", owoce67[[#This Row],[Konfitukra]]="truskawki-porzeczki"),  owoce67[[#This Row],[Przed produkcja P]]-P27, owoce67[[#This Row],[Przed produkcja P]])</f>
        <v>258</v>
      </c>
      <c r="P2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275</v>
      </c>
      <c r="Q27" s="2">
        <f t="shared" si="1"/>
        <v>26</v>
      </c>
    </row>
    <row r="28" spans="1:17" x14ac:dyDescent="0.45">
      <c r="A28" s="1">
        <v>43978</v>
      </c>
      <c r="B28">
        <v>298</v>
      </c>
      <c r="C28">
        <v>263</v>
      </c>
      <c r="D28">
        <v>145</v>
      </c>
      <c r="E28">
        <f t="shared" si="0"/>
        <v>98</v>
      </c>
      <c r="F28">
        <f t="shared" si="0"/>
        <v>0</v>
      </c>
      <c r="G28">
        <f t="shared" si="0"/>
        <v>258</v>
      </c>
      <c r="H28">
        <f>owoce67[[#This Row],[Chłodnia m]]+owoce67[[#This Row],[dostawa_malin]]</f>
        <v>396</v>
      </c>
      <c r="I28">
        <f>owoce67[[#This Row],[Chłodnia t]]+owoce67[[#This Row],[dostawa_truskawek]]</f>
        <v>263</v>
      </c>
      <c r="J28">
        <f>owoce67[[#This Row],[chłodnia p]]+owoce67[[#This Row],[dostawa_porzeczek]]</f>
        <v>403</v>
      </c>
      <c r="K2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28" t="str">
        <f>IF(owoce67[[#This Row],[Najmniej]]="maliny", "truskawki-porzeczki", IF(owoce67[[#This Row],[Najmniej]] = "truskawki", "maliny-porzeczki", "maliny-truskawki"))</f>
        <v>maliny-porzeczki</v>
      </c>
      <c r="M28" s="2">
        <f>IF(OR(owoce67[[#This Row],[Konfitukra]] = "maliny-truskawki", owoce67[[#This Row],[Konfitukra]]="maliny-porzeczki"), owoce67[[#This Row],[Przed produkcja m]]-P28, owoce67[[#This Row],[Przed produkcja m]])</f>
        <v>0</v>
      </c>
      <c r="N28" s="2">
        <f>IF(OR(owoce67[[#This Row],[Konfitukra]] = "maliny-truskawki", owoce67[[#This Row],[Konfitukra]]="truskawki-porzeczki"),  owoce67[[#This Row],[Przed produckaj T]]-P28, owoce67[[#This Row],[Przed produckaj T]])</f>
        <v>263</v>
      </c>
      <c r="O28" s="2">
        <f>IF(OR(owoce67[[#This Row],[Konfitukra]] = "maliny-porzeczki", owoce67[[#This Row],[Konfitukra]]="truskawki-porzeczki"),  owoce67[[#This Row],[Przed produkcja P]]-P28, owoce67[[#This Row],[Przed produkcja P]])</f>
        <v>7</v>
      </c>
      <c r="P2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396</v>
      </c>
      <c r="Q28" s="2">
        <f t="shared" si="1"/>
        <v>27</v>
      </c>
    </row>
    <row r="29" spans="1:17" x14ac:dyDescent="0.45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  <c r="F29">
        <f t="shared" si="0"/>
        <v>263</v>
      </c>
      <c r="G29">
        <f t="shared" si="0"/>
        <v>7</v>
      </c>
      <c r="H29">
        <f>owoce67[[#This Row],[Chłodnia m]]+owoce67[[#This Row],[dostawa_malin]]</f>
        <v>254</v>
      </c>
      <c r="I29">
        <f>owoce67[[#This Row],[Chłodnia t]]+owoce67[[#This Row],[dostawa_truskawek]]</f>
        <v>504</v>
      </c>
      <c r="J29">
        <f>owoce67[[#This Row],[chłodnia p]]+owoce67[[#This Row],[dostawa_porzeczek]]</f>
        <v>156</v>
      </c>
      <c r="K2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29" t="str">
        <f>IF(owoce67[[#This Row],[Najmniej]]="maliny", "truskawki-porzeczki", IF(owoce67[[#This Row],[Najmniej]] = "truskawki", "maliny-porzeczki", "maliny-truskawki"))</f>
        <v>maliny-truskawki</v>
      </c>
      <c r="M29" s="2">
        <f>IF(OR(owoce67[[#This Row],[Konfitukra]] = "maliny-truskawki", owoce67[[#This Row],[Konfitukra]]="maliny-porzeczki"), owoce67[[#This Row],[Przed produkcja m]]-P29, owoce67[[#This Row],[Przed produkcja m]])</f>
        <v>0</v>
      </c>
      <c r="N29" s="2">
        <f>IF(OR(owoce67[[#This Row],[Konfitukra]] = "maliny-truskawki", owoce67[[#This Row],[Konfitukra]]="truskawki-porzeczki"),  owoce67[[#This Row],[Przed produckaj T]]-P29, owoce67[[#This Row],[Przed produckaj T]])</f>
        <v>250</v>
      </c>
      <c r="O29" s="2">
        <f>IF(OR(owoce67[[#This Row],[Konfitukra]] = "maliny-porzeczki", owoce67[[#This Row],[Konfitukra]]="truskawki-porzeczki"),  owoce67[[#This Row],[Przed produkcja P]]-P29, owoce67[[#This Row],[Przed produkcja P]])</f>
        <v>156</v>
      </c>
      <c r="P2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254</v>
      </c>
      <c r="Q29" s="2">
        <f t="shared" si="1"/>
        <v>28</v>
      </c>
    </row>
    <row r="30" spans="1:17" x14ac:dyDescent="0.45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  <c r="F30">
        <f t="shared" si="0"/>
        <v>250</v>
      </c>
      <c r="G30">
        <f t="shared" si="0"/>
        <v>156</v>
      </c>
      <c r="H30">
        <f>owoce67[[#This Row],[Chłodnia m]]+owoce67[[#This Row],[dostawa_malin]]</f>
        <v>329</v>
      </c>
      <c r="I30">
        <f>owoce67[[#This Row],[Chłodnia t]]+owoce67[[#This Row],[dostawa_truskawek]]</f>
        <v>573</v>
      </c>
      <c r="J30">
        <f>owoce67[[#This Row],[chłodnia p]]+owoce67[[#This Row],[dostawa_porzeczek]]</f>
        <v>290</v>
      </c>
      <c r="K3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0" t="str">
        <f>IF(owoce67[[#This Row],[Najmniej]]="maliny", "truskawki-porzeczki", IF(owoce67[[#This Row],[Najmniej]] = "truskawki", "maliny-porzeczki", "maliny-truskawki"))</f>
        <v>maliny-truskawki</v>
      </c>
      <c r="M30" s="2">
        <f>IF(OR(owoce67[[#This Row],[Konfitukra]] = "maliny-truskawki", owoce67[[#This Row],[Konfitukra]]="maliny-porzeczki"), owoce67[[#This Row],[Przed produkcja m]]-P30, owoce67[[#This Row],[Przed produkcja m]])</f>
        <v>0</v>
      </c>
      <c r="N30" s="2">
        <f>IF(OR(owoce67[[#This Row],[Konfitukra]] = "maliny-truskawki", owoce67[[#This Row],[Konfitukra]]="truskawki-porzeczki"),  owoce67[[#This Row],[Przed produckaj T]]-P30, owoce67[[#This Row],[Przed produckaj T]])</f>
        <v>244</v>
      </c>
      <c r="O30" s="2">
        <f>IF(OR(owoce67[[#This Row],[Konfitukra]] = "maliny-porzeczki", owoce67[[#This Row],[Konfitukra]]="truskawki-porzeczki"),  owoce67[[#This Row],[Przed produkcja P]]-P30, owoce67[[#This Row],[Przed produkcja P]])</f>
        <v>290</v>
      </c>
      <c r="P3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329</v>
      </c>
      <c r="Q30" s="2">
        <f t="shared" si="1"/>
        <v>29</v>
      </c>
    </row>
    <row r="31" spans="1:17" x14ac:dyDescent="0.45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  <c r="F31">
        <f t="shared" si="0"/>
        <v>244</v>
      </c>
      <c r="G31">
        <f t="shared" si="0"/>
        <v>290</v>
      </c>
      <c r="H31">
        <f>owoce67[[#This Row],[Chłodnia m]]+owoce67[[#This Row],[dostawa_malin]]</f>
        <v>213</v>
      </c>
      <c r="I31">
        <f>owoce67[[#This Row],[Chłodnia t]]+owoce67[[#This Row],[dostawa_truskawek]]</f>
        <v>465</v>
      </c>
      <c r="J31">
        <f>owoce67[[#This Row],[chłodnia p]]+owoce67[[#This Row],[dostawa_porzeczek]]</f>
        <v>409</v>
      </c>
      <c r="K3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31" t="str">
        <f>IF(owoce67[[#This Row],[Najmniej]]="maliny", "truskawki-porzeczki", IF(owoce67[[#This Row],[Najmniej]] = "truskawki", "maliny-porzeczki", "maliny-truskawki"))</f>
        <v>truskawki-porzeczki</v>
      </c>
      <c r="M31" s="2">
        <f>IF(OR(owoce67[[#This Row],[Konfitukra]] = "maliny-truskawki", owoce67[[#This Row],[Konfitukra]]="maliny-porzeczki"), owoce67[[#This Row],[Przed produkcja m]]-P31, owoce67[[#This Row],[Przed produkcja m]])</f>
        <v>213</v>
      </c>
      <c r="N31" s="2">
        <f>IF(OR(owoce67[[#This Row],[Konfitukra]] = "maliny-truskawki", owoce67[[#This Row],[Konfitukra]]="truskawki-porzeczki"),  owoce67[[#This Row],[Przed produckaj T]]-P31, owoce67[[#This Row],[Przed produckaj T]])</f>
        <v>56</v>
      </c>
      <c r="O31" s="2">
        <f>IF(OR(owoce67[[#This Row],[Konfitukra]] = "maliny-porzeczki", owoce67[[#This Row],[Konfitukra]]="truskawki-porzeczki"),  owoce67[[#This Row],[Przed produkcja P]]-P31, owoce67[[#This Row],[Przed produkcja P]])</f>
        <v>0</v>
      </c>
      <c r="P3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409</v>
      </c>
      <c r="Q31" s="2">
        <f t="shared" si="1"/>
        <v>30</v>
      </c>
    </row>
    <row r="32" spans="1:17" x14ac:dyDescent="0.45">
      <c r="A32" s="1">
        <v>43982</v>
      </c>
      <c r="B32">
        <v>294</v>
      </c>
      <c r="C32">
        <v>326</v>
      </c>
      <c r="D32">
        <v>145</v>
      </c>
      <c r="E32">
        <f t="shared" si="0"/>
        <v>213</v>
      </c>
      <c r="F32">
        <f t="shared" si="0"/>
        <v>56</v>
      </c>
      <c r="G32">
        <f t="shared" si="0"/>
        <v>0</v>
      </c>
      <c r="H32">
        <f>owoce67[[#This Row],[Chłodnia m]]+owoce67[[#This Row],[dostawa_malin]]</f>
        <v>507</v>
      </c>
      <c r="I32">
        <f>owoce67[[#This Row],[Chłodnia t]]+owoce67[[#This Row],[dostawa_truskawek]]</f>
        <v>382</v>
      </c>
      <c r="J32">
        <f>owoce67[[#This Row],[chłodnia p]]+owoce67[[#This Row],[dostawa_porzeczek]]</f>
        <v>145</v>
      </c>
      <c r="K3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2" t="str">
        <f>IF(owoce67[[#This Row],[Najmniej]]="maliny", "truskawki-porzeczki", IF(owoce67[[#This Row],[Najmniej]] = "truskawki", "maliny-porzeczki", "maliny-truskawki"))</f>
        <v>maliny-truskawki</v>
      </c>
      <c r="M32" s="2">
        <f>IF(OR(owoce67[[#This Row],[Konfitukra]] = "maliny-truskawki", owoce67[[#This Row],[Konfitukra]]="maliny-porzeczki"), owoce67[[#This Row],[Przed produkcja m]]-P32, owoce67[[#This Row],[Przed produkcja m]])</f>
        <v>125</v>
      </c>
      <c r="N32" s="2">
        <f>IF(OR(owoce67[[#This Row],[Konfitukra]] = "maliny-truskawki", owoce67[[#This Row],[Konfitukra]]="truskawki-porzeczki"),  owoce67[[#This Row],[Przed produckaj T]]-P32, owoce67[[#This Row],[Przed produckaj T]])</f>
        <v>0</v>
      </c>
      <c r="O32" s="2">
        <f>IF(OR(owoce67[[#This Row],[Konfitukra]] = "maliny-porzeczki", owoce67[[#This Row],[Konfitukra]]="truskawki-porzeczki"),  owoce67[[#This Row],[Przed produkcja P]]-P32, owoce67[[#This Row],[Przed produkcja P]])</f>
        <v>145</v>
      </c>
      <c r="P3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382</v>
      </c>
      <c r="Q32" s="2">
        <f t="shared" si="1"/>
        <v>31</v>
      </c>
    </row>
    <row r="33" spans="1:17" x14ac:dyDescent="0.45">
      <c r="A33" s="1">
        <v>43983</v>
      </c>
      <c r="B33">
        <v>225</v>
      </c>
      <c r="C33">
        <v>206</v>
      </c>
      <c r="D33">
        <v>122</v>
      </c>
      <c r="E33">
        <f t="shared" si="0"/>
        <v>125</v>
      </c>
      <c r="F33">
        <f t="shared" si="0"/>
        <v>0</v>
      </c>
      <c r="G33">
        <f t="shared" si="0"/>
        <v>145</v>
      </c>
      <c r="H33">
        <f>owoce67[[#This Row],[Chłodnia m]]+owoce67[[#This Row],[dostawa_malin]]</f>
        <v>350</v>
      </c>
      <c r="I33">
        <f>owoce67[[#This Row],[Chłodnia t]]+owoce67[[#This Row],[dostawa_truskawek]]</f>
        <v>206</v>
      </c>
      <c r="J33">
        <f>owoce67[[#This Row],[chłodnia p]]+owoce67[[#This Row],[dostawa_porzeczek]]</f>
        <v>267</v>
      </c>
      <c r="K3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33" t="str">
        <f>IF(owoce67[[#This Row],[Najmniej]]="maliny", "truskawki-porzeczki", IF(owoce67[[#This Row],[Najmniej]] = "truskawki", "maliny-porzeczki", "maliny-truskawki"))</f>
        <v>maliny-porzeczki</v>
      </c>
      <c r="M33" s="2">
        <f>IF(OR(owoce67[[#This Row],[Konfitukra]] = "maliny-truskawki", owoce67[[#This Row],[Konfitukra]]="maliny-porzeczki"), owoce67[[#This Row],[Przed produkcja m]]-P33, owoce67[[#This Row],[Przed produkcja m]])</f>
        <v>83</v>
      </c>
      <c r="N33" s="2">
        <f>IF(OR(owoce67[[#This Row],[Konfitukra]] = "maliny-truskawki", owoce67[[#This Row],[Konfitukra]]="truskawki-porzeczki"),  owoce67[[#This Row],[Przed produckaj T]]-P33, owoce67[[#This Row],[Przed produckaj T]])</f>
        <v>206</v>
      </c>
      <c r="O33" s="2">
        <f>IF(OR(owoce67[[#This Row],[Konfitukra]] = "maliny-porzeczki", owoce67[[#This Row],[Konfitukra]]="truskawki-porzeczki"),  owoce67[[#This Row],[Przed produkcja P]]-P33, owoce67[[#This Row],[Przed produkcja P]])</f>
        <v>0</v>
      </c>
      <c r="P3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267</v>
      </c>
      <c r="Q33" s="2">
        <f t="shared" si="1"/>
        <v>32</v>
      </c>
    </row>
    <row r="34" spans="1:17" x14ac:dyDescent="0.45">
      <c r="A34" s="1">
        <v>43984</v>
      </c>
      <c r="B34">
        <v>264</v>
      </c>
      <c r="C34">
        <v>355</v>
      </c>
      <c r="D34">
        <v>134</v>
      </c>
      <c r="E34">
        <f t="shared" si="0"/>
        <v>83</v>
      </c>
      <c r="F34">
        <f t="shared" si="0"/>
        <v>206</v>
      </c>
      <c r="G34">
        <f t="shared" si="0"/>
        <v>0</v>
      </c>
      <c r="H34">
        <f>owoce67[[#This Row],[Chłodnia m]]+owoce67[[#This Row],[dostawa_malin]]</f>
        <v>347</v>
      </c>
      <c r="I34">
        <f>owoce67[[#This Row],[Chłodnia t]]+owoce67[[#This Row],[dostawa_truskawek]]</f>
        <v>561</v>
      </c>
      <c r="J34">
        <f>owoce67[[#This Row],[chłodnia p]]+owoce67[[#This Row],[dostawa_porzeczek]]</f>
        <v>134</v>
      </c>
      <c r="K3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4" t="str">
        <f>IF(owoce67[[#This Row],[Najmniej]]="maliny", "truskawki-porzeczki", IF(owoce67[[#This Row],[Najmniej]] = "truskawki", "maliny-porzeczki", "maliny-truskawki"))</f>
        <v>maliny-truskawki</v>
      </c>
      <c r="M34" s="2">
        <f>IF(OR(owoce67[[#This Row],[Konfitukra]] = "maliny-truskawki", owoce67[[#This Row],[Konfitukra]]="maliny-porzeczki"), owoce67[[#This Row],[Przed produkcja m]]-P34, owoce67[[#This Row],[Przed produkcja m]])</f>
        <v>0</v>
      </c>
      <c r="N34" s="2">
        <f>IF(OR(owoce67[[#This Row],[Konfitukra]] = "maliny-truskawki", owoce67[[#This Row],[Konfitukra]]="truskawki-porzeczki"),  owoce67[[#This Row],[Przed produckaj T]]-P34, owoce67[[#This Row],[Przed produckaj T]])</f>
        <v>214</v>
      </c>
      <c r="O34" s="2">
        <f>IF(OR(owoce67[[#This Row],[Konfitukra]] = "maliny-porzeczki", owoce67[[#This Row],[Konfitukra]]="truskawki-porzeczki"),  owoce67[[#This Row],[Przed produkcja P]]-P34, owoce67[[#This Row],[Przed produkcja P]])</f>
        <v>134</v>
      </c>
      <c r="P3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347</v>
      </c>
      <c r="Q34" s="2">
        <f t="shared" si="1"/>
        <v>33</v>
      </c>
    </row>
    <row r="35" spans="1:17" x14ac:dyDescent="0.45">
      <c r="A35" s="1">
        <v>43985</v>
      </c>
      <c r="B35">
        <v>253</v>
      </c>
      <c r="C35">
        <v>271</v>
      </c>
      <c r="D35">
        <v>142</v>
      </c>
      <c r="E35">
        <f t="shared" si="0"/>
        <v>0</v>
      </c>
      <c r="F35">
        <f t="shared" si="0"/>
        <v>214</v>
      </c>
      <c r="G35">
        <f t="shared" si="0"/>
        <v>134</v>
      </c>
      <c r="H35">
        <f>owoce67[[#This Row],[Chłodnia m]]+owoce67[[#This Row],[dostawa_malin]]</f>
        <v>253</v>
      </c>
      <c r="I35">
        <f>owoce67[[#This Row],[Chłodnia t]]+owoce67[[#This Row],[dostawa_truskawek]]</f>
        <v>485</v>
      </c>
      <c r="J35">
        <f>owoce67[[#This Row],[chłodnia p]]+owoce67[[#This Row],[dostawa_porzeczek]]</f>
        <v>276</v>
      </c>
      <c r="K3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35" t="str">
        <f>IF(owoce67[[#This Row],[Najmniej]]="maliny", "truskawki-porzeczki", IF(owoce67[[#This Row],[Najmniej]] = "truskawki", "maliny-porzeczki", "maliny-truskawki"))</f>
        <v>truskawki-porzeczki</v>
      </c>
      <c r="M35" s="2">
        <f>IF(OR(owoce67[[#This Row],[Konfitukra]] = "maliny-truskawki", owoce67[[#This Row],[Konfitukra]]="maliny-porzeczki"), owoce67[[#This Row],[Przed produkcja m]]-P35, owoce67[[#This Row],[Przed produkcja m]])</f>
        <v>253</v>
      </c>
      <c r="N35" s="2">
        <f>IF(OR(owoce67[[#This Row],[Konfitukra]] = "maliny-truskawki", owoce67[[#This Row],[Konfitukra]]="truskawki-porzeczki"),  owoce67[[#This Row],[Przed produckaj T]]-P35, owoce67[[#This Row],[Przed produckaj T]])</f>
        <v>209</v>
      </c>
      <c r="O35" s="2">
        <f>IF(OR(owoce67[[#This Row],[Konfitukra]] = "maliny-porzeczki", owoce67[[#This Row],[Konfitukra]]="truskawki-porzeczki"),  owoce67[[#This Row],[Przed produkcja P]]-P35, owoce67[[#This Row],[Przed produkcja P]])</f>
        <v>0</v>
      </c>
      <c r="P3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276</v>
      </c>
      <c r="Q35" s="2">
        <f t="shared" si="1"/>
        <v>34</v>
      </c>
    </row>
    <row r="36" spans="1:17" x14ac:dyDescent="0.45">
      <c r="A36" s="1">
        <v>43986</v>
      </c>
      <c r="B36">
        <v>352</v>
      </c>
      <c r="C36">
        <v>207</v>
      </c>
      <c r="D36">
        <v>125</v>
      </c>
      <c r="E36">
        <f t="shared" si="0"/>
        <v>253</v>
      </c>
      <c r="F36">
        <f t="shared" si="0"/>
        <v>209</v>
      </c>
      <c r="G36">
        <f t="shared" si="0"/>
        <v>0</v>
      </c>
      <c r="H36">
        <f>owoce67[[#This Row],[Chłodnia m]]+owoce67[[#This Row],[dostawa_malin]]</f>
        <v>605</v>
      </c>
      <c r="I36">
        <f>owoce67[[#This Row],[Chłodnia t]]+owoce67[[#This Row],[dostawa_truskawek]]</f>
        <v>416</v>
      </c>
      <c r="J36">
        <f>owoce67[[#This Row],[chłodnia p]]+owoce67[[#This Row],[dostawa_porzeczek]]</f>
        <v>125</v>
      </c>
      <c r="K3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6" t="str">
        <f>IF(owoce67[[#This Row],[Najmniej]]="maliny", "truskawki-porzeczki", IF(owoce67[[#This Row],[Najmniej]] = "truskawki", "maliny-porzeczki", "maliny-truskawki"))</f>
        <v>maliny-truskawki</v>
      </c>
      <c r="M36" s="2">
        <f>IF(OR(owoce67[[#This Row],[Konfitukra]] = "maliny-truskawki", owoce67[[#This Row],[Konfitukra]]="maliny-porzeczki"), owoce67[[#This Row],[Przed produkcja m]]-P36, owoce67[[#This Row],[Przed produkcja m]])</f>
        <v>189</v>
      </c>
      <c r="N36" s="2">
        <f>IF(OR(owoce67[[#This Row],[Konfitukra]] = "maliny-truskawki", owoce67[[#This Row],[Konfitukra]]="truskawki-porzeczki"),  owoce67[[#This Row],[Przed produckaj T]]-P36, owoce67[[#This Row],[Przed produckaj T]])</f>
        <v>0</v>
      </c>
      <c r="O36" s="2">
        <f>IF(OR(owoce67[[#This Row],[Konfitukra]] = "maliny-porzeczki", owoce67[[#This Row],[Konfitukra]]="truskawki-porzeczki"),  owoce67[[#This Row],[Przed produkcja P]]-P36, owoce67[[#This Row],[Przed produkcja P]])</f>
        <v>125</v>
      </c>
      <c r="P3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416</v>
      </c>
      <c r="Q36" s="2">
        <f t="shared" si="1"/>
        <v>35</v>
      </c>
    </row>
    <row r="37" spans="1:17" x14ac:dyDescent="0.45">
      <c r="A37" s="1">
        <v>43987</v>
      </c>
      <c r="B37">
        <v>269</v>
      </c>
      <c r="C37">
        <v>248</v>
      </c>
      <c r="D37">
        <v>137</v>
      </c>
      <c r="E37">
        <f t="shared" si="0"/>
        <v>189</v>
      </c>
      <c r="F37">
        <f t="shared" si="0"/>
        <v>0</v>
      </c>
      <c r="G37">
        <f t="shared" si="0"/>
        <v>125</v>
      </c>
      <c r="H37">
        <f>owoce67[[#This Row],[Chłodnia m]]+owoce67[[#This Row],[dostawa_malin]]</f>
        <v>458</v>
      </c>
      <c r="I37">
        <f>owoce67[[#This Row],[Chłodnia t]]+owoce67[[#This Row],[dostawa_truskawek]]</f>
        <v>248</v>
      </c>
      <c r="J37">
        <f>owoce67[[#This Row],[chłodnia p]]+owoce67[[#This Row],[dostawa_porzeczek]]</f>
        <v>262</v>
      </c>
      <c r="K3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37" t="str">
        <f>IF(owoce67[[#This Row],[Najmniej]]="maliny", "truskawki-porzeczki", IF(owoce67[[#This Row],[Najmniej]] = "truskawki", "maliny-porzeczki", "maliny-truskawki"))</f>
        <v>maliny-porzeczki</v>
      </c>
      <c r="M37" s="2">
        <f>IF(OR(owoce67[[#This Row],[Konfitukra]] = "maliny-truskawki", owoce67[[#This Row],[Konfitukra]]="maliny-porzeczki"), owoce67[[#This Row],[Przed produkcja m]]-P37, owoce67[[#This Row],[Przed produkcja m]])</f>
        <v>196</v>
      </c>
      <c r="N37" s="2">
        <f>IF(OR(owoce67[[#This Row],[Konfitukra]] = "maliny-truskawki", owoce67[[#This Row],[Konfitukra]]="truskawki-porzeczki"),  owoce67[[#This Row],[Przed produckaj T]]-P37, owoce67[[#This Row],[Przed produckaj T]])</f>
        <v>248</v>
      </c>
      <c r="O37" s="2">
        <f>IF(OR(owoce67[[#This Row],[Konfitukra]] = "maliny-porzeczki", owoce67[[#This Row],[Konfitukra]]="truskawki-porzeczki"),  owoce67[[#This Row],[Przed produkcja P]]-P37, owoce67[[#This Row],[Przed produkcja P]])</f>
        <v>0</v>
      </c>
      <c r="P3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262</v>
      </c>
      <c r="Q37" s="2">
        <f t="shared" si="1"/>
        <v>36</v>
      </c>
    </row>
    <row r="38" spans="1:17" x14ac:dyDescent="0.45">
      <c r="A38" s="1">
        <v>43988</v>
      </c>
      <c r="B38">
        <v>242</v>
      </c>
      <c r="C38">
        <v>247</v>
      </c>
      <c r="D38">
        <v>125</v>
      </c>
      <c r="E38">
        <f t="shared" si="0"/>
        <v>196</v>
      </c>
      <c r="F38">
        <f t="shared" si="0"/>
        <v>248</v>
      </c>
      <c r="G38">
        <f t="shared" si="0"/>
        <v>0</v>
      </c>
      <c r="H38">
        <f>owoce67[[#This Row],[Chłodnia m]]+owoce67[[#This Row],[dostawa_malin]]</f>
        <v>438</v>
      </c>
      <c r="I38">
        <f>owoce67[[#This Row],[Chłodnia t]]+owoce67[[#This Row],[dostawa_truskawek]]</f>
        <v>495</v>
      </c>
      <c r="J38">
        <f>owoce67[[#This Row],[chłodnia p]]+owoce67[[#This Row],[dostawa_porzeczek]]</f>
        <v>125</v>
      </c>
      <c r="K3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8" t="str">
        <f>IF(owoce67[[#This Row],[Najmniej]]="maliny", "truskawki-porzeczki", IF(owoce67[[#This Row],[Najmniej]] = "truskawki", "maliny-porzeczki", "maliny-truskawki"))</f>
        <v>maliny-truskawki</v>
      </c>
      <c r="M38" s="2">
        <f>IF(OR(owoce67[[#This Row],[Konfitukra]] = "maliny-truskawki", owoce67[[#This Row],[Konfitukra]]="maliny-porzeczki"), owoce67[[#This Row],[Przed produkcja m]]-P38, owoce67[[#This Row],[Przed produkcja m]])</f>
        <v>0</v>
      </c>
      <c r="N38" s="2">
        <f>IF(OR(owoce67[[#This Row],[Konfitukra]] = "maliny-truskawki", owoce67[[#This Row],[Konfitukra]]="truskawki-porzeczki"),  owoce67[[#This Row],[Przed produckaj T]]-P38, owoce67[[#This Row],[Przed produckaj T]])</f>
        <v>57</v>
      </c>
      <c r="O38" s="2">
        <f>IF(OR(owoce67[[#This Row],[Konfitukra]] = "maliny-porzeczki", owoce67[[#This Row],[Konfitukra]]="truskawki-porzeczki"),  owoce67[[#This Row],[Przed produkcja P]]-P38, owoce67[[#This Row],[Przed produkcja P]])</f>
        <v>125</v>
      </c>
      <c r="P3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438</v>
      </c>
      <c r="Q38" s="2">
        <f t="shared" si="1"/>
        <v>37</v>
      </c>
    </row>
    <row r="39" spans="1:17" x14ac:dyDescent="0.45">
      <c r="A39" s="1">
        <v>43989</v>
      </c>
      <c r="B39">
        <v>327</v>
      </c>
      <c r="C39">
        <v>262</v>
      </c>
      <c r="D39">
        <v>103</v>
      </c>
      <c r="E39">
        <f t="shared" si="0"/>
        <v>0</v>
      </c>
      <c r="F39">
        <f t="shared" si="0"/>
        <v>57</v>
      </c>
      <c r="G39">
        <f t="shared" si="0"/>
        <v>125</v>
      </c>
      <c r="H39">
        <f>owoce67[[#This Row],[Chłodnia m]]+owoce67[[#This Row],[dostawa_malin]]</f>
        <v>327</v>
      </c>
      <c r="I39">
        <f>owoce67[[#This Row],[Chłodnia t]]+owoce67[[#This Row],[dostawa_truskawek]]</f>
        <v>319</v>
      </c>
      <c r="J39">
        <f>owoce67[[#This Row],[chłodnia p]]+owoce67[[#This Row],[dostawa_porzeczek]]</f>
        <v>228</v>
      </c>
      <c r="K3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39" t="str">
        <f>IF(owoce67[[#This Row],[Najmniej]]="maliny", "truskawki-porzeczki", IF(owoce67[[#This Row],[Najmniej]] = "truskawki", "maliny-porzeczki", "maliny-truskawki"))</f>
        <v>maliny-truskawki</v>
      </c>
      <c r="M39" s="2">
        <f>IF(OR(owoce67[[#This Row],[Konfitukra]] = "maliny-truskawki", owoce67[[#This Row],[Konfitukra]]="maliny-porzeczki"), owoce67[[#This Row],[Przed produkcja m]]-P39, owoce67[[#This Row],[Przed produkcja m]])</f>
        <v>8</v>
      </c>
      <c r="N39" s="2">
        <f>IF(OR(owoce67[[#This Row],[Konfitukra]] = "maliny-truskawki", owoce67[[#This Row],[Konfitukra]]="truskawki-porzeczki"),  owoce67[[#This Row],[Przed produckaj T]]-P39, owoce67[[#This Row],[Przed produckaj T]])</f>
        <v>0</v>
      </c>
      <c r="O39" s="2">
        <f>IF(OR(owoce67[[#This Row],[Konfitukra]] = "maliny-porzeczki", owoce67[[#This Row],[Konfitukra]]="truskawki-porzeczki"),  owoce67[[#This Row],[Przed produkcja P]]-P39, owoce67[[#This Row],[Przed produkcja P]])</f>
        <v>228</v>
      </c>
      <c r="P3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319</v>
      </c>
      <c r="Q39" s="2">
        <f t="shared" si="1"/>
        <v>38</v>
      </c>
    </row>
    <row r="40" spans="1:17" x14ac:dyDescent="0.45">
      <c r="A40" s="1">
        <v>43990</v>
      </c>
      <c r="B40">
        <v>316</v>
      </c>
      <c r="C40">
        <v>253</v>
      </c>
      <c r="D40">
        <v>134</v>
      </c>
      <c r="E40">
        <f t="shared" si="0"/>
        <v>8</v>
      </c>
      <c r="F40">
        <f t="shared" si="0"/>
        <v>0</v>
      </c>
      <c r="G40">
        <f t="shared" si="0"/>
        <v>228</v>
      </c>
      <c r="H40">
        <f>owoce67[[#This Row],[Chłodnia m]]+owoce67[[#This Row],[dostawa_malin]]</f>
        <v>324</v>
      </c>
      <c r="I40">
        <f>owoce67[[#This Row],[Chłodnia t]]+owoce67[[#This Row],[dostawa_truskawek]]</f>
        <v>253</v>
      </c>
      <c r="J40">
        <f>owoce67[[#This Row],[chłodnia p]]+owoce67[[#This Row],[dostawa_porzeczek]]</f>
        <v>362</v>
      </c>
      <c r="K4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40" t="str">
        <f>IF(owoce67[[#This Row],[Najmniej]]="maliny", "truskawki-porzeczki", IF(owoce67[[#This Row],[Najmniej]] = "truskawki", "maliny-porzeczki", "maliny-truskawki"))</f>
        <v>maliny-porzeczki</v>
      </c>
      <c r="M40" s="2">
        <f>IF(OR(owoce67[[#This Row],[Konfitukra]] = "maliny-truskawki", owoce67[[#This Row],[Konfitukra]]="maliny-porzeczki"), owoce67[[#This Row],[Przed produkcja m]]-P40, owoce67[[#This Row],[Przed produkcja m]])</f>
        <v>0</v>
      </c>
      <c r="N40" s="2">
        <f>IF(OR(owoce67[[#This Row],[Konfitukra]] = "maliny-truskawki", owoce67[[#This Row],[Konfitukra]]="truskawki-porzeczki"),  owoce67[[#This Row],[Przed produckaj T]]-P40, owoce67[[#This Row],[Przed produckaj T]])</f>
        <v>253</v>
      </c>
      <c r="O40" s="2">
        <f>IF(OR(owoce67[[#This Row],[Konfitukra]] = "maliny-porzeczki", owoce67[[#This Row],[Konfitukra]]="truskawki-porzeczki"),  owoce67[[#This Row],[Przed produkcja P]]-P40, owoce67[[#This Row],[Przed produkcja P]])</f>
        <v>38</v>
      </c>
      <c r="P4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324</v>
      </c>
      <c r="Q40" s="2">
        <f t="shared" si="1"/>
        <v>39</v>
      </c>
    </row>
    <row r="41" spans="1:17" x14ac:dyDescent="0.45">
      <c r="A41" s="1">
        <v>43991</v>
      </c>
      <c r="B41">
        <v>294</v>
      </c>
      <c r="C41">
        <v>249</v>
      </c>
      <c r="D41">
        <v>137</v>
      </c>
      <c r="E41">
        <f t="shared" si="0"/>
        <v>0</v>
      </c>
      <c r="F41">
        <f t="shared" si="0"/>
        <v>253</v>
      </c>
      <c r="G41">
        <f t="shared" si="0"/>
        <v>38</v>
      </c>
      <c r="H41">
        <f>owoce67[[#This Row],[Chłodnia m]]+owoce67[[#This Row],[dostawa_malin]]</f>
        <v>294</v>
      </c>
      <c r="I41">
        <f>owoce67[[#This Row],[Chłodnia t]]+owoce67[[#This Row],[dostawa_truskawek]]</f>
        <v>502</v>
      </c>
      <c r="J41">
        <f>owoce67[[#This Row],[chłodnia p]]+owoce67[[#This Row],[dostawa_porzeczek]]</f>
        <v>175</v>
      </c>
      <c r="K4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1" t="str">
        <f>IF(owoce67[[#This Row],[Najmniej]]="maliny", "truskawki-porzeczki", IF(owoce67[[#This Row],[Najmniej]] = "truskawki", "maliny-porzeczki", "maliny-truskawki"))</f>
        <v>maliny-truskawki</v>
      </c>
      <c r="M41" s="2">
        <f>IF(OR(owoce67[[#This Row],[Konfitukra]] = "maliny-truskawki", owoce67[[#This Row],[Konfitukra]]="maliny-porzeczki"), owoce67[[#This Row],[Przed produkcja m]]-P41, owoce67[[#This Row],[Przed produkcja m]])</f>
        <v>0</v>
      </c>
      <c r="N41" s="2">
        <f>IF(OR(owoce67[[#This Row],[Konfitukra]] = "maliny-truskawki", owoce67[[#This Row],[Konfitukra]]="truskawki-porzeczki"),  owoce67[[#This Row],[Przed produckaj T]]-P41, owoce67[[#This Row],[Przed produckaj T]])</f>
        <v>208</v>
      </c>
      <c r="O41" s="2">
        <f>IF(OR(owoce67[[#This Row],[Konfitukra]] = "maliny-porzeczki", owoce67[[#This Row],[Konfitukra]]="truskawki-porzeczki"),  owoce67[[#This Row],[Przed produkcja P]]-P41, owoce67[[#This Row],[Przed produkcja P]])</f>
        <v>175</v>
      </c>
      <c r="P4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294</v>
      </c>
      <c r="Q41" s="2">
        <f t="shared" si="1"/>
        <v>40</v>
      </c>
    </row>
    <row r="42" spans="1:17" x14ac:dyDescent="0.45">
      <c r="A42" s="1">
        <v>43992</v>
      </c>
      <c r="B42">
        <v>270</v>
      </c>
      <c r="C42">
        <v>206</v>
      </c>
      <c r="D42">
        <v>146</v>
      </c>
      <c r="E42">
        <f t="shared" si="0"/>
        <v>0</v>
      </c>
      <c r="F42">
        <f t="shared" si="0"/>
        <v>208</v>
      </c>
      <c r="G42">
        <f t="shared" si="0"/>
        <v>175</v>
      </c>
      <c r="H42">
        <f>owoce67[[#This Row],[Chłodnia m]]+owoce67[[#This Row],[dostawa_malin]]</f>
        <v>270</v>
      </c>
      <c r="I42">
        <f>owoce67[[#This Row],[Chłodnia t]]+owoce67[[#This Row],[dostawa_truskawek]]</f>
        <v>414</v>
      </c>
      <c r="J42">
        <f>owoce67[[#This Row],[chłodnia p]]+owoce67[[#This Row],[dostawa_porzeczek]]</f>
        <v>321</v>
      </c>
      <c r="K4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42" t="str">
        <f>IF(owoce67[[#This Row],[Najmniej]]="maliny", "truskawki-porzeczki", IF(owoce67[[#This Row],[Najmniej]] = "truskawki", "maliny-porzeczki", "maliny-truskawki"))</f>
        <v>truskawki-porzeczki</v>
      </c>
      <c r="M42" s="2">
        <f>IF(OR(owoce67[[#This Row],[Konfitukra]] = "maliny-truskawki", owoce67[[#This Row],[Konfitukra]]="maliny-porzeczki"), owoce67[[#This Row],[Przed produkcja m]]-P42, owoce67[[#This Row],[Przed produkcja m]])</f>
        <v>270</v>
      </c>
      <c r="N42" s="2">
        <f>IF(OR(owoce67[[#This Row],[Konfitukra]] = "maliny-truskawki", owoce67[[#This Row],[Konfitukra]]="truskawki-porzeczki"),  owoce67[[#This Row],[Przed produckaj T]]-P42, owoce67[[#This Row],[Przed produckaj T]])</f>
        <v>93</v>
      </c>
      <c r="O42" s="2">
        <f>IF(OR(owoce67[[#This Row],[Konfitukra]] = "maliny-porzeczki", owoce67[[#This Row],[Konfitukra]]="truskawki-porzeczki"),  owoce67[[#This Row],[Przed produkcja P]]-P42, owoce67[[#This Row],[Przed produkcja P]])</f>
        <v>0</v>
      </c>
      <c r="P4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321</v>
      </c>
      <c r="Q42" s="2">
        <f t="shared" si="1"/>
        <v>41</v>
      </c>
    </row>
    <row r="43" spans="1:17" x14ac:dyDescent="0.45">
      <c r="A43" s="1">
        <v>43993</v>
      </c>
      <c r="B43">
        <v>349</v>
      </c>
      <c r="C43">
        <v>301</v>
      </c>
      <c r="D43">
        <v>138</v>
      </c>
      <c r="E43">
        <f t="shared" si="0"/>
        <v>270</v>
      </c>
      <c r="F43">
        <f t="shared" si="0"/>
        <v>93</v>
      </c>
      <c r="G43">
        <f t="shared" si="0"/>
        <v>0</v>
      </c>
      <c r="H43">
        <f>owoce67[[#This Row],[Chłodnia m]]+owoce67[[#This Row],[dostawa_malin]]</f>
        <v>619</v>
      </c>
      <c r="I43">
        <f>owoce67[[#This Row],[Chłodnia t]]+owoce67[[#This Row],[dostawa_truskawek]]</f>
        <v>394</v>
      </c>
      <c r="J43">
        <f>owoce67[[#This Row],[chłodnia p]]+owoce67[[#This Row],[dostawa_porzeczek]]</f>
        <v>138</v>
      </c>
      <c r="K4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3" t="str">
        <f>IF(owoce67[[#This Row],[Najmniej]]="maliny", "truskawki-porzeczki", IF(owoce67[[#This Row],[Najmniej]] = "truskawki", "maliny-porzeczki", "maliny-truskawki"))</f>
        <v>maliny-truskawki</v>
      </c>
      <c r="M43" s="2">
        <f>IF(OR(owoce67[[#This Row],[Konfitukra]] = "maliny-truskawki", owoce67[[#This Row],[Konfitukra]]="maliny-porzeczki"), owoce67[[#This Row],[Przed produkcja m]]-P43, owoce67[[#This Row],[Przed produkcja m]])</f>
        <v>225</v>
      </c>
      <c r="N43" s="2">
        <f>IF(OR(owoce67[[#This Row],[Konfitukra]] = "maliny-truskawki", owoce67[[#This Row],[Konfitukra]]="truskawki-porzeczki"),  owoce67[[#This Row],[Przed produckaj T]]-P43, owoce67[[#This Row],[Przed produckaj T]])</f>
        <v>0</v>
      </c>
      <c r="O43" s="2">
        <f>IF(OR(owoce67[[#This Row],[Konfitukra]] = "maliny-porzeczki", owoce67[[#This Row],[Konfitukra]]="truskawki-porzeczki"),  owoce67[[#This Row],[Przed produkcja P]]-P43, owoce67[[#This Row],[Przed produkcja P]])</f>
        <v>138</v>
      </c>
      <c r="P4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394</v>
      </c>
      <c r="Q43" s="2">
        <f t="shared" si="1"/>
        <v>42</v>
      </c>
    </row>
    <row r="44" spans="1:17" x14ac:dyDescent="0.45">
      <c r="A44" s="1">
        <v>43994</v>
      </c>
      <c r="B44">
        <v>224</v>
      </c>
      <c r="C44">
        <v>385</v>
      </c>
      <c r="D44">
        <v>138</v>
      </c>
      <c r="E44">
        <f t="shared" si="0"/>
        <v>225</v>
      </c>
      <c r="F44">
        <f t="shared" si="0"/>
        <v>0</v>
      </c>
      <c r="G44">
        <f t="shared" si="0"/>
        <v>138</v>
      </c>
      <c r="H44">
        <f>owoce67[[#This Row],[Chłodnia m]]+owoce67[[#This Row],[dostawa_malin]]</f>
        <v>449</v>
      </c>
      <c r="I44">
        <f>owoce67[[#This Row],[Chłodnia t]]+owoce67[[#This Row],[dostawa_truskawek]]</f>
        <v>385</v>
      </c>
      <c r="J44">
        <f>owoce67[[#This Row],[chłodnia p]]+owoce67[[#This Row],[dostawa_porzeczek]]</f>
        <v>276</v>
      </c>
      <c r="K4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4" t="str">
        <f>IF(owoce67[[#This Row],[Najmniej]]="maliny", "truskawki-porzeczki", IF(owoce67[[#This Row],[Najmniej]] = "truskawki", "maliny-porzeczki", "maliny-truskawki"))</f>
        <v>maliny-truskawki</v>
      </c>
      <c r="M44" s="2">
        <f>IF(OR(owoce67[[#This Row],[Konfitukra]] = "maliny-truskawki", owoce67[[#This Row],[Konfitukra]]="maliny-porzeczki"), owoce67[[#This Row],[Przed produkcja m]]-P44, owoce67[[#This Row],[Przed produkcja m]])</f>
        <v>64</v>
      </c>
      <c r="N44" s="2">
        <f>IF(OR(owoce67[[#This Row],[Konfitukra]] = "maliny-truskawki", owoce67[[#This Row],[Konfitukra]]="truskawki-porzeczki"),  owoce67[[#This Row],[Przed produckaj T]]-P44, owoce67[[#This Row],[Przed produckaj T]])</f>
        <v>0</v>
      </c>
      <c r="O44" s="2">
        <f>IF(OR(owoce67[[#This Row],[Konfitukra]] = "maliny-porzeczki", owoce67[[#This Row],[Konfitukra]]="truskawki-porzeczki"),  owoce67[[#This Row],[Przed produkcja P]]-P44, owoce67[[#This Row],[Przed produkcja P]])</f>
        <v>276</v>
      </c>
      <c r="P4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385</v>
      </c>
      <c r="Q44" s="2">
        <f t="shared" si="1"/>
        <v>43</v>
      </c>
    </row>
    <row r="45" spans="1:17" x14ac:dyDescent="0.45">
      <c r="A45" s="1">
        <v>43995</v>
      </c>
      <c r="B45">
        <v>309</v>
      </c>
      <c r="C45">
        <v>204</v>
      </c>
      <c r="D45">
        <v>140</v>
      </c>
      <c r="E45">
        <f t="shared" si="0"/>
        <v>64</v>
      </c>
      <c r="F45">
        <f t="shared" si="0"/>
        <v>0</v>
      </c>
      <c r="G45">
        <f t="shared" si="0"/>
        <v>276</v>
      </c>
      <c r="H45">
        <f>owoce67[[#This Row],[Chłodnia m]]+owoce67[[#This Row],[dostawa_malin]]</f>
        <v>373</v>
      </c>
      <c r="I45">
        <f>owoce67[[#This Row],[Chłodnia t]]+owoce67[[#This Row],[dostawa_truskawek]]</f>
        <v>204</v>
      </c>
      <c r="J45">
        <f>owoce67[[#This Row],[chłodnia p]]+owoce67[[#This Row],[dostawa_porzeczek]]</f>
        <v>416</v>
      </c>
      <c r="K4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45" t="str">
        <f>IF(owoce67[[#This Row],[Najmniej]]="maliny", "truskawki-porzeczki", IF(owoce67[[#This Row],[Najmniej]] = "truskawki", "maliny-porzeczki", "maliny-truskawki"))</f>
        <v>maliny-porzeczki</v>
      </c>
      <c r="M45" s="2">
        <f>IF(OR(owoce67[[#This Row],[Konfitukra]] = "maliny-truskawki", owoce67[[#This Row],[Konfitukra]]="maliny-porzeczki"), owoce67[[#This Row],[Przed produkcja m]]-P45, owoce67[[#This Row],[Przed produkcja m]])</f>
        <v>0</v>
      </c>
      <c r="N45" s="2">
        <f>IF(OR(owoce67[[#This Row],[Konfitukra]] = "maliny-truskawki", owoce67[[#This Row],[Konfitukra]]="truskawki-porzeczki"),  owoce67[[#This Row],[Przed produckaj T]]-P45, owoce67[[#This Row],[Przed produckaj T]])</f>
        <v>204</v>
      </c>
      <c r="O45" s="2">
        <f>IF(OR(owoce67[[#This Row],[Konfitukra]] = "maliny-porzeczki", owoce67[[#This Row],[Konfitukra]]="truskawki-porzeczki"),  owoce67[[#This Row],[Przed produkcja P]]-P45, owoce67[[#This Row],[Przed produkcja P]])</f>
        <v>43</v>
      </c>
      <c r="P4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373</v>
      </c>
      <c r="Q45" s="2">
        <f t="shared" si="1"/>
        <v>44</v>
      </c>
    </row>
    <row r="46" spans="1:17" x14ac:dyDescent="0.45">
      <c r="A46" s="1">
        <v>43996</v>
      </c>
      <c r="B46">
        <v>246</v>
      </c>
      <c r="C46">
        <v>275</v>
      </c>
      <c r="D46">
        <v>130</v>
      </c>
      <c r="E46">
        <f t="shared" si="0"/>
        <v>0</v>
      </c>
      <c r="F46">
        <f t="shared" si="0"/>
        <v>204</v>
      </c>
      <c r="G46">
        <f t="shared" si="0"/>
        <v>43</v>
      </c>
      <c r="H46">
        <f>owoce67[[#This Row],[Chłodnia m]]+owoce67[[#This Row],[dostawa_malin]]</f>
        <v>246</v>
      </c>
      <c r="I46">
        <f>owoce67[[#This Row],[Chłodnia t]]+owoce67[[#This Row],[dostawa_truskawek]]</f>
        <v>479</v>
      </c>
      <c r="J46">
        <f>owoce67[[#This Row],[chłodnia p]]+owoce67[[#This Row],[dostawa_porzeczek]]</f>
        <v>173</v>
      </c>
      <c r="K4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6" t="str">
        <f>IF(owoce67[[#This Row],[Najmniej]]="maliny", "truskawki-porzeczki", IF(owoce67[[#This Row],[Najmniej]] = "truskawki", "maliny-porzeczki", "maliny-truskawki"))</f>
        <v>maliny-truskawki</v>
      </c>
      <c r="M46" s="2">
        <f>IF(OR(owoce67[[#This Row],[Konfitukra]] = "maliny-truskawki", owoce67[[#This Row],[Konfitukra]]="maliny-porzeczki"), owoce67[[#This Row],[Przed produkcja m]]-P46, owoce67[[#This Row],[Przed produkcja m]])</f>
        <v>0</v>
      </c>
      <c r="N46" s="2">
        <f>IF(OR(owoce67[[#This Row],[Konfitukra]] = "maliny-truskawki", owoce67[[#This Row],[Konfitukra]]="truskawki-porzeczki"),  owoce67[[#This Row],[Przed produckaj T]]-P46, owoce67[[#This Row],[Przed produckaj T]])</f>
        <v>233</v>
      </c>
      <c r="O46" s="2">
        <f>IF(OR(owoce67[[#This Row],[Konfitukra]] = "maliny-porzeczki", owoce67[[#This Row],[Konfitukra]]="truskawki-porzeczki"),  owoce67[[#This Row],[Przed produkcja P]]-P46, owoce67[[#This Row],[Przed produkcja P]])</f>
        <v>173</v>
      </c>
      <c r="P4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246</v>
      </c>
      <c r="Q46" s="2">
        <f t="shared" si="1"/>
        <v>45</v>
      </c>
    </row>
    <row r="47" spans="1:17" x14ac:dyDescent="0.45">
      <c r="A47" s="1">
        <v>43997</v>
      </c>
      <c r="B47">
        <v>241</v>
      </c>
      <c r="C47">
        <v>247</v>
      </c>
      <c r="D47">
        <v>166</v>
      </c>
      <c r="E47">
        <f t="shared" si="0"/>
        <v>0</v>
      </c>
      <c r="F47">
        <f t="shared" si="0"/>
        <v>233</v>
      </c>
      <c r="G47">
        <f t="shared" si="0"/>
        <v>173</v>
      </c>
      <c r="H47">
        <f>owoce67[[#This Row],[Chłodnia m]]+owoce67[[#This Row],[dostawa_malin]]</f>
        <v>241</v>
      </c>
      <c r="I47">
        <f>owoce67[[#This Row],[Chłodnia t]]+owoce67[[#This Row],[dostawa_truskawek]]</f>
        <v>480</v>
      </c>
      <c r="J47">
        <f>owoce67[[#This Row],[chłodnia p]]+owoce67[[#This Row],[dostawa_porzeczek]]</f>
        <v>339</v>
      </c>
      <c r="K4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47" t="str">
        <f>IF(owoce67[[#This Row],[Najmniej]]="maliny", "truskawki-porzeczki", IF(owoce67[[#This Row],[Najmniej]] = "truskawki", "maliny-porzeczki", "maliny-truskawki"))</f>
        <v>truskawki-porzeczki</v>
      </c>
      <c r="M47" s="2">
        <f>IF(OR(owoce67[[#This Row],[Konfitukra]] = "maliny-truskawki", owoce67[[#This Row],[Konfitukra]]="maliny-porzeczki"), owoce67[[#This Row],[Przed produkcja m]]-P47, owoce67[[#This Row],[Przed produkcja m]])</f>
        <v>241</v>
      </c>
      <c r="N47" s="2">
        <f>IF(OR(owoce67[[#This Row],[Konfitukra]] = "maliny-truskawki", owoce67[[#This Row],[Konfitukra]]="truskawki-porzeczki"),  owoce67[[#This Row],[Przed produckaj T]]-P47, owoce67[[#This Row],[Przed produckaj T]])</f>
        <v>141</v>
      </c>
      <c r="O47" s="2">
        <f>IF(OR(owoce67[[#This Row],[Konfitukra]] = "maliny-porzeczki", owoce67[[#This Row],[Konfitukra]]="truskawki-porzeczki"),  owoce67[[#This Row],[Przed produkcja P]]-P47, owoce67[[#This Row],[Przed produkcja P]])</f>
        <v>0</v>
      </c>
      <c r="P4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339</v>
      </c>
      <c r="Q47" s="2">
        <f t="shared" si="1"/>
        <v>46</v>
      </c>
    </row>
    <row r="48" spans="1:17" x14ac:dyDescent="0.45">
      <c r="A48" s="1">
        <v>43998</v>
      </c>
      <c r="B48">
        <v>365</v>
      </c>
      <c r="C48">
        <v>256</v>
      </c>
      <c r="D48">
        <v>132</v>
      </c>
      <c r="E48">
        <f t="shared" si="0"/>
        <v>241</v>
      </c>
      <c r="F48">
        <f t="shared" si="0"/>
        <v>141</v>
      </c>
      <c r="G48">
        <f t="shared" si="0"/>
        <v>0</v>
      </c>
      <c r="H48">
        <f>owoce67[[#This Row],[Chłodnia m]]+owoce67[[#This Row],[dostawa_malin]]</f>
        <v>606</v>
      </c>
      <c r="I48">
        <f>owoce67[[#This Row],[Chłodnia t]]+owoce67[[#This Row],[dostawa_truskawek]]</f>
        <v>397</v>
      </c>
      <c r="J48">
        <f>owoce67[[#This Row],[chłodnia p]]+owoce67[[#This Row],[dostawa_porzeczek]]</f>
        <v>132</v>
      </c>
      <c r="K4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8" t="str">
        <f>IF(owoce67[[#This Row],[Najmniej]]="maliny", "truskawki-porzeczki", IF(owoce67[[#This Row],[Najmniej]] = "truskawki", "maliny-porzeczki", "maliny-truskawki"))</f>
        <v>maliny-truskawki</v>
      </c>
      <c r="M48" s="2">
        <f>IF(OR(owoce67[[#This Row],[Konfitukra]] = "maliny-truskawki", owoce67[[#This Row],[Konfitukra]]="maliny-porzeczki"), owoce67[[#This Row],[Przed produkcja m]]-P48, owoce67[[#This Row],[Przed produkcja m]])</f>
        <v>209</v>
      </c>
      <c r="N48" s="2">
        <f>IF(OR(owoce67[[#This Row],[Konfitukra]] = "maliny-truskawki", owoce67[[#This Row],[Konfitukra]]="truskawki-porzeczki"),  owoce67[[#This Row],[Przed produckaj T]]-P48, owoce67[[#This Row],[Przed produckaj T]])</f>
        <v>0</v>
      </c>
      <c r="O48" s="2">
        <f>IF(OR(owoce67[[#This Row],[Konfitukra]] = "maliny-porzeczki", owoce67[[#This Row],[Konfitukra]]="truskawki-porzeczki"),  owoce67[[#This Row],[Przed produkcja P]]-P48, owoce67[[#This Row],[Przed produkcja P]])</f>
        <v>132</v>
      </c>
      <c r="P4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397</v>
      </c>
      <c r="Q48" s="2">
        <f t="shared" si="1"/>
        <v>47</v>
      </c>
    </row>
    <row r="49" spans="1:17" x14ac:dyDescent="0.45">
      <c r="A49" s="1">
        <v>43999</v>
      </c>
      <c r="B49">
        <v>225</v>
      </c>
      <c r="C49">
        <v>392</v>
      </c>
      <c r="D49">
        <v>158</v>
      </c>
      <c r="E49">
        <f t="shared" si="0"/>
        <v>209</v>
      </c>
      <c r="F49">
        <f t="shared" si="0"/>
        <v>0</v>
      </c>
      <c r="G49">
        <f t="shared" si="0"/>
        <v>132</v>
      </c>
      <c r="H49">
        <f>owoce67[[#This Row],[Chłodnia m]]+owoce67[[#This Row],[dostawa_malin]]</f>
        <v>434</v>
      </c>
      <c r="I49">
        <f>owoce67[[#This Row],[Chłodnia t]]+owoce67[[#This Row],[dostawa_truskawek]]</f>
        <v>392</v>
      </c>
      <c r="J49">
        <f>owoce67[[#This Row],[chłodnia p]]+owoce67[[#This Row],[dostawa_porzeczek]]</f>
        <v>290</v>
      </c>
      <c r="K4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49" t="str">
        <f>IF(owoce67[[#This Row],[Najmniej]]="maliny", "truskawki-porzeczki", IF(owoce67[[#This Row],[Najmniej]] = "truskawki", "maliny-porzeczki", "maliny-truskawki"))</f>
        <v>maliny-truskawki</v>
      </c>
      <c r="M49" s="2">
        <f>IF(OR(owoce67[[#This Row],[Konfitukra]] = "maliny-truskawki", owoce67[[#This Row],[Konfitukra]]="maliny-porzeczki"), owoce67[[#This Row],[Przed produkcja m]]-P49, owoce67[[#This Row],[Przed produkcja m]])</f>
        <v>42</v>
      </c>
      <c r="N49" s="2">
        <f>IF(OR(owoce67[[#This Row],[Konfitukra]] = "maliny-truskawki", owoce67[[#This Row],[Konfitukra]]="truskawki-porzeczki"),  owoce67[[#This Row],[Przed produckaj T]]-P49, owoce67[[#This Row],[Przed produckaj T]])</f>
        <v>0</v>
      </c>
      <c r="O49" s="2">
        <f>IF(OR(owoce67[[#This Row],[Konfitukra]] = "maliny-porzeczki", owoce67[[#This Row],[Konfitukra]]="truskawki-porzeczki"),  owoce67[[#This Row],[Przed produkcja P]]-P49, owoce67[[#This Row],[Przed produkcja P]])</f>
        <v>290</v>
      </c>
      <c r="P4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392</v>
      </c>
      <c r="Q49" s="2">
        <f t="shared" si="1"/>
        <v>48</v>
      </c>
    </row>
    <row r="50" spans="1:17" x14ac:dyDescent="0.45">
      <c r="A50" s="1">
        <v>44000</v>
      </c>
      <c r="B50">
        <v>335</v>
      </c>
      <c r="C50">
        <v>254</v>
      </c>
      <c r="D50">
        <v>173</v>
      </c>
      <c r="E50">
        <f t="shared" si="0"/>
        <v>42</v>
      </c>
      <c r="F50">
        <f t="shared" si="0"/>
        <v>0</v>
      </c>
      <c r="G50">
        <f t="shared" si="0"/>
        <v>290</v>
      </c>
      <c r="H50">
        <f>owoce67[[#This Row],[Chłodnia m]]+owoce67[[#This Row],[dostawa_malin]]</f>
        <v>377</v>
      </c>
      <c r="I50">
        <f>owoce67[[#This Row],[Chłodnia t]]+owoce67[[#This Row],[dostawa_truskawek]]</f>
        <v>254</v>
      </c>
      <c r="J50">
        <f>owoce67[[#This Row],[chłodnia p]]+owoce67[[#This Row],[dostawa_porzeczek]]</f>
        <v>463</v>
      </c>
      <c r="K5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50" t="str">
        <f>IF(owoce67[[#This Row],[Najmniej]]="maliny", "truskawki-porzeczki", IF(owoce67[[#This Row],[Najmniej]] = "truskawki", "maliny-porzeczki", "maliny-truskawki"))</f>
        <v>maliny-porzeczki</v>
      </c>
      <c r="M50" s="2">
        <f>IF(OR(owoce67[[#This Row],[Konfitukra]] = "maliny-truskawki", owoce67[[#This Row],[Konfitukra]]="maliny-porzeczki"), owoce67[[#This Row],[Przed produkcja m]]-P50, owoce67[[#This Row],[Przed produkcja m]])</f>
        <v>0</v>
      </c>
      <c r="N50" s="2">
        <f>IF(OR(owoce67[[#This Row],[Konfitukra]] = "maliny-truskawki", owoce67[[#This Row],[Konfitukra]]="truskawki-porzeczki"),  owoce67[[#This Row],[Przed produckaj T]]-P50, owoce67[[#This Row],[Przed produckaj T]])</f>
        <v>254</v>
      </c>
      <c r="O50" s="2">
        <f>IF(OR(owoce67[[#This Row],[Konfitukra]] = "maliny-porzeczki", owoce67[[#This Row],[Konfitukra]]="truskawki-porzeczki"),  owoce67[[#This Row],[Przed produkcja P]]-P50, owoce67[[#This Row],[Przed produkcja P]])</f>
        <v>86</v>
      </c>
      <c r="P5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377</v>
      </c>
      <c r="Q50" s="2">
        <f t="shared" si="1"/>
        <v>49</v>
      </c>
    </row>
    <row r="51" spans="1:17" x14ac:dyDescent="0.45">
      <c r="A51" s="1">
        <v>44001</v>
      </c>
      <c r="B51">
        <v>376</v>
      </c>
      <c r="C51">
        <v>258</v>
      </c>
      <c r="D51">
        <v>151</v>
      </c>
      <c r="E51">
        <f t="shared" si="0"/>
        <v>0</v>
      </c>
      <c r="F51">
        <f t="shared" si="0"/>
        <v>254</v>
      </c>
      <c r="G51">
        <f t="shared" si="0"/>
        <v>86</v>
      </c>
      <c r="H51">
        <f>owoce67[[#This Row],[Chłodnia m]]+owoce67[[#This Row],[dostawa_malin]]</f>
        <v>376</v>
      </c>
      <c r="I51">
        <f>owoce67[[#This Row],[Chłodnia t]]+owoce67[[#This Row],[dostawa_truskawek]]</f>
        <v>512</v>
      </c>
      <c r="J51">
        <f>owoce67[[#This Row],[chłodnia p]]+owoce67[[#This Row],[dostawa_porzeczek]]</f>
        <v>237</v>
      </c>
      <c r="K5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51" t="str">
        <f>IF(owoce67[[#This Row],[Najmniej]]="maliny", "truskawki-porzeczki", IF(owoce67[[#This Row],[Najmniej]] = "truskawki", "maliny-porzeczki", "maliny-truskawki"))</f>
        <v>maliny-truskawki</v>
      </c>
      <c r="M51" s="2">
        <f>IF(OR(owoce67[[#This Row],[Konfitukra]] = "maliny-truskawki", owoce67[[#This Row],[Konfitukra]]="maliny-porzeczki"), owoce67[[#This Row],[Przed produkcja m]]-P51, owoce67[[#This Row],[Przed produkcja m]])</f>
        <v>0</v>
      </c>
      <c r="N51" s="2">
        <f>IF(OR(owoce67[[#This Row],[Konfitukra]] = "maliny-truskawki", owoce67[[#This Row],[Konfitukra]]="truskawki-porzeczki"),  owoce67[[#This Row],[Przed produckaj T]]-P51, owoce67[[#This Row],[Przed produckaj T]])</f>
        <v>136</v>
      </c>
      <c r="O51" s="2">
        <f>IF(OR(owoce67[[#This Row],[Konfitukra]] = "maliny-porzeczki", owoce67[[#This Row],[Konfitukra]]="truskawki-porzeczki"),  owoce67[[#This Row],[Przed produkcja P]]-P51, owoce67[[#This Row],[Przed produkcja P]])</f>
        <v>237</v>
      </c>
      <c r="P5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376</v>
      </c>
      <c r="Q51" s="2">
        <f t="shared" si="1"/>
        <v>50</v>
      </c>
    </row>
    <row r="52" spans="1:17" x14ac:dyDescent="0.45">
      <c r="A52" s="1">
        <v>44002</v>
      </c>
      <c r="B52">
        <v>310</v>
      </c>
      <c r="C52">
        <v>248</v>
      </c>
      <c r="D52">
        <v>173</v>
      </c>
      <c r="E52">
        <f t="shared" si="0"/>
        <v>0</v>
      </c>
      <c r="F52">
        <f t="shared" si="0"/>
        <v>136</v>
      </c>
      <c r="G52">
        <f t="shared" si="0"/>
        <v>237</v>
      </c>
      <c r="H52">
        <f>owoce67[[#This Row],[Chłodnia m]]+owoce67[[#This Row],[dostawa_malin]]</f>
        <v>310</v>
      </c>
      <c r="I52">
        <f>owoce67[[#This Row],[Chłodnia t]]+owoce67[[#This Row],[dostawa_truskawek]]</f>
        <v>384</v>
      </c>
      <c r="J52">
        <f>owoce67[[#This Row],[chłodnia p]]+owoce67[[#This Row],[dostawa_porzeczek]]</f>
        <v>410</v>
      </c>
      <c r="K5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52" t="str">
        <f>IF(owoce67[[#This Row],[Najmniej]]="maliny", "truskawki-porzeczki", IF(owoce67[[#This Row],[Najmniej]] = "truskawki", "maliny-porzeczki", "maliny-truskawki"))</f>
        <v>truskawki-porzeczki</v>
      </c>
      <c r="M52" s="2">
        <f>IF(OR(owoce67[[#This Row],[Konfitukra]] = "maliny-truskawki", owoce67[[#This Row],[Konfitukra]]="maliny-porzeczki"), owoce67[[#This Row],[Przed produkcja m]]-P52, owoce67[[#This Row],[Przed produkcja m]])</f>
        <v>310</v>
      </c>
      <c r="N52" s="2">
        <f>IF(OR(owoce67[[#This Row],[Konfitukra]] = "maliny-truskawki", owoce67[[#This Row],[Konfitukra]]="truskawki-porzeczki"),  owoce67[[#This Row],[Przed produckaj T]]-P52, owoce67[[#This Row],[Przed produckaj T]])</f>
        <v>0</v>
      </c>
      <c r="O52" s="2">
        <f>IF(OR(owoce67[[#This Row],[Konfitukra]] = "maliny-porzeczki", owoce67[[#This Row],[Konfitukra]]="truskawki-porzeczki"),  owoce67[[#This Row],[Przed produkcja P]]-P52, owoce67[[#This Row],[Przed produkcja P]])</f>
        <v>26</v>
      </c>
      <c r="P5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384</v>
      </c>
      <c r="Q52" s="2">
        <f t="shared" si="1"/>
        <v>51</v>
      </c>
    </row>
    <row r="53" spans="1:17" x14ac:dyDescent="0.45">
      <c r="A53" s="1">
        <v>44003</v>
      </c>
      <c r="B53">
        <v>408</v>
      </c>
      <c r="C53">
        <v>250</v>
      </c>
      <c r="D53">
        <v>242</v>
      </c>
      <c r="E53">
        <f t="shared" si="0"/>
        <v>310</v>
      </c>
      <c r="F53">
        <f t="shared" si="0"/>
        <v>0</v>
      </c>
      <c r="G53">
        <f t="shared" si="0"/>
        <v>26</v>
      </c>
      <c r="H53">
        <f>owoce67[[#This Row],[Chłodnia m]]+owoce67[[#This Row],[dostawa_malin]]</f>
        <v>718</v>
      </c>
      <c r="I53">
        <f>owoce67[[#This Row],[Chłodnia t]]+owoce67[[#This Row],[dostawa_truskawek]]</f>
        <v>250</v>
      </c>
      <c r="J53">
        <f>owoce67[[#This Row],[chłodnia p]]+owoce67[[#This Row],[dostawa_porzeczek]]</f>
        <v>268</v>
      </c>
      <c r="K5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53" t="str">
        <f>IF(owoce67[[#This Row],[Najmniej]]="maliny", "truskawki-porzeczki", IF(owoce67[[#This Row],[Najmniej]] = "truskawki", "maliny-porzeczki", "maliny-truskawki"))</f>
        <v>maliny-porzeczki</v>
      </c>
      <c r="M53" s="2">
        <f>IF(OR(owoce67[[#This Row],[Konfitukra]] = "maliny-truskawki", owoce67[[#This Row],[Konfitukra]]="maliny-porzeczki"), owoce67[[#This Row],[Przed produkcja m]]-P53, owoce67[[#This Row],[Przed produkcja m]])</f>
        <v>450</v>
      </c>
      <c r="N53" s="2">
        <f>IF(OR(owoce67[[#This Row],[Konfitukra]] = "maliny-truskawki", owoce67[[#This Row],[Konfitukra]]="truskawki-porzeczki"),  owoce67[[#This Row],[Przed produckaj T]]-P53, owoce67[[#This Row],[Przed produckaj T]])</f>
        <v>250</v>
      </c>
      <c r="O53" s="2">
        <f>IF(OR(owoce67[[#This Row],[Konfitukra]] = "maliny-porzeczki", owoce67[[#This Row],[Konfitukra]]="truskawki-porzeczki"),  owoce67[[#This Row],[Przed produkcja P]]-P53, owoce67[[#This Row],[Przed produkcja P]])</f>
        <v>0</v>
      </c>
      <c r="P5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268</v>
      </c>
      <c r="Q53" s="2">
        <f t="shared" si="1"/>
        <v>52</v>
      </c>
    </row>
    <row r="54" spans="1:17" x14ac:dyDescent="0.45">
      <c r="A54" s="1">
        <v>44004</v>
      </c>
      <c r="B54">
        <v>256</v>
      </c>
      <c r="C54">
        <v>393</v>
      </c>
      <c r="D54">
        <v>219</v>
      </c>
      <c r="E54">
        <f t="shared" si="0"/>
        <v>450</v>
      </c>
      <c r="F54">
        <f t="shared" si="0"/>
        <v>250</v>
      </c>
      <c r="G54">
        <f t="shared" si="0"/>
        <v>0</v>
      </c>
      <c r="H54">
        <f>owoce67[[#This Row],[Chłodnia m]]+owoce67[[#This Row],[dostawa_malin]]</f>
        <v>706</v>
      </c>
      <c r="I54">
        <f>owoce67[[#This Row],[Chłodnia t]]+owoce67[[#This Row],[dostawa_truskawek]]</f>
        <v>643</v>
      </c>
      <c r="J54">
        <f>owoce67[[#This Row],[chłodnia p]]+owoce67[[#This Row],[dostawa_porzeczek]]</f>
        <v>219</v>
      </c>
      <c r="K5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54" t="str">
        <f>IF(owoce67[[#This Row],[Najmniej]]="maliny", "truskawki-porzeczki", IF(owoce67[[#This Row],[Najmniej]] = "truskawki", "maliny-porzeczki", "maliny-truskawki"))</f>
        <v>maliny-truskawki</v>
      </c>
      <c r="M54" s="2">
        <f>IF(OR(owoce67[[#This Row],[Konfitukra]] = "maliny-truskawki", owoce67[[#This Row],[Konfitukra]]="maliny-porzeczki"), owoce67[[#This Row],[Przed produkcja m]]-P54, owoce67[[#This Row],[Przed produkcja m]])</f>
        <v>63</v>
      </c>
      <c r="N54" s="2">
        <f>IF(OR(owoce67[[#This Row],[Konfitukra]] = "maliny-truskawki", owoce67[[#This Row],[Konfitukra]]="truskawki-porzeczki"),  owoce67[[#This Row],[Przed produckaj T]]-P54, owoce67[[#This Row],[Przed produckaj T]])</f>
        <v>0</v>
      </c>
      <c r="O54" s="2">
        <f>IF(OR(owoce67[[#This Row],[Konfitukra]] = "maliny-porzeczki", owoce67[[#This Row],[Konfitukra]]="truskawki-porzeczki"),  owoce67[[#This Row],[Przed produkcja P]]-P54, owoce67[[#This Row],[Przed produkcja P]])</f>
        <v>219</v>
      </c>
      <c r="P5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643</v>
      </c>
      <c r="Q54" s="2">
        <f t="shared" si="1"/>
        <v>53</v>
      </c>
    </row>
    <row r="55" spans="1:17" x14ac:dyDescent="0.45">
      <c r="A55" s="1">
        <v>44005</v>
      </c>
      <c r="B55">
        <v>322</v>
      </c>
      <c r="C55">
        <v>425</v>
      </c>
      <c r="D55">
        <v>215</v>
      </c>
      <c r="E55">
        <f t="shared" si="0"/>
        <v>63</v>
      </c>
      <c r="F55">
        <f t="shared" si="0"/>
        <v>0</v>
      </c>
      <c r="G55">
        <f t="shared" si="0"/>
        <v>219</v>
      </c>
      <c r="H55">
        <f>owoce67[[#This Row],[Chłodnia m]]+owoce67[[#This Row],[dostawa_malin]]</f>
        <v>385</v>
      </c>
      <c r="I55">
        <f>owoce67[[#This Row],[Chłodnia t]]+owoce67[[#This Row],[dostawa_truskawek]]</f>
        <v>425</v>
      </c>
      <c r="J55">
        <f>owoce67[[#This Row],[chłodnia p]]+owoce67[[#This Row],[dostawa_porzeczek]]</f>
        <v>434</v>
      </c>
      <c r="K5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55" t="str">
        <f>IF(owoce67[[#This Row],[Najmniej]]="maliny", "truskawki-porzeczki", IF(owoce67[[#This Row],[Najmniej]] = "truskawki", "maliny-porzeczki", "maliny-truskawki"))</f>
        <v>truskawki-porzeczki</v>
      </c>
      <c r="M55" s="2">
        <f>IF(OR(owoce67[[#This Row],[Konfitukra]] = "maliny-truskawki", owoce67[[#This Row],[Konfitukra]]="maliny-porzeczki"), owoce67[[#This Row],[Przed produkcja m]]-P55, owoce67[[#This Row],[Przed produkcja m]])</f>
        <v>385</v>
      </c>
      <c r="N55" s="2">
        <f>IF(OR(owoce67[[#This Row],[Konfitukra]] = "maliny-truskawki", owoce67[[#This Row],[Konfitukra]]="truskawki-porzeczki"),  owoce67[[#This Row],[Przed produckaj T]]-P55, owoce67[[#This Row],[Przed produckaj T]])</f>
        <v>0</v>
      </c>
      <c r="O55" s="2">
        <f>IF(OR(owoce67[[#This Row],[Konfitukra]] = "maliny-porzeczki", owoce67[[#This Row],[Konfitukra]]="truskawki-porzeczki"),  owoce67[[#This Row],[Przed produkcja P]]-P55, owoce67[[#This Row],[Przed produkcja P]])</f>
        <v>9</v>
      </c>
      <c r="P5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425</v>
      </c>
      <c r="Q55" s="2">
        <f t="shared" si="1"/>
        <v>54</v>
      </c>
    </row>
    <row r="56" spans="1:17" x14ac:dyDescent="0.45">
      <c r="A56" s="1">
        <v>44006</v>
      </c>
      <c r="B56">
        <v>447</v>
      </c>
      <c r="C56">
        <v>385</v>
      </c>
      <c r="D56">
        <v>212</v>
      </c>
      <c r="E56">
        <f t="shared" si="0"/>
        <v>385</v>
      </c>
      <c r="F56">
        <f t="shared" si="0"/>
        <v>0</v>
      </c>
      <c r="G56">
        <f t="shared" si="0"/>
        <v>9</v>
      </c>
      <c r="H56">
        <f>owoce67[[#This Row],[Chłodnia m]]+owoce67[[#This Row],[dostawa_malin]]</f>
        <v>832</v>
      </c>
      <c r="I56">
        <f>owoce67[[#This Row],[Chłodnia t]]+owoce67[[#This Row],[dostawa_truskawek]]</f>
        <v>385</v>
      </c>
      <c r="J56">
        <f>owoce67[[#This Row],[chłodnia p]]+owoce67[[#This Row],[dostawa_porzeczek]]</f>
        <v>221</v>
      </c>
      <c r="K5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56" t="str">
        <f>IF(owoce67[[#This Row],[Najmniej]]="maliny", "truskawki-porzeczki", IF(owoce67[[#This Row],[Najmniej]] = "truskawki", "maliny-porzeczki", "maliny-truskawki"))</f>
        <v>maliny-truskawki</v>
      </c>
      <c r="M56" s="2">
        <f>IF(OR(owoce67[[#This Row],[Konfitukra]] = "maliny-truskawki", owoce67[[#This Row],[Konfitukra]]="maliny-porzeczki"), owoce67[[#This Row],[Przed produkcja m]]-P56, owoce67[[#This Row],[Przed produkcja m]])</f>
        <v>447</v>
      </c>
      <c r="N56" s="2">
        <f>IF(OR(owoce67[[#This Row],[Konfitukra]] = "maliny-truskawki", owoce67[[#This Row],[Konfitukra]]="truskawki-porzeczki"),  owoce67[[#This Row],[Przed produckaj T]]-P56, owoce67[[#This Row],[Przed produckaj T]])</f>
        <v>0</v>
      </c>
      <c r="O56" s="2">
        <f>IF(OR(owoce67[[#This Row],[Konfitukra]] = "maliny-porzeczki", owoce67[[#This Row],[Konfitukra]]="truskawki-porzeczki"),  owoce67[[#This Row],[Przed produkcja P]]-P56, owoce67[[#This Row],[Przed produkcja P]])</f>
        <v>221</v>
      </c>
      <c r="P5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385</v>
      </c>
      <c r="Q56" s="2">
        <f t="shared" si="1"/>
        <v>55</v>
      </c>
    </row>
    <row r="57" spans="1:17" x14ac:dyDescent="0.45">
      <c r="A57" s="1">
        <v>44007</v>
      </c>
      <c r="B57">
        <v>408</v>
      </c>
      <c r="C57">
        <v>260</v>
      </c>
      <c r="D57">
        <v>225</v>
      </c>
      <c r="E57">
        <f t="shared" si="0"/>
        <v>447</v>
      </c>
      <c r="F57">
        <f t="shared" si="0"/>
        <v>0</v>
      </c>
      <c r="G57">
        <f t="shared" si="0"/>
        <v>221</v>
      </c>
      <c r="H57">
        <f>owoce67[[#This Row],[Chłodnia m]]+owoce67[[#This Row],[dostawa_malin]]</f>
        <v>855</v>
      </c>
      <c r="I57">
        <f>owoce67[[#This Row],[Chłodnia t]]+owoce67[[#This Row],[dostawa_truskawek]]</f>
        <v>260</v>
      </c>
      <c r="J57">
        <f>owoce67[[#This Row],[chłodnia p]]+owoce67[[#This Row],[dostawa_porzeczek]]</f>
        <v>446</v>
      </c>
      <c r="K5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57" t="str">
        <f>IF(owoce67[[#This Row],[Najmniej]]="maliny", "truskawki-porzeczki", IF(owoce67[[#This Row],[Najmniej]] = "truskawki", "maliny-porzeczki", "maliny-truskawki"))</f>
        <v>maliny-porzeczki</v>
      </c>
      <c r="M57" s="2">
        <f>IF(OR(owoce67[[#This Row],[Konfitukra]] = "maliny-truskawki", owoce67[[#This Row],[Konfitukra]]="maliny-porzeczki"), owoce67[[#This Row],[Przed produkcja m]]-P57, owoce67[[#This Row],[Przed produkcja m]])</f>
        <v>409</v>
      </c>
      <c r="N57" s="2">
        <f>IF(OR(owoce67[[#This Row],[Konfitukra]] = "maliny-truskawki", owoce67[[#This Row],[Konfitukra]]="truskawki-porzeczki"),  owoce67[[#This Row],[Przed produckaj T]]-P57, owoce67[[#This Row],[Przed produckaj T]])</f>
        <v>260</v>
      </c>
      <c r="O57" s="2">
        <f>IF(OR(owoce67[[#This Row],[Konfitukra]] = "maliny-porzeczki", owoce67[[#This Row],[Konfitukra]]="truskawki-porzeczki"),  owoce67[[#This Row],[Przed produkcja P]]-P57, owoce67[[#This Row],[Przed produkcja P]])</f>
        <v>0</v>
      </c>
      <c r="P5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446</v>
      </c>
      <c r="Q57" s="2">
        <f t="shared" si="1"/>
        <v>56</v>
      </c>
    </row>
    <row r="58" spans="1:17" x14ac:dyDescent="0.45">
      <c r="A58" s="1">
        <v>44008</v>
      </c>
      <c r="B58">
        <v>283</v>
      </c>
      <c r="C58">
        <v>396</v>
      </c>
      <c r="D58">
        <v>221</v>
      </c>
      <c r="E58">
        <f t="shared" si="0"/>
        <v>409</v>
      </c>
      <c r="F58">
        <f t="shared" si="0"/>
        <v>260</v>
      </c>
      <c r="G58">
        <f t="shared" si="0"/>
        <v>0</v>
      </c>
      <c r="H58">
        <f>owoce67[[#This Row],[Chłodnia m]]+owoce67[[#This Row],[dostawa_malin]]</f>
        <v>692</v>
      </c>
      <c r="I58">
        <f>owoce67[[#This Row],[Chłodnia t]]+owoce67[[#This Row],[dostawa_truskawek]]</f>
        <v>656</v>
      </c>
      <c r="J58">
        <f>owoce67[[#This Row],[chłodnia p]]+owoce67[[#This Row],[dostawa_porzeczek]]</f>
        <v>221</v>
      </c>
      <c r="K5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58" t="str">
        <f>IF(owoce67[[#This Row],[Najmniej]]="maliny", "truskawki-porzeczki", IF(owoce67[[#This Row],[Najmniej]] = "truskawki", "maliny-porzeczki", "maliny-truskawki"))</f>
        <v>maliny-truskawki</v>
      </c>
      <c r="M58" s="2">
        <f>IF(OR(owoce67[[#This Row],[Konfitukra]] = "maliny-truskawki", owoce67[[#This Row],[Konfitukra]]="maliny-porzeczki"), owoce67[[#This Row],[Przed produkcja m]]-P58, owoce67[[#This Row],[Przed produkcja m]])</f>
        <v>36</v>
      </c>
      <c r="N58" s="2">
        <f>IF(OR(owoce67[[#This Row],[Konfitukra]] = "maliny-truskawki", owoce67[[#This Row],[Konfitukra]]="truskawki-porzeczki"),  owoce67[[#This Row],[Przed produckaj T]]-P58, owoce67[[#This Row],[Przed produckaj T]])</f>
        <v>0</v>
      </c>
      <c r="O58" s="2">
        <f>IF(OR(owoce67[[#This Row],[Konfitukra]] = "maliny-porzeczki", owoce67[[#This Row],[Konfitukra]]="truskawki-porzeczki"),  owoce67[[#This Row],[Przed produkcja P]]-P58, owoce67[[#This Row],[Przed produkcja P]])</f>
        <v>221</v>
      </c>
      <c r="P5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656</v>
      </c>
      <c r="Q58" s="2">
        <f t="shared" si="1"/>
        <v>57</v>
      </c>
    </row>
    <row r="59" spans="1:17" x14ac:dyDescent="0.45">
      <c r="A59" s="1">
        <v>44009</v>
      </c>
      <c r="B59">
        <v>414</v>
      </c>
      <c r="C59">
        <v>314</v>
      </c>
      <c r="D59">
        <v>220</v>
      </c>
      <c r="E59">
        <f t="shared" si="0"/>
        <v>36</v>
      </c>
      <c r="F59">
        <f t="shared" si="0"/>
        <v>0</v>
      </c>
      <c r="G59">
        <f t="shared" si="0"/>
        <v>221</v>
      </c>
      <c r="H59">
        <f>owoce67[[#This Row],[Chłodnia m]]+owoce67[[#This Row],[dostawa_malin]]</f>
        <v>450</v>
      </c>
      <c r="I59">
        <f>owoce67[[#This Row],[Chłodnia t]]+owoce67[[#This Row],[dostawa_truskawek]]</f>
        <v>314</v>
      </c>
      <c r="J59">
        <f>owoce67[[#This Row],[chłodnia p]]+owoce67[[#This Row],[dostawa_porzeczek]]</f>
        <v>441</v>
      </c>
      <c r="K5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59" t="str">
        <f>IF(owoce67[[#This Row],[Najmniej]]="maliny", "truskawki-porzeczki", IF(owoce67[[#This Row],[Najmniej]] = "truskawki", "maliny-porzeczki", "maliny-truskawki"))</f>
        <v>maliny-porzeczki</v>
      </c>
      <c r="M59" s="2">
        <f>IF(OR(owoce67[[#This Row],[Konfitukra]] = "maliny-truskawki", owoce67[[#This Row],[Konfitukra]]="maliny-porzeczki"), owoce67[[#This Row],[Przed produkcja m]]-P59, owoce67[[#This Row],[Przed produkcja m]])</f>
        <v>9</v>
      </c>
      <c r="N59" s="2">
        <f>IF(OR(owoce67[[#This Row],[Konfitukra]] = "maliny-truskawki", owoce67[[#This Row],[Konfitukra]]="truskawki-porzeczki"),  owoce67[[#This Row],[Przed produckaj T]]-P59, owoce67[[#This Row],[Przed produckaj T]])</f>
        <v>314</v>
      </c>
      <c r="O59" s="2">
        <f>IF(OR(owoce67[[#This Row],[Konfitukra]] = "maliny-porzeczki", owoce67[[#This Row],[Konfitukra]]="truskawki-porzeczki"),  owoce67[[#This Row],[Przed produkcja P]]-P59, owoce67[[#This Row],[Przed produkcja P]])</f>
        <v>0</v>
      </c>
      <c r="P5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441</v>
      </c>
      <c r="Q59" s="2">
        <f t="shared" si="1"/>
        <v>58</v>
      </c>
    </row>
    <row r="60" spans="1:17" x14ac:dyDescent="0.45">
      <c r="A60" s="1">
        <v>44010</v>
      </c>
      <c r="B60">
        <v>442</v>
      </c>
      <c r="C60">
        <v>449</v>
      </c>
      <c r="D60">
        <v>245</v>
      </c>
      <c r="E60">
        <f t="shared" si="0"/>
        <v>9</v>
      </c>
      <c r="F60">
        <f t="shared" si="0"/>
        <v>314</v>
      </c>
      <c r="G60">
        <f t="shared" si="0"/>
        <v>0</v>
      </c>
      <c r="H60">
        <f>owoce67[[#This Row],[Chłodnia m]]+owoce67[[#This Row],[dostawa_malin]]</f>
        <v>451</v>
      </c>
      <c r="I60">
        <f>owoce67[[#This Row],[Chłodnia t]]+owoce67[[#This Row],[dostawa_truskawek]]</f>
        <v>763</v>
      </c>
      <c r="J60">
        <f>owoce67[[#This Row],[chłodnia p]]+owoce67[[#This Row],[dostawa_porzeczek]]</f>
        <v>245</v>
      </c>
      <c r="K6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60" t="str">
        <f>IF(owoce67[[#This Row],[Najmniej]]="maliny", "truskawki-porzeczki", IF(owoce67[[#This Row],[Najmniej]] = "truskawki", "maliny-porzeczki", "maliny-truskawki"))</f>
        <v>maliny-truskawki</v>
      </c>
      <c r="M60" s="2">
        <f>IF(OR(owoce67[[#This Row],[Konfitukra]] = "maliny-truskawki", owoce67[[#This Row],[Konfitukra]]="maliny-porzeczki"), owoce67[[#This Row],[Przed produkcja m]]-P60, owoce67[[#This Row],[Przed produkcja m]])</f>
        <v>0</v>
      </c>
      <c r="N60" s="2">
        <f>IF(OR(owoce67[[#This Row],[Konfitukra]] = "maliny-truskawki", owoce67[[#This Row],[Konfitukra]]="truskawki-porzeczki"),  owoce67[[#This Row],[Przed produckaj T]]-P60, owoce67[[#This Row],[Przed produckaj T]])</f>
        <v>312</v>
      </c>
      <c r="O60" s="2">
        <f>IF(OR(owoce67[[#This Row],[Konfitukra]] = "maliny-porzeczki", owoce67[[#This Row],[Konfitukra]]="truskawki-porzeczki"),  owoce67[[#This Row],[Przed produkcja P]]-P60, owoce67[[#This Row],[Przed produkcja P]])</f>
        <v>245</v>
      </c>
      <c r="P6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451</v>
      </c>
      <c r="Q60" s="2">
        <f t="shared" si="1"/>
        <v>59</v>
      </c>
    </row>
    <row r="61" spans="1:17" x14ac:dyDescent="0.45">
      <c r="A61" s="1">
        <v>44011</v>
      </c>
      <c r="B61">
        <v>269</v>
      </c>
      <c r="C61">
        <v>370</v>
      </c>
      <c r="D61">
        <v>242</v>
      </c>
      <c r="E61">
        <f t="shared" si="0"/>
        <v>0</v>
      </c>
      <c r="F61">
        <f t="shared" si="0"/>
        <v>312</v>
      </c>
      <c r="G61">
        <f t="shared" si="0"/>
        <v>245</v>
      </c>
      <c r="H61">
        <f>owoce67[[#This Row],[Chłodnia m]]+owoce67[[#This Row],[dostawa_malin]]</f>
        <v>269</v>
      </c>
      <c r="I61">
        <f>owoce67[[#This Row],[Chłodnia t]]+owoce67[[#This Row],[dostawa_truskawek]]</f>
        <v>682</v>
      </c>
      <c r="J61">
        <f>owoce67[[#This Row],[chłodnia p]]+owoce67[[#This Row],[dostawa_porzeczek]]</f>
        <v>487</v>
      </c>
      <c r="K6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61" t="str">
        <f>IF(owoce67[[#This Row],[Najmniej]]="maliny", "truskawki-porzeczki", IF(owoce67[[#This Row],[Najmniej]] = "truskawki", "maliny-porzeczki", "maliny-truskawki"))</f>
        <v>truskawki-porzeczki</v>
      </c>
      <c r="M61" s="2">
        <f>IF(OR(owoce67[[#This Row],[Konfitukra]] = "maliny-truskawki", owoce67[[#This Row],[Konfitukra]]="maliny-porzeczki"), owoce67[[#This Row],[Przed produkcja m]]-P61, owoce67[[#This Row],[Przed produkcja m]])</f>
        <v>269</v>
      </c>
      <c r="N61" s="2">
        <f>IF(OR(owoce67[[#This Row],[Konfitukra]] = "maliny-truskawki", owoce67[[#This Row],[Konfitukra]]="truskawki-porzeczki"),  owoce67[[#This Row],[Przed produckaj T]]-P61, owoce67[[#This Row],[Przed produckaj T]])</f>
        <v>195</v>
      </c>
      <c r="O61" s="2">
        <f>IF(OR(owoce67[[#This Row],[Konfitukra]] = "maliny-porzeczki", owoce67[[#This Row],[Konfitukra]]="truskawki-porzeczki"),  owoce67[[#This Row],[Przed produkcja P]]-P61, owoce67[[#This Row],[Przed produkcja P]])</f>
        <v>0</v>
      </c>
      <c r="P6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487</v>
      </c>
      <c r="Q61" s="2">
        <f t="shared" si="1"/>
        <v>60</v>
      </c>
    </row>
    <row r="62" spans="1:17" x14ac:dyDescent="0.45">
      <c r="A62" s="1">
        <v>44012</v>
      </c>
      <c r="B62">
        <v>444</v>
      </c>
      <c r="C62">
        <v>350</v>
      </c>
      <c r="D62">
        <v>236</v>
      </c>
      <c r="E62">
        <f t="shared" si="0"/>
        <v>269</v>
      </c>
      <c r="F62">
        <f t="shared" si="0"/>
        <v>195</v>
      </c>
      <c r="G62">
        <f t="shared" si="0"/>
        <v>0</v>
      </c>
      <c r="H62">
        <f>owoce67[[#This Row],[Chłodnia m]]+owoce67[[#This Row],[dostawa_malin]]</f>
        <v>713</v>
      </c>
      <c r="I62">
        <f>owoce67[[#This Row],[Chłodnia t]]+owoce67[[#This Row],[dostawa_truskawek]]</f>
        <v>545</v>
      </c>
      <c r="J62">
        <f>owoce67[[#This Row],[chłodnia p]]+owoce67[[#This Row],[dostawa_porzeczek]]</f>
        <v>236</v>
      </c>
      <c r="K6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62" t="str">
        <f>IF(owoce67[[#This Row],[Najmniej]]="maliny", "truskawki-porzeczki", IF(owoce67[[#This Row],[Najmniej]] = "truskawki", "maliny-porzeczki", "maliny-truskawki"))</f>
        <v>maliny-truskawki</v>
      </c>
      <c r="M62" s="2">
        <f>IF(OR(owoce67[[#This Row],[Konfitukra]] = "maliny-truskawki", owoce67[[#This Row],[Konfitukra]]="maliny-porzeczki"), owoce67[[#This Row],[Przed produkcja m]]-P62, owoce67[[#This Row],[Przed produkcja m]])</f>
        <v>168</v>
      </c>
      <c r="N62" s="2">
        <f>IF(OR(owoce67[[#This Row],[Konfitukra]] = "maliny-truskawki", owoce67[[#This Row],[Konfitukra]]="truskawki-porzeczki"),  owoce67[[#This Row],[Przed produckaj T]]-P62, owoce67[[#This Row],[Przed produckaj T]])</f>
        <v>0</v>
      </c>
      <c r="O62" s="2">
        <f>IF(OR(owoce67[[#This Row],[Konfitukra]] = "maliny-porzeczki", owoce67[[#This Row],[Konfitukra]]="truskawki-porzeczki"),  owoce67[[#This Row],[Przed produkcja P]]-P62, owoce67[[#This Row],[Przed produkcja P]])</f>
        <v>236</v>
      </c>
      <c r="P6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545</v>
      </c>
      <c r="Q62" s="2">
        <f t="shared" si="1"/>
        <v>61</v>
      </c>
    </row>
    <row r="63" spans="1:17" x14ac:dyDescent="0.45">
      <c r="A63" s="1">
        <v>44013</v>
      </c>
      <c r="B63">
        <v>425</v>
      </c>
      <c r="C63">
        <v>342</v>
      </c>
      <c r="D63">
        <v>237</v>
      </c>
      <c r="E63">
        <f t="shared" si="0"/>
        <v>168</v>
      </c>
      <c r="F63">
        <f t="shared" si="0"/>
        <v>0</v>
      </c>
      <c r="G63">
        <f t="shared" si="0"/>
        <v>236</v>
      </c>
      <c r="H63">
        <f>owoce67[[#This Row],[Chłodnia m]]+owoce67[[#This Row],[dostawa_malin]]</f>
        <v>593</v>
      </c>
      <c r="I63">
        <f>owoce67[[#This Row],[Chłodnia t]]+owoce67[[#This Row],[dostawa_truskawek]]</f>
        <v>342</v>
      </c>
      <c r="J63">
        <f>owoce67[[#This Row],[chłodnia p]]+owoce67[[#This Row],[dostawa_porzeczek]]</f>
        <v>473</v>
      </c>
      <c r="K6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63" t="str">
        <f>IF(owoce67[[#This Row],[Najmniej]]="maliny", "truskawki-porzeczki", IF(owoce67[[#This Row],[Najmniej]] = "truskawki", "maliny-porzeczki", "maliny-truskawki"))</f>
        <v>maliny-porzeczki</v>
      </c>
      <c r="M63" s="2">
        <f>IF(OR(owoce67[[#This Row],[Konfitukra]] = "maliny-truskawki", owoce67[[#This Row],[Konfitukra]]="maliny-porzeczki"), owoce67[[#This Row],[Przed produkcja m]]-P63, owoce67[[#This Row],[Przed produkcja m]])</f>
        <v>120</v>
      </c>
      <c r="N63" s="2">
        <f>IF(OR(owoce67[[#This Row],[Konfitukra]] = "maliny-truskawki", owoce67[[#This Row],[Konfitukra]]="truskawki-porzeczki"),  owoce67[[#This Row],[Przed produckaj T]]-P63, owoce67[[#This Row],[Przed produckaj T]])</f>
        <v>342</v>
      </c>
      <c r="O63" s="2">
        <f>IF(OR(owoce67[[#This Row],[Konfitukra]] = "maliny-porzeczki", owoce67[[#This Row],[Konfitukra]]="truskawki-porzeczki"),  owoce67[[#This Row],[Przed produkcja P]]-P63, owoce67[[#This Row],[Przed produkcja P]])</f>
        <v>0</v>
      </c>
      <c r="P6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473</v>
      </c>
      <c r="Q63" s="2">
        <f t="shared" si="1"/>
        <v>62</v>
      </c>
    </row>
    <row r="64" spans="1:17" x14ac:dyDescent="0.45">
      <c r="A64" s="1">
        <v>44014</v>
      </c>
      <c r="B64">
        <v>377</v>
      </c>
      <c r="C64">
        <v>290</v>
      </c>
      <c r="D64">
        <v>240</v>
      </c>
      <c r="E64">
        <f t="shared" si="0"/>
        <v>120</v>
      </c>
      <c r="F64">
        <f t="shared" si="0"/>
        <v>342</v>
      </c>
      <c r="G64">
        <f t="shared" si="0"/>
        <v>0</v>
      </c>
      <c r="H64">
        <f>owoce67[[#This Row],[Chłodnia m]]+owoce67[[#This Row],[dostawa_malin]]</f>
        <v>497</v>
      </c>
      <c r="I64">
        <f>owoce67[[#This Row],[Chłodnia t]]+owoce67[[#This Row],[dostawa_truskawek]]</f>
        <v>632</v>
      </c>
      <c r="J64">
        <f>owoce67[[#This Row],[chłodnia p]]+owoce67[[#This Row],[dostawa_porzeczek]]</f>
        <v>240</v>
      </c>
      <c r="K6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64" t="str">
        <f>IF(owoce67[[#This Row],[Najmniej]]="maliny", "truskawki-porzeczki", IF(owoce67[[#This Row],[Najmniej]] = "truskawki", "maliny-porzeczki", "maliny-truskawki"))</f>
        <v>maliny-truskawki</v>
      </c>
      <c r="M64" s="2">
        <f>IF(OR(owoce67[[#This Row],[Konfitukra]] = "maliny-truskawki", owoce67[[#This Row],[Konfitukra]]="maliny-porzeczki"), owoce67[[#This Row],[Przed produkcja m]]-P64, owoce67[[#This Row],[Przed produkcja m]])</f>
        <v>0</v>
      </c>
      <c r="N64" s="2">
        <f>IF(OR(owoce67[[#This Row],[Konfitukra]] = "maliny-truskawki", owoce67[[#This Row],[Konfitukra]]="truskawki-porzeczki"),  owoce67[[#This Row],[Przed produckaj T]]-P64, owoce67[[#This Row],[Przed produckaj T]])</f>
        <v>135</v>
      </c>
      <c r="O64" s="2">
        <f>IF(OR(owoce67[[#This Row],[Konfitukra]] = "maliny-porzeczki", owoce67[[#This Row],[Konfitukra]]="truskawki-porzeczki"),  owoce67[[#This Row],[Przed produkcja P]]-P64, owoce67[[#This Row],[Przed produkcja P]])</f>
        <v>240</v>
      </c>
      <c r="P6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497</v>
      </c>
      <c r="Q64" s="2">
        <f t="shared" si="1"/>
        <v>63</v>
      </c>
    </row>
    <row r="65" spans="1:17" x14ac:dyDescent="0.45">
      <c r="A65" s="1">
        <v>44015</v>
      </c>
      <c r="B65">
        <v>382</v>
      </c>
      <c r="C65">
        <v>360</v>
      </c>
      <c r="D65">
        <v>203</v>
      </c>
      <c r="E65">
        <f t="shared" si="0"/>
        <v>0</v>
      </c>
      <c r="F65">
        <f t="shared" si="0"/>
        <v>135</v>
      </c>
      <c r="G65">
        <f t="shared" si="0"/>
        <v>240</v>
      </c>
      <c r="H65">
        <f>owoce67[[#This Row],[Chłodnia m]]+owoce67[[#This Row],[dostawa_malin]]</f>
        <v>382</v>
      </c>
      <c r="I65">
        <f>owoce67[[#This Row],[Chłodnia t]]+owoce67[[#This Row],[dostawa_truskawek]]</f>
        <v>495</v>
      </c>
      <c r="J65">
        <f>owoce67[[#This Row],[chłodnia p]]+owoce67[[#This Row],[dostawa_porzeczek]]</f>
        <v>443</v>
      </c>
      <c r="K6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65" t="str">
        <f>IF(owoce67[[#This Row],[Najmniej]]="maliny", "truskawki-porzeczki", IF(owoce67[[#This Row],[Najmniej]] = "truskawki", "maliny-porzeczki", "maliny-truskawki"))</f>
        <v>truskawki-porzeczki</v>
      </c>
      <c r="M65" s="2">
        <f>IF(OR(owoce67[[#This Row],[Konfitukra]] = "maliny-truskawki", owoce67[[#This Row],[Konfitukra]]="maliny-porzeczki"), owoce67[[#This Row],[Przed produkcja m]]-P65, owoce67[[#This Row],[Przed produkcja m]])</f>
        <v>382</v>
      </c>
      <c r="N65" s="2">
        <f>IF(OR(owoce67[[#This Row],[Konfitukra]] = "maliny-truskawki", owoce67[[#This Row],[Konfitukra]]="truskawki-porzeczki"),  owoce67[[#This Row],[Przed produckaj T]]-P65, owoce67[[#This Row],[Przed produckaj T]])</f>
        <v>52</v>
      </c>
      <c r="O65" s="2">
        <f>IF(OR(owoce67[[#This Row],[Konfitukra]] = "maliny-porzeczki", owoce67[[#This Row],[Konfitukra]]="truskawki-porzeczki"),  owoce67[[#This Row],[Przed produkcja P]]-P65, owoce67[[#This Row],[Przed produkcja P]])</f>
        <v>0</v>
      </c>
      <c r="P6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443</v>
      </c>
      <c r="Q65" s="2">
        <f t="shared" si="1"/>
        <v>64</v>
      </c>
    </row>
    <row r="66" spans="1:17" x14ac:dyDescent="0.45">
      <c r="A66" s="1">
        <v>44016</v>
      </c>
      <c r="B66">
        <v>287</v>
      </c>
      <c r="C66">
        <v>428</v>
      </c>
      <c r="D66">
        <v>204</v>
      </c>
      <c r="E66">
        <f t="shared" si="0"/>
        <v>382</v>
      </c>
      <c r="F66">
        <f t="shared" si="0"/>
        <v>52</v>
      </c>
      <c r="G66">
        <f t="shared" si="0"/>
        <v>0</v>
      </c>
      <c r="H66">
        <f>owoce67[[#This Row],[Chłodnia m]]+owoce67[[#This Row],[dostawa_malin]]</f>
        <v>669</v>
      </c>
      <c r="I66">
        <f>owoce67[[#This Row],[Chłodnia t]]+owoce67[[#This Row],[dostawa_truskawek]]</f>
        <v>480</v>
      </c>
      <c r="J66">
        <f>owoce67[[#This Row],[chłodnia p]]+owoce67[[#This Row],[dostawa_porzeczek]]</f>
        <v>204</v>
      </c>
      <c r="K6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66" t="str">
        <f>IF(owoce67[[#This Row],[Najmniej]]="maliny", "truskawki-porzeczki", IF(owoce67[[#This Row],[Najmniej]] = "truskawki", "maliny-porzeczki", "maliny-truskawki"))</f>
        <v>maliny-truskawki</v>
      </c>
      <c r="M66" s="2">
        <f>IF(OR(owoce67[[#This Row],[Konfitukra]] = "maliny-truskawki", owoce67[[#This Row],[Konfitukra]]="maliny-porzeczki"), owoce67[[#This Row],[Przed produkcja m]]-P66, owoce67[[#This Row],[Przed produkcja m]])</f>
        <v>189</v>
      </c>
      <c r="N66" s="2">
        <f>IF(OR(owoce67[[#This Row],[Konfitukra]] = "maliny-truskawki", owoce67[[#This Row],[Konfitukra]]="truskawki-porzeczki"),  owoce67[[#This Row],[Przed produckaj T]]-P66, owoce67[[#This Row],[Przed produckaj T]])</f>
        <v>0</v>
      </c>
      <c r="O66" s="2">
        <f>IF(OR(owoce67[[#This Row],[Konfitukra]] = "maliny-porzeczki", owoce67[[#This Row],[Konfitukra]]="truskawki-porzeczki"),  owoce67[[#This Row],[Przed produkcja P]]-P66, owoce67[[#This Row],[Przed produkcja P]])</f>
        <v>204</v>
      </c>
      <c r="P6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480</v>
      </c>
      <c r="Q66" s="2">
        <f t="shared" si="1"/>
        <v>65</v>
      </c>
    </row>
    <row r="67" spans="1:17" x14ac:dyDescent="0.45">
      <c r="A67" s="1">
        <v>44017</v>
      </c>
      <c r="B67">
        <v>429</v>
      </c>
      <c r="C67">
        <v>394</v>
      </c>
      <c r="D67">
        <v>246</v>
      </c>
      <c r="E67">
        <f t="shared" si="0"/>
        <v>189</v>
      </c>
      <c r="F67">
        <f t="shared" si="0"/>
        <v>0</v>
      </c>
      <c r="G67">
        <f t="shared" si="0"/>
        <v>204</v>
      </c>
      <c r="H67">
        <f>owoce67[[#This Row],[Chłodnia m]]+owoce67[[#This Row],[dostawa_malin]]</f>
        <v>618</v>
      </c>
      <c r="I67">
        <f>owoce67[[#This Row],[Chłodnia t]]+owoce67[[#This Row],[dostawa_truskawek]]</f>
        <v>394</v>
      </c>
      <c r="J67">
        <f>owoce67[[#This Row],[chłodnia p]]+owoce67[[#This Row],[dostawa_porzeczek]]</f>
        <v>450</v>
      </c>
      <c r="K6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67" t="str">
        <f>IF(owoce67[[#This Row],[Najmniej]]="maliny", "truskawki-porzeczki", IF(owoce67[[#This Row],[Najmniej]] = "truskawki", "maliny-porzeczki", "maliny-truskawki"))</f>
        <v>maliny-porzeczki</v>
      </c>
      <c r="M67" s="2">
        <f>IF(OR(owoce67[[#This Row],[Konfitukra]] = "maliny-truskawki", owoce67[[#This Row],[Konfitukra]]="maliny-porzeczki"), owoce67[[#This Row],[Przed produkcja m]]-P67, owoce67[[#This Row],[Przed produkcja m]])</f>
        <v>168</v>
      </c>
      <c r="N67" s="2">
        <f>IF(OR(owoce67[[#This Row],[Konfitukra]] = "maliny-truskawki", owoce67[[#This Row],[Konfitukra]]="truskawki-porzeczki"),  owoce67[[#This Row],[Przed produckaj T]]-P67, owoce67[[#This Row],[Przed produckaj T]])</f>
        <v>394</v>
      </c>
      <c r="O67" s="2">
        <f>IF(OR(owoce67[[#This Row],[Konfitukra]] = "maliny-porzeczki", owoce67[[#This Row],[Konfitukra]]="truskawki-porzeczki"),  owoce67[[#This Row],[Przed produkcja P]]-P67, owoce67[[#This Row],[Przed produkcja P]])</f>
        <v>0</v>
      </c>
      <c r="P6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450</v>
      </c>
      <c r="Q67" s="2">
        <f t="shared" si="1"/>
        <v>66</v>
      </c>
    </row>
    <row r="68" spans="1:17" x14ac:dyDescent="0.45">
      <c r="A68" s="1">
        <v>44018</v>
      </c>
      <c r="B68">
        <v>287</v>
      </c>
      <c r="C68">
        <v>356</v>
      </c>
      <c r="D68">
        <v>233</v>
      </c>
      <c r="E68">
        <f t="shared" ref="E68:G131" si="2">M67</f>
        <v>168</v>
      </c>
      <c r="F68">
        <f t="shared" si="2"/>
        <v>394</v>
      </c>
      <c r="G68">
        <f t="shared" si="2"/>
        <v>0</v>
      </c>
      <c r="H68">
        <f>owoce67[[#This Row],[Chłodnia m]]+owoce67[[#This Row],[dostawa_malin]]</f>
        <v>455</v>
      </c>
      <c r="I68">
        <f>owoce67[[#This Row],[Chłodnia t]]+owoce67[[#This Row],[dostawa_truskawek]]</f>
        <v>750</v>
      </c>
      <c r="J68">
        <f>owoce67[[#This Row],[chłodnia p]]+owoce67[[#This Row],[dostawa_porzeczek]]</f>
        <v>233</v>
      </c>
      <c r="K6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68" t="str">
        <f>IF(owoce67[[#This Row],[Najmniej]]="maliny", "truskawki-porzeczki", IF(owoce67[[#This Row],[Najmniej]] = "truskawki", "maliny-porzeczki", "maliny-truskawki"))</f>
        <v>maliny-truskawki</v>
      </c>
      <c r="M68" s="2">
        <f>IF(OR(owoce67[[#This Row],[Konfitukra]] = "maliny-truskawki", owoce67[[#This Row],[Konfitukra]]="maliny-porzeczki"), owoce67[[#This Row],[Przed produkcja m]]-P68, owoce67[[#This Row],[Przed produkcja m]])</f>
        <v>0</v>
      </c>
      <c r="N68" s="2">
        <f>IF(OR(owoce67[[#This Row],[Konfitukra]] = "maliny-truskawki", owoce67[[#This Row],[Konfitukra]]="truskawki-porzeczki"),  owoce67[[#This Row],[Przed produckaj T]]-P68, owoce67[[#This Row],[Przed produckaj T]])</f>
        <v>295</v>
      </c>
      <c r="O68" s="2">
        <f>IF(OR(owoce67[[#This Row],[Konfitukra]] = "maliny-porzeczki", owoce67[[#This Row],[Konfitukra]]="truskawki-porzeczki"),  owoce67[[#This Row],[Przed produkcja P]]-P68, owoce67[[#This Row],[Przed produkcja P]])</f>
        <v>233</v>
      </c>
      <c r="P6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455</v>
      </c>
      <c r="Q68" s="2">
        <f t="shared" ref="Q68:Q131" si="3">Q67+1</f>
        <v>67</v>
      </c>
    </row>
    <row r="69" spans="1:17" x14ac:dyDescent="0.45">
      <c r="A69" s="1">
        <v>44019</v>
      </c>
      <c r="B69">
        <v>421</v>
      </c>
      <c r="C69">
        <v>292</v>
      </c>
      <c r="D69">
        <v>226</v>
      </c>
      <c r="E69">
        <f t="shared" si="2"/>
        <v>0</v>
      </c>
      <c r="F69">
        <f t="shared" si="2"/>
        <v>295</v>
      </c>
      <c r="G69">
        <f t="shared" si="2"/>
        <v>233</v>
      </c>
      <c r="H69">
        <f>owoce67[[#This Row],[Chłodnia m]]+owoce67[[#This Row],[dostawa_malin]]</f>
        <v>421</v>
      </c>
      <c r="I69">
        <f>owoce67[[#This Row],[Chłodnia t]]+owoce67[[#This Row],[dostawa_truskawek]]</f>
        <v>587</v>
      </c>
      <c r="J69">
        <f>owoce67[[#This Row],[chłodnia p]]+owoce67[[#This Row],[dostawa_porzeczek]]</f>
        <v>459</v>
      </c>
      <c r="K6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69" t="str">
        <f>IF(owoce67[[#This Row],[Najmniej]]="maliny", "truskawki-porzeczki", IF(owoce67[[#This Row],[Najmniej]] = "truskawki", "maliny-porzeczki", "maliny-truskawki"))</f>
        <v>truskawki-porzeczki</v>
      </c>
      <c r="M69" s="2">
        <f>IF(OR(owoce67[[#This Row],[Konfitukra]] = "maliny-truskawki", owoce67[[#This Row],[Konfitukra]]="maliny-porzeczki"), owoce67[[#This Row],[Przed produkcja m]]-P69, owoce67[[#This Row],[Przed produkcja m]])</f>
        <v>421</v>
      </c>
      <c r="N69" s="2">
        <f>IF(OR(owoce67[[#This Row],[Konfitukra]] = "maliny-truskawki", owoce67[[#This Row],[Konfitukra]]="truskawki-porzeczki"),  owoce67[[#This Row],[Przed produckaj T]]-P69, owoce67[[#This Row],[Przed produckaj T]])</f>
        <v>128</v>
      </c>
      <c r="O69" s="2">
        <f>IF(OR(owoce67[[#This Row],[Konfitukra]] = "maliny-porzeczki", owoce67[[#This Row],[Konfitukra]]="truskawki-porzeczki"),  owoce67[[#This Row],[Przed produkcja P]]-P69, owoce67[[#This Row],[Przed produkcja P]])</f>
        <v>0</v>
      </c>
      <c r="P6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459</v>
      </c>
      <c r="Q69" s="2">
        <f t="shared" si="3"/>
        <v>68</v>
      </c>
    </row>
    <row r="70" spans="1:17" x14ac:dyDescent="0.45">
      <c r="A70" s="1">
        <v>44020</v>
      </c>
      <c r="B70">
        <v>334</v>
      </c>
      <c r="C70">
        <v>353</v>
      </c>
      <c r="D70">
        <v>282</v>
      </c>
      <c r="E70">
        <f t="shared" si="2"/>
        <v>421</v>
      </c>
      <c r="F70">
        <f t="shared" si="2"/>
        <v>128</v>
      </c>
      <c r="G70">
        <f t="shared" si="2"/>
        <v>0</v>
      </c>
      <c r="H70">
        <f>owoce67[[#This Row],[Chłodnia m]]+owoce67[[#This Row],[dostawa_malin]]</f>
        <v>755</v>
      </c>
      <c r="I70">
        <f>owoce67[[#This Row],[Chłodnia t]]+owoce67[[#This Row],[dostawa_truskawek]]</f>
        <v>481</v>
      </c>
      <c r="J70">
        <f>owoce67[[#This Row],[chłodnia p]]+owoce67[[#This Row],[dostawa_porzeczek]]</f>
        <v>282</v>
      </c>
      <c r="K7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70" t="str">
        <f>IF(owoce67[[#This Row],[Najmniej]]="maliny", "truskawki-porzeczki", IF(owoce67[[#This Row],[Najmniej]] = "truskawki", "maliny-porzeczki", "maliny-truskawki"))</f>
        <v>maliny-truskawki</v>
      </c>
      <c r="M70" s="2">
        <f>IF(OR(owoce67[[#This Row],[Konfitukra]] = "maliny-truskawki", owoce67[[#This Row],[Konfitukra]]="maliny-porzeczki"), owoce67[[#This Row],[Przed produkcja m]]-P70, owoce67[[#This Row],[Przed produkcja m]])</f>
        <v>274</v>
      </c>
      <c r="N70" s="2">
        <f>IF(OR(owoce67[[#This Row],[Konfitukra]] = "maliny-truskawki", owoce67[[#This Row],[Konfitukra]]="truskawki-porzeczki"),  owoce67[[#This Row],[Przed produckaj T]]-P70, owoce67[[#This Row],[Przed produckaj T]])</f>
        <v>0</v>
      </c>
      <c r="O70" s="2">
        <f>IF(OR(owoce67[[#This Row],[Konfitukra]] = "maliny-porzeczki", owoce67[[#This Row],[Konfitukra]]="truskawki-porzeczki"),  owoce67[[#This Row],[Przed produkcja P]]-P70, owoce67[[#This Row],[Przed produkcja P]])</f>
        <v>282</v>
      </c>
      <c r="P7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481</v>
      </c>
      <c r="Q70" s="2">
        <f t="shared" si="3"/>
        <v>69</v>
      </c>
    </row>
    <row r="71" spans="1:17" x14ac:dyDescent="0.45">
      <c r="A71" s="1">
        <v>44021</v>
      </c>
      <c r="B71">
        <v>282</v>
      </c>
      <c r="C71">
        <v>329</v>
      </c>
      <c r="D71">
        <v>262</v>
      </c>
      <c r="E71">
        <f t="shared" si="2"/>
        <v>274</v>
      </c>
      <c r="F71">
        <f t="shared" si="2"/>
        <v>0</v>
      </c>
      <c r="G71">
        <f t="shared" si="2"/>
        <v>282</v>
      </c>
      <c r="H71">
        <f>owoce67[[#This Row],[Chłodnia m]]+owoce67[[#This Row],[dostawa_malin]]</f>
        <v>556</v>
      </c>
      <c r="I71">
        <f>owoce67[[#This Row],[Chłodnia t]]+owoce67[[#This Row],[dostawa_truskawek]]</f>
        <v>329</v>
      </c>
      <c r="J71">
        <f>owoce67[[#This Row],[chłodnia p]]+owoce67[[#This Row],[dostawa_porzeczek]]</f>
        <v>544</v>
      </c>
      <c r="K7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71" t="str">
        <f>IF(owoce67[[#This Row],[Najmniej]]="maliny", "truskawki-porzeczki", IF(owoce67[[#This Row],[Najmniej]] = "truskawki", "maliny-porzeczki", "maliny-truskawki"))</f>
        <v>maliny-porzeczki</v>
      </c>
      <c r="M71" s="2">
        <f>IF(OR(owoce67[[#This Row],[Konfitukra]] = "maliny-truskawki", owoce67[[#This Row],[Konfitukra]]="maliny-porzeczki"), owoce67[[#This Row],[Przed produkcja m]]-P71, owoce67[[#This Row],[Przed produkcja m]])</f>
        <v>12</v>
      </c>
      <c r="N71" s="2">
        <f>IF(OR(owoce67[[#This Row],[Konfitukra]] = "maliny-truskawki", owoce67[[#This Row],[Konfitukra]]="truskawki-porzeczki"),  owoce67[[#This Row],[Przed produckaj T]]-P71, owoce67[[#This Row],[Przed produckaj T]])</f>
        <v>329</v>
      </c>
      <c r="O71" s="2">
        <f>IF(OR(owoce67[[#This Row],[Konfitukra]] = "maliny-porzeczki", owoce67[[#This Row],[Konfitukra]]="truskawki-porzeczki"),  owoce67[[#This Row],[Przed produkcja P]]-P71, owoce67[[#This Row],[Przed produkcja P]])</f>
        <v>0</v>
      </c>
      <c r="P7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544</v>
      </c>
      <c r="Q71" s="2">
        <f t="shared" si="3"/>
        <v>70</v>
      </c>
    </row>
    <row r="72" spans="1:17" x14ac:dyDescent="0.45">
      <c r="A72" s="1">
        <v>44022</v>
      </c>
      <c r="B72">
        <v>356</v>
      </c>
      <c r="C72">
        <v>331</v>
      </c>
      <c r="D72">
        <v>290</v>
      </c>
      <c r="E72">
        <f t="shared" si="2"/>
        <v>12</v>
      </c>
      <c r="F72">
        <f t="shared" si="2"/>
        <v>329</v>
      </c>
      <c r="G72">
        <f t="shared" si="2"/>
        <v>0</v>
      </c>
      <c r="H72">
        <f>owoce67[[#This Row],[Chłodnia m]]+owoce67[[#This Row],[dostawa_malin]]</f>
        <v>368</v>
      </c>
      <c r="I72">
        <f>owoce67[[#This Row],[Chłodnia t]]+owoce67[[#This Row],[dostawa_truskawek]]</f>
        <v>660</v>
      </c>
      <c r="J72">
        <f>owoce67[[#This Row],[chłodnia p]]+owoce67[[#This Row],[dostawa_porzeczek]]</f>
        <v>290</v>
      </c>
      <c r="K7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72" t="str">
        <f>IF(owoce67[[#This Row],[Najmniej]]="maliny", "truskawki-porzeczki", IF(owoce67[[#This Row],[Najmniej]] = "truskawki", "maliny-porzeczki", "maliny-truskawki"))</f>
        <v>maliny-truskawki</v>
      </c>
      <c r="M72" s="2">
        <f>IF(OR(owoce67[[#This Row],[Konfitukra]] = "maliny-truskawki", owoce67[[#This Row],[Konfitukra]]="maliny-porzeczki"), owoce67[[#This Row],[Przed produkcja m]]-P72, owoce67[[#This Row],[Przed produkcja m]])</f>
        <v>0</v>
      </c>
      <c r="N72" s="2">
        <f>IF(OR(owoce67[[#This Row],[Konfitukra]] = "maliny-truskawki", owoce67[[#This Row],[Konfitukra]]="truskawki-porzeczki"),  owoce67[[#This Row],[Przed produckaj T]]-P72, owoce67[[#This Row],[Przed produckaj T]])</f>
        <v>292</v>
      </c>
      <c r="O72" s="2">
        <f>IF(OR(owoce67[[#This Row],[Konfitukra]] = "maliny-porzeczki", owoce67[[#This Row],[Konfitukra]]="truskawki-porzeczki"),  owoce67[[#This Row],[Przed produkcja P]]-P72, owoce67[[#This Row],[Przed produkcja P]])</f>
        <v>290</v>
      </c>
      <c r="P7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368</v>
      </c>
      <c r="Q72" s="2">
        <f t="shared" si="3"/>
        <v>71</v>
      </c>
    </row>
    <row r="73" spans="1:17" x14ac:dyDescent="0.45">
      <c r="A73" s="1">
        <v>44023</v>
      </c>
      <c r="B73">
        <v>307</v>
      </c>
      <c r="C73">
        <v>394</v>
      </c>
      <c r="D73">
        <v>256</v>
      </c>
      <c r="E73">
        <f t="shared" si="2"/>
        <v>0</v>
      </c>
      <c r="F73">
        <f t="shared" si="2"/>
        <v>292</v>
      </c>
      <c r="G73">
        <f t="shared" si="2"/>
        <v>290</v>
      </c>
      <c r="H73">
        <f>owoce67[[#This Row],[Chłodnia m]]+owoce67[[#This Row],[dostawa_malin]]</f>
        <v>307</v>
      </c>
      <c r="I73">
        <f>owoce67[[#This Row],[Chłodnia t]]+owoce67[[#This Row],[dostawa_truskawek]]</f>
        <v>686</v>
      </c>
      <c r="J73">
        <f>owoce67[[#This Row],[chłodnia p]]+owoce67[[#This Row],[dostawa_porzeczek]]</f>
        <v>546</v>
      </c>
      <c r="K7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73" t="str">
        <f>IF(owoce67[[#This Row],[Najmniej]]="maliny", "truskawki-porzeczki", IF(owoce67[[#This Row],[Najmniej]] = "truskawki", "maliny-porzeczki", "maliny-truskawki"))</f>
        <v>truskawki-porzeczki</v>
      </c>
      <c r="M73" s="2">
        <f>IF(OR(owoce67[[#This Row],[Konfitukra]] = "maliny-truskawki", owoce67[[#This Row],[Konfitukra]]="maliny-porzeczki"), owoce67[[#This Row],[Przed produkcja m]]-P73, owoce67[[#This Row],[Przed produkcja m]])</f>
        <v>307</v>
      </c>
      <c r="N73" s="2">
        <f>IF(OR(owoce67[[#This Row],[Konfitukra]] = "maliny-truskawki", owoce67[[#This Row],[Konfitukra]]="truskawki-porzeczki"),  owoce67[[#This Row],[Przed produckaj T]]-P73, owoce67[[#This Row],[Przed produckaj T]])</f>
        <v>140</v>
      </c>
      <c r="O73" s="2">
        <f>IF(OR(owoce67[[#This Row],[Konfitukra]] = "maliny-porzeczki", owoce67[[#This Row],[Konfitukra]]="truskawki-porzeczki"),  owoce67[[#This Row],[Przed produkcja P]]-P73, owoce67[[#This Row],[Przed produkcja P]])</f>
        <v>0</v>
      </c>
      <c r="P7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546</v>
      </c>
      <c r="Q73" s="2">
        <f t="shared" si="3"/>
        <v>72</v>
      </c>
    </row>
    <row r="74" spans="1:17" x14ac:dyDescent="0.45">
      <c r="A74" s="1">
        <v>44024</v>
      </c>
      <c r="B74">
        <v>441</v>
      </c>
      <c r="C74">
        <v>271</v>
      </c>
      <c r="D74">
        <v>292</v>
      </c>
      <c r="E74">
        <f t="shared" si="2"/>
        <v>307</v>
      </c>
      <c r="F74">
        <f t="shared" si="2"/>
        <v>140</v>
      </c>
      <c r="G74">
        <f t="shared" si="2"/>
        <v>0</v>
      </c>
      <c r="H74">
        <f>owoce67[[#This Row],[Chłodnia m]]+owoce67[[#This Row],[dostawa_malin]]</f>
        <v>748</v>
      </c>
      <c r="I74">
        <f>owoce67[[#This Row],[Chłodnia t]]+owoce67[[#This Row],[dostawa_truskawek]]</f>
        <v>411</v>
      </c>
      <c r="J74">
        <f>owoce67[[#This Row],[chłodnia p]]+owoce67[[#This Row],[dostawa_porzeczek]]</f>
        <v>292</v>
      </c>
      <c r="K7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74" t="str">
        <f>IF(owoce67[[#This Row],[Najmniej]]="maliny", "truskawki-porzeczki", IF(owoce67[[#This Row],[Najmniej]] = "truskawki", "maliny-porzeczki", "maliny-truskawki"))</f>
        <v>maliny-truskawki</v>
      </c>
      <c r="M74" s="2">
        <f>IF(OR(owoce67[[#This Row],[Konfitukra]] = "maliny-truskawki", owoce67[[#This Row],[Konfitukra]]="maliny-porzeczki"), owoce67[[#This Row],[Przed produkcja m]]-P74, owoce67[[#This Row],[Przed produkcja m]])</f>
        <v>337</v>
      </c>
      <c r="N74" s="2">
        <f>IF(OR(owoce67[[#This Row],[Konfitukra]] = "maliny-truskawki", owoce67[[#This Row],[Konfitukra]]="truskawki-porzeczki"),  owoce67[[#This Row],[Przed produckaj T]]-P74, owoce67[[#This Row],[Przed produckaj T]])</f>
        <v>0</v>
      </c>
      <c r="O74" s="2">
        <f>IF(OR(owoce67[[#This Row],[Konfitukra]] = "maliny-porzeczki", owoce67[[#This Row],[Konfitukra]]="truskawki-porzeczki"),  owoce67[[#This Row],[Przed produkcja P]]-P74, owoce67[[#This Row],[Przed produkcja P]])</f>
        <v>292</v>
      </c>
      <c r="P7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411</v>
      </c>
      <c r="Q74" s="2">
        <f t="shared" si="3"/>
        <v>73</v>
      </c>
    </row>
    <row r="75" spans="1:17" x14ac:dyDescent="0.45">
      <c r="A75" s="1">
        <v>44025</v>
      </c>
      <c r="B75">
        <v>407</v>
      </c>
      <c r="C75">
        <v>311</v>
      </c>
      <c r="D75">
        <v>280</v>
      </c>
      <c r="E75">
        <f t="shared" si="2"/>
        <v>337</v>
      </c>
      <c r="F75">
        <f t="shared" si="2"/>
        <v>0</v>
      </c>
      <c r="G75">
        <f t="shared" si="2"/>
        <v>292</v>
      </c>
      <c r="H75">
        <f>owoce67[[#This Row],[Chłodnia m]]+owoce67[[#This Row],[dostawa_malin]]</f>
        <v>744</v>
      </c>
      <c r="I75">
        <f>owoce67[[#This Row],[Chłodnia t]]+owoce67[[#This Row],[dostawa_truskawek]]</f>
        <v>311</v>
      </c>
      <c r="J75">
        <f>owoce67[[#This Row],[chłodnia p]]+owoce67[[#This Row],[dostawa_porzeczek]]</f>
        <v>572</v>
      </c>
      <c r="K7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75" t="str">
        <f>IF(owoce67[[#This Row],[Najmniej]]="maliny", "truskawki-porzeczki", IF(owoce67[[#This Row],[Najmniej]] = "truskawki", "maliny-porzeczki", "maliny-truskawki"))</f>
        <v>maliny-porzeczki</v>
      </c>
      <c r="M75" s="2">
        <f>IF(OR(owoce67[[#This Row],[Konfitukra]] = "maliny-truskawki", owoce67[[#This Row],[Konfitukra]]="maliny-porzeczki"), owoce67[[#This Row],[Przed produkcja m]]-P75, owoce67[[#This Row],[Przed produkcja m]])</f>
        <v>172</v>
      </c>
      <c r="N75" s="2">
        <f>IF(OR(owoce67[[#This Row],[Konfitukra]] = "maliny-truskawki", owoce67[[#This Row],[Konfitukra]]="truskawki-porzeczki"),  owoce67[[#This Row],[Przed produckaj T]]-P75, owoce67[[#This Row],[Przed produckaj T]])</f>
        <v>311</v>
      </c>
      <c r="O75" s="2">
        <f>IF(OR(owoce67[[#This Row],[Konfitukra]] = "maliny-porzeczki", owoce67[[#This Row],[Konfitukra]]="truskawki-porzeczki"),  owoce67[[#This Row],[Przed produkcja P]]-P75, owoce67[[#This Row],[Przed produkcja P]])</f>
        <v>0</v>
      </c>
      <c r="P7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572</v>
      </c>
      <c r="Q75" s="2">
        <f t="shared" si="3"/>
        <v>74</v>
      </c>
    </row>
    <row r="76" spans="1:17" x14ac:dyDescent="0.45">
      <c r="A76" s="1">
        <v>44026</v>
      </c>
      <c r="B76">
        <v>480</v>
      </c>
      <c r="C76">
        <v>342</v>
      </c>
      <c r="D76">
        <v>292</v>
      </c>
      <c r="E76">
        <f t="shared" si="2"/>
        <v>172</v>
      </c>
      <c r="F76">
        <f t="shared" si="2"/>
        <v>311</v>
      </c>
      <c r="G76">
        <f t="shared" si="2"/>
        <v>0</v>
      </c>
      <c r="H76">
        <f>owoce67[[#This Row],[Chłodnia m]]+owoce67[[#This Row],[dostawa_malin]]</f>
        <v>652</v>
      </c>
      <c r="I76">
        <f>owoce67[[#This Row],[Chłodnia t]]+owoce67[[#This Row],[dostawa_truskawek]]</f>
        <v>653</v>
      </c>
      <c r="J76">
        <f>owoce67[[#This Row],[chłodnia p]]+owoce67[[#This Row],[dostawa_porzeczek]]</f>
        <v>292</v>
      </c>
      <c r="K7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76" t="str">
        <f>IF(owoce67[[#This Row],[Najmniej]]="maliny", "truskawki-porzeczki", IF(owoce67[[#This Row],[Najmniej]] = "truskawki", "maliny-porzeczki", "maliny-truskawki"))</f>
        <v>maliny-truskawki</v>
      </c>
      <c r="M76" s="2">
        <f>IF(OR(owoce67[[#This Row],[Konfitukra]] = "maliny-truskawki", owoce67[[#This Row],[Konfitukra]]="maliny-porzeczki"), owoce67[[#This Row],[Przed produkcja m]]-P76, owoce67[[#This Row],[Przed produkcja m]])</f>
        <v>0</v>
      </c>
      <c r="N76" s="2">
        <f>IF(OR(owoce67[[#This Row],[Konfitukra]] = "maliny-truskawki", owoce67[[#This Row],[Konfitukra]]="truskawki-porzeczki"),  owoce67[[#This Row],[Przed produckaj T]]-P76, owoce67[[#This Row],[Przed produckaj T]])</f>
        <v>1</v>
      </c>
      <c r="O76" s="2">
        <f>IF(OR(owoce67[[#This Row],[Konfitukra]] = "maliny-porzeczki", owoce67[[#This Row],[Konfitukra]]="truskawki-porzeczki"),  owoce67[[#This Row],[Przed produkcja P]]-P76, owoce67[[#This Row],[Przed produkcja P]])</f>
        <v>292</v>
      </c>
      <c r="P7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652</v>
      </c>
      <c r="Q76" s="2">
        <f t="shared" si="3"/>
        <v>75</v>
      </c>
    </row>
    <row r="77" spans="1:17" x14ac:dyDescent="0.45">
      <c r="A77" s="1">
        <v>44027</v>
      </c>
      <c r="B77">
        <v>494</v>
      </c>
      <c r="C77">
        <v>310</v>
      </c>
      <c r="D77">
        <v>275</v>
      </c>
      <c r="E77">
        <f t="shared" si="2"/>
        <v>0</v>
      </c>
      <c r="F77">
        <f t="shared" si="2"/>
        <v>1</v>
      </c>
      <c r="G77">
        <f t="shared" si="2"/>
        <v>292</v>
      </c>
      <c r="H77">
        <f>owoce67[[#This Row],[Chłodnia m]]+owoce67[[#This Row],[dostawa_malin]]</f>
        <v>494</v>
      </c>
      <c r="I77">
        <f>owoce67[[#This Row],[Chłodnia t]]+owoce67[[#This Row],[dostawa_truskawek]]</f>
        <v>311</v>
      </c>
      <c r="J77">
        <f>owoce67[[#This Row],[chłodnia p]]+owoce67[[#This Row],[dostawa_porzeczek]]</f>
        <v>567</v>
      </c>
      <c r="K7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77" t="str">
        <f>IF(owoce67[[#This Row],[Najmniej]]="maliny", "truskawki-porzeczki", IF(owoce67[[#This Row],[Najmniej]] = "truskawki", "maliny-porzeczki", "maliny-truskawki"))</f>
        <v>maliny-porzeczki</v>
      </c>
      <c r="M77" s="2">
        <f>IF(OR(owoce67[[#This Row],[Konfitukra]] = "maliny-truskawki", owoce67[[#This Row],[Konfitukra]]="maliny-porzeczki"), owoce67[[#This Row],[Przed produkcja m]]-P77, owoce67[[#This Row],[Przed produkcja m]])</f>
        <v>0</v>
      </c>
      <c r="N77" s="2">
        <f>IF(OR(owoce67[[#This Row],[Konfitukra]] = "maliny-truskawki", owoce67[[#This Row],[Konfitukra]]="truskawki-porzeczki"),  owoce67[[#This Row],[Przed produckaj T]]-P77, owoce67[[#This Row],[Przed produckaj T]])</f>
        <v>311</v>
      </c>
      <c r="O77" s="2">
        <f>IF(OR(owoce67[[#This Row],[Konfitukra]] = "maliny-porzeczki", owoce67[[#This Row],[Konfitukra]]="truskawki-porzeczki"),  owoce67[[#This Row],[Przed produkcja P]]-P77, owoce67[[#This Row],[Przed produkcja P]])</f>
        <v>73</v>
      </c>
      <c r="P7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494</v>
      </c>
      <c r="Q77" s="2">
        <f t="shared" si="3"/>
        <v>76</v>
      </c>
    </row>
    <row r="78" spans="1:17" x14ac:dyDescent="0.45">
      <c r="A78" s="1">
        <v>44028</v>
      </c>
      <c r="B78">
        <v>493</v>
      </c>
      <c r="C78">
        <v>431</v>
      </c>
      <c r="D78">
        <v>283</v>
      </c>
      <c r="E78">
        <f t="shared" si="2"/>
        <v>0</v>
      </c>
      <c r="F78">
        <f t="shared" si="2"/>
        <v>311</v>
      </c>
      <c r="G78">
        <f t="shared" si="2"/>
        <v>73</v>
      </c>
      <c r="H78">
        <f>owoce67[[#This Row],[Chłodnia m]]+owoce67[[#This Row],[dostawa_malin]]</f>
        <v>493</v>
      </c>
      <c r="I78">
        <f>owoce67[[#This Row],[Chłodnia t]]+owoce67[[#This Row],[dostawa_truskawek]]</f>
        <v>742</v>
      </c>
      <c r="J78">
        <f>owoce67[[#This Row],[chłodnia p]]+owoce67[[#This Row],[dostawa_porzeczek]]</f>
        <v>356</v>
      </c>
      <c r="K7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78" t="str">
        <f>IF(owoce67[[#This Row],[Najmniej]]="maliny", "truskawki-porzeczki", IF(owoce67[[#This Row],[Najmniej]] = "truskawki", "maliny-porzeczki", "maliny-truskawki"))</f>
        <v>maliny-truskawki</v>
      </c>
      <c r="M78" s="2">
        <f>IF(OR(owoce67[[#This Row],[Konfitukra]] = "maliny-truskawki", owoce67[[#This Row],[Konfitukra]]="maliny-porzeczki"), owoce67[[#This Row],[Przed produkcja m]]-P78, owoce67[[#This Row],[Przed produkcja m]])</f>
        <v>0</v>
      </c>
      <c r="N78" s="2">
        <f>IF(OR(owoce67[[#This Row],[Konfitukra]] = "maliny-truskawki", owoce67[[#This Row],[Konfitukra]]="truskawki-porzeczki"),  owoce67[[#This Row],[Przed produckaj T]]-P78, owoce67[[#This Row],[Przed produckaj T]])</f>
        <v>249</v>
      </c>
      <c r="O78" s="2">
        <f>IF(OR(owoce67[[#This Row],[Konfitukra]] = "maliny-porzeczki", owoce67[[#This Row],[Konfitukra]]="truskawki-porzeczki"),  owoce67[[#This Row],[Przed produkcja P]]-P78, owoce67[[#This Row],[Przed produkcja P]])</f>
        <v>356</v>
      </c>
      <c r="P7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493</v>
      </c>
      <c r="Q78" s="2">
        <f t="shared" si="3"/>
        <v>77</v>
      </c>
    </row>
    <row r="79" spans="1:17" x14ac:dyDescent="0.45">
      <c r="A79" s="1">
        <v>44029</v>
      </c>
      <c r="B79">
        <v>302</v>
      </c>
      <c r="C79">
        <v>415</v>
      </c>
      <c r="D79">
        <v>297</v>
      </c>
      <c r="E79">
        <f t="shared" si="2"/>
        <v>0</v>
      </c>
      <c r="F79">
        <f t="shared" si="2"/>
        <v>249</v>
      </c>
      <c r="G79">
        <f t="shared" si="2"/>
        <v>356</v>
      </c>
      <c r="H79">
        <f>owoce67[[#This Row],[Chłodnia m]]+owoce67[[#This Row],[dostawa_malin]]</f>
        <v>302</v>
      </c>
      <c r="I79">
        <f>owoce67[[#This Row],[Chłodnia t]]+owoce67[[#This Row],[dostawa_truskawek]]</f>
        <v>664</v>
      </c>
      <c r="J79">
        <f>owoce67[[#This Row],[chłodnia p]]+owoce67[[#This Row],[dostawa_porzeczek]]</f>
        <v>653</v>
      </c>
      <c r="K7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79" t="str">
        <f>IF(owoce67[[#This Row],[Najmniej]]="maliny", "truskawki-porzeczki", IF(owoce67[[#This Row],[Najmniej]] = "truskawki", "maliny-porzeczki", "maliny-truskawki"))</f>
        <v>truskawki-porzeczki</v>
      </c>
      <c r="M79" s="2">
        <f>IF(OR(owoce67[[#This Row],[Konfitukra]] = "maliny-truskawki", owoce67[[#This Row],[Konfitukra]]="maliny-porzeczki"), owoce67[[#This Row],[Przed produkcja m]]-P79, owoce67[[#This Row],[Przed produkcja m]])</f>
        <v>302</v>
      </c>
      <c r="N79" s="2">
        <f>IF(OR(owoce67[[#This Row],[Konfitukra]] = "maliny-truskawki", owoce67[[#This Row],[Konfitukra]]="truskawki-porzeczki"),  owoce67[[#This Row],[Przed produckaj T]]-P79, owoce67[[#This Row],[Przed produckaj T]])</f>
        <v>11</v>
      </c>
      <c r="O79" s="2">
        <f>IF(OR(owoce67[[#This Row],[Konfitukra]] = "maliny-porzeczki", owoce67[[#This Row],[Konfitukra]]="truskawki-porzeczki"),  owoce67[[#This Row],[Przed produkcja P]]-P79, owoce67[[#This Row],[Przed produkcja P]])</f>
        <v>0</v>
      </c>
      <c r="P7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653</v>
      </c>
      <c r="Q79" s="2">
        <f t="shared" si="3"/>
        <v>78</v>
      </c>
    </row>
    <row r="80" spans="1:17" x14ac:dyDescent="0.45">
      <c r="A80" s="1">
        <v>44030</v>
      </c>
      <c r="B80">
        <v>331</v>
      </c>
      <c r="C80">
        <v>353</v>
      </c>
      <c r="D80">
        <v>373</v>
      </c>
      <c r="E80">
        <f t="shared" si="2"/>
        <v>302</v>
      </c>
      <c r="F80">
        <f t="shared" si="2"/>
        <v>11</v>
      </c>
      <c r="G80">
        <f t="shared" si="2"/>
        <v>0</v>
      </c>
      <c r="H80">
        <f>owoce67[[#This Row],[Chłodnia m]]+owoce67[[#This Row],[dostawa_malin]]</f>
        <v>633</v>
      </c>
      <c r="I80">
        <f>owoce67[[#This Row],[Chłodnia t]]+owoce67[[#This Row],[dostawa_truskawek]]</f>
        <v>364</v>
      </c>
      <c r="J80">
        <f>owoce67[[#This Row],[chłodnia p]]+owoce67[[#This Row],[dostawa_porzeczek]]</f>
        <v>373</v>
      </c>
      <c r="K8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80" t="str">
        <f>IF(owoce67[[#This Row],[Najmniej]]="maliny", "truskawki-porzeczki", IF(owoce67[[#This Row],[Najmniej]] = "truskawki", "maliny-porzeczki", "maliny-truskawki"))</f>
        <v>maliny-porzeczki</v>
      </c>
      <c r="M80" s="2">
        <f>IF(OR(owoce67[[#This Row],[Konfitukra]] = "maliny-truskawki", owoce67[[#This Row],[Konfitukra]]="maliny-porzeczki"), owoce67[[#This Row],[Przed produkcja m]]-P80, owoce67[[#This Row],[Przed produkcja m]])</f>
        <v>260</v>
      </c>
      <c r="N80" s="2">
        <f>IF(OR(owoce67[[#This Row],[Konfitukra]] = "maliny-truskawki", owoce67[[#This Row],[Konfitukra]]="truskawki-porzeczki"),  owoce67[[#This Row],[Przed produckaj T]]-P80, owoce67[[#This Row],[Przed produckaj T]])</f>
        <v>364</v>
      </c>
      <c r="O80" s="2">
        <f>IF(OR(owoce67[[#This Row],[Konfitukra]] = "maliny-porzeczki", owoce67[[#This Row],[Konfitukra]]="truskawki-porzeczki"),  owoce67[[#This Row],[Przed produkcja P]]-P80, owoce67[[#This Row],[Przed produkcja P]])</f>
        <v>0</v>
      </c>
      <c r="P8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373</v>
      </c>
      <c r="Q80" s="2">
        <f t="shared" si="3"/>
        <v>79</v>
      </c>
    </row>
    <row r="81" spans="1:17" x14ac:dyDescent="0.45">
      <c r="A81" s="1">
        <v>44031</v>
      </c>
      <c r="B81">
        <v>486</v>
      </c>
      <c r="C81">
        <v>323</v>
      </c>
      <c r="D81">
        <v>359</v>
      </c>
      <c r="E81">
        <f t="shared" si="2"/>
        <v>260</v>
      </c>
      <c r="F81">
        <f t="shared" si="2"/>
        <v>364</v>
      </c>
      <c r="G81">
        <f t="shared" si="2"/>
        <v>0</v>
      </c>
      <c r="H81">
        <f>owoce67[[#This Row],[Chłodnia m]]+owoce67[[#This Row],[dostawa_malin]]</f>
        <v>746</v>
      </c>
      <c r="I81">
        <f>owoce67[[#This Row],[Chłodnia t]]+owoce67[[#This Row],[dostawa_truskawek]]</f>
        <v>687</v>
      </c>
      <c r="J81">
        <f>owoce67[[#This Row],[chłodnia p]]+owoce67[[#This Row],[dostawa_porzeczek]]</f>
        <v>359</v>
      </c>
      <c r="K8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81" t="str">
        <f>IF(owoce67[[#This Row],[Najmniej]]="maliny", "truskawki-porzeczki", IF(owoce67[[#This Row],[Najmniej]] = "truskawki", "maliny-porzeczki", "maliny-truskawki"))</f>
        <v>maliny-truskawki</v>
      </c>
      <c r="M81" s="2">
        <f>IF(OR(owoce67[[#This Row],[Konfitukra]] = "maliny-truskawki", owoce67[[#This Row],[Konfitukra]]="maliny-porzeczki"), owoce67[[#This Row],[Przed produkcja m]]-P81, owoce67[[#This Row],[Przed produkcja m]])</f>
        <v>59</v>
      </c>
      <c r="N81" s="2">
        <f>IF(OR(owoce67[[#This Row],[Konfitukra]] = "maliny-truskawki", owoce67[[#This Row],[Konfitukra]]="truskawki-porzeczki"),  owoce67[[#This Row],[Przed produckaj T]]-P81, owoce67[[#This Row],[Przed produckaj T]])</f>
        <v>0</v>
      </c>
      <c r="O81" s="2">
        <f>IF(OR(owoce67[[#This Row],[Konfitukra]] = "maliny-porzeczki", owoce67[[#This Row],[Konfitukra]]="truskawki-porzeczki"),  owoce67[[#This Row],[Przed produkcja P]]-P81, owoce67[[#This Row],[Przed produkcja P]])</f>
        <v>359</v>
      </c>
      <c r="P8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687</v>
      </c>
      <c r="Q81" s="2">
        <f t="shared" si="3"/>
        <v>80</v>
      </c>
    </row>
    <row r="82" spans="1:17" x14ac:dyDescent="0.45">
      <c r="A82" s="1">
        <v>44032</v>
      </c>
      <c r="B82">
        <v>360</v>
      </c>
      <c r="C82">
        <v>331</v>
      </c>
      <c r="D82">
        <v>445</v>
      </c>
      <c r="E82">
        <f t="shared" si="2"/>
        <v>59</v>
      </c>
      <c r="F82">
        <f t="shared" si="2"/>
        <v>0</v>
      </c>
      <c r="G82">
        <f t="shared" si="2"/>
        <v>359</v>
      </c>
      <c r="H82">
        <f>owoce67[[#This Row],[Chłodnia m]]+owoce67[[#This Row],[dostawa_malin]]</f>
        <v>419</v>
      </c>
      <c r="I82">
        <f>owoce67[[#This Row],[Chłodnia t]]+owoce67[[#This Row],[dostawa_truskawek]]</f>
        <v>331</v>
      </c>
      <c r="J82">
        <f>owoce67[[#This Row],[chłodnia p]]+owoce67[[#This Row],[dostawa_porzeczek]]</f>
        <v>804</v>
      </c>
      <c r="K8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82" t="str">
        <f>IF(owoce67[[#This Row],[Najmniej]]="maliny", "truskawki-porzeczki", IF(owoce67[[#This Row],[Najmniej]] = "truskawki", "maliny-porzeczki", "maliny-truskawki"))</f>
        <v>maliny-porzeczki</v>
      </c>
      <c r="M82" s="2">
        <f>IF(OR(owoce67[[#This Row],[Konfitukra]] = "maliny-truskawki", owoce67[[#This Row],[Konfitukra]]="maliny-porzeczki"), owoce67[[#This Row],[Przed produkcja m]]-P82, owoce67[[#This Row],[Przed produkcja m]])</f>
        <v>0</v>
      </c>
      <c r="N82" s="2">
        <f>IF(OR(owoce67[[#This Row],[Konfitukra]] = "maliny-truskawki", owoce67[[#This Row],[Konfitukra]]="truskawki-porzeczki"),  owoce67[[#This Row],[Przed produckaj T]]-P82, owoce67[[#This Row],[Przed produckaj T]])</f>
        <v>331</v>
      </c>
      <c r="O82" s="2">
        <f>IF(OR(owoce67[[#This Row],[Konfitukra]] = "maliny-porzeczki", owoce67[[#This Row],[Konfitukra]]="truskawki-porzeczki"),  owoce67[[#This Row],[Przed produkcja P]]-P82, owoce67[[#This Row],[Przed produkcja P]])</f>
        <v>385</v>
      </c>
      <c r="P8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419</v>
      </c>
      <c r="Q82" s="2">
        <f t="shared" si="3"/>
        <v>81</v>
      </c>
    </row>
    <row r="83" spans="1:17" x14ac:dyDescent="0.45">
      <c r="A83" s="1">
        <v>44033</v>
      </c>
      <c r="B83">
        <v>391</v>
      </c>
      <c r="C83">
        <v>455</v>
      </c>
      <c r="D83">
        <v>427</v>
      </c>
      <c r="E83">
        <f t="shared" si="2"/>
        <v>0</v>
      </c>
      <c r="F83">
        <f t="shared" si="2"/>
        <v>331</v>
      </c>
      <c r="G83">
        <f t="shared" si="2"/>
        <v>385</v>
      </c>
      <c r="H83">
        <f>owoce67[[#This Row],[Chłodnia m]]+owoce67[[#This Row],[dostawa_malin]]</f>
        <v>391</v>
      </c>
      <c r="I83">
        <f>owoce67[[#This Row],[Chłodnia t]]+owoce67[[#This Row],[dostawa_truskawek]]</f>
        <v>786</v>
      </c>
      <c r="J83">
        <f>owoce67[[#This Row],[chłodnia p]]+owoce67[[#This Row],[dostawa_porzeczek]]</f>
        <v>812</v>
      </c>
      <c r="K8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83" t="str">
        <f>IF(owoce67[[#This Row],[Najmniej]]="maliny", "truskawki-porzeczki", IF(owoce67[[#This Row],[Najmniej]] = "truskawki", "maliny-porzeczki", "maliny-truskawki"))</f>
        <v>truskawki-porzeczki</v>
      </c>
      <c r="M83" s="2">
        <f>IF(OR(owoce67[[#This Row],[Konfitukra]] = "maliny-truskawki", owoce67[[#This Row],[Konfitukra]]="maliny-porzeczki"), owoce67[[#This Row],[Przed produkcja m]]-P83, owoce67[[#This Row],[Przed produkcja m]])</f>
        <v>391</v>
      </c>
      <c r="N83" s="2">
        <f>IF(OR(owoce67[[#This Row],[Konfitukra]] = "maliny-truskawki", owoce67[[#This Row],[Konfitukra]]="truskawki-porzeczki"),  owoce67[[#This Row],[Przed produckaj T]]-P83, owoce67[[#This Row],[Przed produckaj T]])</f>
        <v>0</v>
      </c>
      <c r="O83" s="2">
        <f>IF(OR(owoce67[[#This Row],[Konfitukra]] = "maliny-porzeczki", owoce67[[#This Row],[Konfitukra]]="truskawki-porzeczki"),  owoce67[[#This Row],[Przed produkcja P]]-P83, owoce67[[#This Row],[Przed produkcja P]])</f>
        <v>26</v>
      </c>
      <c r="P8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786</v>
      </c>
      <c r="Q83" s="2">
        <f t="shared" si="3"/>
        <v>82</v>
      </c>
    </row>
    <row r="84" spans="1:17" x14ac:dyDescent="0.45">
      <c r="A84" s="1">
        <v>44034</v>
      </c>
      <c r="B84">
        <v>327</v>
      </c>
      <c r="C84">
        <v>471</v>
      </c>
      <c r="D84">
        <v>423</v>
      </c>
      <c r="E84">
        <f t="shared" si="2"/>
        <v>391</v>
      </c>
      <c r="F84">
        <f t="shared" si="2"/>
        <v>0</v>
      </c>
      <c r="G84">
        <f t="shared" si="2"/>
        <v>26</v>
      </c>
      <c r="H84">
        <f>owoce67[[#This Row],[Chłodnia m]]+owoce67[[#This Row],[dostawa_malin]]</f>
        <v>718</v>
      </c>
      <c r="I84">
        <f>owoce67[[#This Row],[Chłodnia t]]+owoce67[[#This Row],[dostawa_truskawek]]</f>
        <v>471</v>
      </c>
      <c r="J84">
        <f>owoce67[[#This Row],[chłodnia p]]+owoce67[[#This Row],[dostawa_porzeczek]]</f>
        <v>449</v>
      </c>
      <c r="K8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84" t="str">
        <f>IF(owoce67[[#This Row],[Najmniej]]="maliny", "truskawki-porzeczki", IF(owoce67[[#This Row],[Najmniej]] = "truskawki", "maliny-porzeczki", "maliny-truskawki"))</f>
        <v>maliny-truskawki</v>
      </c>
      <c r="M84" s="2">
        <f>IF(OR(owoce67[[#This Row],[Konfitukra]] = "maliny-truskawki", owoce67[[#This Row],[Konfitukra]]="maliny-porzeczki"), owoce67[[#This Row],[Przed produkcja m]]-P84, owoce67[[#This Row],[Przed produkcja m]])</f>
        <v>247</v>
      </c>
      <c r="N84" s="2">
        <f>IF(OR(owoce67[[#This Row],[Konfitukra]] = "maliny-truskawki", owoce67[[#This Row],[Konfitukra]]="truskawki-porzeczki"),  owoce67[[#This Row],[Przed produckaj T]]-P84, owoce67[[#This Row],[Przed produckaj T]])</f>
        <v>0</v>
      </c>
      <c r="O84" s="2">
        <f>IF(OR(owoce67[[#This Row],[Konfitukra]] = "maliny-porzeczki", owoce67[[#This Row],[Konfitukra]]="truskawki-porzeczki"),  owoce67[[#This Row],[Przed produkcja P]]-P84, owoce67[[#This Row],[Przed produkcja P]])</f>
        <v>449</v>
      </c>
      <c r="P8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471</v>
      </c>
      <c r="Q84" s="2">
        <f t="shared" si="3"/>
        <v>83</v>
      </c>
    </row>
    <row r="85" spans="1:17" x14ac:dyDescent="0.45">
      <c r="A85" s="1">
        <v>44035</v>
      </c>
      <c r="B85">
        <v>355</v>
      </c>
      <c r="C85">
        <v>490</v>
      </c>
      <c r="D85">
        <v>449</v>
      </c>
      <c r="E85">
        <f t="shared" si="2"/>
        <v>247</v>
      </c>
      <c r="F85">
        <f t="shared" si="2"/>
        <v>0</v>
      </c>
      <c r="G85">
        <f t="shared" si="2"/>
        <v>449</v>
      </c>
      <c r="H85">
        <f>owoce67[[#This Row],[Chłodnia m]]+owoce67[[#This Row],[dostawa_malin]]</f>
        <v>602</v>
      </c>
      <c r="I85">
        <f>owoce67[[#This Row],[Chłodnia t]]+owoce67[[#This Row],[dostawa_truskawek]]</f>
        <v>490</v>
      </c>
      <c r="J85">
        <f>owoce67[[#This Row],[chłodnia p]]+owoce67[[#This Row],[dostawa_porzeczek]]</f>
        <v>898</v>
      </c>
      <c r="K8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85" t="str">
        <f>IF(owoce67[[#This Row],[Najmniej]]="maliny", "truskawki-porzeczki", IF(owoce67[[#This Row],[Najmniej]] = "truskawki", "maliny-porzeczki", "maliny-truskawki"))</f>
        <v>maliny-porzeczki</v>
      </c>
      <c r="M85" s="2">
        <f>IF(OR(owoce67[[#This Row],[Konfitukra]] = "maliny-truskawki", owoce67[[#This Row],[Konfitukra]]="maliny-porzeczki"), owoce67[[#This Row],[Przed produkcja m]]-P85, owoce67[[#This Row],[Przed produkcja m]])</f>
        <v>0</v>
      </c>
      <c r="N85" s="2">
        <f>IF(OR(owoce67[[#This Row],[Konfitukra]] = "maliny-truskawki", owoce67[[#This Row],[Konfitukra]]="truskawki-porzeczki"),  owoce67[[#This Row],[Przed produckaj T]]-P85, owoce67[[#This Row],[Przed produckaj T]])</f>
        <v>490</v>
      </c>
      <c r="O85" s="2">
        <f>IF(OR(owoce67[[#This Row],[Konfitukra]] = "maliny-porzeczki", owoce67[[#This Row],[Konfitukra]]="truskawki-porzeczki"),  owoce67[[#This Row],[Przed produkcja P]]-P85, owoce67[[#This Row],[Przed produkcja P]])</f>
        <v>296</v>
      </c>
      <c r="P8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602</v>
      </c>
      <c r="Q85" s="2">
        <f t="shared" si="3"/>
        <v>84</v>
      </c>
    </row>
    <row r="86" spans="1:17" x14ac:dyDescent="0.45">
      <c r="A86" s="1">
        <v>44036</v>
      </c>
      <c r="B86">
        <v>360</v>
      </c>
      <c r="C86">
        <v>339</v>
      </c>
      <c r="D86">
        <v>470</v>
      </c>
      <c r="E86">
        <f t="shared" si="2"/>
        <v>0</v>
      </c>
      <c r="F86">
        <f t="shared" si="2"/>
        <v>490</v>
      </c>
      <c r="G86">
        <f t="shared" si="2"/>
        <v>296</v>
      </c>
      <c r="H86">
        <f>owoce67[[#This Row],[Chłodnia m]]+owoce67[[#This Row],[dostawa_malin]]</f>
        <v>360</v>
      </c>
      <c r="I86">
        <f>owoce67[[#This Row],[Chłodnia t]]+owoce67[[#This Row],[dostawa_truskawek]]</f>
        <v>829</v>
      </c>
      <c r="J86">
        <f>owoce67[[#This Row],[chłodnia p]]+owoce67[[#This Row],[dostawa_porzeczek]]</f>
        <v>766</v>
      </c>
      <c r="K8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86" t="str">
        <f>IF(owoce67[[#This Row],[Najmniej]]="maliny", "truskawki-porzeczki", IF(owoce67[[#This Row],[Najmniej]] = "truskawki", "maliny-porzeczki", "maliny-truskawki"))</f>
        <v>truskawki-porzeczki</v>
      </c>
      <c r="M86" s="2">
        <f>IF(OR(owoce67[[#This Row],[Konfitukra]] = "maliny-truskawki", owoce67[[#This Row],[Konfitukra]]="maliny-porzeczki"), owoce67[[#This Row],[Przed produkcja m]]-P86, owoce67[[#This Row],[Przed produkcja m]])</f>
        <v>360</v>
      </c>
      <c r="N86" s="2">
        <f>IF(OR(owoce67[[#This Row],[Konfitukra]] = "maliny-truskawki", owoce67[[#This Row],[Konfitukra]]="truskawki-porzeczki"),  owoce67[[#This Row],[Przed produckaj T]]-P86, owoce67[[#This Row],[Przed produckaj T]])</f>
        <v>63</v>
      </c>
      <c r="O86" s="2">
        <f>IF(OR(owoce67[[#This Row],[Konfitukra]] = "maliny-porzeczki", owoce67[[#This Row],[Konfitukra]]="truskawki-porzeczki"),  owoce67[[#This Row],[Przed produkcja P]]-P86, owoce67[[#This Row],[Przed produkcja P]])</f>
        <v>0</v>
      </c>
      <c r="P8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766</v>
      </c>
      <c r="Q86" s="2">
        <f t="shared" si="3"/>
        <v>85</v>
      </c>
    </row>
    <row r="87" spans="1:17" x14ac:dyDescent="0.45">
      <c r="A87" s="1">
        <v>44037</v>
      </c>
      <c r="B87">
        <v>303</v>
      </c>
      <c r="C87">
        <v>404</v>
      </c>
      <c r="D87">
        <v>434</v>
      </c>
      <c r="E87">
        <f t="shared" si="2"/>
        <v>360</v>
      </c>
      <c r="F87">
        <f t="shared" si="2"/>
        <v>63</v>
      </c>
      <c r="G87">
        <f t="shared" si="2"/>
        <v>0</v>
      </c>
      <c r="H87">
        <f>owoce67[[#This Row],[Chłodnia m]]+owoce67[[#This Row],[dostawa_malin]]</f>
        <v>663</v>
      </c>
      <c r="I87">
        <f>owoce67[[#This Row],[Chłodnia t]]+owoce67[[#This Row],[dostawa_truskawek]]</f>
        <v>467</v>
      </c>
      <c r="J87">
        <f>owoce67[[#This Row],[chłodnia p]]+owoce67[[#This Row],[dostawa_porzeczek]]</f>
        <v>434</v>
      </c>
      <c r="K8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87" t="str">
        <f>IF(owoce67[[#This Row],[Najmniej]]="maliny", "truskawki-porzeczki", IF(owoce67[[#This Row],[Najmniej]] = "truskawki", "maliny-porzeczki", "maliny-truskawki"))</f>
        <v>maliny-truskawki</v>
      </c>
      <c r="M87" s="2">
        <f>IF(OR(owoce67[[#This Row],[Konfitukra]] = "maliny-truskawki", owoce67[[#This Row],[Konfitukra]]="maliny-porzeczki"), owoce67[[#This Row],[Przed produkcja m]]-P87, owoce67[[#This Row],[Przed produkcja m]])</f>
        <v>196</v>
      </c>
      <c r="N87" s="2">
        <f>IF(OR(owoce67[[#This Row],[Konfitukra]] = "maliny-truskawki", owoce67[[#This Row],[Konfitukra]]="truskawki-porzeczki"),  owoce67[[#This Row],[Przed produckaj T]]-P87, owoce67[[#This Row],[Przed produckaj T]])</f>
        <v>0</v>
      </c>
      <c r="O87" s="2">
        <f>IF(OR(owoce67[[#This Row],[Konfitukra]] = "maliny-porzeczki", owoce67[[#This Row],[Konfitukra]]="truskawki-porzeczki"),  owoce67[[#This Row],[Przed produkcja P]]-P87, owoce67[[#This Row],[Przed produkcja P]])</f>
        <v>434</v>
      </c>
      <c r="P8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467</v>
      </c>
      <c r="Q87" s="2">
        <f t="shared" si="3"/>
        <v>86</v>
      </c>
    </row>
    <row r="88" spans="1:17" x14ac:dyDescent="0.45">
      <c r="A88" s="1">
        <v>44038</v>
      </c>
      <c r="B88">
        <v>310</v>
      </c>
      <c r="C88">
        <v>332</v>
      </c>
      <c r="D88">
        <v>536</v>
      </c>
      <c r="E88">
        <f t="shared" si="2"/>
        <v>196</v>
      </c>
      <c r="F88">
        <f t="shared" si="2"/>
        <v>0</v>
      </c>
      <c r="G88">
        <f t="shared" si="2"/>
        <v>434</v>
      </c>
      <c r="H88">
        <f>owoce67[[#This Row],[Chłodnia m]]+owoce67[[#This Row],[dostawa_malin]]</f>
        <v>506</v>
      </c>
      <c r="I88">
        <f>owoce67[[#This Row],[Chłodnia t]]+owoce67[[#This Row],[dostawa_truskawek]]</f>
        <v>332</v>
      </c>
      <c r="J88">
        <f>owoce67[[#This Row],[chłodnia p]]+owoce67[[#This Row],[dostawa_porzeczek]]</f>
        <v>970</v>
      </c>
      <c r="K8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88" t="str">
        <f>IF(owoce67[[#This Row],[Najmniej]]="maliny", "truskawki-porzeczki", IF(owoce67[[#This Row],[Najmniej]] = "truskawki", "maliny-porzeczki", "maliny-truskawki"))</f>
        <v>maliny-porzeczki</v>
      </c>
      <c r="M88" s="2">
        <f>IF(OR(owoce67[[#This Row],[Konfitukra]] = "maliny-truskawki", owoce67[[#This Row],[Konfitukra]]="maliny-porzeczki"), owoce67[[#This Row],[Przed produkcja m]]-P88, owoce67[[#This Row],[Przed produkcja m]])</f>
        <v>0</v>
      </c>
      <c r="N88" s="2">
        <f>IF(OR(owoce67[[#This Row],[Konfitukra]] = "maliny-truskawki", owoce67[[#This Row],[Konfitukra]]="truskawki-porzeczki"),  owoce67[[#This Row],[Przed produckaj T]]-P88, owoce67[[#This Row],[Przed produckaj T]])</f>
        <v>332</v>
      </c>
      <c r="O88" s="2">
        <f>IF(OR(owoce67[[#This Row],[Konfitukra]] = "maliny-porzeczki", owoce67[[#This Row],[Konfitukra]]="truskawki-porzeczki"),  owoce67[[#This Row],[Przed produkcja P]]-P88, owoce67[[#This Row],[Przed produkcja P]])</f>
        <v>464</v>
      </c>
      <c r="P8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506</v>
      </c>
      <c r="Q88" s="2">
        <f t="shared" si="3"/>
        <v>87</v>
      </c>
    </row>
    <row r="89" spans="1:17" x14ac:dyDescent="0.45">
      <c r="A89" s="1">
        <v>44039</v>
      </c>
      <c r="B89">
        <v>435</v>
      </c>
      <c r="C89">
        <v>406</v>
      </c>
      <c r="D89">
        <v>421</v>
      </c>
      <c r="E89">
        <f t="shared" si="2"/>
        <v>0</v>
      </c>
      <c r="F89">
        <f t="shared" si="2"/>
        <v>332</v>
      </c>
      <c r="G89">
        <f t="shared" si="2"/>
        <v>464</v>
      </c>
      <c r="H89">
        <f>owoce67[[#This Row],[Chłodnia m]]+owoce67[[#This Row],[dostawa_malin]]</f>
        <v>435</v>
      </c>
      <c r="I89">
        <f>owoce67[[#This Row],[Chłodnia t]]+owoce67[[#This Row],[dostawa_truskawek]]</f>
        <v>738</v>
      </c>
      <c r="J89">
        <f>owoce67[[#This Row],[chłodnia p]]+owoce67[[#This Row],[dostawa_porzeczek]]</f>
        <v>885</v>
      </c>
      <c r="K8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89" t="str">
        <f>IF(owoce67[[#This Row],[Najmniej]]="maliny", "truskawki-porzeczki", IF(owoce67[[#This Row],[Najmniej]] = "truskawki", "maliny-porzeczki", "maliny-truskawki"))</f>
        <v>truskawki-porzeczki</v>
      </c>
      <c r="M89" s="2">
        <f>IF(OR(owoce67[[#This Row],[Konfitukra]] = "maliny-truskawki", owoce67[[#This Row],[Konfitukra]]="maliny-porzeczki"), owoce67[[#This Row],[Przed produkcja m]]-P89, owoce67[[#This Row],[Przed produkcja m]])</f>
        <v>435</v>
      </c>
      <c r="N89" s="2">
        <f>IF(OR(owoce67[[#This Row],[Konfitukra]] = "maliny-truskawki", owoce67[[#This Row],[Konfitukra]]="truskawki-porzeczki"),  owoce67[[#This Row],[Przed produckaj T]]-P89, owoce67[[#This Row],[Przed produckaj T]])</f>
        <v>0</v>
      </c>
      <c r="O89" s="2">
        <f>IF(OR(owoce67[[#This Row],[Konfitukra]] = "maliny-porzeczki", owoce67[[#This Row],[Konfitukra]]="truskawki-porzeczki"),  owoce67[[#This Row],[Przed produkcja P]]-P89, owoce67[[#This Row],[Przed produkcja P]])</f>
        <v>147</v>
      </c>
      <c r="P8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738</v>
      </c>
      <c r="Q89" s="2">
        <f t="shared" si="3"/>
        <v>88</v>
      </c>
    </row>
    <row r="90" spans="1:17" x14ac:dyDescent="0.45">
      <c r="A90" s="1">
        <v>44040</v>
      </c>
      <c r="B90">
        <v>344</v>
      </c>
      <c r="C90">
        <v>348</v>
      </c>
      <c r="D90">
        <v>555</v>
      </c>
      <c r="E90">
        <f t="shared" si="2"/>
        <v>435</v>
      </c>
      <c r="F90">
        <f t="shared" si="2"/>
        <v>0</v>
      </c>
      <c r="G90">
        <f t="shared" si="2"/>
        <v>147</v>
      </c>
      <c r="H90">
        <f>owoce67[[#This Row],[Chłodnia m]]+owoce67[[#This Row],[dostawa_malin]]</f>
        <v>779</v>
      </c>
      <c r="I90">
        <f>owoce67[[#This Row],[Chłodnia t]]+owoce67[[#This Row],[dostawa_truskawek]]</f>
        <v>348</v>
      </c>
      <c r="J90">
        <f>owoce67[[#This Row],[chłodnia p]]+owoce67[[#This Row],[dostawa_porzeczek]]</f>
        <v>702</v>
      </c>
      <c r="K9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90" t="str">
        <f>IF(owoce67[[#This Row],[Najmniej]]="maliny", "truskawki-porzeczki", IF(owoce67[[#This Row],[Najmniej]] = "truskawki", "maliny-porzeczki", "maliny-truskawki"))</f>
        <v>maliny-porzeczki</v>
      </c>
      <c r="M90" s="2">
        <f>IF(OR(owoce67[[#This Row],[Konfitukra]] = "maliny-truskawki", owoce67[[#This Row],[Konfitukra]]="maliny-porzeczki"), owoce67[[#This Row],[Przed produkcja m]]-P90, owoce67[[#This Row],[Przed produkcja m]])</f>
        <v>77</v>
      </c>
      <c r="N90" s="2">
        <f>IF(OR(owoce67[[#This Row],[Konfitukra]] = "maliny-truskawki", owoce67[[#This Row],[Konfitukra]]="truskawki-porzeczki"),  owoce67[[#This Row],[Przed produckaj T]]-P90, owoce67[[#This Row],[Przed produckaj T]])</f>
        <v>348</v>
      </c>
      <c r="O90" s="2">
        <f>IF(OR(owoce67[[#This Row],[Konfitukra]] = "maliny-porzeczki", owoce67[[#This Row],[Konfitukra]]="truskawki-porzeczki"),  owoce67[[#This Row],[Przed produkcja P]]-P90, owoce67[[#This Row],[Przed produkcja P]])</f>
        <v>0</v>
      </c>
      <c r="P9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702</v>
      </c>
      <c r="Q90" s="2">
        <f t="shared" si="3"/>
        <v>89</v>
      </c>
    </row>
    <row r="91" spans="1:17" x14ac:dyDescent="0.45">
      <c r="A91" s="1">
        <v>44041</v>
      </c>
      <c r="B91">
        <v>303</v>
      </c>
      <c r="C91">
        <v>335</v>
      </c>
      <c r="D91">
        <v>436</v>
      </c>
      <c r="E91">
        <f t="shared" si="2"/>
        <v>77</v>
      </c>
      <c r="F91">
        <f t="shared" si="2"/>
        <v>348</v>
      </c>
      <c r="G91">
        <f t="shared" si="2"/>
        <v>0</v>
      </c>
      <c r="H91">
        <f>owoce67[[#This Row],[Chłodnia m]]+owoce67[[#This Row],[dostawa_malin]]</f>
        <v>380</v>
      </c>
      <c r="I91">
        <f>owoce67[[#This Row],[Chłodnia t]]+owoce67[[#This Row],[dostawa_truskawek]]</f>
        <v>683</v>
      </c>
      <c r="J91">
        <f>owoce67[[#This Row],[chłodnia p]]+owoce67[[#This Row],[dostawa_porzeczek]]</f>
        <v>436</v>
      </c>
      <c r="K9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91" t="str">
        <f>IF(owoce67[[#This Row],[Najmniej]]="maliny", "truskawki-porzeczki", IF(owoce67[[#This Row],[Najmniej]] = "truskawki", "maliny-porzeczki", "maliny-truskawki"))</f>
        <v>truskawki-porzeczki</v>
      </c>
      <c r="M91" s="2">
        <f>IF(OR(owoce67[[#This Row],[Konfitukra]] = "maliny-truskawki", owoce67[[#This Row],[Konfitukra]]="maliny-porzeczki"), owoce67[[#This Row],[Przed produkcja m]]-P91, owoce67[[#This Row],[Przed produkcja m]])</f>
        <v>380</v>
      </c>
      <c r="N91" s="2">
        <f>IF(OR(owoce67[[#This Row],[Konfitukra]] = "maliny-truskawki", owoce67[[#This Row],[Konfitukra]]="truskawki-porzeczki"),  owoce67[[#This Row],[Przed produckaj T]]-P91, owoce67[[#This Row],[Przed produckaj T]])</f>
        <v>247</v>
      </c>
      <c r="O91" s="2">
        <f>IF(OR(owoce67[[#This Row],[Konfitukra]] = "maliny-porzeczki", owoce67[[#This Row],[Konfitukra]]="truskawki-porzeczki"),  owoce67[[#This Row],[Przed produkcja P]]-P91, owoce67[[#This Row],[Przed produkcja P]])</f>
        <v>0</v>
      </c>
      <c r="P9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436</v>
      </c>
      <c r="Q91" s="2">
        <f t="shared" si="3"/>
        <v>90</v>
      </c>
    </row>
    <row r="92" spans="1:17" x14ac:dyDescent="0.45">
      <c r="A92" s="1">
        <v>44042</v>
      </c>
      <c r="B92">
        <v>433</v>
      </c>
      <c r="C92">
        <v>425</v>
      </c>
      <c r="D92">
        <v>422</v>
      </c>
      <c r="E92">
        <f t="shared" si="2"/>
        <v>380</v>
      </c>
      <c r="F92">
        <f t="shared" si="2"/>
        <v>247</v>
      </c>
      <c r="G92">
        <f t="shared" si="2"/>
        <v>0</v>
      </c>
      <c r="H92">
        <f>owoce67[[#This Row],[Chłodnia m]]+owoce67[[#This Row],[dostawa_malin]]</f>
        <v>813</v>
      </c>
      <c r="I92">
        <f>owoce67[[#This Row],[Chłodnia t]]+owoce67[[#This Row],[dostawa_truskawek]]</f>
        <v>672</v>
      </c>
      <c r="J92">
        <f>owoce67[[#This Row],[chłodnia p]]+owoce67[[#This Row],[dostawa_porzeczek]]</f>
        <v>422</v>
      </c>
      <c r="K9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92" t="str">
        <f>IF(owoce67[[#This Row],[Najmniej]]="maliny", "truskawki-porzeczki", IF(owoce67[[#This Row],[Najmniej]] = "truskawki", "maliny-porzeczki", "maliny-truskawki"))</f>
        <v>maliny-truskawki</v>
      </c>
      <c r="M92" s="2">
        <f>IF(OR(owoce67[[#This Row],[Konfitukra]] = "maliny-truskawki", owoce67[[#This Row],[Konfitukra]]="maliny-porzeczki"), owoce67[[#This Row],[Przed produkcja m]]-P92, owoce67[[#This Row],[Przed produkcja m]])</f>
        <v>141</v>
      </c>
      <c r="N92" s="2">
        <f>IF(OR(owoce67[[#This Row],[Konfitukra]] = "maliny-truskawki", owoce67[[#This Row],[Konfitukra]]="truskawki-porzeczki"),  owoce67[[#This Row],[Przed produckaj T]]-P92, owoce67[[#This Row],[Przed produckaj T]])</f>
        <v>0</v>
      </c>
      <c r="O92" s="2">
        <f>IF(OR(owoce67[[#This Row],[Konfitukra]] = "maliny-porzeczki", owoce67[[#This Row],[Konfitukra]]="truskawki-porzeczki"),  owoce67[[#This Row],[Przed produkcja P]]-P92, owoce67[[#This Row],[Przed produkcja P]])</f>
        <v>422</v>
      </c>
      <c r="P9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672</v>
      </c>
      <c r="Q92" s="2">
        <f t="shared" si="3"/>
        <v>91</v>
      </c>
    </row>
    <row r="93" spans="1:17" x14ac:dyDescent="0.45">
      <c r="A93" s="1">
        <v>44043</v>
      </c>
      <c r="B93">
        <v>350</v>
      </c>
      <c r="C93">
        <v>378</v>
      </c>
      <c r="D93">
        <v>419</v>
      </c>
      <c r="E93">
        <f t="shared" si="2"/>
        <v>141</v>
      </c>
      <c r="F93">
        <f t="shared" si="2"/>
        <v>0</v>
      </c>
      <c r="G93">
        <f t="shared" si="2"/>
        <v>422</v>
      </c>
      <c r="H93">
        <f>owoce67[[#This Row],[Chłodnia m]]+owoce67[[#This Row],[dostawa_malin]]</f>
        <v>491</v>
      </c>
      <c r="I93">
        <f>owoce67[[#This Row],[Chłodnia t]]+owoce67[[#This Row],[dostawa_truskawek]]</f>
        <v>378</v>
      </c>
      <c r="J93">
        <f>owoce67[[#This Row],[chłodnia p]]+owoce67[[#This Row],[dostawa_porzeczek]]</f>
        <v>841</v>
      </c>
      <c r="K9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93" t="str">
        <f>IF(owoce67[[#This Row],[Najmniej]]="maliny", "truskawki-porzeczki", IF(owoce67[[#This Row],[Najmniej]] = "truskawki", "maliny-porzeczki", "maliny-truskawki"))</f>
        <v>maliny-porzeczki</v>
      </c>
      <c r="M93" s="2">
        <f>IF(OR(owoce67[[#This Row],[Konfitukra]] = "maliny-truskawki", owoce67[[#This Row],[Konfitukra]]="maliny-porzeczki"), owoce67[[#This Row],[Przed produkcja m]]-P93, owoce67[[#This Row],[Przed produkcja m]])</f>
        <v>0</v>
      </c>
      <c r="N93" s="2">
        <f>IF(OR(owoce67[[#This Row],[Konfitukra]] = "maliny-truskawki", owoce67[[#This Row],[Konfitukra]]="truskawki-porzeczki"),  owoce67[[#This Row],[Przed produckaj T]]-P93, owoce67[[#This Row],[Przed produckaj T]])</f>
        <v>378</v>
      </c>
      <c r="O93" s="2">
        <f>IF(OR(owoce67[[#This Row],[Konfitukra]] = "maliny-porzeczki", owoce67[[#This Row],[Konfitukra]]="truskawki-porzeczki"),  owoce67[[#This Row],[Przed produkcja P]]-P93, owoce67[[#This Row],[Przed produkcja P]])</f>
        <v>350</v>
      </c>
      <c r="P9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491</v>
      </c>
      <c r="Q93" s="2">
        <f t="shared" si="3"/>
        <v>92</v>
      </c>
    </row>
    <row r="94" spans="1:17" x14ac:dyDescent="0.45">
      <c r="A94" s="1">
        <v>44044</v>
      </c>
      <c r="B94">
        <v>396</v>
      </c>
      <c r="C94">
        <v>466</v>
      </c>
      <c r="D94">
        <v>434</v>
      </c>
      <c r="E94">
        <f t="shared" si="2"/>
        <v>0</v>
      </c>
      <c r="F94">
        <f t="shared" si="2"/>
        <v>378</v>
      </c>
      <c r="G94">
        <f t="shared" si="2"/>
        <v>350</v>
      </c>
      <c r="H94">
        <f>owoce67[[#This Row],[Chłodnia m]]+owoce67[[#This Row],[dostawa_malin]]</f>
        <v>396</v>
      </c>
      <c r="I94">
        <f>owoce67[[#This Row],[Chłodnia t]]+owoce67[[#This Row],[dostawa_truskawek]]</f>
        <v>844</v>
      </c>
      <c r="J94">
        <f>owoce67[[#This Row],[chłodnia p]]+owoce67[[#This Row],[dostawa_porzeczek]]</f>
        <v>784</v>
      </c>
      <c r="K9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94" t="str">
        <f>IF(owoce67[[#This Row],[Najmniej]]="maliny", "truskawki-porzeczki", IF(owoce67[[#This Row],[Najmniej]] = "truskawki", "maliny-porzeczki", "maliny-truskawki"))</f>
        <v>truskawki-porzeczki</v>
      </c>
      <c r="M94" s="2">
        <f>IF(OR(owoce67[[#This Row],[Konfitukra]] = "maliny-truskawki", owoce67[[#This Row],[Konfitukra]]="maliny-porzeczki"), owoce67[[#This Row],[Przed produkcja m]]-P94, owoce67[[#This Row],[Przed produkcja m]])</f>
        <v>396</v>
      </c>
      <c r="N94" s="2">
        <f>IF(OR(owoce67[[#This Row],[Konfitukra]] = "maliny-truskawki", owoce67[[#This Row],[Konfitukra]]="truskawki-porzeczki"),  owoce67[[#This Row],[Przed produckaj T]]-P94, owoce67[[#This Row],[Przed produckaj T]])</f>
        <v>60</v>
      </c>
      <c r="O94" s="2">
        <f>IF(OR(owoce67[[#This Row],[Konfitukra]] = "maliny-porzeczki", owoce67[[#This Row],[Konfitukra]]="truskawki-porzeczki"),  owoce67[[#This Row],[Przed produkcja P]]-P94, owoce67[[#This Row],[Przed produkcja P]])</f>
        <v>0</v>
      </c>
      <c r="P9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784</v>
      </c>
      <c r="Q94" s="2">
        <f t="shared" si="3"/>
        <v>93</v>
      </c>
    </row>
    <row r="95" spans="1:17" x14ac:dyDescent="0.45">
      <c r="A95" s="1">
        <v>44045</v>
      </c>
      <c r="B95">
        <v>495</v>
      </c>
      <c r="C95">
        <v>410</v>
      </c>
      <c r="D95">
        <v>418</v>
      </c>
      <c r="E95">
        <f t="shared" si="2"/>
        <v>396</v>
      </c>
      <c r="F95">
        <f t="shared" si="2"/>
        <v>60</v>
      </c>
      <c r="G95">
        <f t="shared" si="2"/>
        <v>0</v>
      </c>
      <c r="H95">
        <f>owoce67[[#This Row],[Chłodnia m]]+owoce67[[#This Row],[dostawa_malin]]</f>
        <v>891</v>
      </c>
      <c r="I95">
        <f>owoce67[[#This Row],[Chłodnia t]]+owoce67[[#This Row],[dostawa_truskawek]]</f>
        <v>470</v>
      </c>
      <c r="J95">
        <f>owoce67[[#This Row],[chłodnia p]]+owoce67[[#This Row],[dostawa_porzeczek]]</f>
        <v>418</v>
      </c>
      <c r="K9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95" t="str">
        <f>IF(owoce67[[#This Row],[Najmniej]]="maliny", "truskawki-porzeczki", IF(owoce67[[#This Row],[Najmniej]] = "truskawki", "maliny-porzeczki", "maliny-truskawki"))</f>
        <v>maliny-truskawki</v>
      </c>
      <c r="M95" s="2">
        <f>IF(OR(owoce67[[#This Row],[Konfitukra]] = "maliny-truskawki", owoce67[[#This Row],[Konfitukra]]="maliny-porzeczki"), owoce67[[#This Row],[Przed produkcja m]]-P95, owoce67[[#This Row],[Przed produkcja m]])</f>
        <v>421</v>
      </c>
      <c r="N95" s="2">
        <f>IF(OR(owoce67[[#This Row],[Konfitukra]] = "maliny-truskawki", owoce67[[#This Row],[Konfitukra]]="truskawki-porzeczki"),  owoce67[[#This Row],[Przed produckaj T]]-P95, owoce67[[#This Row],[Przed produckaj T]])</f>
        <v>0</v>
      </c>
      <c r="O95" s="2">
        <f>IF(OR(owoce67[[#This Row],[Konfitukra]] = "maliny-porzeczki", owoce67[[#This Row],[Konfitukra]]="truskawki-porzeczki"),  owoce67[[#This Row],[Przed produkcja P]]-P95, owoce67[[#This Row],[Przed produkcja P]])</f>
        <v>418</v>
      </c>
      <c r="P9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470</v>
      </c>
      <c r="Q95" s="2">
        <f t="shared" si="3"/>
        <v>94</v>
      </c>
    </row>
    <row r="96" spans="1:17" x14ac:dyDescent="0.45">
      <c r="A96" s="1">
        <v>44046</v>
      </c>
      <c r="B96">
        <v>420</v>
      </c>
      <c r="C96">
        <v>328</v>
      </c>
      <c r="D96">
        <v>422</v>
      </c>
      <c r="E96">
        <f t="shared" si="2"/>
        <v>421</v>
      </c>
      <c r="F96">
        <f t="shared" si="2"/>
        <v>0</v>
      </c>
      <c r="G96">
        <f t="shared" si="2"/>
        <v>418</v>
      </c>
      <c r="H96">
        <f>owoce67[[#This Row],[Chłodnia m]]+owoce67[[#This Row],[dostawa_malin]]</f>
        <v>841</v>
      </c>
      <c r="I96">
        <f>owoce67[[#This Row],[Chłodnia t]]+owoce67[[#This Row],[dostawa_truskawek]]</f>
        <v>328</v>
      </c>
      <c r="J96">
        <f>owoce67[[#This Row],[chłodnia p]]+owoce67[[#This Row],[dostawa_porzeczek]]</f>
        <v>840</v>
      </c>
      <c r="K9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96" t="str">
        <f>IF(owoce67[[#This Row],[Najmniej]]="maliny", "truskawki-porzeczki", IF(owoce67[[#This Row],[Najmniej]] = "truskawki", "maliny-porzeczki", "maliny-truskawki"))</f>
        <v>maliny-porzeczki</v>
      </c>
      <c r="M96" s="2">
        <f>IF(OR(owoce67[[#This Row],[Konfitukra]] = "maliny-truskawki", owoce67[[#This Row],[Konfitukra]]="maliny-porzeczki"), owoce67[[#This Row],[Przed produkcja m]]-P96, owoce67[[#This Row],[Przed produkcja m]])</f>
        <v>1</v>
      </c>
      <c r="N96" s="2">
        <f>IF(OR(owoce67[[#This Row],[Konfitukra]] = "maliny-truskawki", owoce67[[#This Row],[Konfitukra]]="truskawki-porzeczki"),  owoce67[[#This Row],[Przed produckaj T]]-P96, owoce67[[#This Row],[Przed produckaj T]])</f>
        <v>328</v>
      </c>
      <c r="O96" s="2">
        <f>IF(OR(owoce67[[#This Row],[Konfitukra]] = "maliny-porzeczki", owoce67[[#This Row],[Konfitukra]]="truskawki-porzeczki"),  owoce67[[#This Row],[Przed produkcja P]]-P96, owoce67[[#This Row],[Przed produkcja P]])</f>
        <v>0</v>
      </c>
      <c r="P9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840</v>
      </c>
      <c r="Q96" s="2">
        <f t="shared" si="3"/>
        <v>95</v>
      </c>
    </row>
    <row r="97" spans="1:17" x14ac:dyDescent="0.45">
      <c r="A97" s="1">
        <v>44047</v>
      </c>
      <c r="B97">
        <v>411</v>
      </c>
      <c r="C97">
        <v>481</v>
      </c>
      <c r="D97">
        <v>445</v>
      </c>
      <c r="E97">
        <f t="shared" si="2"/>
        <v>1</v>
      </c>
      <c r="F97">
        <f t="shared" si="2"/>
        <v>328</v>
      </c>
      <c r="G97">
        <f t="shared" si="2"/>
        <v>0</v>
      </c>
      <c r="H97">
        <f>owoce67[[#This Row],[Chłodnia m]]+owoce67[[#This Row],[dostawa_malin]]</f>
        <v>412</v>
      </c>
      <c r="I97">
        <f>owoce67[[#This Row],[Chłodnia t]]+owoce67[[#This Row],[dostawa_truskawek]]</f>
        <v>809</v>
      </c>
      <c r="J97">
        <f>owoce67[[#This Row],[chłodnia p]]+owoce67[[#This Row],[dostawa_porzeczek]]</f>
        <v>445</v>
      </c>
      <c r="K9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97" t="str">
        <f>IF(owoce67[[#This Row],[Najmniej]]="maliny", "truskawki-porzeczki", IF(owoce67[[#This Row],[Najmniej]] = "truskawki", "maliny-porzeczki", "maliny-truskawki"))</f>
        <v>truskawki-porzeczki</v>
      </c>
      <c r="M97" s="2">
        <f>IF(OR(owoce67[[#This Row],[Konfitukra]] = "maliny-truskawki", owoce67[[#This Row],[Konfitukra]]="maliny-porzeczki"), owoce67[[#This Row],[Przed produkcja m]]-P97, owoce67[[#This Row],[Przed produkcja m]])</f>
        <v>412</v>
      </c>
      <c r="N97" s="2">
        <f>IF(OR(owoce67[[#This Row],[Konfitukra]] = "maliny-truskawki", owoce67[[#This Row],[Konfitukra]]="truskawki-porzeczki"),  owoce67[[#This Row],[Przed produckaj T]]-P97, owoce67[[#This Row],[Przed produckaj T]])</f>
        <v>364</v>
      </c>
      <c r="O97" s="2">
        <f>IF(OR(owoce67[[#This Row],[Konfitukra]] = "maliny-porzeczki", owoce67[[#This Row],[Konfitukra]]="truskawki-porzeczki"),  owoce67[[#This Row],[Przed produkcja P]]-P97, owoce67[[#This Row],[Przed produkcja P]])</f>
        <v>0</v>
      </c>
      <c r="P9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445</v>
      </c>
      <c r="Q97" s="2">
        <f t="shared" si="3"/>
        <v>96</v>
      </c>
    </row>
    <row r="98" spans="1:17" x14ac:dyDescent="0.45">
      <c r="A98" s="1">
        <v>44048</v>
      </c>
      <c r="B98">
        <v>317</v>
      </c>
      <c r="C98">
        <v>434</v>
      </c>
      <c r="D98">
        <v>411</v>
      </c>
      <c r="E98">
        <f t="shared" si="2"/>
        <v>412</v>
      </c>
      <c r="F98">
        <f t="shared" si="2"/>
        <v>364</v>
      </c>
      <c r="G98">
        <f t="shared" si="2"/>
        <v>0</v>
      </c>
      <c r="H98">
        <f>owoce67[[#This Row],[Chłodnia m]]+owoce67[[#This Row],[dostawa_malin]]</f>
        <v>729</v>
      </c>
      <c r="I98">
        <f>owoce67[[#This Row],[Chłodnia t]]+owoce67[[#This Row],[dostawa_truskawek]]</f>
        <v>798</v>
      </c>
      <c r="J98">
        <f>owoce67[[#This Row],[chłodnia p]]+owoce67[[#This Row],[dostawa_porzeczek]]</f>
        <v>411</v>
      </c>
      <c r="K9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98" t="str">
        <f>IF(owoce67[[#This Row],[Najmniej]]="maliny", "truskawki-porzeczki", IF(owoce67[[#This Row],[Najmniej]] = "truskawki", "maliny-porzeczki", "maliny-truskawki"))</f>
        <v>maliny-truskawki</v>
      </c>
      <c r="M98" s="2">
        <f>IF(OR(owoce67[[#This Row],[Konfitukra]] = "maliny-truskawki", owoce67[[#This Row],[Konfitukra]]="maliny-porzeczki"), owoce67[[#This Row],[Przed produkcja m]]-P98, owoce67[[#This Row],[Przed produkcja m]])</f>
        <v>0</v>
      </c>
      <c r="N98" s="2">
        <f>IF(OR(owoce67[[#This Row],[Konfitukra]] = "maliny-truskawki", owoce67[[#This Row],[Konfitukra]]="truskawki-porzeczki"),  owoce67[[#This Row],[Przed produckaj T]]-P98, owoce67[[#This Row],[Przed produckaj T]])</f>
        <v>69</v>
      </c>
      <c r="O98" s="2">
        <f>IF(OR(owoce67[[#This Row],[Konfitukra]] = "maliny-porzeczki", owoce67[[#This Row],[Konfitukra]]="truskawki-porzeczki"),  owoce67[[#This Row],[Przed produkcja P]]-P98, owoce67[[#This Row],[Przed produkcja P]])</f>
        <v>411</v>
      </c>
      <c r="P9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729</v>
      </c>
      <c r="Q98" s="2">
        <f t="shared" si="3"/>
        <v>97</v>
      </c>
    </row>
    <row r="99" spans="1:17" x14ac:dyDescent="0.45">
      <c r="A99" s="1">
        <v>44049</v>
      </c>
      <c r="B99">
        <v>342</v>
      </c>
      <c r="C99">
        <v>465</v>
      </c>
      <c r="D99">
        <v>417</v>
      </c>
      <c r="E99">
        <f t="shared" si="2"/>
        <v>0</v>
      </c>
      <c r="F99">
        <f t="shared" si="2"/>
        <v>69</v>
      </c>
      <c r="G99">
        <f t="shared" si="2"/>
        <v>411</v>
      </c>
      <c r="H99">
        <f>owoce67[[#This Row],[Chłodnia m]]+owoce67[[#This Row],[dostawa_malin]]</f>
        <v>342</v>
      </c>
      <c r="I99">
        <f>owoce67[[#This Row],[Chłodnia t]]+owoce67[[#This Row],[dostawa_truskawek]]</f>
        <v>534</v>
      </c>
      <c r="J99">
        <f>owoce67[[#This Row],[chłodnia p]]+owoce67[[#This Row],[dostawa_porzeczek]]</f>
        <v>828</v>
      </c>
      <c r="K9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99" t="str">
        <f>IF(owoce67[[#This Row],[Najmniej]]="maliny", "truskawki-porzeczki", IF(owoce67[[#This Row],[Najmniej]] = "truskawki", "maliny-porzeczki", "maliny-truskawki"))</f>
        <v>truskawki-porzeczki</v>
      </c>
      <c r="M99" s="2">
        <f>IF(OR(owoce67[[#This Row],[Konfitukra]] = "maliny-truskawki", owoce67[[#This Row],[Konfitukra]]="maliny-porzeczki"), owoce67[[#This Row],[Przed produkcja m]]-P99, owoce67[[#This Row],[Przed produkcja m]])</f>
        <v>342</v>
      </c>
      <c r="N99" s="2">
        <f>IF(OR(owoce67[[#This Row],[Konfitukra]] = "maliny-truskawki", owoce67[[#This Row],[Konfitukra]]="truskawki-porzeczki"),  owoce67[[#This Row],[Przed produckaj T]]-P99, owoce67[[#This Row],[Przed produckaj T]])</f>
        <v>0</v>
      </c>
      <c r="O99" s="2">
        <f>IF(OR(owoce67[[#This Row],[Konfitukra]] = "maliny-porzeczki", owoce67[[#This Row],[Konfitukra]]="truskawki-porzeczki"),  owoce67[[#This Row],[Przed produkcja P]]-P99, owoce67[[#This Row],[Przed produkcja P]])</f>
        <v>294</v>
      </c>
      <c r="P9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534</v>
      </c>
      <c r="Q99" s="2">
        <f t="shared" si="3"/>
        <v>98</v>
      </c>
    </row>
    <row r="100" spans="1:17" x14ac:dyDescent="0.45">
      <c r="A100" s="1">
        <v>44050</v>
      </c>
      <c r="B100">
        <v>450</v>
      </c>
      <c r="C100">
        <v>318</v>
      </c>
      <c r="D100">
        <v>490</v>
      </c>
      <c r="E100">
        <f t="shared" si="2"/>
        <v>342</v>
      </c>
      <c r="F100">
        <f t="shared" si="2"/>
        <v>0</v>
      </c>
      <c r="G100">
        <f t="shared" si="2"/>
        <v>294</v>
      </c>
      <c r="H100">
        <f>owoce67[[#This Row],[Chłodnia m]]+owoce67[[#This Row],[dostawa_malin]]</f>
        <v>792</v>
      </c>
      <c r="I100">
        <f>owoce67[[#This Row],[Chłodnia t]]+owoce67[[#This Row],[dostawa_truskawek]]</f>
        <v>318</v>
      </c>
      <c r="J100">
        <f>owoce67[[#This Row],[chłodnia p]]+owoce67[[#This Row],[dostawa_porzeczek]]</f>
        <v>784</v>
      </c>
      <c r="K10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00" t="str">
        <f>IF(owoce67[[#This Row],[Najmniej]]="maliny", "truskawki-porzeczki", IF(owoce67[[#This Row],[Najmniej]] = "truskawki", "maliny-porzeczki", "maliny-truskawki"))</f>
        <v>maliny-porzeczki</v>
      </c>
      <c r="M100" s="2">
        <f>IF(OR(owoce67[[#This Row],[Konfitukra]] = "maliny-truskawki", owoce67[[#This Row],[Konfitukra]]="maliny-porzeczki"), owoce67[[#This Row],[Przed produkcja m]]-P100, owoce67[[#This Row],[Przed produkcja m]])</f>
        <v>8</v>
      </c>
      <c r="N100" s="2">
        <f>IF(OR(owoce67[[#This Row],[Konfitukra]] = "maliny-truskawki", owoce67[[#This Row],[Konfitukra]]="truskawki-porzeczki"),  owoce67[[#This Row],[Przed produckaj T]]-P100, owoce67[[#This Row],[Przed produckaj T]])</f>
        <v>318</v>
      </c>
      <c r="O100" s="2">
        <f>IF(OR(owoce67[[#This Row],[Konfitukra]] = "maliny-porzeczki", owoce67[[#This Row],[Konfitukra]]="truskawki-porzeczki"),  owoce67[[#This Row],[Przed produkcja P]]-P100, owoce67[[#This Row],[Przed produkcja P]])</f>
        <v>0</v>
      </c>
      <c r="P10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784</v>
      </c>
      <c r="Q100" s="2">
        <f t="shared" si="3"/>
        <v>99</v>
      </c>
    </row>
    <row r="101" spans="1:17" x14ac:dyDescent="0.45">
      <c r="A101" s="1">
        <v>44051</v>
      </c>
      <c r="B101">
        <v>343</v>
      </c>
      <c r="C101">
        <v>329</v>
      </c>
      <c r="D101">
        <v>345</v>
      </c>
      <c r="E101">
        <f t="shared" si="2"/>
        <v>8</v>
      </c>
      <c r="F101">
        <f t="shared" si="2"/>
        <v>318</v>
      </c>
      <c r="G101">
        <f t="shared" si="2"/>
        <v>0</v>
      </c>
      <c r="H101">
        <f>owoce67[[#This Row],[Chłodnia m]]+owoce67[[#This Row],[dostawa_malin]]</f>
        <v>351</v>
      </c>
      <c r="I101">
        <f>owoce67[[#This Row],[Chłodnia t]]+owoce67[[#This Row],[dostawa_truskawek]]</f>
        <v>647</v>
      </c>
      <c r="J101">
        <f>owoce67[[#This Row],[chłodnia p]]+owoce67[[#This Row],[dostawa_porzeczek]]</f>
        <v>345</v>
      </c>
      <c r="K10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01" t="str">
        <f>IF(owoce67[[#This Row],[Najmniej]]="maliny", "truskawki-porzeczki", IF(owoce67[[#This Row],[Najmniej]] = "truskawki", "maliny-porzeczki", "maliny-truskawki"))</f>
        <v>maliny-truskawki</v>
      </c>
      <c r="M101" s="2">
        <f>IF(OR(owoce67[[#This Row],[Konfitukra]] = "maliny-truskawki", owoce67[[#This Row],[Konfitukra]]="maliny-porzeczki"), owoce67[[#This Row],[Przed produkcja m]]-P101, owoce67[[#This Row],[Przed produkcja m]])</f>
        <v>0</v>
      </c>
      <c r="N101" s="2">
        <f>IF(OR(owoce67[[#This Row],[Konfitukra]] = "maliny-truskawki", owoce67[[#This Row],[Konfitukra]]="truskawki-porzeczki"),  owoce67[[#This Row],[Przed produckaj T]]-P101, owoce67[[#This Row],[Przed produckaj T]])</f>
        <v>296</v>
      </c>
      <c r="O101" s="2">
        <f>IF(OR(owoce67[[#This Row],[Konfitukra]] = "maliny-porzeczki", owoce67[[#This Row],[Konfitukra]]="truskawki-porzeczki"),  owoce67[[#This Row],[Przed produkcja P]]-P101, owoce67[[#This Row],[Przed produkcja P]])</f>
        <v>345</v>
      </c>
      <c r="P10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351</v>
      </c>
      <c r="Q101" s="2">
        <f t="shared" si="3"/>
        <v>100</v>
      </c>
    </row>
    <row r="102" spans="1:17" x14ac:dyDescent="0.45">
      <c r="A102" s="1">
        <v>44052</v>
      </c>
      <c r="B102">
        <v>287</v>
      </c>
      <c r="C102">
        <v>328</v>
      </c>
      <c r="D102">
        <v>377</v>
      </c>
      <c r="E102">
        <f t="shared" si="2"/>
        <v>0</v>
      </c>
      <c r="F102">
        <f t="shared" si="2"/>
        <v>296</v>
      </c>
      <c r="G102">
        <f t="shared" si="2"/>
        <v>345</v>
      </c>
      <c r="H102">
        <f>owoce67[[#This Row],[Chłodnia m]]+owoce67[[#This Row],[dostawa_malin]]</f>
        <v>287</v>
      </c>
      <c r="I102">
        <f>owoce67[[#This Row],[Chłodnia t]]+owoce67[[#This Row],[dostawa_truskawek]]</f>
        <v>624</v>
      </c>
      <c r="J102">
        <f>owoce67[[#This Row],[chłodnia p]]+owoce67[[#This Row],[dostawa_porzeczek]]</f>
        <v>722</v>
      </c>
      <c r="K10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02" t="str">
        <f>IF(owoce67[[#This Row],[Najmniej]]="maliny", "truskawki-porzeczki", IF(owoce67[[#This Row],[Najmniej]] = "truskawki", "maliny-porzeczki", "maliny-truskawki"))</f>
        <v>truskawki-porzeczki</v>
      </c>
      <c r="M102" s="2">
        <f>IF(OR(owoce67[[#This Row],[Konfitukra]] = "maliny-truskawki", owoce67[[#This Row],[Konfitukra]]="maliny-porzeczki"), owoce67[[#This Row],[Przed produkcja m]]-P102, owoce67[[#This Row],[Przed produkcja m]])</f>
        <v>287</v>
      </c>
      <c r="N102" s="2">
        <f>IF(OR(owoce67[[#This Row],[Konfitukra]] = "maliny-truskawki", owoce67[[#This Row],[Konfitukra]]="truskawki-porzeczki"),  owoce67[[#This Row],[Przed produckaj T]]-P102, owoce67[[#This Row],[Przed produckaj T]])</f>
        <v>0</v>
      </c>
      <c r="O102" s="2">
        <f>IF(OR(owoce67[[#This Row],[Konfitukra]] = "maliny-porzeczki", owoce67[[#This Row],[Konfitukra]]="truskawki-porzeczki"),  owoce67[[#This Row],[Przed produkcja P]]-P102, owoce67[[#This Row],[Przed produkcja P]])</f>
        <v>98</v>
      </c>
      <c r="P10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624</v>
      </c>
      <c r="Q102" s="2">
        <f t="shared" si="3"/>
        <v>101</v>
      </c>
    </row>
    <row r="103" spans="1:17" x14ac:dyDescent="0.45">
      <c r="A103" s="1">
        <v>44053</v>
      </c>
      <c r="B103">
        <v>298</v>
      </c>
      <c r="C103">
        <v>401</v>
      </c>
      <c r="D103">
        <v>416</v>
      </c>
      <c r="E103">
        <f t="shared" si="2"/>
        <v>287</v>
      </c>
      <c r="F103">
        <f t="shared" si="2"/>
        <v>0</v>
      </c>
      <c r="G103">
        <f t="shared" si="2"/>
        <v>98</v>
      </c>
      <c r="H103">
        <f>owoce67[[#This Row],[Chłodnia m]]+owoce67[[#This Row],[dostawa_malin]]</f>
        <v>585</v>
      </c>
      <c r="I103">
        <f>owoce67[[#This Row],[Chłodnia t]]+owoce67[[#This Row],[dostawa_truskawek]]</f>
        <v>401</v>
      </c>
      <c r="J103">
        <f>owoce67[[#This Row],[chłodnia p]]+owoce67[[#This Row],[dostawa_porzeczek]]</f>
        <v>514</v>
      </c>
      <c r="K10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03" t="str">
        <f>IF(owoce67[[#This Row],[Najmniej]]="maliny", "truskawki-porzeczki", IF(owoce67[[#This Row],[Najmniej]] = "truskawki", "maliny-porzeczki", "maliny-truskawki"))</f>
        <v>maliny-porzeczki</v>
      </c>
      <c r="M103" s="2">
        <f>IF(OR(owoce67[[#This Row],[Konfitukra]] = "maliny-truskawki", owoce67[[#This Row],[Konfitukra]]="maliny-porzeczki"), owoce67[[#This Row],[Przed produkcja m]]-P103, owoce67[[#This Row],[Przed produkcja m]])</f>
        <v>71</v>
      </c>
      <c r="N103" s="2">
        <f>IF(OR(owoce67[[#This Row],[Konfitukra]] = "maliny-truskawki", owoce67[[#This Row],[Konfitukra]]="truskawki-porzeczki"),  owoce67[[#This Row],[Przed produckaj T]]-P103, owoce67[[#This Row],[Przed produckaj T]])</f>
        <v>401</v>
      </c>
      <c r="O103" s="2">
        <f>IF(OR(owoce67[[#This Row],[Konfitukra]] = "maliny-porzeczki", owoce67[[#This Row],[Konfitukra]]="truskawki-porzeczki"),  owoce67[[#This Row],[Przed produkcja P]]-P103, owoce67[[#This Row],[Przed produkcja P]])</f>
        <v>0</v>
      </c>
      <c r="P10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514</v>
      </c>
      <c r="Q103" s="2">
        <f t="shared" si="3"/>
        <v>102</v>
      </c>
    </row>
    <row r="104" spans="1:17" x14ac:dyDescent="0.45">
      <c r="A104" s="1">
        <v>44054</v>
      </c>
      <c r="B104">
        <v>429</v>
      </c>
      <c r="C104">
        <v>348</v>
      </c>
      <c r="D104">
        <v>426</v>
      </c>
      <c r="E104">
        <f t="shared" si="2"/>
        <v>71</v>
      </c>
      <c r="F104">
        <f t="shared" si="2"/>
        <v>401</v>
      </c>
      <c r="G104">
        <f t="shared" si="2"/>
        <v>0</v>
      </c>
      <c r="H104">
        <f>owoce67[[#This Row],[Chłodnia m]]+owoce67[[#This Row],[dostawa_malin]]</f>
        <v>500</v>
      </c>
      <c r="I104">
        <f>owoce67[[#This Row],[Chłodnia t]]+owoce67[[#This Row],[dostawa_truskawek]]</f>
        <v>749</v>
      </c>
      <c r="J104">
        <f>owoce67[[#This Row],[chłodnia p]]+owoce67[[#This Row],[dostawa_porzeczek]]</f>
        <v>426</v>
      </c>
      <c r="K10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04" t="str">
        <f>IF(owoce67[[#This Row],[Najmniej]]="maliny", "truskawki-porzeczki", IF(owoce67[[#This Row],[Najmniej]] = "truskawki", "maliny-porzeczki", "maliny-truskawki"))</f>
        <v>maliny-truskawki</v>
      </c>
      <c r="M104" s="2">
        <f>IF(OR(owoce67[[#This Row],[Konfitukra]] = "maliny-truskawki", owoce67[[#This Row],[Konfitukra]]="maliny-porzeczki"), owoce67[[#This Row],[Przed produkcja m]]-P104, owoce67[[#This Row],[Przed produkcja m]])</f>
        <v>0</v>
      </c>
      <c r="N104" s="2">
        <f>IF(OR(owoce67[[#This Row],[Konfitukra]] = "maliny-truskawki", owoce67[[#This Row],[Konfitukra]]="truskawki-porzeczki"),  owoce67[[#This Row],[Przed produckaj T]]-P104, owoce67[[#This Row],[Przed produckaj T]])</f>
        <v>249</v>
      </c>
      <c r="O104" s="2">
        <f>IF(OR(owoce67[[#This Row],[Konfitukra]] = "maliny-porzeczki", owoce67[[#This Row],[Konfitukra]]="truskawki-porzeczki"),  owoce67[[#This Row],[Przed produkcja P]]-P104, owoce67[[#This Row],[Przed produkcja P]])</f>
        <v>426</v>
      </c>
      <c r="P10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500</v>
      </c>
      <c r="Q104" s="2">
        <f t="shared" si="3"/>
        <v>103</v>
      </c>
    </row>
    <row r="105" spans="1:17" x14ac:dyDescent="0.45">
      <c r="A105" s="1">
        <v>44055</v>
      </c>
      <c r="B105">
        <v>417</v>
      </c>
      <c r="C105">
        <v>457</v>
      </c>
      <c r="D105">
        <v>438</v>
      </c>
      <c r="E105">
        <f t="shared" si="2"/>
        <v>0</v>
      </c>
      <c r="F105">
        <f t="shared" si="2"/>
        <v>249</v>
      </c>
      <c r="G105">
        <f t="shared" si="2"/>
        <v>426</v>
      </c>
      <c r="H105">
        <f>owoce67[[#This Row],[Chłodnia m]]+owoce67[[#This Row],[dostawa_malin]]</f>
        <v>417</v>
      </c>
      <c r="I105">
        <f>owoce67[[#This Row],[Chłodnia t]]+owoce67[[#This Row],[dostawa_truskawek]]</f>
        <v>706</v>
      </c>
      <c r="J105">
        <f>owoce67[[#This Row],[chłodnia p]]+owoce67[[#This Row],[dostawa_porzeczek]]</f>
        <v>864</v>
      </c>
      <c r="K10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05" t="str">
        <f>IF(owoce67[[#This Row],[Najmniej]]="maliny", "truskawki-porzeczki", IF(owoce67[[#This Row],[Najmniej]] = "truskawki", "maliny-porzeczki", "maliny-truskawki"))</f>
        <v>truskawki-porzeczki</v>
      </c>
      <c r="M105" s="2">
        <f>IF(OR(owoce67[[#This Row],[Konfitukra]] = "maliny-truskawki", owoce67[[#This Row],[Konfitukra]]="maliny-porzeczki"), owoce67[[#This Row],[Przed produkcja m]]-P105, owoce67[[#This Row],[Przed produkcja m]])</f>
        <v>417</v>
      </c>
      <c r="N105" s="2">
        <f>IF(OR(owoce67[[#This Row],[Konfitukra]] = "maliny-truskawki", owoce67[[#This Row],[Konfitukra]]="truskawki-porzeczki"),  owoce67[[#This Row],[Przed produckaj T]]-P105, owoce67[[#This Row],[Przed produckaj T]])</f>
        <v>0</v>
      </c>
      <c r="O105" s="2">
        <f>IF(OR(owoce67[[#This Row],[Konfitukra]] = "maliny-porzeczki", owoce67[[#This Row],[Konfitukra]]="truskawki-porzeczki"),  owoce67[[#This Row],[Przed produkcja P]]-P105, owoce67[[#This Row],[Przed produkcja P]])</f>
        <v>158</v>
      </c>
      <c r="P10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706</v>
      </c>
      <c r="Q105" s="2">
        <f t="shared" si="3"/>
        <v>104</v>
      </c>
    </row>
    <row r="106" spans="1:17" x14ac:dyDescent="0.45">
      <c r="A106" s="1">
        <v>44056</v>
      </c>
      <c r="B106">
        <v>384</v>
      </c>
      <c r="C106">
        <v>330</v>
      </c>
      <c r="D106">
        <v>292</v>
      </c>
      <c r="E106">
        <f t="shared" si="2"/>
        <v>417</v>
      </c>
      <c r="F106">
        <f t="shared" si="2"/>
        <v>0</v>
      </c>
      <c r="G106">
        <f t="shared" si="2"/>
        <v>158</v>
      </c>
      <c r="H106">
        <f>owoce67[[#This Row],[Chłodnia m]]+owoce67[[#This Row],[dostawa_malin]]</f>
        <v>801</v>
      </c>
      <c r="I106">
        <f>owoce67[[#This Row],[Chłodnia t]]+owoce67[[#This Row],[dostawa_truskawek]]</f>
        <v>330</v>
      </c>
      <c r="J106">
        <f>owoce67[[#This Row],[chłodnia p]]+owoce67[[#This Row],[dostawa_porzeczek]]</f>
        <v>450</v>
      </c>
      <c r="K10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06" t="str">
        <f>IF(owoce67[[#This Row],[Najmniej]]="maliny", "truskawki-porzeczki", IF(owoce67[[#This Row],[Najmniej]] = "truskawki", "maliny-porzeczki", "maliny-truskawki"))</f>
        <v>maliny-porzeczki</v>
      </c>
      <c r="M106" s="2">
        <f>IF(OR(owoce67[[#This Row],[Konfitukra]] = "maliny-truskawki", owoce67[[#This Row],[Konfitukra]]="maliny-porzeczki"), owoce67[[#This Row],[Przed produkcja m]]-P106, owoce67[[#This Row],[Przed produkcja m]])</f>
        <v>351</v>
      </c>
      <c r="N106" s="2">
        <f>IF(OR(owoce67[[#This Row],[Konfitukra]] = "maliny-truskawki", owoce67[[#This Row],[Konfitukra]]="truskawki-porzeczki"),  owoce67[[#This Row],[Przed produckaj T]]-P106, owoce67[[#This Row],[Przed produckaj T]])</f>
        <v>330</v>
      </c>
      <c r="O106" s="2">
        <f>IF(OR(owoce67[[#This Row],[Konfitukra]] = "maliny-porzeczki", owoce67[[#This Row],[Konfitukra]]="truskawki-porzeczki"),  owoce67[[#This Row],[Przed produkcja P]]-P106, owoce67[[#This Row],[Przed produkcja P]])</f>
        <v>0</v>
      </c>
      <c r="P10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450</v>
      </c>
      <c r="Q106" s="2">
        <f t="shared" si="3"/>
        <v>105</v>
      </c>
    </row>
    <row r="107" spans="1:17" x14ac:dyDescent="0.45">
      <c r="A107" s="1">
        <v>44057</v>
      </c>
      <c r="B107">
        <v>370</v>
      </c>
      <c r="C107">
        <v>388</v>
      </c>
      <c r="D107">
        <v>390</v>
      </c>
      <c r="E107">
        <f t="shared" si="2"/>
        <v>351</v>
      </c>
      <c r="F107">
        <f t="shared" si="2"/>
        <v>330</v>
      </c>
      <c r="G107">
        <f t="shared" si="2"/>
        <v>0</v>
      </c>
      <c r="H107">
        <f>owoce67[[#This Row],[Chłodnia m]]+owoce67[[#This Row],[dostawa_malin]]</f>
        <v>721</v>
      </c>
      <c r="I107">
        <f>owoce67[[#This Row],[Chłodnia t]]+owoce67[[#This Row],[dostawa_truskawek]]</f>
        <v>718</v>
      </c>
      <c r="J107">
        <f>owoce67[[#This Row],[chłodnia p]]+owoce67[[#This Row],[dostawa_porzeczek]]</f>
        <v>390</v>
      </c>
      <c r="K10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07" t="str">
        <f>IF(owoce67[[#This Row],[Najmniej]]="maliny", "truskawki-porzeczki", IF(owoce67[[#This Row],[Najmniej]] = "truskawki", "maliny-porzeczki", "maliny-truskawki"))</f>
        <v>maliny-truskawki</v>
      </c>
      <c r="M107" s="2">
        <f>IF(OR(owoce67[[#This Row],[Konfitukra]] = "maliny-truskawki", owoce67[[#This Row],[Konfitukra]]="maliny-porzeczki"), owoce67[[#This Row],[Przed produkcja m]]-P107, owoce67[[#This Row],[Przed produkcja m]])</f>
        <v>3</v>
      </c>
      <c r="N107" s="2">
        <f>IF(OR(owoce67[[#This Row],[Konfitukra]] = "maliny-truskawki", owoce67[[#This Row],[Konfitukra]]="truskawki-porzeczki"),  owoce67[[#This Row],[Przed produckaj T]]-P107, owoce67[[#This Row],[Przed produckaj T]])</f>
        <v>0</v>
      </c>
      <c r="O107" s="2">
        <f>IF(OR(owoce67[[#This Row],[Konfitukra]] = "maliny-porzeczki", owoce67[[#This Row],[Konfitukra]]="truskawki-porzeczki"),  owoce67[[#This Row],[Przed produkcja P]]-P107, owoce67[[#This Row],[Przed produkcja P]])</f>
        <v>390</v>
      </c>
      <c r="P10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718</v>
      </c>
      <c r="Q107" s="2">
        <f t="shared" si="3"/>
        <v>106</v>
      </c>
    </row>
    <row r="108" spans="1:17" x14ac:dyDescent="0.45">
      <c r="A108" s="1">
        <v>44058</v>
      </c>
      <c r="B108">
        <v>436</v>
      </c>
      <c r="C108">
        <v>298</v>
      </c>
      <c r="D108">
        <v>420</v>
      </c>
      <c r="E108">
        <f t="shared" si="2"/>
        <v>3</v>
      </c>
      <c r="F108">
        <f t="shared" si="2"/>
        <v>0</v>
      </c>
      <c r="G108">
        <f t="shared" si="2"/>
        <v>390</v>
      </c>
      <c r="H108">
        <f>owoce67[[#This Row],[Chłodnia m]]+owoce67[[#This Row],[dostawa_malin]]</f>
        <v>439</v>
      </c>
      <c r="I108">
        <f>owoce67[[#This Row],[Chłodnia t]]+owoce67[[#This Row],[dostawa_truskawek]]</f>
        <v>298</v>
      </c>
      <c r="J108">
        <f>owoce67[[#This Row],[chłodnia p]]+owoce67[[#This Row],[dostawa_porzeczek]]</f>
        <v>810</v>
      </c>
      <c r="K10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08" t="str">
        <f>IF(owoce67[[#This Row],[Najmniej]]="maliny", "truskawki-porzeczki", IF(owoce67[[#This Row],[Najmniej]] = "truskawki", "maliny-porzeczki", "maliny-truskawki"))</f>
        <v>maliny-porzeczki</v>
      </c>
      <c r="M108" s="2">
        <f>IF(OR(owoce67[[#This Row],[Konfitukra]] = "maliny-truskawki", owoce67[[#This Row],[Konfitukra]]="maliny-porzeczki"), owoce67[[#This Row],[Przed produkcja m]]-P108, owoce67[[#This Row],[Przed produkcja m]])</f>
        <v>0</v>
      </c>
      <c r="N108" s="2">
        <f>IF(OR(owoce67[[#This Row],[Konfitukra]] = "maliny-truskawki", owoce67[[#This Row],[Konfitukra]]="truskawki-porzeczki"),  owoce67[[#This Row],[Przed produckaj T]]-P108, owoce67[[#This Row],[Przed produckaj T]])</f>
        <v>298</v>
      </c>
      <c r="O108" s="2">
        <f>IF(OR(owoce67[[#This Row],[Konfitukra]] = "maliny-porzeczki", owoce67[[#This Row],[Konfitukra]]="truskawki-porzeczki"),  owoce67[[#This Row],[Przed produkcja P]]-P108, owoce67[[#This Row],[Przed produkcja P]])</f>
        <v>371</v>
      </c>
      <c r="P10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439</v>
      </c>
      <c r="Q108" s="2">
        <f t="shared" si="3"/>
        <v>107</v>
      </c>
    </row>
    <row r="109" spans="1:17" x14ac:dyDescent="0.45">
      <c r="A109" s="1">
        <v>44059</v>
      </c>
      <c r="B109">
        <v>303</v>
      </c>
      <c r="C109">
        <v>429</v>
      </c>
      <c r="D109">
        <v>407</v>
      </c>
      <c r="E109">
        <f t="shared" si="2"/>
        <v>0</v>
      </c>
      <c r="F109">
        <f t="shared" si="2"/>
        <v>298</v>
      </c>
      <c r="G109">
        <f t="shared" si="2"/>
        <v>371</v>
      </c>
      <c r="H109">
        <f>owoce67[[#This Row],[Chłodnia m]]+owoce67[[#This Row],[dostawa_malin]]</f>
        <v>303</v>
      </c>
      <c r="I109">
        <f>owoce67[[#This Row],[Chłodnia t]]+owoce67[[#This Row],[dostawa_truskawek]]</f>
        <v>727</v>
      </c>
      <c r="J109">
        <f>owoce67[[#This Row],[chłodnia p]]+owoce67[[#This Row],[dostawa_porzeczek]]</f>
        <v>778</v>
      </c>
      <c r="K10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09" t="str">
        <f>IF(owoce67[[#This Row],[Najmniej]]="maliny", "truskawki-porzeczki", IF(owoce67[[#This Row],[Najmniej]] = "truskawki", "maliny-porzeczki", "maliny-truskawki"))</f>
        <v>truskawki-porzeczki</v>
      </c>
      <c r="M109" s="2">
        <f>IF(OR(owoce67[[#This Row],[Konfitukra]] = "maliny-truskawki", owoce67[[#This Row],[Konfitukra]]="maliny-porzeczki"), owoce67[[#This Row],[Przed produkcja m]]-P109, owoce67[[#This Row],[Przed produkcja m]])</f>
        <v>303</v>
      </c>
      <c r="N109" s="2">
        <f>IF(OR(owoce67[[#This Row],[Konfitukra]] = "maliny-truskawki", owoce67[[#This Row],[Konfitukra]]="truskawki-porzeczki"),  owoce67[[#This Row],[Przed produckaj T]]-P109, owoce67[[#This Row],[Przed produckaj T]])</f>
        <v>0</v>
      </c>
      <c r="O109" s="2">
        <f>IF(OR(owoce67[[#This Row],[Konfitukra]] = "maliny-porzeczki", owoce67[[#This Row],[Konfitukra]]="truskawki-porzeczki"),  owoce67[[#This Row],[Przed produkcja P]]-P109, owoce67[[#This Row],[Przed produkcja P]])</f>
        <v>51</v>
      </c>
      <c r="P10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727</v>
      </c>
      <c r="Q109" s="2">
        <f t="shared" si="3"/>
        <v>108</v>
      </c>
    </row>
    <row r="110" spans="1:17" x14ac:dyDescent="0.45">
      <c r="A110" s="1">
        <v>44060</v>
      </c>
      <c r="B110">
        <v>449</v>
      </c>
      <c r="C110">
        <v>444</v>
      </c>
      <c r="D110">
        <v>425</v>
      </c>
      <c r="E110">
        <f t="shared" si="2"/>
        <v>303</v>
      </c>
      <c r="F110">
        <f t="shared" si="2"/>
        <v>0</v>
      </c>
      <c r="G110">
        <f t="shared" si="2"/>
        <v>51</v>
      </c>
      <c r="H110">
        <f>owoce67[[#This Row],[Chłodnia m]]+owoce67[[#This Row],[dostawa_malin]]</f>
        <v>752</v>
      </c>
      <c r="I110">
        <f>owoce67[[#This Row],[Chłodnia t]]+owoce67[[#This Row],[dostawa_truskawek]]</f>
        <v>444</v>
      </c>
      <c r="J110">
        <f>owoce67[[#This Row],[chłodnia p]]+owoce67[[#This Row],[dostawa_porzeczek]]</f>
        <v>476</v>
      </c>
      <c r="K11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10" t="str">
        <f>IF(owoce67[[#This Row],[Najmniej]]="maliny", "truskawki-porzeczki", IF(owoce67[[#This Row],[Najmniej]] = "truskawki", "maliny-porzeczki", "maliny-truskawki"))</f>
        <v>maliny-porzeczki</v>
      </c>
      <c r="M110" s="2">
        <f>IF(OR(owoce67[[#This Row],[Konfitukra]] = "maliny-truskawki", owoce67[[#This Row],[Konfitukra]]="maliny-porzeczki"), owoce67[[#This Row],[Przed produkcja m]]-P110, owoce67[[#This Row],[Przed produkcja m]])</f>
        <v>276</v>
      </c>
      <c r="N110" s="2">
        <f>IF(OR(owoce67[[#This Row],[Konfitukra]] = "maliny-truskawki", owoce67[[#This Row],[Konfitukra]]="truskawki-porzeczki"),  owoce67[[#This Row],[Przed produckaj T]]-P110, owoce67[[#This Row],[Przed produckaj T]])</f>
        <v>444</v>
      </c>
      <c r="O110" s="2">
        <f>IF(OR(owoce67[[#This Row],[Konfitukra]] = "maliny-porzeczki", owoce67[[#This Row],[Konfitukra]]="truskawki-porzeczki"),  owoce67[[#This Row],[Przed produkcja P]]-P110, owoce67[[#This Row],[Przed produkcja P]])</f>
        <v>0</v>
      </c>
      <c r="P11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476</v>
      </c>
      <c r="Q110" s="2">
        <f t="shared" si="3"/>
        <v>109</v>
      </c>
    </row>
    <row r="111" spans="1:17" x14ac:dyDescent="0.45">
      <c r="A111" s="1">
        <v>44061</v>
      </c>
      <c r="B111">
        <v>300</v>
      </c>
      <c r="C111">
        <v>358</v>
      </c>
      <c r="D111">
        <v>377</v>
      </c>
      <c r="E111">
        <f t="shared" si="2"/>
        <v>276</v>
      </c>
      <c r="F111">
        <f t="shared" si="2"/>
        <v>444</v>
      </c>
      <c r="G111">
        <f t="shared" si="2"/>
        <v>0</v>
      </c>
      <c r="H111">
        <f>owoce67[[#This Row],[Chłodnia m]]+owoce67[[#This Row],[dostawa_malin]]</f>
        <v>576</v>
      </c>
      <c r="I111">
        <f>owoce67[[#This Row],[Chłodnia t]]+owoce67[[#This Row],[dostawa_truskawek]]</f>
        <v>802</v>
      </c>
      <c r="J111">
        <f>owoce67[[#This Row],[chłodnia p]]+owoce67[[#This Row],[dostawa_porzeczek]]</f>
        <v>377</v>
      </c>
      <c r="K11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11" t="str">
        <f>IF(owoce67[[#This Row],[Najmniej]]="maliny", "truskawki-porzeczki", IF(owoce67[[#This Row],[Najmniej]] = "truskawki", "maliny-porzeczki", "maliny-truskawki"))</f>
        <v>maliny-truskawki</v>
      </c>
      <c r="M111" s="2">
        <f>IF(OR(owoce67[[#This Row],[Konfitukra]] = "maliny-truskawki", owoce67[[#This Row],[Konfitukra]]="maliny-porzeczki"), owoce67[[#This Row],[Przed produkcja m]]-P111, owoce67[[#This Row],[Przed produkcja m]])</f>
        <v>0</v>
      </c>
      <c r="N111" s="2">
        <f>IF(OR(owoce67[[#This Row],[Konfitukra]] = "maliny-truskawki", owoce67[[#This Row],[Konfitukra]]="truskawki-porzeczki"),  owoce67[[#This Row],[Przed produckaj T]]-P111, owoce67[[#This Row],[Przed produckaj T]])</f>
        <v>226</v>
      </c>
      <c r="O111" s="2">
        <f>IF(OR(owoce67[[#This Row],[Konfitukra]] = "maliny-porzeczki", owoce67[[#This Row],[Konfitukra]]="truskawki-porzeczki"),  owoce67[[#This Row],[Przed produkcja P]]-P111, owoce67[[#This Row],[Przed produkcja P]])</f>
        <v>377</v>
      </c>
      <c r="P11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576</v>
      </c>
      <c r="Q111" s="2">
        <f t="shared" si="3"/>
        <v>110</v>
      </c>
    </row>
    <row r="112" spans="1:17" x14ac:dyDescent="0.45">
      <c r="A112" s="1">
        <v>44062</v>
      </c>
      <c r="B112">
        <v>307</v>
      </c>
      <c r="C112">
        <v>417</v>
      </c>
      <c r="D112">
        <v>405</v>
      </c>
      <c r="E112">
        <f t="shared" si="2"/>
        <v>0</v>
      </c>
      <c r="F112">
        <f t="shared" si="2"/>
        <v>226</v>
      </c>
      <c r="G112">
        <f t="shared" si="2"/>
        <v>377</v>
      </c>
      <c r="H112">
        <f>owoce67[[#This Row],[Chłodnia m]]+owoce67[[#This Row],[dostawa_malin]]</f>
        <v>307</v>
      </c>
      <c r="I112">
        <f>owoce67[[#This Row],[Chłodnia t]]+owoce67[[#This Row],[dostawa_truskawek]]</f>
        <v>643</v>
      </c>
      <c r="J112">
        <f>owoce67[[#This Row],[chłodnia p]]+owoce67[[#This Row],[dostawa_porzeczek]]</f>
        <v>782</v>
      </c>
      <c r="K11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12" t="str">
        <f>IF(owoce67[[#This Row],[Najmniej]]="maliny", "truskawki-porzeczki", IF(owoce67[[#This Row],[Najmniej]] = "truskawki", "maliny-porzeczki", "maliny-truskawki"))</f>
        <v>truskawki-porzeczki</v>
      </c>
      <c r="M112" s="2">
        <f>IF(OR(owoce67[[#This Row],[Konfitukra]] = "maliny-truskawki", owoce67[[#This Row],[Konfitukra]]="maliny-porzeczki"), owoce67[[#This Row],[Przed produkcja m]]-P112, owoce67[[#This Row],[Przed produkcja m]])</f>
        <v>307</v>
      </c>
      <c r="N112" s="2">
        <f>IF(OR(owoce67[[#This Row],[Konfitukra]] = "maliny-truskawki", owoce67[[#This Row],[Konfitukra]]="truskawki-porzeczki"),  owoce67[[#This Row],[Przed produckaj T]]-P112, owoce67[[#This Row],[Przed produckaj T]])</f>
        <v>0</v>
      </c>
      <c r="O112" s="2">
        <f>IF(OR(owoce67[[#This Row],[Konfitukra]] = "maliny-porzeczki", owoce67[[#This Row],[Konfitukra]]="truskawki-porzeczki"),  owoce67[[#This Row],[Przed produkcja P]]-P112, owoce67[[#This Row],[Przed produkcja P]])</f>
        <v>139</v>
      </c>
      <c r="P11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643</v>
      </c>
      <c r="Q112" s="2">
        <f t="shared" si="3"/>
        <v>111</v>
      </c>
    </row>
    <row r="113" spans="1:17" x14ac:dyDescent="0.45">
      <c r="A113" s="1">
        <v>44063</v>
      </c>
      <c r="B113">
        <v>314</v>
      </c>
      <c r="C113">
        <v>340</v>
      </c>
      <c r="D113">
        <v>345</v>
      </c>
      <c r="E113">
        <f t="shared" si="2"/>
        <v>307</v>
      </c>
      <c r="F113">
        <f t="shared" si="2"/>
        <v>0</v>
      </c>
      <c r="G113">
        <f t="shared" si="2"/>
        <v>139</v>
      </c>
      <c r="H113">
        <f>owoce67[[#This Row],[Chłodnia m]]+owoce67[[#This Row],[dostawa_malin]]</f>
        <v>621</v>
      </c>
      <c r="I113">
        <f>owoce67[[#This Row],[Chłodnia t]]+owoce67[[#This Row],[dostawa_truskawek]]</f>
        <v>340</v>
      </c>
      <c r="J113">
        <f>owoce67[[#This Row],[chłodnia p]]+owoce67[[#This Row],[dostawa_porzeczek]]</f>
        <v>484</v>
      </c>
      <c r="K11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13" t="str">
        <f>IF(owoce67[[#This Row],[Najmniej]]="maliny", "truskawki-porzeczki", IF(owoce67[[#This Row],[Najmniej]] = "truskawki", "maliny-porzeczki", "maliny-truskawki"))</f>
        <v>maliny-porzeczki</v>
      </c>
      <c r="M113" s="2">
        <f>IF(OR(owoce67[[#This Row],[Konfitukra]] = "maliny-truskawki", owoce67[[#This Row],[Konfitukra]]="maliny-porzeczki"), owoce67[[#This Row],[Przed produkcja m]]-P113, owoce67[[#This Row],[Przed produkcja m]])</f>
        <v>137</v>
      </c>
      <c r="N113" s="2">
        <f>IF(OR(owoce67[[#This Row],[Konfitukra]] = "maliny-truskawki", owoce67[[#This Row],[Konfitukra]]="truskawki-porzeczki"),  owoce67[[#This Row],[Przed produckaj T]]-P113, owoce67[[#This Row],[Przed produckaj T]])</f>
        <v>340</v>
      </c>
      <c r="O113" s="2">
        <f>IF(OR(owoce67[[#This Row],[Konfitukra]] = "maliny-porzeczki", owoce67[[#This Row],[Konfitukra]]="truskawki-porzeczki"),  owoce67[[#This Row],[Przed produkcja P]]-P113, owoce67[[#This Row],[Przed produkcja P]])</f>
        <v>0</v>
      </c>
      <c r="P11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484</v>
      </c>
      <c r="Q113" s="2">
        <f t="shared" si="3"/>
        <v>112</v>
      </c>
    </row>
    <row r="114" spans="1:17" x14ac:dyDescent="0.45">
      <c r="A114" s="1">
        <v>44064</v>
      </c>
      <c r="B114">
        <v>379</v>
      </c>
      <c r="C114">
        <v>288</v>
      </c>
      <c r="D114">
        <v>353</v>
      </c>
      <c r="E114">
        <f t="shared" si="2"/>
        <v>137</v>
      </c>
      <c r="F114">
        <f t="shared" si="2"/>
        <v>340</v>
      </c>
      <c r="G114">
        <f t="shared" si="2"/>
        <v>0</v>
      </c>
      <c r="H114">
        <f>owoce67[[#This Row],[Chłodnia m]]+owoce67[[#This Row],[dostawa_malin]]</f>
        <v>516</v>
      </c>
      <c r="I114">
        <f>owoce67[[#This Row],[Chłodnia t]]+owoce67[[#This Row],[dostawa_truskawek]]</f>
        <v>628</v>
      </c>
      <c r="J114">
        <f>owoce67[[#This Row],[chłodnia p]]+owoce67[[#This Row],[dostawa_porzeczek]]</f>
        <v>353</v>
      </c>
      <c r="K11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14" t="str">
        <f>IF(owoce67[[#This Row],[Najmniej]]="maliny", "truskawki-porzeczki", IF(owoce67[[#This Row],[Najmniej]] = "truskawki", "maliny-porzeczki", "maliny-truskawki"))</f>
        <v>maliny-truskawki</v>
      </c>
      <c r="M114" s="2">
        <f>IF(OR(owoce67[[#This Row],[Konfitukra]] = "maliny-truskawki", owoce67[[#This Row],[Konfitukra]]="maliny-porzeczki"), owoce67[[#This Row],[Przed produkcja m]]-P114, owoce67[[#This Row],[Przed produkcja m]])</f>
        <v>0</v>
      </c>
      <c r="N114" s="2">
        <f>IF(OR(owoce67[[#This Row],[Konfitukra]] = "maliny-truskawki", owoce67[[#This Row],[Konfitukra]]="truskawki-porzeczki"),  owoce67[[#This Row],[Przed produckaj T]]-P114, owoce67[[#This Row],[Przed produckaj T]])</f>
        <v>112</v>
      </c>
      <c r="O114" s="2">
        <f>IF(OR(owoce67[[#This Row],[Konfitukra]] = "maliny-porzeczki", owoce67[[#This Row],[Konfitukra]]="truskawki-porzeczki"),  owoce67[[#This Row],[Przed produkcja P]]-P114, owoce67[[#This Row],[Przed produkcja P]])</f>
        <v>353</v>
      </c>
      <c r="P11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516</v>
      </c>
      <c r="Q114" s="2">
        <f t="shared" si="3"/>
        <v>113</v>
      </c>
    </row>
    <row r="115" spans="1:17" x14ac:dyDescent="0.45">
      <c r="A115" s="1">
        <v>44065</v>
      </c>
      <c r="B115">
        <v>405</v>
      </c>
      <c r="C115">
        <v>454</v>
      </c>
      <c r="D115">
        <v>342</v>
      </c>
      <c r="E115">
        <f t="shared" si="2"/>
        <v>0</v>
      </c>
      <c r="F115">
        <f t="shared" si="2"/>
        <v>112</v>
      </c>
      <c r="G115">
        <f t="shared" si="2"/>
        <v>353</v>
      </c>
      <c r="H115">
        <f>owoce67[[#This Row],[Chłodnia m]]+owoce67[[#This Row],[dostawa_malin]]</f>
        <v>405</v>
      </c>
      <c r="I115">
        <f>owoce67[[#This Row],[Chłodnia t]]+owoce67[[#This Row],[dostawa_truskawek]]</f>
        <v>566</v>
      </c>
      <c r="J115">
        <f>owoce67[[#This Row],[chłodnia p]]+owoce67[[#This Row],[dostawa_porzeczek]]</f>
        <v>695</v>
      </c>
      <c r="K11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15" t="str">
        <f>IF(owoce67[[#This Row],[Najmniej]]="maliny", "truskawki-porzeczki", IF(owoce67[[#This Row],[Najmniej]] = "truskawki", "maliny-porzeczki", "maliny-truskawki"))</f>
        <v>truskawki-porzeczki</v>
      </c>
      <c r="M115" s="2">
        <f>IF(OR(owoce67[[#This Row],[Konfitukra]] = "maliny-truskawki", owoce67[[#This Row],[Konfitukra]]="maliny-porzeczki"), owoce67[[#This Row],[Przed produkcja m]]-P115, owoce67[[#This Row],[Przed produkcja m]])</f>
        <v>405</v>
      </c>
      <c r="N115" s="2">
        <f>IF(OR(owoce67[[#This Row],[Konfitukra]] = "maliny-truskawki", owoce67[[#This Row],[Konfitukra]]="truskawki-porzeczki"),  owoce67[[#This Row],[Przed produckaj T]]-P115, owoce67[[#This Row],[Przed produckaj T]])</f>
        <v>0</v>
      </c>
      <c r="O115" s="2">
        <f>IF(OR(owoce67[[#This Row],[Konfitukra]] = "maliny-porzeczki", owoce67[[#This Row],[Konfitukra]]="truskawki-porzeczki"),  owoce67[[#This Row],[Przed produkcja P]]-P115, owoce67[[#This Row],[Przed produkcja P]])</f>
        <v>129</v>
      </c>
      <c r="P11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566</v>
      </c>
      <c r="Q115" s="2">
        <f t="shared" si="3"/>
        <v>114</v>
      </c>
    </row>
    <row r="116" spans="1:17" x14ac:dyDescent="0.45">
      <c r="A116" s="1">
        <v>44066</v>
      </c>
      <c r="B116">
        <v>407</v>
      </c>
      <c r="C116">
        <v>300</v>
      </c>
      <c r="D116">
        <v>365</v>
      </c>
      <c r="E116">
        <f t="shared" si="2"/>
        <v>405</v>
      </c>
      <c r="F116">
        <f t="shared" si="2"/>
        <v>0</v>
      </c>
      <c r="G116">
        <f t="shared" si="2"/>
        <v>129</v>
      </c>
      <c r="H116">
        <f>owoce67[[#This Row],[Chłodnia m]]+owoce67[[#This Row],[dostawa_malin]]</f>
        <v>812</v>
      </c>
      <c r="I116">
        <f>owoce67[[#This Row],[Chłodnia t]]+owoce67[[#This Row],[dostawa_truskawek]]</f>
        <v>300</v>
      </c>
      <c r="J116">
        <f>owoce67[[#This Row],[chłodnia p]]+owoce67[[#This Row],[dostawa_porzeczek]]</f>
        <v>494</v>
      </c>
      <c r="K11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16" t="str">
        <f>IF(owoce67[[#This Row],[Najmniej]]="maliny", "truskawki-porzeczki", IF(owoce67[[#This Row],[Najmniej]] = "truskawki", "maliny-porzeczki", "maliny-truskawki"))</f>
        <v>maliny-porzeczki</v>
      </c>
      <c r="M116" s="2">
        <f>IF(OR(owoce67[[#This Row],[Konfitukra]] = "maliny-truskawki", owoce67[[#This Row],[Konfitukra]]="maliny-porzeczki"), owoce67[[#This Row],[Przed produkcja m]]-P116, owoce67[[#This Row],[Przed produkcja m]])</f>
        <v>318</v>
      </c>
      <c r="N116" s="2">
        <f>IF(OR(owoce67[[#This Row],[Konfitukra]] = "maliny-truskawki", owoce67[[#This Row],[Konfitukra]]="truskawki-porzeczki"),  owoce67[[#This Row],[Przed produckaj T]]-P116, owoce67[[#This Row],[Przed produckaj T]])</f>
        <v>300</v>
      </c>
      <c r="O116" s="2">
        <f>IF(OR(owoce67[[#This Row],[Konfitukra]] = "maliny-porzeczki", owoce67[[#This Row],[Konfitukra]]="truskawki-porzeczki"),  owoce67[[#This Row],[Przed produkcja P]]-P116, owoce67[[#This Row],[Przed produkcja P]])</f>
        <v>0</v>
      </c>
      <c r="P11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494</v>
      </c>
      <c r="Q116" s="2">
        <f t="shared" si="3"/>
        <v>115</v>
      </c>
    </row>
    <row r="117" spans="1:17" x14ac:dyDescent="0.45">
      <c r="A117" s="1">
        <v>44067</v>
      </c>
      <c r="B117">
        <v>432</v>
      </c>
      <c r="C117">
        <v>423</v>
      </c>
      <c r="D117">
        <v>221</v>
      </c>
      <c r="E117">
        <f t="shared" si="2"/>
        <v>318</v>
      </c>
      <c r="F117">
        <f t="shared" si="2"/>
        <v>300</v>
      </c>
      <c r="G117">
        <f t="shared" si="2"/>
        <v>0</v>
      </c>
      <c r="H117">
        <f>owoce67[[#This Row],[Chłodnia m]]+owoce67[[#This Row],[dostawa_malin]]</f>
        <v>750</v>
      </c>
      <c r="I117">
        <f>owoce67[[#This Row],[Chłodnia t]]+owoce67[[#This Row],[dostawa_truskawek]]</f>
        <v>723</v>
      </c>
      <c r="J117">
        <f>owoce67[[#This Row],[chłodnia p]]+owoce67[[#This Row],[dostawa_porzeczek]]</f>
        <v>221</v>
      </c>
      <c r="K11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17" t="str">
        <f>IF(owoce67[[#This Row],[Najmniej]]="maliny", "truskawki-porzeczki", IF(owoce67[[#This Row],[Najmniej]] = "truskawki", "maliny-porzeczki", "maliny-truskawki"))</f>
        <v>maliny-truskawki</v>
      </c>
      <c r="M117" s="2">
        <f>IF(OR(owoce67[[#This Row],[Konfitukra]] = "maliny-truskawki", owoce67[[#This Row],[Konfitukra]]="maliny-porzeczki"), owoce67[[#This Row],[Przed produkcja m]]-P117, owoce67[[#This Row],[Przed produkcja m]])</f>
        <v>27</v>
      </c>
      <c r="N117" s="2">
        <f>IF(OR(owoce67[[#This Row],[Konfitukra]] = "maliny-truskawki", owoce67[[#This Row],[Konfitukra]]="truskawki-porzeczki"),  owoce67[[#This Row],[Przed produckaj T]]-P117, owoce67[[#This Row],[Przed produckaj T]])</f>
        <v>0</v>
      </c>
      <c r="O117" s="2">
        <f>IF(OR(owoce67[[#This Row],[Konfitukra]] = "maliny-porzeczki", owoce67[[#This Row],[Konfitukra]]="truskawki-porzeczki"),  owoce67[[#This Row],[Przed produkcja P]]-P117, owoce67[[#This Row],[Przed produkcja P]])</f>
        <v>221</v>
      </c>
      <c r="P11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723</v>
      </c>
      <c r="Q117" s="2">
        <f t="shared" si="3"/>
        <v>116</v>
      </c>
    </row>
    <row r="118" spans="1:17" x14ac:dyDescent="0.45">
      <c r="A118" s="1">
        <v>44068</v>
      </c>
      <c r="B118">
        <v>405</v>
      </c>
      <c r="C118">
        <v>449</v>
      </c>
      <c r="D118">
        <v>231</v>
      </c>
      <c r="E118">
        <f t="shared" si="2"/>
        <v>27</v>
      </c>
      <c r="F118">
        <f t="shared" si="2"/>
        <v>0</v>
      </c>
      <c r="G118">
        <f t="shared" si="2"/>
        <v>221</v>
      </c>
      <c r="H118">
        <f>owoce67[[#This Row],[Chłodnia m]]+owoce67[[#This Row],[dostawa_malin]]</f>
        <v>432</v>
      </c>
      <c r="I118">
        <f>owoce67[[#This Row],[Chłodnia t]]+owoce67[[#This Row],[dostawa_truskawek]]</f>
        <v>449</v>
      </c>
      <c r="J118">
        <f>owoce67[[#This Row],[chłodnia p]]+owoce67[[#This Row],[dostawa_porzeczek]]</f>
        <v>452</v>
      </c>
      <c r="K11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18" t="str">
        <f>IF(owoce67[[#This Row],[Najmniej]]="maliny", "truskawki-porzeczki", IF(owoce67[[#This Row],[Najmniej]] = "truskawki", "maliny-porzeczki", "maliny-truskawki"))</f>
        <v>truskawki-porzeczki</v>
      </c>
      <c r="M118" s="2">
        <f>IF(OR(owoce67[[#This Row],[Konfitukra]] = "maliny-truskawki", owoce67[[#This Row],[Konfitukra]]="maliny-porzeczki"), owoce67[[#This Row],[Przed produkcja m]]-P118, owoce67[[#This Row],[Przed produkcja m]])</f>
        <v>432</v>
      </c>
      <c r="N118" s="2">
        <f>IF(OR(owoce67[[#This Row],[Konfitukra]] = "maliny-truskawki", owoce67[[#This Row],[Konfitukra]]="truskawki-porzeczki"),  owoce67[[#This Row],[Przed produckaj T]]-P118, owoce67[[#This Row],[Przed produckaj T]])</f>
        <v>0</v>
      </c>
      <c r="O118" s="2">
        <f>IF(OR(owoce67[[#This Row],[Konfitukra]] = "maliny-porzeczki", owoce67[[#This Row],[Konfitukra]]="truskawki-porzeczki"),  owoce67[[#This Row],[Przed produkcja P]]-P118, owoce67[[#This Row],[Przed produkcja P]])</f>
        <v>3</v>
      </c>
      <c r="P11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449</v>
      </c>
      <c r="Q118" s="2">
        <f t="shared" si="3"/>
        <v>117</v>
      </c>
    </row>
    <row r="119" spans="1:17" x14ac:dyDescent="0.45">
      <c r="A119" s="1">
        <v>44069</v>
      </c>
      <c r="B119">
        <v>162</v>
      </c>
      <c r="C119">
        <v>294</v>
      </c>
      <c r="D119">
        <v>255</v>
      </c>
      <c r="E119">
        <f t="shared" si="2"/>
        <v>432</v>
      </c>
      <c r="F119">
        <f t="shared" si="2"/>
        <v>0</v>
      </c>
      <c r="G119">
        <f t="shared" si="2"/>
        <v>3</v>
      </c>
      <c r="H119">
        <f>owoce67[[#This Row],[Chłodnia m]]+owoce67[[#This Row],[dostawa_malin]]</f>
        <v>594</v>
      </c>
      <c r="I119">
        <f>owoce67[[#This Row],[Chłodnia t]]+owoce67[[#This Row],[dostawa_truskawek]]</f>
        <v>294</v>
      </c>
      <c r="J119">
        <f>owoce67[[#This Row],[chłodnia p]]+owoce67[[#This Row],[dostawa_porzeczek]]</f>
        <v>258</v>
      </c>
      <c r="K11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19" t="str">
        <f>IF(owoce67[[#This Row],[Najmniej]]="maliny", "truskawki-porzeczki", IF(owoce67[[#This Row],[Najmniej]] = "truskawki", "maliny-porzeczki", "maliny-truskawki"))</f>
        <v>maliny-truskawki</v>
      </c>
      <c r="M119" s="2">
        <f>IF(OR(owoce67[[#This Row],[Konfitukra]] = "maliny-truskawki", owoce67[[#This Row],[Konfitukra]]="maliny-porzeczki"), owoce67[[#This Row],[Przed produkcja m]]-P119, owoce67[[#This Row],[Przed produkcja m]])</f>
        <v>300</v>
      </c>
      <c r="N119" s="2">
        <f>IF(OR(owoce67[[#This Row],[Konfitukra]] = "maliny-truskawki", owoce67[[#This Row],[Konfitukra]]="truskawki-porzeczki"),  owoce67[[#This Row],[Przed produckaj T]]-P119, owoce67[[#This Row],[Przed produckaj T]])</f>
        <v>0</v>
      </c>
      <c r="O119" s="2">
        <f>IF(OR(owoce67[[#This Row],[Konfitukra]] = "maliny-porzeczki", owoce67[[#This Row],[Konfitukra]]="truskawki-porzeczki"),  owoce67[[#This Row],[Przed produkcja P]]-P119, owoce67[[#This Row],[Przed produkcja P]])</f>
        <v>258</v>
      </c>
      <c r="P11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294</v>
      </c>
      <c r="Q119" s="2">
        <f t="shared" si="3"/>
        <v>118</v>
      </c>
    </row>
    <row r="120" spans="1:17" x14ac:dyDescent="0.45">
      <c r="A120" s="1">
        <v>44070</v>
      </c>
      <c r="B120">
        <v>297</v>
      </c>
      <c r="C120">
        <v>341</v>
      </c>
      <c r="D120">
        <v>223</v>
      </c>
      <c r="E120">
        <f t="shared" si="2"/>
        <v>300</v>
      </c>
      <c r="F120">
        <f t="shared" si="2"/>
        <v>0</v>
      </c>
      <c r="G120">
        <f t="shared" si="2"/>
        <v>258</v>
      </c>
      <c r="H120">
        <f>owoce67[[#This Row],[Chłodnia m]]+owoce67[[#This Row],[dostawa_malin]]</f>
        <v>597</v>
      </c>
      <c r="I120">
        <f>owoce67[[#This Row],[Chłodnia t]]+owoce67[[#This Row],[dostawa_truskawek]]</f>
        <v>341</v>
      </c>
      <c r="J120">
        <f>owoce67[[#This Row],[chłodnia p]]+owoce67[[#This Row],[dostawa_porzeczek]]</f>
        <v>481</v>
      </c>
      <c r="K12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20" t="str">
        <f>IF(owoce67[[#This Row],[Najmniej]]="maliny", "truskawki-porzeczki", IF(owoce67[[#This Row],[Najmniej]] = "truskawki", "maliny-porzeczki", "maliny-truskawki"))</f>
        <v>maliny-porzeczki</v>
      </c>
      <c r="M120" s="2">
        <f>IF(OR(owoce67[[#This Row],[Konfitukra]] = "maliny-truskawki", owoce67[[#This Row],[Konfitukra]]="maliny-porzeczki"), owoce67[[#This Row],[Przed produkcja m]]-P120, owoce67[[#This Row],[Przed produkcja m]])</f>
        <v>116</v>
      </c>
      <c r="N120" s="2">
        <f>IF(OR(owoce67[[#This Row],[Konfitukra]] = "maliny-truskawki", owoce67[[#This Row],[Konfitukra]]="truskawki-porzeczki"),  owoce67[[#This Row],[Przed produckaj T]]-P120, owoce67[[#This Row],[Przed produckaj T]])</f>
        <v>341</v>
      </c>
      <c r="O120" s="2">
        <f>IF(OR(owoce67[[#This Row],[Konfitukra]] = "maliny-porzeczki", owoce67[[#This Row],[Konfitukra]]="truskawki-porzeczki"),  owoce67[[#This Row],[Przed produkcja P]]-P120, owoce67[[#This Row],[Przed produkcja P]])</f>
        <v>0</v>
      </c>
      <c r="P12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481</v>
      </c>
      <c r="Q120" s="2">
        <f t="shared" si="3"/>
        <v>119</v>
      </c>
    </row>
    <row r="121" spans="1:17" x14ac:dyDescent="0.45">
      <c r="A121" s="1">
        <v>44071</v>
      </c>
      <c r="B121">
        <v>226</v>
      </c>
      <c r="C121">
        <v>329</v>
      </c>
      <c r="D121">
        <v>261</v>
      </c>
      <c r="E121">
        <f t="shared" si="2"/>
        <v>116</v>
      </c>
      <c r="F121">
        <f t="shared" si="2"/>
        <v>341</v>
      </c>
      <c r="G121">
        <f t="shared" si="2"/>
        <v>0</v>
      </c>
      <c r="H121">
        <f>owoce67[[#This Row],[Chłodnia m]]+owoce67[[#This Row],[dostawa_malin]]</f>
        <v>342</v>
      </c>
      <c r="I121">
        <f>owoce67[[#This Row],[Chłodnia t]]+owoce67[[#This Row],[dostawa_truskawek]]</f>
        <v>670</v>
      </c>
      <c r="J121">
        <f>owoce67[[#This Row],[chłodnia p]]+owoce67[[#This Row],[dostawa_porzeczek]]</f>
        <v>261</v>
      </c>
      <c r="K12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21" t="str">
        <f>IF(owoce67[[#This Row],[Najmniej]]="maliny", "truskawki-porzeczki", IF(owoce67[[#This Row],[Najmniej]] = "truskawki", "maliny-porzeczki", "maliny-truskawki"))</f>
        <v>maliny-truskawki</v>
      </c>
      <c r="M121" s="2">
        <f>IF(OR(owoce67[[#This Row],[Konfitukra]] = "maliny-truskawki", owoce67[[#This Row],[Konfitukra]]="maliny-porzeczki"), owoce67[[#This Row],[Przed produkcja m]]-P121, owoce67[[#This Row],[Przed produkcja m]])</f>
        <v>0</v>
      </c>
      <c r="N121" s="2">
        <f>IF(OR(owoce67[[#This Row],[Konfitukra]] = "maliny-truskawki", owoce67[[#This Row],[Konfitukra]]="truskawki-porzeczki"),  owoce67[[#This Row],[Przed produckaj T]]-P121, owoce67[[#This Row],[Przed produckaj T]])</f>
        <v>328</v>
      </c>
      <c r="O121" s="2">
        <f>IF(OR(owoce67[[#This Row],[Konfitukra]] = "maliny-porzeczki", owoce67[[#This Row],[Konfitukra]]="truskawki-porzeczki"),  owoce67[[#This Row],[Przed produkcja P]]-P121, owoce67[[#This Row],[Przed produkcja P]])</f>
        <v>261</v>
      </c>
      <c r="P12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342</v>
      </c>
      <c r="Q121" s="2">
        <f t="shared" si="3"/>
        <v>120</v>
      </c>
    </row>
    <row r="122" spans="1:17" x14ac:dyDescent="0.45">
      <c r="A122" s="1">
        <v>44072</v>
      </c>
      <c r="B122">
        <v>226</v>
      </c>
      <c r="C122">
        <v>256</v>
      </c>
      <c r="D122">
        <v>239</v>
      </c>
      <c r="E122">
        <f t="shared" si="2"/>
        <v>0</v>
      </c>
      <c r="F122">
        <f t="shared" si="2"/>
        <v>328</v>
      </c>
      <c r="G122">
        <f t="shared" si="2"/>
        <v>261</v>
      </c>
      <c r="H122">
        <f>owoce67[[#This Row],[Chłodnia m]]+owoce67[[#This Row],[dostawa_malin]]</f>
        <v>226</v>
      </c>
      <c r="I122">
        <f>owoce67[[#This Row],[Chłodnia t]]+owoce67[[#This Row],[dostawa_truskawek]]</f>
        <v>584</v>
      </c>
      <c r="J122">
        <f>owoce67[[#This Row],[chłodnia p]]+owoce67[[#This Row],[dostawa_porzeczek]]</f>
        <v>500</v>
      </c>
      <c r="K12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22" t="str">
        <f>IF(owoce67[[#This Row],[Najmniej]]="maliny", "truskawki-porzeczki", IF(owoce67[[#This Row],[Najmniej]] = "truskawki", "maliny-porzeczki", "maliny-truskawki"))</f>
        <v>truskawki-porzeczki</v>
      </c>
      <c r="M122" s="2">
        <f>IF(OR(owoce67[[#This Row],[Konfitukra]] = "maliny-truskawki", owoce67[[#This Row],[Konfitukra]]="maliny-porzeczki"), owoce67[[#This Row],[Przed produkcja m]]-P122, owoce67[[#This Row],[Przed produkcja m]])</f>
        <v>226</v>
      </c>
      <c r="N122" s="2">
        <f>IF(OR(owoce67[[#This Row],[Konfitukra]] = "maliny-truskawki", owoce67[[#This Row],[Konfitukra]]="truskawki-porzeczki"),  owoce67[[#This Row],[Przed produckaj T]]-P122, owoce67[[#This Row],[Przed produckaj T]])</f>
        <v>84</v>
      </c>
      <c r="O122" s="2">
        <f>IF(OR(owoce67[[#This Row],[Konfitukra]] = "maliny-porzeczki", owoce67[[#This Row],[Konfitukra]]="truskawki-porzeczki"),  owoce67[[#This Row],[Przed produkcja P]]-P122, owoce67[[#This Row],[Przed produkcja P]])</f>
        <v>0</v>
      </c>
      <c r="P12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500</v>
      </c>
      <c r="Q122" s="2">
        <f t="shared" si="3"/>
        <v>121</v>
      </c>
    </row>
    <row r="123" spans="1:17" x14ac:dyDescent="0.45">
      <c r="A123" s="1">
        <v>44073</v>
      </c>
      <c r="B123">
        <v>287</v>
      </c>
      <c r="C123">
        <v>217</v>
      </c>
      <c r="D123">
        <v>262</v>
      </c>
      <c r="E123">
        <f t="shared" si="2"/>
        <v>226</v>
      </c>
      <c r="F123">
        <f t="shared" si="2"/>
        <v>84</v>
      </c>
      <c r="G123">
        <f t="shared" si="2"/>
        <v>0</v>
      </c>
      <c r="H123">
        <f>owoce67[[#This Row],[Chłodnia m]]+owoce67[[#This Row],[dostawa_malin]]</f>
        <v>513</v>
      </c>
      <c r="I123">
        <f>owoce67[[#This Row],[Chłodnia t]]+owoce67[[#This Row],[dostawa_truskawek]]</f>
        <v>301</v>
      </c>
      <c r="J123">
        <f>owoce67[[#This Row],[chłodnia p]]+owoce67[[#This Row],[dostawa_porzeczek]]</f>
        <v>262</v>
      </c>
      <c r="K12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23" t="str">
        <f>IF(owoce67[[#This Row],[Najmniej]]="maliny", "truskawki-porzeczki", IF(owoce67[[#This Row],[Najmniej]] = "truskawki", "maliny-porzeczki", "maliny-truskawki"))</f>
        <v>maliny-truskawki</v>
      </c>
      <c r="M123" s="2">
        <f>IF(OR(owoce67[[#This Row],[Konfitukra]] = "maliny-truskawki", owoce67[[#This Row],[Konfitukra]]="maliny-porzeczki"), owoce67[[#This Row],[Przed produkcja m]]-P123, owoce67[[#This Row],[Przed produkcja m]])</f>
        <v>212</v>
      </c>
      <c r="N123" s="2">
        <f>IF(OR(owoce67[[#This Row],[Konfitukra]] = "maliny-truskawki", owoce67[[#This Row],[Konfitukra]]="truskawki-porzeczki"),  owoce67[[#This Row],[Przed produckaj T]]-P123, owoce67[[#This Row],[Przed produckaj T]])</f>
        <v>0</v>
      </c>
      <c r="O123" s="2">
        <f>IF(OR(owoce67[[#This Row],[Konfitukra]] = "maliny-porzeczki", owoce67[[#This Row],[Konfitukra]]="truskawki-porzeczki"),  owoce67[[#This Row],[Przed produkcja P]]-P123, owoce67[[#This Row],[Przed produkcja P]])</f>
        <v>262</v>
      </c>
      <c r="P12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301</v>
      </c>
      <c r="Q123" s="2">
        <f t="shared" si="3"/>
        <v>122</v>
      </c>
    </row>
    <row r="124" spans="1:17" x14ac:dyDescent="0.45">
      <c r="A124" s="1">
        <v>44074</v>
      </c>
      <c r="B124">
        <v>351</v>
      </c>
      <c r="C124">
        <v>266</v>
      </c>
      <c r="D124">
        <v>226</v>
      </c>
      <c r="E124">
        <f t="shared" si="2"/>
        <v>212</v>
      </c>
      <c r="F124">
        <f t="shared" si="2"/>
        <v>0</v>
      </c>
      <c r="G124">
        <f t="shared" si="2"/>
        <v>262</v>
      </c>
      <c r="H124">
        <f>owoce67[[#This Row],[Chłodnia m]]+owoce67[[#This Row],[dostawa_malin]]</f>
        <v>563</v>
      </c>
      <c r="I124">
        <f>owoce67[[#This Row],[Chłodnia t]]+owoce67[[#This Row],[dostawa_truskawek]]</f>
        <v>266</v>
      </c>
      <c r="J124">
        <f>owoce67[[#This Row],[chłodnia p]]+owoce67[[#This Row],[dostawa_porzeczek]]</f>
        <v>488</v>
      </c>
      <c r="K12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24" t="str">
        <f>IF(owoce67[[#This Row],[Najmniej]]="maliny", "truskawki-porzeczki", IF(owoce67[[#This Row],[Najmniej]] = "truskawki", "maliny-porzeczki", "maliny-truskawki"))</f>
        <v>maliny-porzeczki</v>
      </c>
      <c r="M124" s="2">
        <f>IF(OR(owoce67[[#This Row],[Konfitukra]] = "maliny-truskawki", owoce67[[#This Row],[Konfitukra]]="maliny-porzeczki"), owoce67[[#This Row],[Przed produkcja m]]-P124, owoce67[[#This Row],[Przed produkcja m]])</f>
        <v>75</v>
      </c>
      <c r="N124" s="2">
        <f>IF(OR(owoce67[[#This Row],[Konfitukra]] = "maliny-truskawki", owoce67[[#This Row],[Konfitukra]]="truskawki-porzeczki"),  owoce67[[#This Row],[Przed produckaj T]]-P124, owoce67[[#This Row],[Przed produckaj T]])</f>
        <v>266</v>
      </c>
      <c r="O124" s="2">
        <f>IF(OR(owoce67[[#This Row],[Konfitukra]] = "maliny-porzeczki", owoce67[[#This Row],[Konfitukra]]="truskawki-porzeczki"),  owoce67[[#This Row],[Przed produkcja P]]-P124, owoce67[[#This Row],[Przed produkcja P]])</f>
        <v>0</v>
      </c>
      <c r="P12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488</v>
      </c>
      <c r="Q124" s="2">
        <f t="shared" si="3"/>
        <v>123</v>
      </c>
    </row>
    <row r="125" spans="1:17" x14ac:dyDescent="0.45">
      <c r="A125" s="1">
        <v>44075</v>
      </c>
      <c r="B125">
        <v>214</v>
      </c>
      <c r="C125">
        <v>260</v>
      </c>
      <c r="D125">
        <v>241</v>
      </c>
      <c r="E125">
        <f t="shared" si="2"/>
        <v>75</v>
      </c>
      <c r="F125">
        <f t="shared" si="2"/>
        <v>266</v>
      </c>
      <c r="G125">
        <f t="shared" si="2"/>
        <v>0</v>
      </c>
      <c r="H125">
        <f>owoce67[[#This Row],[Chłodnia m]]+owoce67[[#This Row],[dostawa_malin]]</f>
        <v>289</v>
      </c>
      <c r="I125">
        <f>owoce67[[#This Row],[Chłodnia t]]+owoce67[[#This Row],[dostawa_truskawek]]</f>
        <v>526</v>
      </c>
      <c r="J125">
        <f>owoce67[[#This Row],[chłodnia p]]+owoce67[[#This Row],[dostawa_porzeczek]]</f>
        <v>241</v>
      </c>
      <c r="K12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25" t="str">
        <f>IF(owoce67[[#This Row],[Najmniej]]="maliny", "truskawki-porzeczki", IF(owoce67[[#This Row],[Najmniej]] = "truskawki", "maliny-porzeczki", "maliny-truskawki"))</f>
        <v>maliny-truskawki</v>
      </c>
      <c r="M125" s="2">
        <f>IF(OR(owoce67[[#This Row],[Konfitukra]] = "maliny-truskawki", owoce67[[#This Row],[Konfitukra]]="maliny-porzeczki"), owoce67[[#This Row],[Przed produkcja m]]-P125, owoce67[[#This Row],[Przed produkcja m]])</f>
        <v>0</v>
      </c>
      <c r="N125" s="2">
        <f>IF(OR(owoce67[[#This Row],[Konfitukra]] = "maliny-truskawki", owoce67[[#This Row],[Konfitukra]]="truskawki-porzeczki"),  owoce67[[#This Row],[Przed produckaj T]]-P125, owoce67[[#This Row],[Przed produckaj T]])</f>
        <v>237</v>
      </c>
      <c r="O125" s="2">
        <f>IF(OR(owoce67[[#This Row],[Konfitukra]] = "maliny-porzeczki", owoce67[[#This Row],[Konfitukra]]="truskawki-porzeczki"),  owoce67[[#This Row],[Przed produkcja P]]-P125, owoce67[[#This Row],[Przed produkcja P]])</f>
        <v>241</v>
      </c>
      <c r="P12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289</v>
      </c>
      <c r="Q125" s="2">
        <f t="shared" si="3"/>
        <v>124</v>
      </c>
    </row>
    <row r="126" spans="1:17" x14ac:dyDescent="0.45">
      <c r="A126" s="1">
        <v>44076</v>
      </c>
      <c r="B126">
        <v>282</v>
      </c>
      <c r="C126">
        <v>227</v>
      </c>
      <c r="D126">
        <v>258</v>
      </c>
      <c r="E126">
        <f t="shared" si="2"/>
        <v>0</v>
      </c>
      <c r="F126">
        <f t="shared" si="2"/>
        <v>237</v>
      </c>
      <c r="G126">
        <f t="shared" si="2"/>
        <v>241</v>
      </c>
      <c r="H126">
        <f>owoce67[[#This Row],[Chłodnia m]]+owoce67[[#This Row],[dostawa_malin]]</f>
        <v>282</v>
      </c>
      <c r="I126">
        <f>owoce67[[#This Row],[Chłodnia t]]+owoce67[[#This Row],[dostawa_truskawek]]</f>
        <v>464</v>
      </c>
      <c r="J126">
        <f>owoce67[[#This Row],[chłodnia p]]+owoce67[[#This Row],[dostawa_porzeczek]]</f>
        <v>499</v>
      </c>
      <c r="K12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26" t="str">
        <f>IF(owoce67[[#This Row],[Najmniej]]="maliny", "truskawki-porzeczki", IF(owoce67[[#This Row],[Najmniej]] = "truskawki", "maliny-porzeczki", "maliny-truskawki"))</f>
        <v>truskawki-porzeczki</v>
      </c>
      <c r="M126" s="2">
        <f>IF(OR(owoce67[[#This Row],[Konfitukra]] = "maliny-truskawki", owoce67[[#This Row],[Konfitukra]]="maliny-porzeczki"), owoce67[[#This Row],[Przed produkcja m]]-P126, owoce67[[#This Row],[Przed produkcja m]])</f>
        <v>282</v>
      </c>
      <c r="N126" s="2">
        <f>IF(OR(owoce67[[#This Row],[Konfitukra]] = "maliny-truskawki", owoce67[[#This Row],[Konfitukra]]="truskawki-porzeczki"),  owoce67[[#This Row],[Przed produckaj T]]-P126, owoce67[[#This Row],[Przed produckaj T]])</f>
        <v>0</v>
      </c>
      <c r="O126" s="2">
        <f>IF(OR(owoce67[[#This Row],[Konfitukra]] = "maliny-porzeczki", owoce67[[#This Row],[Konfitukra]]="truskawki-porzeczki"),  owoce67[[#This Row],[Przed produkcja P]]-P126, owoce67[[#This Row],[Przed produkcja P]])</f>
        <v>35</v>
      </c>
      <c r="P12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464</v>
      </c>
      <c r="Q126" s="2">
        <f t="shared" si="3"/>
        <v>125</v>
      </c>
    </row>
    <row r="127" spans="1:17" x14ac:dyDescent="0.45">
      <c r="A127" s="1">
        <v>44077</v>
      </c>
      <c r="B127">
        <v>257</v>
      </c>
      <c r="C127">
        <v>251</v>
      </c>
      <c r="D127">
        <v>252</v>
      </c>
      <c r="E127">
        <f t="shared" si="2"/>
        <v>282</v>
      </c>
      <c r="F127">
        <f t="shared" si="2"/>
        <v>0</v>
      </c>
      <c r="G127">
        <f t="shared" si="2"/>
        <v>35</v>
      </c>
      <c r="H127">
        <f>owoce67[[#This Row],[Chłodnia m]]+owoce67[[#This Row],[dostawa_malin]]</f>
        <v>539</v>
      </c>
      <c r="I127">
        <f>owoce67[[#This Row],[Chłodnia t]]+owoce67[[#This Row],[dostawa_truskawek]]</f>
        <v>251</v>
      </c>
      <c r="J127">
        <f>owoce67[[#This Row],[chłodnia p]]+owoce67[[#This Row],[dostawa_porzeczek]]</f>
        <v>287</v>
      </c>
      <c r="K12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27" t="str">
        <f>IF(owoce67[[#This Row],[Najmniej]]="maliny", "truskawki-porzeczki", IF(owoce67[[#This Row],[Najmniej]] = "truskawki", "maliny-porzeczki", "maliny-truskawki"))</f>
        <v>maliny-porzeczki</v>
      </c>
      <c r="M127" s="2">
        <f>IF(OR(owoce67[[#This Row],[Konfitukra]] = "maliny-truskawki", owoce67[[#This Row],[Konfitukra]]="maliny-porzeczki"), owoce67[[#This Row],[Przed produkcja m]]-P127, owoce67[[#This Row],[Przed produkcja m]])</f>
        <v>252</v>
      </c>
      <c r="N127" s="2">
        <f>IF(OR(owoce67[[#This Row],[Konfitukra]] = "maliny-truskawki", owoce67[[#This Row],[Konfitukra]]="truskawki-porzeczki"),  owoce67[[#This Row],[Przed produckaj T]]-P127, owoce67[[#This Row],[Przed produckaj T]])</f>
        <v>251</v>
      </c>
      <c r="O127" s="2">
        <f>IF(OR(owoce67[[#This Row],[Konfitukra]] = "maliny-porzeczki", owoce67[[#This Row],[Konfitukra]]="truskawki-porzeczki"),  owoce67[[#This Row],[Przed produkcja P]]-P127, owoce67[[#This Row],[Przed produkcja P]])</f>
        <v>0</v>
      </c>
      <c r="P12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287</v>
      </c>
      <c r="Q127" s="2">
        <f t="shared" si="3"/>
        <v>126</v>
      </c>
    </row>
    <row r="128" spans="1:17" x14ac:dyDescent="0.45">
      <c r="A128" s="1">
        <v>44078</v>
      </c>
      <c r="B128">
        <v>172</v>
      </c>
      <c r="C128">
        <v>171</v>
      </c>
      <c r="D128">
        <v>268</v>
      </c>
      <c r="E128">
        <f t="shared" si="2"/>
        <v>252</v>
      </c>
      <c r="F128">
        <f t="shared" si="2"/>
        <v>251</v>
      </c>
      <c r="G128">
        <f t="shared" si="2"/>
        <v>0</v>
      </c>
      <c r="H128">
        <f>owoce67[[#This Row],[Chłodnia m]]+owoce67[[#This Row],[dostawa_malin]]</f>
        <v>424</v>
      </c>
      <c r="I128">
        <f>owoce67[[#This Row],[Chłodnia t]]+owoce67[[#This Row],[dostawa_truskawek]]</f>
        <v>422</v>
      </c>
      <c r="J128">
        <f>owoce67[[#This Row],[chłodnia p]]+owoce67[[#This Row],[dostawa_porzeczek]]</f>
        <v>268</v>
      </c>
      <c r="K12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28" t="str">
        <f>IF(owoce67[[#This Row],[Najmniej]]="maliny", "truskawki-porzeczki", IF(owoce67[[#This Row],[Najmniej]] = "truskawki", "maliny-porzeczki", "maliny-truskawki"))</f>
        <v>maliny-truskawki</v>
      </c>
      <c r="M128" s="2">
        <f>IF(OR(owoce67[[#This Row],[Konfitukra]] = "maliny-truskawki", owoce67[[#This Row],[Konfitukra]]="maliny-porzeczki"), owoce67[[#This Row],[Przed produkcja m]]-P128, owoce67[[#This Row],[Przed produkcja m]])</f>
        <v>2</v>
      </c>
      <c r="N128" s="2">
        <f>IF(OR(owoce67[[#This Row],[Konfitukra]] = "maliny-truskawki", owoce67[[#This Row],[Konfitukra]]="truskawki-porzeczki"),  owoce67[[#This Row],[Przed produckaj T]]-P128, owoce67[[#This Row],[Przed produckaj T]])</f>
        <v>0</v>
      </c>
      <c r="O128" s="2">
        <f>IF(OR(owoce67[[#This Row],[Konfitukra]] = "maliny-porzeczki", owoce67[[#This Row],[Konfitukra]]="truskawki-porzeczki"),  owoce67[[#This Row],[Przed produkcja P]]-P128, owoce67[[#This Row],[Przed produkcja P]])</f>
        <v>268</v>
      </c>
      <c r="P12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422</v>
      </c>
      <c r="Q128" s="2">
        <f t="shared" si="3"/>
        <v>127</v>
      </c>
    </row>
    <row r="129" spans="1:17" x14ac:dyDescent="0.45">
      <c r="A129" s="1">
        <v>44079</v>
      </c>
      <c r="B129">
        <v>197</v>
      </c>
      <c r="C129">
        <v>326</v>
      </c>
      <c r="D129">
        <v>224</v>
      </c>
      <c r="E129">
        <f t="shared" si="2"/>
        <v>2</v>
      </c>
      <c r="F129">
        <f t="shared" si="2"/>
        <v>0</v>
      </c>
      <c r="G129">
        <f t="shared" si="2"/>
        <v>268</v>
      </c>
      <c r="H129">
        <f>owoce67[[#This Row],[Chłodnia m]]+owoce67[[#This Row],[dostawa_malin]]</f>
        <v>199</v>
      </c>
      <c r="I129">
        <f>owoce67[[#This Row],[Chłodnia t]]+owoce67[[#This Row],[dostawa_truskawek]]</f>
        <v>326</v>
      </c>
      <c r="J129">
        <f>owoce67[[#This Row],[chłodnia p]]+owoce67[[#This Row],[dostawa_porzeczek]]</f>
        <v>492</v>
      </c>
      <c r="K12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29" t="str">
        <f>IF(owoce67[[#This Row],[Najmniej]]="maliny", "truskawki-porzeczki", IF(owoce67[[#This Row],[Najmniej]] = "truskawki", "maliny-porzeczki", "maliny-truskawki"))</f>
        <v>truskawki-porzeczki</v>
      </c>
      <c r="M129" s="2">
        <f>IF(OR(owoce67[[#This Row],[Konfitukra]] = "maliny-truskawki", owoce67[[#This Row],[Konfitukra]]="maliny-porzeczki"), owoce67[[#This Row],[Przed produkcja m]]-P129, owoce67[[#This Row],[Przed produkcja m]])</f>
        <v>199</v>
      </c>
      <c r="N129" s="2">
        <f>IF(OR(owoce67[[#This Row],[Konfitukra]] = "maliny-truskawki", owoce67[[#This Row],[Konfitukra]]="truskawki-porzeczki"),  owoce67[[#This Row],[Przed produckaj T]]-P129, owoce67[[#This Row],[Przed produckaj T]])</f>
        <v>0</v>
      </c>
      <c r="O129" s="2">
        <f>IF(OR(owoce67[[#This Row],[Konfitukra]] = "maliny-porzeczki", owoce67[[#This Row],[Konfitukra]]="truskawki-porzeczki"),  owoce67[[#This Row],[Przed produkcja P]]-P129, owoce67[[#This Row],[Przed produkcja P]])</f>
        <v>166</v>
      </c>
      <c r="P12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326</v>
      </c>
      <c r="Q129" s="2">
        <f t="shared" si="3"/>
        <v>128</v>
      </c>
    </row>
    <row r="130" spans="1:17" x14ac:dyDescent="0.45">
      <c r="A130" s="1">
        <v>44080</v>
      </c>
      <c r="B130">
        <v>292</v>
      </c>
      <c r="C130">
        <v>329</v>
      </c>
      <c r="D130">
        <v>255</v>
      </c>
      <c r="E130">
        <f t="shared" si="2"/>
        <v>199</v>
      </c>
      <c r="F130">
        <f t="shared" si="2"/>
        <v>0</v>
      </c>
      <c r="G130">
        <f t="shared" si="2"/>
        <v>166</v>
      </c>
      <c r="H130">
        <f>owoce67[[#This Row],[Chłodnia m]]+owoce67[[#This Row],[dostawa_malin]]</f>
        <v>491</v>
      </c>
      <c r="I130">
        <f>owoce67[[#This Row],[Chłodnia t]]+owoce67[[#This Row],[dostawa_truskawek]]</f>
        <v>329</v>
      </c>
      <c r="J130">
        <f>owoce67[[#This Row],[chłodnia p]]+owoce67[[#This Row],[dostawa_porzeczek]]</f>
        <v>421</v>
      </c>
      <c r="K13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30" t="str">
        <f>IF(owoce67[[#This Row],[Najmniej]]="maliny", "truskawki-porzeczki", IF(owoce67[[#This Row],[Najmniej]] = "truskawki", "maliny-porzeczki", "maliny-truskawki"))</f>
        <v>maliny-porzeczki</v>
      </c>
      <c r="M130" s="2">
        <f>IF(OR(owoce67[[#This Row],[Konfitukra]] = "maliny-truskawki", owoce67[[#This Row],[Konfitukra]]="maliny-porzeczki"), owoce67[[#This Row],[Przed produkcja m]]-P130, owoce67[[#This Row],[Przed produkcja m]])</f>
        <v>70</v>
      </c>
      <c r="N130" s="2">
        <f>IF(OR(owoce67[[#This Row],[Konfitukra]] = "maliny-truskawki", owoce67[[#This Row],[Konfitukra]]="truskawki-porzeczki"),  owoce67[[#This Row],[Przed produckaj T]]-P130, owoce67[[#This Row],[Przed produckaj T]])</f>
        <v>329</v>
      </c>
      <c r="O130" s="2">
        <f>IF(OR(owoce67[[#This Row],[Konfitukra]] = "maliny-porzeczki", owoce67[[#This Row],[Konfitukra]]="truskawki-porzeczki"),  owoce67[[#This Row],[Przed produkcja P]]-P130, owoce67[[#This Row],[Przed produkcja P]])</f>
        <v>0</v>
      </c>
      <c r="P13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421</v>
      </c>
      <c r="Q130" s="2">
        <f t="shared" si="3"/>
        <v>129</v>
      </c>
    </row>
    <row r="131" spans="1:17" x14ac:dyDescent="0.45">
      <c r="A131" s="1">
        <v>44081</v>
      </c>
      <c r="B131">
        <v>172</v>
      </c>
      <c r="C131">
        <v>216</v>
      </c>
      <c r="D131">
        <v>199</v>
      </c>
      <c r="E131">
        <f t="shared" si="2"/>
        <v>70</v>
      </c>
      <c r="F131">
        <f t="shared" si="2"/>
        <v>329</v>
      </c>
      <c r="G131">
        <f t="shared" si="2"/>
        <v>0</v>
      </c>
      <c r="H131">
        <f>owoce67[[#This Row],[Chłodnia m]]+owoce67[[#This Row],[dostawa_malin]]</f>
        <v>242</v>
      </c>
      <c r="I131">
        <f>owoce67[[#This Row],[Chłodnia t]]+owoce67[[#This Row],[dostawa_truskawek]]</f>
        <v>545</v>
      </c>
      <c r="J131">
        <f>owoce67[[#This Row],[chłodnia p]]+owoce67[[#This Row],[dostawa_porzeczek]]</f>
        <v>199</v>
      </c>
      <c r="K13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31" t="str">
        <f>IF(owoce67[[#This Row],[Najmniej]]="maliny", "truskawki-porzeczki", IF(owoce67[[#This Row],[Najmniej]] = "truskawki", "maliny-porzeczki", "maliny-truskawki"))</f>
        <v>maliny-truskawki</v>
      </c>
      <c r="M131" s="2">
        <f>IF(OR(owoce67[[#This Row],[Konfitukra]] = "maliny-truskawki", owoce67[[#This Row],[Konfitukra]]="maliny-porzeczki"), owoce67[[#This Row],[Przed produkcja m]]-P131, owoce67[[#This Row],[Przed produkcja m]])</f>
        <v>0</v>
      </c>
      <c r="N131" s="2">
        <f>IF(OR(owoce67[[#This Row],[Konfitukra]] = "maliny-truskawki", owoce67[[#This Row],[Konfitukra]]="truskawki-porzeczki"),  owoce67[[#This Row],[Przed produckaj T]]-P131, owoce67[[#This Row],[Przed produckaj T]])</f>
        <v>303</v>
      </c>
      <c r="O131" s="2">
        <f>IF(OR(owoce67[[#This Row],[Konfitukra]] = "maliny-porzeczki", owoce67[[#This Row],[Konfitukra]]="truskawki-porzeczki"),  owoce67[[#This Row],[Przed produkcja P]]-P131, owoce67[[#This Row],[Przed produkcja P]])</f>
        <v>199</v>
      </c>
      <c r="P13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242</v>
      </c>
      <c r="Q131" s="2">
        <f t="shared" si="3"/>
        <v>130</v>
      </c>
    </row>
    <row r="132" spans="1:17" x14ac:dyDescent="0.45">
      <c r="A132" s="1">
        <v>44082</v>
      </c>
      <c r="B132">
        <v>258</v>
      </c>
      <c r="C132">
        <v>291</v>
      </c>
      <c r="D132">
        <v>220</v>
      </c>
      <c r="E132">
        <f t="shared" ref="E132:G154" si="4">M131</f>
        <v>0</v>
      </c>
      <c r="F132">
        <f t="shared" si="4"/>
        <v>303</v>
      </c>
      <c r="G132">
        <f t="shared" si="4"/>
        <v>199</v>
      </c>
      <c r="H132">
        <f>owoce67[[#This Row],[Chłodnia m]]+owoce67[[#This Row],[dostawa_malin]]</f>
        <v>258</v>
      </c>
      <c r="I132">
        <f>owoce67[[#This Row],[Chłodnia t]]+owoce67[[#This Row],[dostawa_truskawek]]</f>
        <v>594</v>
      </c>
      <c r="J132">
        <f>owoce67[[#This Row],[chłodnia p]]+owoce67[[#This Row],[dostawa_porzeczek]]</f>
        <v>419</v>
      </c>
      <c r="K13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32" t="str">
        <f>IF(owoce67[[#This Row],[Najmniej]]="maliny", "truskawki-porzeczki", IF(owoce67[[#This Row],[Najmniej]] = "truskawki", "maliny-porzeczki", "maliny-truskawki"))</f>
        <v>truskawki-porzeczki</v>
      </c>
      <c r="M132" s="2">
        <f>IF(OR(owoce67[[#This Row],[Konfitukra]] = "maliny-truskawki", owoce67[[#This Row],[Konfitukra]]="maliny-porzeczki"), owoce67[[#This Row],[Przed produkcja m]]-P132, owoce67[[#This Row],[Przed produkcja m]])</f>
        <v>258</v>
      </c>
      <c r="N132" s="2">
        <f>IF(OR(owoce67[[#This Row],[Konfitukra]] = "maliny-truskawki", owoce67[[#This Row],[Konfitukra]]="truskawki-porzeczki"),  owoce67[[#This Row],[Przed produckaj T]]-P132, owoce67[[#This Row],[Przed produckaj T]])</f>
        <v>175</v>
      </c>
      <c r="O132" s="2">
        <f>IF(OR(owoce67[[#This Row],[Konfitukra]] = "maliny-porzeczki", owoce67[[#This Row],[Konfitukra]]="truskawki-porzeczki"),  owoce67[[#This Row],[Przed produkcja P]]-P132, owoce67[[#This Row],[Przed produkcja P]])</f>
        <v>0</v>
      </c>
      <c r="P13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419</v>
      </c>
      <c r="Q132" s="2">
        <f t="shared" ref="Q132:Q154" si="5">Q131+1</f>
        <v>131</v>
      </c>
    </row>
    <row r="133" spans="1:17" x14ac:dyDescent="0.45">
      <c r="A133" s="1">
        <v>44083</v>
      </c>
      <c r="B133">
        <v>276</v>
      </c>
      <c r="C133">
        <v>347</v>
      </c>
      <c r="D133">
        <v>197</v>
      </c>
      <c r="E133">
        <f t="shared" si="4"/>
        <v>258</v>
      </c>
      <c r="F133">
        <f t="shared" si="4"/>
        <v>175</v>
      </c>
      <c r="G133">
        <f t="shared" si="4"/>
        <v>0</v>
      </c>
      <c r="H133">
        <f>owoce67[[#This Row],[Chłodnia m]]+owoce67[[#This Row],[dostawa_malin]]</f>
        <v>534</v>
      </c>
      <c r="I133">
        <f>owoce67[[#This Row],[Chłodnia t]]+owoce67[[#This Row],[dostawa_truskawek]]</f>
        <v>522</v>
      </c>
      <c r="J133">
        <f>owoce67[[#This Row],[chłodnia p]]+owoce67[[#This Row],[dostawa_porzeczek]]</f>
        <v>197</v>
      </c>
      <c r="K13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33" t="str">
        <f>IF(owoce67[[#This Row],[Najmniej]]="maliny", "truskawki-porzeczki", IF(owoce67[[#This Row],[Najmniej]] = "truskawki", "maliny-porzeczki", "maliny-truskawki"))</f>
        <v>maliny-truskawki</v>
      </c>
      <c r="M133" s="2">
        <f>IF(OR(owoce67[[#This Row],[Konfitukra]] = "maliny-truskawki", owoce67[[#This Row],[Konfitukra]]="maliny-porzeczki"), owoce67[[#This Row],[Przed produkcja m]]-P133, owoce67[[#This Row],[Przed produkcja m]])</f>
        <v>12</v>
      </c>
      <c r="N133" s="2">
        <f>IF(OR(owoce67[[#This Row],[Konfitukra]] = "maliny-truskawki", owoce67[[#This Row],[Konfitukra]]="truskawki-porzeczki"),  owoce67[[#This Row],[Przed produckaj T]]-P133, owoce67[[#This Row],[Przed produckaj T]])</f>
        <v>0</v>
      </c>
      <c r="O133" s="2">
        <f>IF(OR(owoce67[[#This Row],[Konfitukra]] = "maliny-porzeczki", owoce67[[#This Row],[Konfitukra]]="truskawki-porzeczki"),  owoce67[[#This Row],[Przed produkcja P]]-P133, owoce67[[#This Row],[Przed produkcja P]])</f>
        <v>197</v>
      </c>
      <c r="P13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522</v>
      </c>
      <c r="Q133" s="2">
        <f t="shared" si="5"/>
        <v>132</v>
      </c>
    </row>
    <row r="134" spans="1:17" x14ac:dyDescent="0.45">
      <c r="A134" s="1">
        <v>44084</v>
      </c>
      <c r="B134">
        <v>210</v>
      </c>
      <c r="C134">
        <v>333</v>
      </c>
      <c r="D134">
        <v>218</v>
      </c>
      <c r="E134">
        <f t="shared" si="4"/>
        <v>12</v>
      </c>
      <c r="F134">
        <f t="shared" si="4"/>
        <v>0</v>
      </c>
      <c r="G134">
        <f t="shared" si="4"/>
        <v>197</v>
      </c>
      <c r="H134">
        <f>owoce67[[#This Row],[Chłodnia m]]+owoce67[[#This Row],[dostawa_malin]]</f>
        <v>222</v>
      </c>
      <c r="I134">
        <f>owoce67[[#This Row],[Chłodnia t]]+owoce67[[#This Row],[dostawa_truskawek]]</f>
        <v>333</v>
      </c>
      <c r="J134">
        <f>owoce67[[#This Row],[chłodnia p]]+owoce67[[#This Row],[dostawa_porzeczek]]</f>
        <v>415</v>
      </c>
      <c r="K13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34" t="str">
        <f>IF(owoce67[[#This Row],[Najmniej]]="maliny", "truskawki-porzeczki", IF(owoce67[[#This Row],[Najmniej]] = "truskawki", "maliny-porzeczki", "maliny-truskawki"))</f>
        <v>truskawki-porzeczki</v>
      </c>
      <c r="M134" s="2">
        <f>IF(OR(owoce67[[#This Row],[Konfitukra]] = "maliny-truskawki", owoce67[[#This Row],[Konfitukra]]="maliny-porzeczki"), owoce67[[#This Row],[Przed produkcja m]]-P134, owoce67[[#This Row],[Przed produkcja m]])</f>
        <v>222</v>
      </c>
      <c r="N134" s="2">
        <f>IF(OR(owoce67[[#This Row],[Konfitukra]] = "maliny-truskawki", owoce67[[#This Row],[Konfitukra]]="truskawki-porzeczki"),  owoce67[[#This Row],[Przed produckaj T]]-P134, owoce67[[#This Row],[Przed produckaj T]])</f>
        <v>0</v>
      </c>
      <c r="O134" s="2">
        <f>IF(OR(owoce67[[#This Row],[Konfitukra]] = "maliny-porzeczki", owoce67[[#This Row],[Konfitukra]]="truskawki-porzeczki"),  owoce67[[#This Row],[Przed produkcja P]]-P134, owoce67[[#This Row],[Przed produkcja P]])</f>
        <v>82</v>
      </c>
      <c r="P13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333</v>
      </c>
      <c r="Q134" s="2">
        <f t="shared" si="5"/>
        <v>133</v>
      </c>
    </row>
    <row r="135" spans="1:17" x14ac:dyDescent="0.45">
      <c r="A135" s="1">
        <v>44085</v>
      </c>
      <c r="B135">
        <v>168</v>
      </c>
      <c r="C135">
        <v>211</v>
      </c>
      <c r="D135">
        <v>180</v>
      </c>
      <c r="E135">
        <f t="shared" si="4"/>
        <v>222</v>
      </c>
      <c r="F135">
        <f t="shared" si="4"/>
        <v>0</v>
      </c>
      <c r="G135">
        <f t="shared" si="4"/>
        <v>82</v>
      </c>
      <c r="H135">
        <f>owoce67[[#This Row],[Chłodnia m]]+owoce67[[#This Row],[dostawa_malin]]</f>
        <v>390</v>
      </c>
      <c r="I135">
        <f>owoce67[[#This Row],[Chłodnia t]]+owoce67[[#This Row],[dostawa_truskawek]]</f>
        <v>211</v>
      </c>
      <c r="J135">
        <f>owoce67[[#This Row],[chłodnia p]]+owoce67[[#This Row],[dostawa_porzeczek]]</f>
        <v>262</v>
      </c>
      <c r="K13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35" t="str">
        <f>IF(owoce67[[#This Row],[Najmniej]]="maliny", "truskawki-porzeczki", IF(owoce67[[#This Row],[Najmniej]] = "truskawki", "maliny-porzeczki", "maliny-truskawki"))</f>
        <v>maliny-porzeczki</v>
      </c>
      <c r="M135" s="2">
        <f>IF(OR(owoce67[[#This Row],[Konfitukra]] = "maliny-truskawki", owoce67[[#This Row],[Konfitukra]]="maliny-porzeczki"), owoce67[[#This Row],[Przed produkcja m]]-P135, owoce67[[#This Row],[Przed produkcja m]])</f>
        <v>128</v>
      </c>
      <c r="N135" s="2">
        <f>IF(OR(owoce67[[#This Row],[Konfitukra]] = "maliny-truskawki", owoce67[[#This Row],[Konfitukra]]="truskawki-porzeczki"),  owoce67[[#This Row],[Przed produckaj T]]-P135, owoce67[[#This Row],[Przed produckaj T]])</f>
        <v>211</v>
      </c>
      <c r="O135" s="2">
        <f>IF(OR(owoce67[[#This Row],[Konfitukra]] = "maliny-porzeczki", owoce67[[#This Row],[Konfitukra]]="truskawki-porzeczki"),  owoce67[[#This Row],[Przed produkcja P]]-P135, owoce67[[#This Row],[Przed produkcja P]])</f>
        <v>0</v>
      </c>
      <c r="P13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262</v>
      </c>
      <c r="Q135" s="2">
        <f t="shared" si="5"/>
        <v>134</v>
      </c>
    </row>
    <row r="136" spans="1:17" x14ac:dyDescent="0.45">
      <c r="A136" s="1">
        <v>44086</v>
      </c>
      <c r="B136">
        <v>196</v>
      </c>
      <c r="C136">
        <v>348</v>
      </c>
      <c r="D136">
        <v>225</v>
      </c>
      <c r="E136">
        <f t="shared" si="4"/>
        <v>128</v>
      </c>
      <c r="F136">
        <f t="shared" si="4"/>
        <v>211</v>
      </c>
      <c r="G136">
        <f t="shared" si="4"/>
        <v>0</v>
      </c>
      <c r="H136">
        <f>owoce67[[#This Row],[Chłodnia m]]+owoce67[[#This Row],[dostawa_malin]]</f>
        <v>324</v>
      </c>
      <c r="I136">
        <f>owoce67[[#This Row],[Chłodnia t]]+owoce67[[#This Row],[dostawa_truskawek]]</f>
        <v>559</v>
      </c>
      <c r="J136">
        <f>owoce67[[#This Row],[chłodnia p]]+owoce67[[#This Row],[dostawa_porzeczek]]</f>
        <v>225</v>
      </c>
      <c r="K13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36" t="str">
        <f>IF(owoce67[[#This Row],[Najmniej]]="maliny", "truskawki-porzeczki", IF(owoce67[[#This Row],[Najmniej]] = "truskawki", "maliny-porzeczki", "maliny-truskawki"))</f>
        <v>maliny-truskawki</v>
      </c>
      <c r="M136" s="2">
        <f>IF(OR(owoce67[[#This Row],[Konfitukra]] = "maliny-truskawki", owoce67[[#This Row],[Konfitukra]]="maliny-porzeczki"), owoce67[[#This Row],[Przed produkcja m]]-P136, owoce67[[#This Row],[Przed produkcja m]])</f>
        <v>0</v>
      </c>
      <c r="N136" s="2">
        <f>IF(OR(owoce67[[#This Row],[Konfitukra]] = "maliny-truskawki", owoce67[[#This Row],[Konfitukra]]="truskawki-porzeczki"),  owoce67[[#This Row],[Przed produckaj T]]-P136, owoce67[[#This Row],[Przed produckaj T]])</f>
        <v>235</v>
      </c>
      <c r="O136" s="2">
        <f>IF(OR(owoce67[[#This Row],[Konfitukra]] = "maliny-porzeczki", owoce67[[#This Row],[Konfitukra]]="truskawki-porzeczki"),  owoce67[[#This Row],[Przed produkcja P]]-P136, owoce67[[#This Row],[Przed produkcja P]])</f>
        <v>225</v>
      </c>
      <c r="P13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324</v>
      </c>
      <c r="Q136" s="2">
        <f t="shared" si="5"/>
        <v>135</v>
      </c>
    </row>
    <row r="137" spans="1:17" x14ac:dyDescent="0.45">
      <c r="A137" s="1">
        <v>44087</v>
      </c>
      <c r="B137">
        <v>284</v>
      </c>
      <c r="C137">
        <v>226</v>
      </c>
      <c r="D137">
        <v>197</v>
      </c>
      <c r="E137">
        <f t="shared" si="4"/>
        <v>0</v>
      </c>
      <c r="F137">
        <f t="shared" si="4"/>
        <v>235</v>
      </c>
      <c r="G137">
        <f t="shared" si="4"/>
        <v>225</v>
      </c>
      <c r="H137">
        <f>owoce67[[#This Row],[Chłodnia m]]+owoce67[[#This Row],[dostawa_malin]]</f>
        <v>284</v>
      </c>
      <c r="I137">
        <f>owoce67[[#This Row],[Chłodnia t]]+owoce67[[#This Row],[dostawa_truskawek]]</f>
        <v>461</v>
      </c>
      <c r="J137">
        <f>owoce67[[#This Row],[chłodnia p]]+owoce67[[#This Row],[dostawa_porzeczek]]</f>
        <v>422</v>
      </c>
      <c r="K13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37" t="str">
        <f>IF(owoce67[[#This Row],[Najmniej]]="maliny", "truskawki-porzeczki", IF(owoce67[[#This Row],[Najmniej]] = "truskawki", "maliny-porzeczki", "maliny-truskawki"))</f>
        <v>truskawki-porzeczki</v>
      </c>
      <c r="M137" s="2">
        <f>IF(OR(owoce67[[#This Row],[Konfitukra]] = "maliny-truskawki", owoce67[[#This Row],[Konfitukra]]="maliny-porzeczki"), owoce67[[#This Row],[Przed produkcja m]]-P137, owoce67[[#This Row],[Przed produkcja m]])</f>
        <v>284</v>
      </c>
      <c r="N137" s="2">
        <f>IF(OR(owoce67[[#This Row],[Konfitukra]] = "maliny-truskawki", owoce67[[#This Row],[Konfitukra]]="truskawki-porzeczki"),  owoce67[[#This Row],[Przed produckaj T]]-P137, owoce67[[#This Row],[Przed produckaj T]])</f>
        <v>39</v>
      </c>
      <c r="O137" s="2">
        <f>IF(OR(owoce67[[#This Row],[Konfitukra]] = "maliny-porzeczki", owoce67[[#This Row],[Konfitukra]]="truskawki-porzeczki"),  owoce67[[#This Row],[Przed produkcja P]]-P137, owoce67[[#This Row],[Przed produkcja P]])</f>
        <v>0</v>
      </c>
      <c r="P13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422</v>
      </c>
      <c r="Q137" s="2">
        <f t="shared" si="5"/>
        <v>136</v>
      </c>
    </row>
    <row r="138" spans="1:17" x14ac:dyDescent="0.45">
      <c r="A138" s="1">
        <v>44088</v>
      </c>
      <c r="B138">
        <v>162</v>
      </c>
      <c r="C138">
        <v>345</v>
      </c>
      <c r="D138">
        <v>194</v>
      </c>
      <c r="E138">
        <f t="shared" si="4"/>
        <v>284</v>
      </c>
      <c r="F138">
        <f t="shared" si="4"/>
        <v>39</v>
      </c>
      <c r="G138">
        <f t="shared" si="4"/>
        <v>0</v>
      </c>
      <c r="H138">
        <f>owoce67[[#This Row],[Chłodnia m]]+owoce67[[#This Row],[dostawa_malin]]</f>
        <v>446</v>
      </c>
      <c r="I138">
        <f>owoce67[[#This Row],[Chłodnia t]]+owoce67[[#This Row],[dostawa_truskawek]]</f>
        <v>384</v>
      </c>
      <c r="J138">
        <f>owoce67[[#This Row],[chłodnia p]]+owoce67[[#This Row],[dostawa_porzeczek]]</f>
        <v>194</v>
      </c>
      <c r="K13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38" t="str">
        <f>IF(owoce67[[#This Row],[Najmniej]]="maliny", "truskawki-porzeczki", IF(owoce67[[#This Row],[Najmniej]] = "truskawki", "maliny-porzeczki", "maliny-truskawki"))</f>
        <v>maliny-truskawki</v>
      </c>
      <c r="M138" s="2">
        <f>IF(OR(owoce67[[#This Row],[Konfitukra]] = "maliny-truskawki", owoce67[[#This Row],[Konfitukra]]="maliny-porzeczki"), owoce67[[#This Row],[Przed produkcja m]]-P138, owoce67[[#This Row],[Przed produkcja m]])</f>
        <v>62</v>
      </c>
      <c r="N138" s="2">
        <f>IF(OR(owoce67[[#This Row],[Konfitukra]] = "maliny-truskawki", owoce67[[#This Row],[Konfitukra]]="truskawki-porzeczki"),  owoce67[[#This Row],[Przed produckaj T]]-P138, owoce67[[#This Row],[Przed produckaj T]])</f>
        <v>0</v>
      </c>
      <c r="O138" s="2">
        <f>IF(OR(owoce67[[#This Row],[Konfitukra]] = "maliny-porzeczki", owoce67[[#This Row],[Konfitukra]]="truskawki-porzeczki"),  owoce67[[#This Row],[Przed produkcja P]]-P138, owoce67[[#This Row],[Przed produkcja P]])</f>
        <v>194</v>
      </c>
      <c r="P13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384</v>
      </c>
      <c r="Q138" s="2">
        <f t="shared" si="5"/>
        <v>137</v>
      </c>
    </row>
    <row r="139" spans="1:17" x14ac:dyDescent="0.45">
      <c r="A139" s="1">
        <v>44089</v>
      </c>
      <c r="B139">
        <v>212</v>
      </c>
      <c r="C139">
        <v>184</v>
      </c>
      <c r="D139">
        <v>183</v>
      </c>
      <c r="E139">
        <f t="shared" si="4"/>
        <v>62</v>
      </c>
      <c r="F139">
        <f t="shared" si="4"/>
        <v>0</v>
      </c>
      <c r="G139">
        <f t="shared" si="4"/>
        <v>194</v>
      </c>
      <c r="H139">
        <f>owoce67[[#This Row],[Chłodnia m]]+owoce67[[#This Row],[dostawa_malin]]</f>
        <v>274</v>
      </c>
      <c r="I139">
        <f>owoce67[[#This Row],[Chłodnia t]]+owoce67[[#This Row],[dostawa_truskawek]]</f>
        <v>184</v>
      </c>
      <c r="J139">
        <f>owoce67[[#This Row],[chłodnia p]]+owoce67[[#This Row],[dostawa_porzeczek]]</f>
        <v>377</v>
      </c>
      <c r="K13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39" t="str">
        <f>IF(owoce67[[#This Row],[Najmniej]]="maliny", "truskawki-porzeczki", IF(owoce67[[#This Row],[Najmniej]] = "truskawki", "maliny-porzeczki", "maliny-truskawki"))</f>
        <v>maliny-porzeczki</v>
      </c>
      <c r="M139" s="2">
        <f>IF(OR(owoce67[[#This Row],[Konfitukra]] = "maliny-truskawki", owoce67[[#This Row],[Konfitukra]]="maliny-porzeczki"), owoce67[[#This Row],[Przed produkcja m]]-P139, owoce67[[#This Row],[Przed produkcja m]])</f>
        <v>0</v>
      </c>
      <c r="N139" s="2">
        <f>IF(OR(owoce67[[#This Row],[Konfitukra]] = "maliny-truskawki", owoce67[[#This Row],[Konfitukra]]="truskawki-porzeczki"),  owoce67[[#This Row],[Przed produckaj T]]-P139, owoce67[[#This Row],[Przed produckaj T]])</f>
        <v>184</v>
      </c>
      <c r="O139" s="2">
        <f>IF(OR(owoce67[[#This Row],[Konfitukra]] = "maliny-porzeczki", owoce67[[#This Row],[Konfitukra]]="truskawki-porzeczki"),  owoce67[[#This Row],[Przed produkcja P]]-P139, owoce67[[#This Row],[Przed produkcja P]])</f>
        <v>103</v>
      </c>
      <c r="P13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274</v>
      </c>
      <c r="Q139" s="2">
        <f t="shared" si="5"/>
        <v>138</v>
      </c>
    </row>
    <row r="140" spans="1:17" x14ac:dyDescent="0.45">
      <c r="A140" s="1">
        <v>44090</v>
      </c>
      <c r="B140">
        <v>165</v>
      </c>
      <c r="C140">
        <v>232</v>
      </c>
      <c r="D140">
        <v>202</v>
      </c>
      <c r="E140">
        <f t="shared" si="4"/>
        <v>0</v>
      </c>
      <c r="F140">
        <f t="shared" si="4"/>
        <v>184</v>
      </c>
      <c r="G140">
        <f t="shared" si="4"/>
        <v>103</v>
      </c>
      <c r="H140">
        <f>owoce67[[#This Row],[Chłodnia m]]+owoce67[[#This Row],[dostawa_malin]]</f>
        <v>165</v>
      </c>
      <c r="I140">
        <f>owoce67[[#This Row],[Chłodnia t]]+owoce67[[#This Row],[dostawa_truskawek]]</f>
        <v>416</v>
      </c>
      <c r="J140">
        <f>owoce67[[#This Row],[chłodnia p]]+owoce67[[#This Row],[dostawa_porzeczek]]</f>
        <v>305</v>
      </c>
      <c r="K14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40" t="str">
        <f>IF(owoce67[[#This Row],[Najmniej]]="maliny", "truskawki-porzeczki", IF(owoce67[[#This Row],[Najmniej]] = "truskawki", "maliny-porzeczki", "maliny-truskawki"))</f>
        <v>truskawki-porzeczki</v>
      </c>
      <c r="M140" s="2">
        <f>IF(OR(owoce67[[#This Row],[Konfitukra]] = "maliny-truskawki", owoce67[[#This Row],[Konfitukra]]="maliny-porzeczki"), owoce67[[#This Row],[Przed produkcja m]]-P140, owoce67[[#This Row],[Przed produkcja m]])</f>
        <v>165</v>
      </c>
      <c r="N140" s="2">
        <f>IF(OR(owoce67[[#This Row],[Konfitukra]] = "maliny-truskawki", owoce67[[#This Row],[Konfitukra]]="truskawki-porzeczki"),  owoce67[[#This Row],[Przed produckaj T]]-P140, owoce67[[#This Row],[Przed produckaj T]])</f>
        <v>111</v>
      </c>
      <c r="O140" s="2">
        <f>IF(OR(owoce67[[#This Row],[Konfitukra]] = "maliny-porzeczki", owoce67[[#This Row],[Konfitukra]]="truskawki-porzeczki"),  owoce67[[#This Row],[Przed produkcja P]]-P140, owoce67[[#This Row],[Przed produkcja P]])</f>
        <v>0</v>
      </c>
      <c r="P14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305</v>
      </c>
      <c r="Q140" s="2">
        <f t="shared" si="5"/>
        <v>139</v>
      </c>
    </row>
    <row r="141" spans="1:17" x14ac:dyDescent="0.45">
      <c r="A141" s="1">
        <v>44091</v>
      </c>
      <c r="B141">
        <v>163</v>
      </c>
      <c r="C141">
        <v>314</v>
      </c>
      <c r="D141">
        <v>213</v>
      </c>
      <c r="E141">
        <f t="shared" si="4"/>
        <v>165</v>
      </c>
      <c r="F141">
        <f t="shared" si="4"/>
        <v>111</v>
      </c>
      <c r="G141">
        <f t="shared" si="4"/>
        <v>0</v>
      </c>
      <c r="H141">
        <f>owoce67[[#This Row],[Chłodnia m]]+owoce67[[#This Row],[dostawa_malin]]</f>
        <v>328</v>
      </c>
      <c r="I141">
        <f>owoce67[[#This Row],[Chłodnia t]]+owoce67[[#This Row],[dostawa_truskawek]]</f>
        <v>425</v>
      </c>
      <c r="J141">
        <f>owoce67[[#This Row],[chłodnia p]]+owoce67[[#This Row],[dostawa_porzeczek]]</f>
        <v>213</v>
      </c>
      <c r="K14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41" t="str">
        <f>IF(owoce67[[#This Row],[Najmniej]]="maliny", "truskawki-porzeczki", IF(owoce67[[#This Row],[Najmniej]] = "truskawki", "maliny-porzeczki", "maliny-truskawki"))</f>
        <v>maliny-truskawki</v>
      </c>
      <c r="M141" s="2">
        <f>IF(OR(owoce67[[#This Row],[Konfitukra]] = "maliny-truskawki", owoce67[[#This Row],[Konfitukra]]="maliny-porzeczki"), owoce67[[#This Row],[Przed produkcja m]]-P141, owoce67[[#This Row],[Przed produkcja m]])</f>
        <v>0</v>
      </c>
      <c r="N141" s="2">
        <f>IF(OR(owoce67[[#This Row],[Konfitukra]] = "maliny-truskawki", owoce67[[#This Row],[Konfitukra]]="truskawki-porzeczki"),  owoce67[[#This Row],[Przed produckaj T]]-P141, owoce67[[#This Row],[Przed produckaj T]])</f>
        <v>97</v>
      </c>
      <c r="O141" s="2">
        <f>IF(OR(owoce67[[#This Row],[Konfitukra]] = "maliny-porzeczki", owoce67[[#This Row],[Konfitukra]]="truskawki-porzeczki"),  owoce67[[#This Row],[Przed produkcja P]]-P141, owoce67[[#This Row],[Przed produkcja P]])</f>
        <v>213</v>
      </c>
      <c r="P14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328</v>
      </c>
      <c r="Q141" s="2">
        <f t="shared" si="5"/>
        <v>140</v>
      </c>
    </row>
    <row r="142" spans="1:17" x14ac:dyDescent="0.45">
      <c r="A142" s="1">
        <v>44092</v>
      </c>
      <c r="B142">
        <v>200</v>
      </c>
      <c r="C142">
        <v>307</v>
      </c>
      <c r="D142">
        <v>206</v>
      </c>
      <c r="E142">
        <f t="shared" si="4"/>
        <v>0</v>
      </c>
      <c r="F142">
        <f t="shared" si="4"/>
        <v>97</v>
      </c>
      <c r="G142">
        <f t="shared" si="4"/>
        <v>213</v>
      </c>
      <c r="H142">
        <f>owoce67[[#This Row],[Chłodnia m]]+owoce67[[#This Row],[dostawa_malin]]</f>
        <v>200</v>
      </c>
      <c r="I142">
        <f>owoce67[[#This Row],[Chłodnia t]]+owoce67[[#This Row],[dostawa_truskawek]]</f>
        <v>404</v>
      </c>
      <c r="J142">
        <f>owoce67[[#This Row],[chłodnia p]]+owoce67[[#This Row],[dostawa_porzeczek]]</f>
        <v>419</v>
      </c>
      <c r="K14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42" t="str">
        <f>IF(owoce67[[#This Row],[Najmniej]]="maliny", "truskawki-porzeczki", IF(owoce67[[#This Row],[Najmniej]] = "truskawki", "maliny-porzeczki", "maliny-truskawki"))</f>
        <v>truskawki-porzeczki</v>
      </c>
      <c r="M142" s="2">
        <f>IF(OR(owoce67[[#This Row],[Konfitukra]] = "maliny-truskawki", owoce67[[#This Row],[Konfitukra]]="maliny-porzeczki"), owoce67[[#This Row],[Przed produkcja m]]-P142, owoce67[[#This Row],[Przed produkcja m]])</f>
        <v>200</v>
      </c>
      <c r="N142" s="2">
        <f>IF(OR(owoce67[[#This Row],[Konfitukra]] = "maliny-truskawki", owoce67[[#This Row],[Konfitukra]]="truskawki-porzeczki"),  owoce67[[#This Row],[Przed produckaj T]]-P142, owoce67[[#This Row],[Przed produckaj T]])</f>
        <v>0</v>
      </c>
      <c r="O142" s="2">
        <f>IF(OR(owoce67[[#This Row],[Konfitukra]] = "maliny-porzeczki", owoce67[[#This Row],[Konfitukra]]="truskawki-porzeczki"),  owoce67[[#This Row],[Przed produkcja P]]-P142, owoce67[[#This Row],[Przed produkcja P]])</f>
        <v>15</v>
      </c>
      <c r="P14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404</v>
      </c>
      <c r="Q142" s="2">
        <f t="shared" si="5"/>
        <v>141</v>
      </c>
    </row>
    <row r="143" spans="1:17" x14ac:dyDescent="0.45">
      <c r="A143" s="1">
        <v>44093</v>
      </c>
      <c r="B143">
        <v>201</v>
      </c>
      <c r="C143">
        <v>274</v>
      </c>
      <c r="D143">
        <v>210</v>
      </c>
      <c r="E143">
        <f t="shared" si="4"/>
        <v>200</v>
      </c>
      <c r="F143">
        <f t="shared" si="4"/>
        <v>0</v>
      </c>
      <c r="G143">
        <f t="shared" si="4"/>
        <v>15</v>
      </c>
      <c r="H143">
        <f>owoce67[[#This Row],[Chłodnia m]]+owoce67[[#This Row],[dostawa_malin]]</f>
        <v>401</v>
      </c>
      <c r="I143">
        <f>owoce67[[#This Row],[Chłodnia t]]+owoce67[[#This Row],[dostawa_truskawek]]</f>
        <v>274</v>
      </c>
      <c r="J143">
        <f>owoce67[[#This Row],[chłodnia p]]+owoce67[[#This Row],[dostawa_porzeczek]]</f>
        <v>225</v>
      </c>
      <c r="K14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43" t="str">
        <f>IF(owoce67[[#This Row],[Najmniej]]="maliny", "truskawki-porzeczki", IF(owoce67[[#This Row],[Najmniej]] = "truskawki", "maliny-porzeczki", "maliny-truskawki"))</f>
        <v>maliny-truskawki</v>
      </c>
      <c r="M143" s="2">
        <f>IF(OR(owoce67[[#This Row],[Konfitukra]] = "maliny-truskawki", owoce67[[#This Row],[Konfitukra]]="maliny-porzeczki"), owoce67[[#This Row],[Przed produkcja m]]-P143, owoce67[[#This Row],[Przed produkcja m]])</f>
        <v>127</v>
      </c>
      <c r="N143" s="2">
        <f>IF(OR(owoce67[[#This Row],[Konfitukra]] = "maliny-truskawki", owoce67[[#This Row],[Konfitukra]]="truskawki-porzeczki"),  owoce67[[#This Row],[Przed produckaj T]]-P143, owoce67[[#This Row],[Przed produckaj T]])</f>
        <v>0</v>
      </c>
      <c r="O143" s="2">
        <f>IF(OR(owoce67[[#This Row],[Konfitukra]] = "maliny-porzeczki", owoce67[[#This Row],[Konfitukra]]="truskawki-porzeczki"),  owoce67[[#This Row],[Przed produkcja P]]-P143, owoce67[[#This Row],[Przed produkcja P]])</f>
        <v>225</v>
      </c>
      <c r="P14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274</v>
      </c>
      <c r="Q143" s="2">
        <f t="shared" si="5"/>
        <v>142</v>
      </c>
    </row>
    <row r="144" spans="1:17" x14ac:dyDescent="0.45">
      <c r="A144" s="1">
        <v>44094</v>
      </c>
      <c r="B144">
        <v>269</v>
      </c>
      <c r="C144">
        <v>278</v>
      </c>
      <c r="D144">
        <v>228</v>
      </c>
      <c r="E144">
        <f t="shared" si="4"/>
        <v>127</v>
      </c>
      <c r="F144">
        <f t="shared" si="4"/>
        <v>0</v>
      </c>
      <c r="G144">
        <f t="shared" si="4"/>
        <v>225</v>
      </c>
      <c r="H144">
        <f>owoce67[[#This Row],[Chłodnia m]]+owoce67[[#This Row],[dostawa_malin]]</f>
        <v>396</v>
      </c>
      <c r="I144">
        <f>owoce67[[#This Row],[Chłodnia t]]+owoce67[[#This Row],[dostawa_truskawek]]</f>
        <v>278</v>
      </c>
      <c r="J144">
        <f>owoce67[[#This Row],[chłodnia p]]+owoce67[[#This Row],[dostawa_porzeczek]]</f>
        <v>453</v>
      </c>
      <c r="K14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44" t="str">
        <f>IF(owoce67[[#This Row],[Najmniej]]="maliny", "truskawki-porzeczki", IF(owoce67[[#This Row],[Najmniej]] = "truskawki", "maliny-porzeczki", "maliny-truskawki"))</f>
        <v>maliny-porzeczki</v>
      </c>
      <c r="M144" s="2">
        <f>IF(OR(owoce67[[#This Row],[Konfitukra]] = "maliny-truskawki", owoce67[[#This Row],[Konfitukra]]="maliny-porzeczki"), owoce67[[#This Row],[Przed produkcja m]]-P144, owoce67[[#This Row],[Przed produkcja m]])</f>
        <v>0</v>
      </c>
      <c r="N144" s="2">
        <f>IF(OR(owoce67[[#This Row],[Konfitukra]] = "maliny-truskawki", owoce67[[#This Row],[Konfitukra]]="truskawki-porzeczki"),  owoce67[[#This Row],[Przed produckaj T]]-P144, owoce67[[#This Row],[Przed produckaj T]])</f>
        <v>278</v>
      </c>
      <c r="O144" s="2">
        <f>IF(OR(owoce67[[#This Row],[Konfitukra]] = "maliny-porzeczki", owoce67[[#This Row],[Konfitukra]]="truskawki-porzeczki"),  owoce67[[#This Row],[Przed produkcja P]]-P144, owoce67[[#This Row],[Przed produkcja P]])</f>
        <v>57</v>
      </c>
      <c r="P14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396</v>
      </c>
      <c r="Q144" s="2">
        <f t="shared" si="5"/>
        <v>143</v>
      </c>
    </row>
    <row r="145" spans="1:17" x14ac:dyDescent="0.45">
      <c r="A145" s="1">
        <v>44095</v>
      </c>
      <c r="B145">
        <v>188</v>
      </c>
      <c r="C145">
        <v>195</v>
      </c>
      <c r="D145">
        <v>207</v>
      </c>
      <c r="E145">
        <f t="shared" si="4"/>
        <v>0</v>
      </c>
      <c r="F145">
        <f t="shared" si="4"/>
        <v>278</v>
      </c>
      <c r="G145">
        <f t="shared" si="4"/>
        <v>57</v>
      </c>
      <c r="H145">
        <f>owoce67[[#This Row],[Chłodnia m]]+owoce67[[#This Row],[dostawa_malin]]</f>
        <v>188</v>
      </c>
      <c r="I145">
        <f>owoce67[[#This Row],[Chłodnia t]]+owoce67[[#This Row],[dostawa_truskawek]]</f>
        <v>473</v>
      </c>
      <c r="J145">
        <f>owoce67[[#This Row],[chłodnia p]]+owoce67[[#This Row],[dostawa_porzeczek]]</f>
        <v>264</v>
      </c>
      <c r="K145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45" t="str">
        <f>IF(owoce67[[#This Row],[Najmniej]]="maliny", "truskawki-porzeczki", IF(owoce67[[#This Row],[Najmniej]] = "truskawki", "maliny-porzeczki", "maliny-truskawki"))</f>
        <v>truskawki-porzeczki</v>
      </c>
      <c r="M145" s="2">
        <f>IF(OR(owoce67[[#This Row],[Konfitukra]] = "maliny-truskawki", owoce67[[#This Row],[Konfitukra]]="maliny-porzeczki"), owoce67[[#This Row],[Przed produkcja m]]-P145, owoce67[[#This Row],[Przed produkcja m]])</f>
        <v>188</v>
      </c>
      <c r="N145" s="2">
        <f>IF(OR(owoce67[[#This Row],[Konfitukra]] = "maliny-truskawki", owoce67[[#This Row],[Konfitukra]]="truskawki-porzeczki"),  owoce67[[#This Row],[Przed produckaj T]]-P145, owoce67[[#This Row],[Przed produckaj T]])</f>
        <v>209</v>
      </c>
      <c r="O145" s="2">
        <f>IF(OR(owoce67[[#This Row],[Konfitukra]] = "maliny-porzeczki", owoce67[[#This Row],[Konfitukra]]="truskawki-porzeczki"),  owoce67[[#This Row],[Przed produkcja P]]-P145, owoce67[[#This Row],[Przed produkcja P]])</f>
        <v>0</v>
      </c>
      <c r="P145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264</v>
      </c>
      <c r="Q145" s="2">
        <f t="shared" si="5"/>
        <v>144</v>
      </c>
    </row>
    <row r="146" spans="1:17" x14ac:dyDescent="0.45">
      <c r="A146" s="1">
        <v>44096</v>
      </c>
      <c r="B146">
        <v>142</v>
      </c>
      <c r="C146">
        <v>249</v>
      </c>
      <c r="D146">
        <v>202</v>
      </c>
      <c r="E146">
        <f t="shared" si="4"/>
        <v>188</v>
      </c>
      <c r="F146">
        <f t="shared" si="4"/>
        <v>209</v>
      </c>
      <c r="G146">
        <f t="shared" si="4"/>
        <v>0</v>
      </c>
      <c r="H146">
        <f>owoce67[[#This Row],[Chłodnia m]]+owoce67[[#This Row],[dostawa_malin]]</f>
        <v>330</v>
      </c>
      <c r="I146">
        <f>owoce67[[#This Row],[Chłodnia t]]+owoce67[[#This Row],[dostawa_truskawek]]</f>
        <v>458</v>
      </c>
      <c r="J146">
        <f>owoce67[[#This Row],[chłodnia p]]+owoce67[[#This Row],[dostawa_porzeczek]]</f>
        <v>202</v>
      </c>
      <c r="K146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46" t="str">
        <f>IF(owoce67[[#This Row],[Najmniej]]="maliny", "truskawki-porzeczki", IF(owoce67[[#This Row],[Najmniej]] = "truskawki", "maliny-porzeczki", "maliny-truskawki"))</f>
        <v>maliny-truskawki</v>
      </c>
      <c r="M146" s="2">
        <f>IF(OR(owoce67[[#This Row],[Konfitukra]] = "maliny-truskawki", owoce67[[#This Row],[Konfitukra]]="maliny-porzeczki"), owoce67[[#This Row],[Przed produkcja m]]-P146, owoce67[[#This Row],[Przed produkcja m]])</f>
        <v>0</v>
      </c>
      <c r="N146" s="2">
        <f>IF(OR(owoce67[[#This Row],[Konfitukra]] = "maliny-truskawki", owoce67[[#This Row],[Konfitukra]]="truskawki-porzeczki"),  owoce67[[#This Row],[Przed produckaj T]]-P146, owoce67[[#This Row],[Przed produckaj T]])</f>
        <v>128</v>
      </c>
      <c r="O146" s="2">
        <f>IF(OR(owoce67[[#This Row],[Konfitukra]] = "maliny-porzeczki", owoce67[[#This Row],[Konfitukra]]="truskawki-porzeczki"),  owoce67[[#This Row],[Przed produkcja P]]-P146, owoce67[[#This Row],[Przed produkcja P]])</f>
        <v>202</v>
      </c>
      <c r="P146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330</v>
      </c>
      <c r="Q146" s="2">
        <f t="shared" si="5"/>
        <v>145</v>
      </c>
    </row>
    <row r="147" spans="1:17" x14ac:dyDescent="0.45">
      <c r="A147" s="1">
        <v>44097</v>
      </c>
      <c r="B147">
        <v>232</v>
      </c>
      <c r="C147">
        <v>116</v>
      </c>
      <c r="D147">
        <v>195</v>
      </c>
      <c r="E147">
        <f t="shared" si="4"/>
        <v>0</v>
      </c>
      <c r="F147">
        <f t="shared" si="4"/>
        <v>128</v>
      </c>
      <c r="G147">
        <f t="shared" si="4"/>
        <v>202</v>
      </c>
      <c r="H147">
        <f>owoce67[[#This Row],[Chłodnia m]]+owoce67[[#This Row],[dostawa_malin]]</f>
        <v>232</v>
      </c>
      <c r="I147">
        <f>owoce67[[#This Row],[Chłodnia t]]+owoce67[[#This Row],[dostawa_truskawek]]</f>
        <v>244</v>
      </c>
      <c r="J147">
        <f>owoce67[[#This Row],[chłodnia p]]+owoce67[[#This Row],[dostawa_porzeczek]]</f>
        <v>397</v>
      </c>
      <c r="K147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47" t="str">
        <f>IF(owoce67[[#This Row],[Najmniej]]="maliny", "truskawki-porzeczki", IF(owoce67[[#This Row],[Najmniej]] = "truskawki", "maliny-porzeczki", "maliny-truskawki"))</f>
        <v>truskawki-porzeczki</v>
      </c>
      <c r="M147" s="2">
        <f>IF(OR(owoce67[[#This Row],[Konfitukra]] = "maliny-truskawki", owoce67[[#This Row],[Konfitukra]]="maliny-porzeczki"), owoce67[[#This Row],[Przed produkcja m]]-P147, owoce67[[#This Row],[Przed produkcja m]])</f>
        <v>232</v>
      </c>
      <c r="N147" s="2">
        <f>IF(OR(owoce67[[#This Row],[Konfitukra]] = "maliny-truskawki", owoce67[[#This Row],[Konfitukra]]="truskawki-porzeczki"),  owoce67[[#This Row],[Przed produckaj T]]-P147, owoce67[[#This Row],[Przed produckaj T]])</f>
        <v>0</v>
      </c>
      <c r="O147" s="2">
        <f>IF(OR(owoce67[[#This Row],[Konfitukra]] = "maliny-porzeczki", owoce67[[#This Row],[Konfitukra]]="truskawki-porzeczki"),  owoce67[[#This Row],[Przed produkcja P]]-P147, owoce67[[#This Row],[Przed produkcja P]])</f>
        <v>153</v>
      </c>
      <c r="P147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244</v>
      </c>
      <c r="Q147" s="2">
        <f t="shared" si="5"/>
        <v>146</v>
      </c>
    </row>
    <row r="148" spans="1:17" x14ac:dyDescent="0.45">
      <c r="A148" s="1">
        <v>44098</v>
      </c>
      <c r="B148">
        <v>296</v>
      </c>
      <c r="C148">
        <v>102</v>
      </c>
      <c r="D148">
        <v>192</v>
      </c>
      <c r="E148">
        <f t="shared" si="4"/>
        <v>232</v>
      </c>
      <c r="F148">
        <f t="shared" si="4"/>
        <v>0</v>
      </c>
      <c r="G148">
        <f t="shared" si="4"/>
        <v>153</v>
      </c>
      <c r="H148">
        <f>owoce67[[#This Row],[Chłodnia m]]+owoce67[[#This Row],[dostawa_malin]]</f>
        <v>528</v>
      </c>
      <c r="I148">
        <f>owoce67[[#This Row],[Chłodnia t]]+owoce67[[#This Row],[dostawa_truskawek]]</f>
        <v>102</v>
      </c>
      <c r="J148">
        <f>owoce67[[#This Row],[chłodnia p]]+owoce67[[#This Row],[dostawa_porzeczek]]</f>
        <v>345</v>
      </c>
      <c r="K148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48" t="str">
        <f>IF(owoce67[[#This Row],[Najmniej]]="maliny", "truskawki-porzeczki", IF(owoce67[[#This Row],[Najmniej]] = "truskawki", "maliny-porzeczki", "maliny-truskawki"))</f>
        <v>maliny-porzeczki</v>
      </c>
      <c r="M148" s="2">
        <f>IF(OR(owoce67[[#This Row],[Konfitukra]] = "maliny-truskawki", owoce67[[#This Row],[Konfitukra]]="maliny-porzeczki"), owoce67[[#This Row],[Przed produkcja m]]-P148, owoce67[[#This Row],[Przed produkcja m]])</f>
        <v>183</v>
      </c>
      <c r="N148" s="2">
        <f>IF(OR(owoce67[[#This Row],[Konfitukra]] = "maliny-truskawki", owoce67[[#This Row],[Konfitukra]]="truskawki-porzeczki"),  owoce67[[#This Row],[Przed produckaj T]]-P148, owoce67[[#This Row],[Przed produckaj T]])</f>
        <v>102</v>
      </c>
      <c r="O148" s="2">
        <f>IF(OR(owoce67[[#This Row],[Konfitukra]] = "maliny-porzeczki", owoce67[[#This Row],[Konfitukra]]="truskawki-porzeczki"),  owoce67[[#This Row],[Przed produkcja P]]-P148, owoce67[[#This Row],[Przed produkcja P]])</f>
        <v>0</v>
      </c>
      <c r="P148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345</v>
      </c>
      <c r="Q148" s="2">
        <f t="shared" si="5"/>
        <v>147</v>
      </c>
    </row>
    <row r="149" spans="1:17" x14ac:dyDescent="0.45">
      <c r="A149" s="1">
        <v>44099</v>
      </c>
      <c r="B149">
        <v>161</v>
      </c>
      <c r="C149">
        <v>151</v>
      </c>
      <c r="D149">
        <v>216</v>
      </c>
      <c r="E149">
        <f t="shared" si="4"/>
        <v>183</v>
      </c>
      <c r="F149">
        <f t="shared" si="4"/>
        <v>102</v>
      </c>
      <c r="G149">
        <f t="shared" si="4"/>
        <v>0</v>
      </c>
      <c r="H149">
        <f>owoce67[[#This Row],[Chłodnia m]]+owoce67[[#This Row],[dostawa_malin]]</f>
        <v>344</v>
      </c>
      <c r="I149">
        <f>owoce67[[#This Row],[Chłodnia t]]+owoce67[[#This Row],[dostawa_truskawek]]</f>
        <v>253</v>
      </c>
      <c r="J149">
        <f>owoce67[[#This Row],[chłodnia p]]+owoce67[[#This Row],[dostawa_porzeczek]]</f>
        <v>216</v>
      </c>
      <c r="K149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49" t="str">
        <f>IF(owoce67[[#This Row],[Najmniej]]="maliny", "truskawki-porzeczki", IF(owoce67[[#This Row],[Najmniej]] = "truskawki", "maliny-porzeczki", "maliny-truskawki"))</f>
        <v>maliny-truskawki</v>
      </c>
      <c r="M149" s="2">
        <f>IF(OR(owoce67[[#This Row],[Konfitukra]] = "maliny-truskawki", owoce67[[#This Row],[Konfitukra]]="maliny-porzeczki"), owoce67[[#This Row],[Przed produkcja m]]-P149, owoce67[[#This Row],[Przed produkcja m]])</f>
        <v>91</v>
      </c>
      <c r="N149" s="2">
        <f>IF(OR(owoce67[[#This Row],[Konfitukra]] = "maliny-truskawki", owoce67[[#This Row],[Konfitukra]]="truskawki-porzeczki"),  owoce67[[#This Row],[Przed produckaj T]]-P149, owoce67[[#This Row],[Przed produckaj T]])</f>
        <v>0</v>
      </c>
      <c r="O149" s="2">
        <f>IF(OR(owoce67[[#This Row],[Konfitukra]] = "maliny-porzeczki", owoce67[[#This Row],[Konfitukra]]="truskawki-porzeczki"),  owoce67[[#This Row],[Przed produkcja P]]-P149, owoce67[[#This Row],[Przed produkcja P]])</f>
        <v>216</v>
      </c>
      <c r="P149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253</v>
      </c>
      <c r="Q149" s="2">
        <f t="shared" si="5"/>
        <v>148</v>
      </c>
    </row>
    <row r="150" spans="1:17" x14ac:dyDescent="0.45">
      <c r="A150" s="1">
        <v>44100</v>
      </c>
      <c r="B150">
        <v>162</v>
      </c>
      <c r="C150">
        <v>261</v>
      </c>
      <c r="D150">
        <v>184</v>
      </c>
      <c r="E150">
        <f t="shared" si="4"/>
        <v>91</v>
      </c>
      <c r="F150">
        <f t="shared" si="4"/>
        <v>0</v>
      </c>
      <c r="G150">
        <f t="shared" si="4"/>
        <v>216</v>
      </c>
      <c r="H150">
        <f>owoce67[[#This Row],[Chłodnia m]]+owoce67[[#This Row],[dostawa_malin]]</f>
        <v>253</v>
      </c>
      <c r="I150">
        <f>owoce67[[#This Row],[Chłodnia t]]+owoce67[[#This Row],[dostawa_truskawek]]</f>
        <v>261</v>
      </c>
      <c r="J150">
        <f>owoce67[[#This Row],[chłodnia p]]+owoce67[[#This Row],[dostawa_porzeczek]]</f>
        <v>400</v>
      </c>
      <c r="K150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50" t="str">
        <f>IF(owoce67[[#This Row],[Najmniej]]="maliny", "truskawki-porzeczki", IF(owoce67[[#This Row],[Najmniej]] = "truskawki", "maliny-porzeczki", "maliny-truskawki"))</f>
        <v>truskawki-porzeczki</v>
      </c>
      <c r="M150" s="2">
        <f>IF(OR(owoce67[[#This Row],[Konfitukra]] = "maliny-truskawki", owoce67[[#This Row],[Konfitukra]]="maliny-porzeczki"), owoce67[[#This Row],[Przed produkcja m]]-P150, owoce67[[#This Row],[Przed produkcja m]])</f>
        <v>253</v>
      </c>
      <c r="N150" s="2">
        <f>IF(OR(owoce67[[#This Row],[Konfitukra]] = "maliny-truskawki", owoce67[[#This Row],[Konfitukra]]="truskawki-porzeczki"),  owoce67[[#This Row],[Przed produckaj T]]-P150, owoce67[[#This Row],[Przed produckaj T]])</f>
        <v>0</v>
      </c>
      <c r="O150" s="2">
        <f>IF(OR(owoce67[[#This Row],[Konfitukra]] = "maliny-porzeczki", owoce67[[#This Row],[Konfitukra]]="truskawki-porzeczki"),  owoce67[[#This Row],[Przed produkcja P]]-P150, owoce67[[#This Row],[Przed produkcja P]])</f>
        <v>139</v>
      </c>
      <c r="P150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261</v>
      </c>
      <c r="Q150" s="2">
        <f t="shared" si="5"/>
        <v>149</v>
      </c>
    </row>
    <row r="151" spans="1:17" x14ac:dyDescent="0.45">
      <c r="A151" s="1">
        <v>44101</v>
      </c>
      <c r="B151">
        <v>216</v>
      </c>
      <c r="C151">
        <v>147</v>
      </c>
      <c r="D151">
        <v>204</v>
      </c>
      <c r="E151">
        <f t="shared" si="4"/>
        <v>253</v>
      </c>
      <c r="F151">
        <f t="shared" si="4"/>
        <v>0</v>
      </c>
      <c r="G151">
        <f t="shared" si="4"/>
        <v>139</v>
      </c>
      <c r="H151">
        <f>owoce67[[#This Row],[Chłodnia m]]+owoce67[[#This Row],[dostawa_malin]]</f>
        <v>469</v>
      </c>
      <c r="I151">
        <f>owoce67[[#This Row],[Chłodnia t]]+owoce67[[#This Row],[dostawa_truskawek]]</f>
        <v>147</v>
      </c>
      <c r="J151">
        <f>owoce67[[#This Row],[chłodnia p]]+owoce67[[#This Row],[dostawa_porzeczek]]</f>
        <v>343</v>
      </c>
      <c r="K151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51" t="str">
        <f>IF(owoce67[[#This Row],[Najmniej]]="maliny", "truskawki-porzeczki", IF(owoce67[[#This Row],[Najmniej]] = "truskawki", "maliny-porzeczki", "maliny-truskawki"))</f>
        <v>maliny-porzeczki</v>
      </c>
      <c r="M151" s="2">
        <f>IF(OR(owoce67[[#This Row],[Konfitukra]] = "maliny-truskawki", owoce67[[#This Row],[Konfitukra]]="maliny-porzeczki"), owoce67[[#This Row],[Przed produkcja m]]-P151, owoce67[[#This Row],[Przed produkcja m]])</f>
        <v>126</v>
      </c>
      <c r="N151" s="2">
        <f>IF(OR(owoce67[[#This Row],[Konfitukra]] = "maliny-truskawki", owoce67[[#This Row],[Konfitukra]]="truskawki-porzeczki"),  owoce67[[#This Row],[Przed produckaj T]]-P151, owoce67[[#This Row],[Przed produckaj T]])</f>
        <v>147</v>
      </c>
      <c r="O151" s="2">
        <f>IF(OR(owoce67[[#This Row],[Konfitukra]] = "maliny-porzeczki", owoce67[[#This Row],[Konfitukra]]="truskawki-porzeczki"),  owoce67[[#This Row],[Przed produkcja P]]-P151, owoce67[[#This Row],[Przed produkcja P]])</f>
        <v>0</v>
      </c>
      <c r="P151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343</v>
      </c>
      <c r="Q151" s="2">
        <f t="shared" si="5"/>
        <v>150</v>
      </c>
    </row>
    <row r="152" spans="1:17" x14ac:dyDescent="0.45">
      <c r="A152" s="1">
        <v>44102</v>
      </c>
      <c r="B152">
        <v>282</v>
      </c>
      <c r="C152">
        <v>297</v>
      </c>
      <c r="D152">
        <v>195</v>
      </c>
      <c r="E152">
        <f t="shared" si="4"/>
        <v>126</v>
      </c>
      <c r="F152">
        <f t="shared" si="4"/>
        <v>147</v>
      </c>
      <c r="G152">
        <f t="shared" si="4"/>
        <v>0</v>
      </c>
      <c r="H152">
        <f>owoce67[[#This Row],[Chłodnia m]]+owoce67[[#This Row],[dostawa_malin]]</f>
        <v>408</v>
      </c>
      <c r="I152">
        <f>owoce67[[#This Row],[Chłodnia t]]+owoce67[[#This Row],[dostawa_truskawek]]</f>
        <v>444</v>
      </c>
      <c r="J152">
        <f>owoce67[[#This Row],[chłodnia p]]+owoce67[[#This Row],[dostawa_porzeczek]]</f>
        <v>195</v>
      </c>
      <c r="K152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porzeczki</v>
      </c>
      <c r="L152" t="str">
        <f>IF(owoce67[[#This Row],[Najmniej]]="maliny", "truskawki-porzeczki", IF(owoce67[[#This Row],[Najmniej]] = "truskawki", "maliny-porzeczki", "maliny-truskawki"))</f>
        <v>maliny-truskawki</v>
      </c>
      <c r="M152" s="2">
        <f>IF(OR(owoce67[[#This Row],[Konfitukra]] = "maliny-truskawki", owoce67[[#This Row],[Konfitukra]]="maliny-porzeczki"), owoce67[[#This Row],[Przed produkcja m]]-P152, owoce67[[#This Row],[Przed produkcja m]])</f>
        <v>0</v>
      </c>
      <c r="N152" s="2">
        <f>IF(OR(owoce67[[#This Row],[Konfitukra]] = "maliny-truskawki", owoce67[[#This Row],[Konfitukra]]="truskawki-porzeczki"),  owoce67[[#This Row],[Przed produckaj T]]-P152, owoce67[[#This Row],[Przed produckaj T]])</f>
        <v>36</v>
      </c>
      <c r="O152" s="2">
        <f>IF(OR(owoce67[[#This Row],[Konfitukra]] = "maliny-porzeczki", owoce67[[#This Row],[Konfitukra]]="truskawki-porzeczki"),  owoce67[[#This Row],[Przed produkcja P]]-P152, owoce67[[#This Row],[Przed produkcja P]])</f>
        <v>195</v>
      </c>
      <c r="P152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408</v>
      </c>
      <c r="Q152" s="2">
        <f t="shared" si="5"/>
        <v>151</v>
      </c>
    </row>
    <row r="153" spans="1:17" x14ac:dyDescent="0.45">
      <c r="A153" s="1">
        <v>44103</v>
      </c>
      <c r="B153">
        <v>214</v>
      </c>
      <c r="C153">
        <v>198</v>
      </c>
      <c r="D153">
        <v>200</v>
      </c>
      <c r="E153">
        <f t="shared" si="4"/>
        <v>0</v>
      </c>
      <c r="F153">
        <f t="shared" si="4"/>
        <v>36</v>
      </c>
      <c r="G153">
        <f t="shared" si="4"/>
        <v>195</v>
      </c>
      <c r="H153">
        <f>owoce67[[#This Row],[Chłodnia m]]+owoce67[[#This Row],[dostawa_malin]]</f>
        <v>214</v>
      </c>
      <c r="I153">
        <f>owoce67[[#This Row],[Chłodnia t]]+owoce67[[#This Row],[dostawa_truskawek]]</f>
        <v>234</v>
      </c>
      <c r="J153">
        <f>owoce67[[#This Row],[chłodnia p]]+owoce67[[#This Row],[dostawa_porzeczek]]</f>
        <v>395</v>
      </c>
      <c r="K153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maliny</v>
      </c>
      <c r="L153" t="str">
        <f>IF(owoce67[[#This Row],[Najmniej]]="maliny", "truskawki-porzeczki", IF(owoce67[[#This Row],[Najmniej]] = "truskawki", "maliny-porzeczki", "maliny-truskawki"))</f>
        <v>truskawki-porzeczki</v>
      </c>
      <c r="M153" s="2">
        <f>IF(OR(owoce67[[#This Row],[Konfitukra]] = "maliny-truskawki", owoce67[[#This Row],[Konfitukra]]="maliny-porzeczki"), owoce67[[#This Row],[Przed produkcja m]]-P153, owoce67[[#This Row],[Przed produkcja m]])</f>
        <v>214</v>
      </c>
      <c r="N153" s="2">
        <f>IF(OR(owoce67[[#This Row],[Konfitukra]] = "maliny-truskawki", owoce67[[#This Row],[Konfitukra]]="truskawki-porzeczki"),  owoce67[[#This Row],[Przed produckaj T]]-P153, owoce67[[#This Row],[Przed produckaj T]])</f>
        <v>0</v>
      </c>
      <c r="O153" s="2">
        <f>IF(OR(owoce67[[#This Row],[Konfitukra]] = "maliny-porzeczki", owoce67[[#This Row],[Konfitukra]]="truskawki-porzeczki"),  owoce67[[#This Row],[Przed produkcja P]]-P153, owoce67[[#This Row],[Przed produkcja P]])</f>
        <v>161</v>
      </c>
      <c r="P153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234</v>
      </c>
      <c r="Q153" s="2">
        <f t="shared" si="5"/>
        <v>152</v>
      </c>
    </row>
    <row r="154" spans="1:17" x14ac:dyDescent="0.45">
      <c r="A154" s="1">
        <v>44104</v>
      </c>
      <c r="B154">
        <v>289</v>
      </c>
      <c r="C154">
        <v>290</v>
      </c>
      <c r="D154">
        <v>190</v>
      </c>
      <c r="E154">
        <f t="shared" si="4"/>
        <v>214</v>
      </c>
      <c r="F154">
        <f t="shared" si="4"/>
        <v>0</v>
      </c>
      <c r="G154">
        <f t="shared" si="4"/>
        <v>161</v>
      </c>
      <c r="H154">
        <f>owoce67[[#This Row],[Chłodnia m]]+owoce67[[#This Row],[dostawa_malin]]</f>
        <v>503</v>
      </c>
      <c r="I154">
        <f>owoce67[[#This Row],[Chłodnia t]]+owoce67[[#This Row],[dostawa_truskawek]]</f>
        <v>290</v>
      </c>
      <c r="J154">
        <f>owoce67[[#This Row],[chłodnia p]]+owoce67[[#This Row],[dostawa_porzeczek]]</f>
        <v>351</v>
      </c>
      <c r="K154" t="str">
        <f>IF(AND(owoce67[[#This Row],[Przed produkcja m]]&lt;owoce67[[#This Row],[Przed produckaj T]], owoce67[[#This Row],[Przed produkcja m]]&lt;owoce67[[#This Row],[Przed produkcja P]]), "maliny", IF(AND(owoce67[[#This Row],[Przed produckaj T]]&lt;owoce67[[#This Row],[Przed produkcja m]],owoce67[[#This Row],[Przed produckaj T]]&lt;owoce67[[#This Row],[Przed produkcja P]]), "truskawki", "porzeczki"))</f>
        <v>truskawki</v>
      </c>
      <c r="L154" t="str">
        <f>IF(owoce67[[#This Row],[Najmniej]]="maliny", "truskawki-porzeczki", IF(owoce67[[#This Row],[Najmniej]] = "truskawki", "maliny-porzeczki", "maliny-truskawki"))</f>
        <v>maliny-porzeczki</v>
      </c>
      <c r="M154" s="2">
        <f>IF(OR(owoce67[[#This Row],[Konfitukra]] = "maliny-truskawki", owoce67[[#This Row],[Konfitukra]]="maliny-porzeczki"), owoce67[[#This Row],[Przed produkcja m]]-P154, owoce67[[#This Row],[Przed produkcja m]])</f>
        <v>152</v>
      </c>
      <c r="N154" s="2">
        <f>IF(OR(owoce67[[#This Row],[Konfitukra]] = "maliny-truskawki", owoce67[[#This Row],[Konfitukra]]="truskawki-porzeczki"),  owoce67[[#This Row],[Przed produckaj T]]-P154, owoce67[[#This Row],[Przed produckaj T]])</f>
        <v>290</v>
      </c>
      <c r="O154" s="2">
        <f>IF(OR(owoce67[[#This Row],[Konfitukra]] = "maliny-porzeczki", owoce67[[#This Row],[Konfitukra]]="truskawki-porzeczki"),  owoce67[[#This Row],[Przed produkcja P]]-P154, owoce67[[#This Row],[Przed produkcja P]])</f>
        <v>0</v>
      </c>
      <c r="P154" s="2">
        <f>IF(owoce67[[#This Row],[Konfitukra]] = "maliny-truskawki", MIN(owoce67[[#This Row],[Przed produkcja m]],owoce67[[#This Row],[Przed produckaj T]]), IF(owoce67[[#This Row],[Konfitukra]]="maliny-porzeczki", MIN(owoce67[[#This Row],[Przed produkcja m]],owoce67[[#This Row],[Przed produkcja P]]),MIN(owoce67[[#This Row],[Przed produckaj T]],owoce67[[#This Row],[Przed produkcja P]])))</f>
        <v>351</v>
      </c>
      <c r="Q154" s="2">
        <f t="shared" si="5"/>
        <v>153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A 0 y W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A N M l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T J Z a o s 3 H l T E C A A C P H A A A E w A c A E Z v c m 1 1 b G F z L 1 N l Y 3 R p b 2 4 x L m 0 g o h g A K K A U A A A A A A A A A A A A A A A A A A A A A A A A A A A A 7 d f N b t p A E A D g c 5 F 4 h 5 W 5 g G R T Y n 4 O r X y o o F V 7 i Z J C V S l x F W 3 t S b K 1 v Y N 2 l z o 2 y i W v l F O l 3 i L e q w O E 0 i q p U l U y h 7 J c 8 M 7 a y 8 z w y d J o i I x A y c b r 7 4 O X t Z q + 5 A p i p g 0 3 k L C A p W D q N U a f x T d 1 d x s v b p C C Q / 2 1 P c J o l o E 0 z T c i h f Y Q p a G F b j r D F + E H D U q H 5 4 r L K B x h L l P k s Q 6 F P E e V c V M k 3 P M 7 f s e L S l C 5 g M i j 4 E x x T 2 G p K V S i 5 F 7 J U x 6 V U i Q i H H E J Z 0 f v / X C d U 9 t c G a f l n o 4 g F Z k w o A L n m e O y I a a z T O p g 4 L L X M s J Y y I v g w O / 7 L j u e o Y G x K V I I t p f t Q 5 T w q e W u a 2 s 4 h / x i c X N 3 m y e C I Z t i n B e L 7 5 o y K T J a l Q I z A Q 4 V P u G f 6 d k j h R k d 9 B Z 4 T I U 2 f 3 b G Z a f 3 W 6 / S d B x R C U o H R s 1 + / a E T O k l S r 5 G Z Y r o 9 c k L N 0 s v + r O u Y F F P Q z b 9 L y 5 3 P n Z g b T k 2 g I 4 H R N V y 7 b O 5 M U Z l N 0 M C V W Q U N 5 l w 9 i J 4 8 / / g g R n 8 r M y g p / k 6 a Q a + 9 z G m 1 E Y H k r O T L T W A 5 M 8 s 6 e X T 5 + 4 3 X r X p N y M e r 3 j J r O P f Q m n 7 L s d q s t h 1 p 6 1 p t V t v O t P W s N q t t Z 9 r 6 V p v V t j N t A 6 v N a q t G W 7 1 W 3 3 j D H C O o 0 l m X e H 3 Z E C N C T 0 D z u 5 1 + u E r q C W g 9 C 2 0 D L U b q a 8 7 P M p 6 K R 7 x s t i l B n f A c k j / f Q m R L o P d C 8 m + Y G s 6 a U 9 U z p z W 1 h 6 Y q n i y t q T 0 0 V f H 8 a E 3 t o a m K p 0 R r a g 9 N V T w L W l P / u a k f U E s B A i 0 A F A A C A A g A A 0 y W W p f + H v e l A A A A 9 g A A A B I A A A A A A A A A A A A A A A A A A A A A A E N v b m Z p Z y 9 Q Y W N r Y W d l L n h t b F B L A Q I t A B Q A A g A I A A N M l l p T c j g s m w A A A O E A A A A T A A A A A A A A A A A A A A A A A P E A A A B b Q 2 9 u d G V u d F 9 U e X B l c 1 0 u e G 1 s U E s B A i 0 A F A A C A A g A A 0 y W W q L N x 5 U x A g A A j x w A A B M A A A A A A A A A A A A A A A A A 2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U A A A A A A A A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Y W M 4 M T J i L W E y O T I t N D c w N S 1 i Y W Q 3 L W I x N m V l Z j N k Y z c x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Y 1 N W E 5 Y y 0 y M D d j L T Q 0 N z A t O D k 2 Y i 1 i N 2 Q x M z Y 2 M T E 2 O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2 U 5 M j U w L T Q 4 N G I t N D c w N S 0 4 O G E 1 L T A w N W J m M m E 3 N z g y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Z j M z B k Z W M t M T F h N y 0 0 Y j g 3 L W I 5 Z D U t Z j E x N j I 0 M W E w M j I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z l j Z D g 2 Y S 0 2 O D I 4 L T R k Y W M t O W N j Z C 0 3 N G Q 0 O T Q 0 N m Y 4 M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Z W E 2 Z j N l L T I 4 Z m M t N D k 4 N y 0 4 O T U x L W Z j N G Q 1 M m M 2 Z T U z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Z k Y z Z j Y S 0 1 N W N h L T R l M z E t Y j g 0 M i 1 l O W I w M z V l O W F i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d v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3 O j A z O j A x L j E 4 O D U w N T V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N G V h N 2 F i L T U 5 N G Y t N G N m N y 1 h M W Z h L T k 2 Y 2 I x M T I 2 Y T M 4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2 9 j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3 O j A z O j A x L j E 4 O D U w N T V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2 N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m R h N z I 4 N y 1 j M j M 0 L T Q 2 N G U t O W J h Y y 0 1 N j J m N z E x Z D E 2 M 2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d v Y 2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N z o w M z o w M S 4 x O D g 1 M D U 1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V j M 2 Q z Y 2 M t M G N l O S 0 0 Z T M 4 L T l j Y j U t Z m Y x O T M 3 Y j E y M 2 I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3 b 2 N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D c 6 M D M 6 M D E u M T g 4 N T A 1 N V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D E z N G J j L W Y 3 Z m M t N D g 0 N y 0 4 M 2 R m L T Q 0 Y W I 5 Z G M 0 Z T I 5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2 9 j Z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3 O j A z O j A x L j E 4 O D U w N T V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2 N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W E y M D l l M i 0 5 Y j k 3 L T R k Y z M t O T Q 5 M y 0 5 N G I w N T J i Y j I 2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3 d v Y 2 U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I y V D A 3 O j A z O j A x L j E 4 O D U w N T V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A Q m T 8 N x s E O n 5 D R J C c r q I 8 x S K p P W i I n t e 7 O r R 4 s m u q 4 U g A A A A A O g A A A A A I A A C A A A A A C Q d Z C r A 9 w B S e 4 b j K r f k / f C f 4 v h 5 D w o A M q x B a F 2 W x R I V A A A A B V i d D V h d / l q A e M V 7 7 P 5 h m 1 R O g v i e J I F w D s 6 T U K j R t E 7 f Y w A z m G a 9 j T o Z y F t D A P D B i x G F P m s Q n j J E 9 V F o B j N R N X l M G X 7 Q h R Z c J B n d d I A o L y q E A A A A D e I z m z 2 e Z M C d 2 l X G z F z L M d X h S l C O Q J 0 V W o B w 0 3 x p n P 8 O e N T I i c F 5 y c E n c q Q q g Z F a 1 D X r + h X y h m S 6 V W L X F N P v 6 u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owoce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2025-04-22T07:32:28Z</dcterms:modified>
</cp:coreProperties>
</file>