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dodatkowa 2019\Zadanie 5\"/>
    </mc:Choice>
  </mc:AlternateContent>
  <xr:revisionPtr revIDLastSave="0" documentId="13_ncr:1_{32E9B139-FF8F-44D0-AFC9-919E443C0FBA}" xr6:coauthVersionLast="47" xr6:coauthVersionMax="47" xr10:uidLastSave="{00000000-0000-0000-0000-000000000000}"/>
  <bookViews>
    <workbookView xWindow="-98" yWindow="-98" windowWidth="21795" windowHeight="12975" activeTab="2" xr2:uid="{695B0EA9-F298-4B79-8526-319240758929}"/>
  </bookViews>
  <sheets>
    <sheet name="pogoda (4)" sheetId="10" r:id="rId1"/>
    <sheet name="Zadanie 1" sheetId="8" r:id="rId2"/>
    <sheet name="Zadanie 3" sheetId="12" r:id="rId3"/>
  </sheets>
  <definedNames>
    <definedName name="ExternalData_3" localSheetId="0" hidden="1">'pogoda (4)'!$A$1:$B$184</definedName>
    <definedName name="ExternalData_3" localSheetId="2" hidden="1">'Zadanie 3'!$A$1:$B$184</definedName>
    <definedName name="ExternalData_4" localSheetId="1" hidden="1">'Zadanie 1'!$A$1:$B$184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2" l="1"/>
  <c r="V11" i="12"/>
  <c r="V12" i="12"/>
  <c r="V13" i="12"/>
  <c r="V14" i="12"/>
  <c r="V9" i="12"/>
  <c r="O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I2" i="12"/>
  <c r="J2" i="12" s="1"/>
  <c r="I3" i="12"/>
  <c r="J3" i="12" s="1"/>
  <c r="I4" i="12"/>
  <c r="J4" i="12" s="1"/>
  <c r="I5" i="12"/>
  <c r="J5" i="12" s="1"/>
  <c r="I6" i="12"/>
  <c r="J6" i="12" s="1"/>
  <c r="I7" i="12"/>
  <c r="J7" i="12" s="1"/>
  <c r="I8" i="12"/>
  <c r="J8" i="12" s="1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J23" i="12" s="1"/>
  <c r="I24" i="12"/>
  <c r="J24" i="12" s="1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J31" i="12" s="1"/>
  <c r="I32" i="12"/>
  <c r="J32" i="12" s="1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J47" i="12" s="1"/>
  <c r="I48" i="12"/>
  <c r="J48" i="12" s="1"/>
  <c r="I49" i="12"/>
  <c r="J49" i="12" s="1"/>
  <c r="I50" i="12"/>
  <c r="J50" i="12" s="1"/>
  <c r="I51" i="12"/>
  <c r="J51" i="12" s="1"/>
  <c r="I52" i="12"/>
  <c r="J52" i="12" s="1"/>
  <c r="I53" i="12"/>
  <c r="J53" i="12" s="1"/>
  <c r="I54" i="12"/>
  <c r="J54" i="12" s="1"/>
  <c r="I55" i="12"/>
  <c r="J55" i="12" s="1"/>
  <c r="I56" i="12"/>
  <c r="J56" i="12" s="1"/>
  <c r="I57" i="12"/>
  <c r="J57" i="12" s="1"/>
  <c r="I58" i="12"/>
  <c r="J58" i="12" s="1"/>
  <c r="I59" i="12"/>
  <c r="J59" i="12" s="1"/>
  <c r="I60" i="12"/>
  <c r="J60" i="12" s="1"/>
  <c r="I61" i="12"/>
  <c r="J61" i="12" s="1"/>
  <c r="I62" i="12"/>
  <c r="J62" i="12" s="1"/>
  <c r="I63" i="12"/>
  <c r="J63" i="12" s="1"/>
  <c r="I64" i="12"/>
  <c r="J64" i="12" s="1"/>
  <c r="I65" i="12"/>
  <c r="J65" i="12" s="1"/>
  <c r="I66" i="12"/>
  <c r="J66" i="12" s="1"/>
  <c r="I67" i="12"/>
  <c r="J67" i="12" s="1"/>
  <c r="I68" i="12"/>
  <c r="J68" i="12" s="1"/>
  <c r="I69" i="12"/>
  <c r="J69" i="12" s="1"/>
  <c r="I70" i="12"/>
  <c r="J70" i="12" s="1"/>
  <c r="I71" i="12"/>
  <c r="J71" i="12" s="1"/>
  <c r="I72" i="12"/>
  <c r="J72" i="12" s="1"/>
  <c r="I73" i="12"/>
  <c r="J73" i="12" s="1"/>
  <c r="I74" i="12"/>
  <c r="J74" i="12" s="1"/>
  <c r="I75" i="12"/>
  <c r="J75" i="12" s="1"/>
  <c r="I76" i="12"/>
  <c r="J76" i="12" s="1"/>
  <c r="I77" i="12"/>
  <c r="J77" i="12" s="1"/>
  <c r="I78" i="12"/>
  <c r="J78" i="12" s="1"/>
  <c r="I79" i="12"/>
  <c r="J79" i="12" s="1"/>
  <c r="I80" i="12"/>
  <c r="J80" i="12" s="1"/>
  <c r="I81" i="12"/>
  <c r="J81" i="12" s="1"/>
  <c r="I82" i="12"/>
  <c r="J82" i="12" s="1"/>
  <c r="I83" i="12"/>
  <c r="J83" i="12" s="1"/>
  <c r="I84" i="12"/>
  <c r="J84" i="12" s="1"/>
  <c r="I85" i="12"/>
  <c r="J85" i="12" s="1"/>
  <c r="I86" i="12"/>
  <c r="J86" i="12" s="1"/>
  <c r="I87" i="12"/>
  <c r="J87" i="12" s="1"/>
  <c r="I88" i="12"/>
  <c r="J88" i="12" s="1"/>
  <c r="I89" i="12"/>
  <c r="J89" i="12" s="1"/>
  <c r="I90" i="12"/>
  <c r="J90" i="12" s="1"/>
  <c r="I91" i="12"/>
  <c r="J91" i="12" s="1"/>
  <c r="I92" i="12"/>
  <c r="J92" i="12" s="1"/>
  <c r="I93" i="12"/>
  <c r="J93" i="12" s="1"/>
  <c r="I94" i="12"/>
  <c r="J94" i="12" s="1"/>
  <c r="I95" i="12"/>
  <c r="J95" i="12" s="1"/>
  <c r="I96" i="12"/>
  <c r="J96" i="12" s="1"/>
  <c r="I97" i="12"/>
  <c r="J97" i="12" s="1"/>
  <c r="I98" i="12"/>
  <c r="J98" i="12" s="1"/>
  <c r="I99" i="12"/>
  <c r="J99" i="12" s="1"/>
  <c r="I100" i="12"/>
  <c r="J100" i="12" s="1"/>
  <c r="I101" i="12"/>
  <c r="J101" i="12" s="1"/>
  <c r="I102" i="12"/>
  <c r="J102" i="12" s="1"/>
  <c r="I103" i="12"/>
  <c r="J103" i="12" s="1"/>
  <c r="I104" i="12"/>
  <c r="J104" i="12" s="1"/>
  <c r="I105" i="12"/>
  <c r="J105" i="12" s="1"/>
  <c r="I106" i="12"/>
  <c r="J106" i="12" s="1"/>
  <c r="I107" i="12"/>
  <c r="J107" i="12" s="1"/>
  <c r="I108" i="12"/>
  <c r="J108" i="12" s="1"/>
  <c r="I109" i="12"/>
  <c r="J109" i="12" s="1"/>
  <c r="I110" i="12"/>
  <c r="J110" i="12" s="1"/>
  <c r="I111" i="12"/>
  <c r="J111" i="12" s="1"/>
  <c r="I112" i="12"/>
  <c r="J112" i="12" s="1"/>
  <c r="I113" i="12"/>
  <c r="J113" i="12" s="1"/>
  <c r="I114" i="12"/>
  <c r="J114" i="12" s="1"/>
  <c r="I115" i="12"/>
  <c r="J115" i="12" s="1"/>
  <c r="I116" i="12"/>
  <c r="J116" i="12" s="1"/>
  <c r="I117" i="12"/>
  <c r="J117" i="12" s="1"/>
  <c r="I118" i="12"/>
  <c r="J118" i="12" s="1"/>
  <c r="I119" i="12"/>
  <c r="J119" i="12" s="1"/>
  <c r="I120" i="12"/>
  <c r="J120" i="12" s="1"/>
  <c r="I121" i="12"/>
  <c r="J121" i="12" s="1"/>
  <c r="I122" i="12"/>
  <c r="J122" i="12" s="1"/>
  <c r="I123" i="12"/>
  <c r="J123" i="12" s="1"/>
  <c r="I124" i="12"/>
  <c r="J124" i="12" s="1"/>
  <c r="I125" i="12"/>
  <c r="J125" i="12" s="1"/>
  <c r="I126" i="12"/>
  <c r="J126" i="12" s="1"/>
  <c r="I127" i="12"/>
  <c r="J127" i="12" s="1"/>
  <c r="I128" i="12"/>
  <c r="J128" i="12" s="1"/>
  <c r="I129" i="12"/>
  <c r="J129" i="12" s="1"/>
  <c r="I130" i="12"/>
  <c r="J130" i="12" s="1"/>
  <c r="I131" i="12"/>
  <c r="J131" i="12" s="1"/>
  <c r="I132" i="12"/>
  <c r="J132" i="12" s="1"/>
  <c r="I133" i="12"/>
  <c r="J133" i="12" s="1"/>
  <c r="I134" i="12"/>
  <c r="J134" i="12" s="1"/>
  <c r="I135" i="12"/>
  <c r="J135" i="12" s="1"/>
  <c r="I136" i="12"/>
  <c r="J136" i="12" s="1"/>
  <c r="I137" i="12"/>
  <c r="J137" i="12" s="1"/>
  <c r="I138" i="12"/>
  <c r="J138" i="12" s="1"/>
  <c r="I139" i="12"/>
  <c r="J139" i="12" s="1"/>
  <c r="I140" i="12"/>
  <c r="J140" i="12" s="1"/>
  <c r="I141" i="12"/>
  <c r="J141" i="12" s="1"/>
  <c r="I142" i="12"/>
  <c r="J142" i="12" s="1"/>
  <c r="I143" i="12"/>
  <c r="J143" i="12" s="1"/>
  <c r="I144" i="12"/>
  <c r="J144" i="12" s="1"/>
  <c r="I145" i="12"/>
  <c r="J145" i="12" s="1"/>
  <c r="I146" i="12"/>
  <c r="J146" i="12" s="1"/>
  <c r="I147" i="12"/>
  <c r="J147" i="12" s="1"/>
  <c r="I148" i="12"/>
  <c r="J148" i="12" s="1"/>
  <c r="I149" i="12"/>
  <c r="J149" i="12" s="1"/>
  <c r="I150" i="12"/>
  <c r="J150" i="12" s="1"/>
  <c r="I151" i="12"/>
  <c r="J151" i="12" s="1"/>
  <c r="I152" i="12"/>
  <c r="J152" i="12" s="1"/>
  <c r="I153" i="12"/>
  <c r="J153" i="12" s="1"/>
  <c r="I154" i="12"/>
  <c r="J154" i="12" s="1"/>
  <c r="I155" i="12"/>
  <c r="J155" i="12" s="1"/>
  <c r="I156" i="12"/>
  <c r="J156" i="12" s="1"/>
  <c r="I157" i="12"/>
  <c r="J157" i="12" s="1"/>
  <c r="I158" i="12"/>
  <c r="J158" i="12" s="1"/>
  <c r="I159" i="12"/>
  <c r="J159" i="12" s="1"/>
  <c r="I160" i="12"/>
  <c r="J160" i="12" s="1"/>
  <c r="I161" i="12"/>
  <c r="J161" i="12" s="1"/>
  <c r="I162" i="12"/>
  <c r="J162" i="12" s="1"/>
  <c r="I163" i="12"/>
  <c r="J163" i="12" s="1"/>
  <c r="I164" i="12"/>
  <c r="J164" i="12" s="1"/>
  <c r="I165" i="12"/>
  <c r="J165" i="12" s="1"/>
  <c r="I166" i="12"/>
  <c r="J166" i="12" s="1"/>
  <c r="I167" i="12"/>
  <c r="J167" i="12" s="1"/>
  <c r="I168" i="12"/>
  <c r="J168" i="12" s="1"/>
  <c r="I169" i="12"/>
  <c r="J169" i="12" s="1"/>
  <c r="I170" i="12"/>
  <c r="J170" i="12" s="1"/>
  <c r="I171" i="12"/>
  <c r="J171" i="12" s="1"/>
  <c r="I172" i="12"/>
  <c r="J172" i="12" s="1"/>
  <c r="I173" i="12"/>
  <c r="J173" i="12" s="1"/>
  <c r="I174" i="12"/>
  <c r="J174" i="12" s="1"/>
  <c r="I175" i="12"/>
  <c r="J175" i="12" s="1"/>
  <c r="I176" i="12"/>
  <c r="J176" i="12" s="1"/>
  <c r="I177" i="12"/>
  <c r="J177" i="12" s="1"/>
  <c r="I178" i="12"/>
  <c r="J178" i="12" s="1"/>
  <c r="I179" i="12"/>
  <c r="J179" i="12" s="1"/>
  <c r="I180" i="12"/>
  <c r="J180" i="12" s="1"/>
  <c r="I181" i="12"/>
  <c r="J181" i="12" s="1"/>
  <c r="I182" i="12"/>
  <c r="J182" i="12" s="1"/>
  <c r="I183" i="12"/>
  <c r="J183" i="12" s="1"/>
  <c r="I184" i="12"/>
  <c r="J184" i="12" s="1"/>
  <c r="F2" i="12"/>
  <c r="G2" i="12" s="1"/>
  <c r="F3" i="12"/>
  <c r="G3" i="12" s="1"/>
  <c r="F4" i="12"/>
  <c r="G4" i="12" s="1"/>
  <c r="F5" i="12"/>
  <c r="G5" i="12" s="1"/>
  <c r="F8" i="12"/>
  <c r="G8" i="12" s="1"/>
  <c r="F9" i="12"/>
  <c r="G9" i="12" s="1"/>
  <c r="F10" i="12"/>
  <c r="G10" i="12" s="1"/>
  <c r="F11" i="12"/>
  <c r="G11" i="12" s="1"/>
  <c r="F12" i="12"/>
  <c r="G12" i="12" s="1"/>
  <c r="F13" i="12"/>
  <c r="G13" i="12" s="1"/>
  <c r="F14" i="12"/>
  <c r="G14" i="12" s="1"/>
  <c r="F21" i="12"/>
  <c r="G21" i="12" s="1"/>
  <c r="F22" i="12"/>
  <c r="G22" i="12" s="1"/>
  <c r="F23" i="12"/>
  <c r="G23" i="12" s="1"/>
  <c r="F24" i="12"/>
  <c r="G24" i="12" s="1"/>
  <c r="F25" i="12"/>
  <c r="G25" i="12" s="1"/>
  <c r="F26" i="12"/>
  <c r="G26" i="12" s="1"/>
  <c r="F28" i="12"/>
  <c r="G28" i="12" s="1"/>
  <c r="F29" i="12"/>
  <c r="G29" i="12" s="1"/>
  <c r="F32" i="12"/>
  <c r="G32" i="12" s="1"/>
  <c r="F33" i="12"/>
  <c r="G33" i="12" s="1"/>
  <c r="F34" i="12"/>
  <c r="G34" i="12" s="1"/>
  <c r="F35" i="12"/>
  <c r="G35" i="12" s="1"/>
  <c r="F36" i="12"/>
  <c r="G36" i="12" s="1"/>
  <c r="F40" i="12"/>
  <c r="G40" i="12" s="1"/>
  <c r="F41" i="12"/>
  <c r="G41" i="12" s="1"/>
  <c r="F43" i="12"/>
  <c r="G43" i="12" s="1"/>
  <c r="F47" i="12"/>
  <c r="G47" i="12" s="1"/>
  <c r="F48" i="12"/>
  <c r="G48" i="12" s="1"/>
  <c r="F49" i="12"/>
  <c r="G49" i="12" s="1"/>
  <c r="F50" i="12"/>
  <c r="G50" i="12" s="1"/>
  <c r="F51" i="12"/>
  <c r="G51" i="12" s="1"/>
  <c r="F52" i="12"/>
  <c r="G52" i="12" s="1"/>
  <c r="F53" i="12"/>
  <c r="G53" i="12" s="1"/>
  <c r="F54" i="12"/>
  <c r="G54" i="12" s="1"/>
  <c r="F55" i="12"/>
  <c r="G55" i="12" s="1"/>
  <c r="F59" i="12"/>
  <c r="G59" i="12" s="1"/>
  <c r="F63" i="12"/>
  <c r="G63" i="12" s="1"/>
  <c r="F64" i="12"/>
  <c r="G64" i="12" s="1"/>
  <c r="F69" i="12"/>
  <c r="G69" i="12" s="1"/>
  <c r="F70" i="12"/>
  <c r="G70" i="12" s="1"/>
  <c r="F71" i="12"/>
  <c r="G71" i="12" s="1"/>
  <c r="F74" i="12"/>
  <c r="G74" i="12" s="1"/>
  <c r="F75" i="12"/>
  <c r="G75" i="12" s="1"/>
  <c r="F80" i="12"/>
  <c r="G80" i="12" s="1"/>
  <c r="F81" i="12"/>
  <c r="G81" i="12" s="1"/>
  <c r="F82" i="12"/>
  <c r="G82" i="12" s="1"/>
  <c r="F84" i="12"/>
  <c r="G84" i="12" s="1"/>
  <c r="F85" i="12"/>
  <c r="G85" i="12" s="1"/>
  <c r="F88" i="12"/>
  <c r="G88" i="12" s="1"/>
  <c r="F89" i="12"/>
  <c r="G89" i="12" s="1"/>
  <c r="F99" i="12"/>
  <c r="G99" i="12" s="1"/>
  <c r="F100" i="12"/>
  <c r="G100" i="12" s="1"/>
  <c r="F101" i="12"/>
  <c r="G101" i="12" s="1"/>
  <c r="F102" i="12"/>
  <c r="G102" i="12" s="1"/>
  <c r="F104" i="12"/>
  <c r="G104" i="12" s="1"/>
  <c r="F105" i="12"/>
  <c r="G105" i="12" s="1"/>
  <c r="F111" i="12"/>
  <c r="G111" i="12" s="1"/>
  <c r="F113" i="12"/>
  <c r="G113" i="12" s="1"/>
  <c r="F117" i="12"/>
  <c r="G117" i="12" s="1"/>
  <c r="F119" i="12"/>
  <c r="G119" i="12" s="1"/>
  <c r="F120" i="12"/>
  <c r="G120" i="12" s="1"/>
  <c r="F135" i="12"/>
  <c r="G135" i="12" s="1"/>
  <c r="F136" i="12"/>
  <c r="G136" i="12" s="1"/>
  <c r="F138" i="12"/>
  <c r="G138" i="12" s="1"/>
  <c r="F140" i="12"/>
  <c r="G140" i="12" s="1"/>
  <c r="F147" i="12"/>
  <c r="G147" i="12" s="1"/>
  <c r="F148" i="12"/>
  <c r="G148" i="12" s="1"/>
  <c r="F149" i="12"/>
  <c r="G149" i="12" s="1"/>
  <c r="F151" i="12"/>
  <c r="G151" i="12" s="1"/>
  <c r="F152" i="12"/>
  <c r="G152" i="12" s="1"/>
  <c r="F155" i="12"/>
  <c r="G155" i="12" s="1"/>
  <c r="F158" i="12"/>
  <c r="G158" i="12" s="1"/>
  <c r="F160" i="12"/>
  <c r="G160" i="12" s="1"/>
  <c r="F162" i="12"/>
  <c r="G162" i="12" s="1"/>
  <c r="F165" i="12"/>
  <c r="G165" i="12" s="1"/>
  <c r="F168" i="12"/>
  <c r="G168" i="12" s="1"/>
  <c r="F169" i="12"/>
  <c r="G169" i="12" s="1"/>
  <c r="F171" i="12"/>
  <c r="G171" i="12" s="1"/>
  <c r="F174" i="12"/>
  <c r="G174" i="12" s="1"/>
  <c r="D2" i="12"/>
  <c r="E2" i="12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E3" i="8"/>
  <c r="E2" i="8"/>
  <c r="E1" i="8"/>
  <c r="H2" i="12" l="1"/>
  <c r="N2" i="12" s="1"/>
  <c r="K2" i="12" l="1"/>
  <c r="R2" i="12" l="1"/>
  <c r="L2" i="12"/>
  <c r="C3" i="12" s="1"/>
  <c r="E3" i="12" s="1"/>
  <c r="H3" i="12" s="1"/>
  <c r="N3" i="12" s="1"/>
  <c r="K3" i="12" l="1"/>
  <c r="L3" i="12" s="1"/>
  <c r="C4" i="12" s="1"/>
  <c r="E4" i="12" s="1"/>
  <c r="H4" i="12" s="1"/>
  <c r="N4" i="12" s="1"/>
  <c r="R3" i="12" l="1"/>
  <c r="K4" i="12"/>
  <c r="R4" i="12" l="1"/>
  <c r="L4" i="12"/>
  <c r="C5" i="12" s="1"/>
  <c r="E5" i="12" s="1"/>
  <c r="H5" i="12" s="1"/>
  <c r="N5" i="12" s="1"/>
  <c r="K5" i="12" l="1"/>
  <c r="R5" i="12" s="1"/>
  <c r="L5" i="12"/>
  <c r="C6" i="12" s="1"/>
  <c r="E6" i="12" l="1"/>
  <c r="F6" i="12"/>
  <c r="G6" i="12" s="1"/>
  <c r="H6" i="12" l="1"/>
  <c r="N6" i="12" s="1"/>
  <c r="K6" i="12" l="1"/>
  <c r="R6" i="12" s="1"/>
  <c r="L6" i="12" l="1"/>
  <c r="C7" i="12" s="1"/>
  <c r="E7" i="12" l="1"/>
  <c r="F7" i="12"/>
  <c r="G7" i="12" s="1"/>
  <c r="H7" i="12" l="1"/>
  <c r="N7" i="12" s="1"/>
  <c r="K7" i="12" l="1"/>
  <c r="R7" i="12" s="1"/>
  <c r="L7" i="12" l="1"/>
  <c r="C8" i="12" s="1"/>
  <c r="E8" i="12" s="1"/>
  <c r="H8" i="12" s="1"/>
  <c r="N8" i="12" s="1"/>
  <c r="K8" i="12" l="1"/>
  <c r="R8" i="12" s="1"/>
  <c r="L8" i="12" l="1"/>
  <c r="C9" i="12" s="1"/>
  <c r="E9" i="12" s="1"/>
  <c r="H9" i="12" s="1"/>
  <c r="N9" i="12" s="1"/>
  <c r="K9" i="12" l="1"/>
  <c r="R9" i="12" s="1"/>
  <c r="L9" i="12" l="1"/>
  <c r="C10" i="12" s="1"/>
  <c r="E10" i="12" s="1"/>
  <c r="H10" i="12" s="1"/>
  <c r="N10" i="12" s="1"/>
  <c r="K10" i="12" l="1"/>
  <c r="R10" i="12" s="1"/>
  <c r="L10" i="12" l="1"/>
  <c r="C11" i="12" s="1"/>
  <c r="E11" i="12" s="1"/>
  <c r="H11" i="12" s="1"/>
  <c r="N11" i="12" s="1"/>
  <c r="K11" i="12" l="1"/>
  <c r="R11" i="12" s="1"/>
  <c r="L11" i="12" l="1"/>
  <c r="C12" i="12" s="1"/>
  <c r="E12" i="12" s="1"/>
  <c r="H12" i="12" s="1"/>
  <c r="N12" i="12" s="1"/>
  <c r="K12" i="12" l="1"/>
  <c r="R12" i="12" s="1"/>
  <c r="L12" i="12" l="1"/>
  <c r="C13" i="12" s="1"/>
  <c r="E13" i="12" s="1"/>
  <c r="H13" i="12" s="1"/>
  <c r="N13" i="12" s="1"/>
  <c r="K13" i="12" l="1"/>
  <c r="R13" i="12" s="1"/>
  <c r="L13" i="12" l="1"/>
  <c r="C14" i="12" s="1"/>
  <c r="E14" i="12" s="1"/>
  <c r="H14" i="12" s="1"/>
  <c r="N14" i="12" s="1"/>
  <c r="K14" i="12" l="1"/>
  <c r="R14" i="12" s="1"/>
  <c r="L14" i="12" l="1"/>
  <c r="C15" i="12" s="1"/>
  <c r="E15" i="12" l="1"/>
  <c r="F15" i="12"/>
  <c r="G15" i="12" s="1"/>
  <c r="H15" i="12" l="1"/>
  <c r="N15" i="12" s="1"/>
  <c r="K15" i="12" l="1"/>
  <c r="R15" i="12" s="1"/>
  <c r="L15" i="12" l="1"/>
  <c r="C16" i="12" s="1"/>
  <c r="F16" i="12" l="1"/>
  <c r="G16" i="12" s="1"/>
  <c r="E16" i="12"/>
  <c r="H16" i="12" l="1"/>
  <c r="N16" i="12" s="1"/>
  <c r="K16" i="12" l="1"/>
  <c r="R16" i="12" s="1"/>
  <c r="L16" i="12"/>
  <c r="C17" i="12" s="1"/>
  <c r="F17" i="12" l="1"/>
  <c r="G17" i="12" s="1"/>
  <c r="E17" i="12"/>
  <c r="H17" i="12" l="1"/>
  <c r="N17" i="12" s="1"/>
  <c r="K17" i="12" l="1"/>
  <c r="R17" i="12" s="1"/>
  <c r="L17" i="12"/>
  <c r="C18" i="12" s="1"/>
  <c r="E18" i="12" l="1"/>
  <c r="F18" i="12"/>
  <c r="G18" i="12" s="1"/>
  <c r="H18" i="12" l="1"/>
  <c r="N18" i="12" s="1"/>
  <c r="K18" i="12" l="1"/>
  <c r="R18" i="12" s="1"/>
  <c r="L18" i="12" l="1"/>
  <c r="C19" i="12" s="1"/>
  <c r="F19" i="12" l="1"/>
  <c r="G19" i="12" s="1"/>
  <c r="E19" i="12"/>
  <c r="H19" i="12" l="1"/>
  <c r="N19" i="12" s="1"/>
  <c r="K19" i="12"/>
  <c r="R19" i="12" s="1"/>
  <c r="L19" i="12" l="1"/>
  <c r="C20" i="12" s="1"/>
  <c r="F20" i="12" l="1"/>
  <c r="G20" i="12" s="1"/>
  <c r="E20" i="12"/>
  <c r="H20" i="12" l="1"/>
  <c r="N20" i="12" s="1"/>
  <c r="K20" i="12" l="1"/>
  <c r="R20" i="12" s="1"/>
  <c r="L20" i="12"/>
  <c r="C21" i="12" s="1"/>
  <c r="E21" i="12" s="1"/>
  <c r="H21" i="12" s="1"/>
  <c r="N21" i="12" s="1"/>
  <c r="K21" i="12" l="1"/>
  <c r="R21" i="12" s="1"/>
  <c r="L21" i="12" l="1"/>
  <c r="C22" i="12" s="1"/>
  <c r="E22" i="12" s="1"/>
  <c r="H22" i="12" s="1"/>
  <c r="N22" i="12" s="1"/>
  <c r="K22" i="12" l="1"/>
  <c r="R22" i="12" s="1"/>
  <c r="L22" i="12" l="1"/>
  <c r="C23" i="12" s="1"/>
  <c r="E23" i="12" s="1"/>
  <c r="H23" i="12" s="1"/>
  <c r="N23" i="12" s="1"/>
  <c r="K23" i="12" l="1"/>
  <c r="R23" i="12" s="1"/>
  <c r="L23" i="12" l="1"/>
  <c r="C24" i="12" s="1"/>
  <c r="E24" i="12" s="1"/>
  <c r="H24" i="12" s="1"/>
  <c r="N24" i="12" s="1"/>
  <c r="K24" i="12" l="1"/>
  <c r="R24" i="12" s="1"/>
  <c r="L24" i="12" l="1"/>
  <c r="C25" i="12" s="1"/>
  <c r="E25" i="12" s="1"/>
  <c r="H25" i="12" s="1"/>
  <c r="N25" i="12" s="1"/>
  <c r="K25" i="12" l="1"/>
  <c r="R25" i="12" s="1"/>
  <c r="L25" i="12" l="1"/>
  <c r="C26" i="12" s="1"/>
  <c r="E26" i="12" s="1"/>
  <c r="H26" i="12" s="1"/>
  <c r="N26" i="12" s="1"/>
  <c r="K26" i="12" l="1"/>
  <c r="R26" i="12" s="1"/>
  <c r="L26" i="12" l="1"/>
  <c r="C27" i="12" s="1"/>
  <c r="E27" i="12" l="1"/>
  <c r="F27" i="12"/>
  <c r="G27" i="12" s="1"/>
  <c r="H27" i="12" l="1"/>
  <c r="N27" i="12" s="1"/>
  <c r="K27" i="12" l="1"/>
  <c r="R27" i="12" s="1"/>
  <c r="L27" i="12" l="1"/>
  <c r="C28" i="12" s="1"/>
  <c r="E28" i="12" s="1"/>
  <c r="H28" i="12" s="1"/>
  <c r="N28" i="12" s="1"/>
  <c r="K28" i="12" l="1"/>
  <c r="R28" i="12" s="1"/>
  <c r="L28" i="12" l="1"/>
  <c r="C29" i="12" s="1"/>
  <c r="E29" i="12" s="1"/>
  <c r="H29" i="12" s="1"/>
  <c r="N29" i="12" s="1"/>
  <c r="K29" i="12" l="1"/>
  <c r="R29" i="12" s="1"/>
  <c r="L29" i="12" l="1"/>
  <c r="C30" i="12" s="1"/>
  <c r="E30" i="12" l="1"/>
  <c r="F30" i="12"/>
  <c r="G30" i="12" s="1"/>
  <c r="H30" i="12" s="1"/>
  <c r="N30" i="12" s="1"/>
  <c r="K30" i="12" l="1"/>
  <c r="R30" i="12" s="1"/>
  <c r="L30" i="12" l="1"/>
  <c r="C31" i="12" s="1"/>
  <c r="F31" i="12" l="1"/>
  <c r="G31" i="12" s="1"/>
  <c r="E31" i="12"/>
  <c r="H31" i="12" l="1"/>
  <c r="N31" i="12" s="1"/>
  <c r="K31" i="12" l="1"/>
  <c r="R31" i="12" s="1"/>
  <c r="L31" i="12" l="1"/>
  <c r="C32" i="12" s="1"/>
  <c r="E32" i="12" s="1"/>
  <c r="H32" i="12" s="1"/>
  <c r="N32" i="12" s="1"/>
  <c r="K32" i="12" l="1"/>
  <c r="R32" i="12" s="1"/>
  <c r="L32" i="12" l="1"/>
  <c r="C33" i="12" s="1"/>
  <c r="E33" i="12" s="1"/>
  <c r="H33" i="12" s="1"/>
  <c r="N33" i="12" s="1"/>
  <c r="K33" i="12" l="1"/>
  <c r="R33" i="12" s="1"/>
  <c r="L33" i="12" l="1"/>
  <c r="C34" i="12" s="1"/>
  <c r="E34" i="12" s="1"/>
  <c r="H34" i="12" s="1"/>
  <c r="N34" i="12" s="1"/>
  <c r="K34" i="12" l="1"/>
  <c r="R34" i="12" s="1"/>
  <c r="L34" i="12" l="1"/>
  <c r="C35" i="12" s="1"/>
  <c r="E35" i="12" s="1"/>
  <c r="H35" i="12" s="1"/>
  <c r="N35" i="12" s="1"/>
  <c r="K35" i="12" l="1"/>
  <c r="R35" i="12" s="1"/>
  <c r="L35" i="12" l="1"/>
  <c r="C36" i="12" s="1"/>
  <c r="E36" i="12" s="1"/>
  <c r="H36" i="12" s="1"/>
  <c r="N36" i="12" s="1"/>
  <c r="K36" i="12" l="1"/>
  <c r="R36" i="12" s="1"/>
  <c r="L36" i="12" l="1"/>
  <c r="C37" i="12" s="1"/>
  <c r="F37" i="12" s="1"/>
  <c r="G37" i="12" s="1"/>
  <c r="E37" i="12"/>
  <c r="H37" i="12" l="1"/>
  <c r="N37" i="12" s="1"/>
  <c r="K37" i="12"/>
  <c r="R37" i="12" s="1"/>
  <c r="L37" i="12" l="1"/>
  <c r="C38" i="12" s="1"/>
  <c r="E38" i="12" l="1"/>
  <c r="F38" i="12"/>
  <c r="G38" i="12" s="1"/>
  <c r="H38" i="12" l="1"/>
  <c r="N38" i="12" s="1"/>
  <c r="K38" i="12" l="1"/>
  <c r="R38" i="12" s="1"/>
  <c r="L38" i="12" l="1"/>
  <c r="C39" i="12" s="1"/>
  <c r="F39" i="12" l="1"/>
  <c r="G39" i="12" s="1"/>
  <c r="E39" i="12"/>
  <c r="H39" i="12" l="1"/>
  <c r="N39" i="12" s="1"/>
  <c r="K39" i="12" l="1"/>
  <c r="R39" i="12" s="1"/>
  <c r="L39" i="12" l="1"/>
  <c r="C40" i="12" s="1"/>
  <c r="E40" i="12" s="1"/>
  <c r="H40" i="12" s="1"/>
  <c r="N40" i="12" s="1"/>
  <c r="K40" i="12" l="1"/>
  <c r="R40" i="12" s="1"/>
  <c r="L40" i="12" l="1"/>
  <c r="C41" i="12" s="1"/>
  <c r="E41" i="12" s="1"/>
  <c r="H41" i="12" s="1"/>
  <c r="N41" i="12" s="1"/>
  <c r="K41" i="12" l="1"/>
  <c r="R41" i="12" s="1"/>
  <c r="L41" i="12" l="1"/>
  <c r="C42" i="12" s="1"/>
  <c r="F42" i="12" l="1"/>
  <c r="G42" i="12" s="1"/>
  <c r="E42" i="12"/>
  <c r="H42" i="12" l="1"/>
  <c r="N42" i="12" s="1"/>
  <c r="K42" i="12"/>
  <c r="R42" i="12" s="1"/>
  <c r="L42" i="12" l="1"/>
  <c r="C43" i="12" s="1"/>
  <c r="E43" i="12" s="1"/>
  <c r="H43" i="12" s="1"/>
  <c r="N43" i="12" s="1"/>
  <c r="K43" i="12" l="1"/>
  <c r="R43" i="12" s="1"/>
  <c r="L43" i="12" l="1"/>
  <c r="C44" i="12" s="1"/>
  <c r="F44" i="12" l="1"/>
  <c r="G44" i="12" s="1"/>
  <c r="E44" i="12"/>
  <c r="H44" i="12" l="1"/>
  <c r="N44" i="12" s="1"/>
  <c r="K44" i="12" l="1"/>
  <c r="R44" i="12" l="1"/>
  <c r="L44" i="12"/>
  <c r="C45" i="12" s="1"/>
  <c r="F45" i="12" s="1"/>
  <c r="G45" i="12" s="1"/>
  <c r="E45" i="12"/>
  <c r="H45" i="12" l="1"/>
  <c r="N45" i="12" s="1"/>
  <c r="K45" i="12" l="1"/>
  <c r="R45" i="12" s="1"/>
  <c r="L45" i="12"/>
  <c r="C46" i="12" s="1"/>
  <c r="F46" i="12" l="1"/>
  <c r="G46" i="12" s="1"/>
  <c r="E46" i="12"/>
  <c r="H46" i="12" l="1"/>
  <c r="N46" i="12" s="1"/>
  <c r="K46" i="12" l="1"/>
  <c r="R46" i="12" s="1"/>
  <c r="L46" i="12" l="1"/>
  <c r="C47" i="12" s="1"/>
  <c r="E47" i="12" s="1"/>
  <c r="H47" i="12" s="1"/>
  <c r="N47" i="12" s="1"/>
  <c r="K47" i="12" l="1"/>
  <c r="R47" i="12" s="1"/>
  <c r="L47" i="12" l="1"/>
  <c r="C48" i="12" s="1"/>
  <c r="E48" i="12" s="1"/>
  <c r="H48" i="12" s="1"/>
  <c r="N48" i="12" s="1"/>
  <c r="K48" i="12" l="1"/>
  <c r="R48" i="12" s="1"/>
  <c r="L48" i="12" l="1"/>
  <c r="C49" i="12" s="1"/>
  <c r="E49" i="12" s="1"/>
  <c r="H49" i="12" s="1"/>
  <c r="N49" i="12" s="1"/>
  <c r="K49" i="12" l="1"/>
  <c r="R49" i="12" s="1"/>
  <c r="L49" i="12"/>
  <c r="C50" i="12" s="1"/>
  <c r="E50" i="12" s="1"/>
  <c r="H50" i="12" s="1"/>
  <c r="N50" i="12" s="1"/>
  <c r="K50" i="12" l="1"/>
  <c r="R50" i="12" s="1"/>
  <c r="L50" i="12" l="1"/>
  <c r="C51" i="12" s="1"/>
  <c r="E51" i="12" s="1"/>
  <c r="H51" i="12" s="1"/>
  <c r="N51" i="12" s="1"/>
  <c r="K51" i="12" l="1"/>
  <c r="R51" i="12" s="1"/>
  <c r="L51" i="12" l="1"/>
  <c r="C52" i="12" s="1"/>
  <c r="E52" i="12" s="1"/>
  <c r="H52" i="12" s="1"/>
  <c r="N52" i="12" s="1"/>
  <c r="K52" i="12" l="1"/>
  <c r="R52" i="12" s="1"/>
  <c r="L52" i="12" l="1"/>
  <c r="C53" i="12" s="1"/>
  <c r="E53" i="12" s="1"/>
  <c r="H53" i="12" s="1"/>
  <c r="N53" i="12" s="1"/>
  <c r="K53" i="12" l="1"/>
  <c r="R53" i="12" s="1"/>
  <c r="L53" i="12" l="1"/>
  <c r="C54" i="12" s="1"/>
  <c r="E54" i="12" s="1"/>
  <c r="H54" i="12" s="1"/>
  <c r="N54" i="12" s="1"/>
  <c r="K54" i="12" l="1"/>
  <c r="R54" i="12" s="1"/>
  <c r="L54" i="12" l="1"/>
  <c r="C55" i="12" s="1"/>
  <c r="E55" i="12" s="1"/>
  <c r="H55" i="12" s="1"/>
  <c r="N55" i="12" s="1"/>
  <c r="K55" i="12" l="1"/>
  <c r="R55" i="12" s="1"/>
  <c r="L55" i="12" l="1"/>
  <c r="C56" i="12" s="1"/>
  <c r="F56" i="12" l="1"/>
  <c r="G56" i="12" s="1"/>
  <c r="E56" i="12"/>
  <c r="H56" i="12" l="1"/>
  <c r="N56" i="12" s="1"/>
  <c r="K56" i="12" l="1"/>
  <c r="R56" i="12" s="1"/>
  <c r="L56" i="12" l="1"/>
  <c r="C57" i="12" s="1"/>
  <c r="F57" i="12" s="1"/>
  <c r="G57" i="12" s="1"/>
  <c r="E57" i="12" l="1"/>
  <c r="H57" i="12" s="1"/>
  <c r="N57" i="12" s="1"/>
  <c r="K57" i="12" l="1"/>
  <c r="R57" i="12" s="1"/>
  <c r="L57" i="12" l="1"/>
  <c r="C58" i="12" s="1"/>
  <c r="F58" i="12" l="1"/>
  <c r="G58" i="12" s="1"/>
  <c r="E58" i="12"/>
  <c r="H58" i="12" l="1"/>
  <c r="N58" i="12" s="1"/>
  <c r="K58" i="12" l="1"/>
  <c r="R58" i="12" s="1"/>
  <c r="L58" i="12" l="1"/>
  <c r="C59" i="12" s="1"/>
  <c r="E59" i="12" s="1"/>
  <c r="H59" i="12" s="1"/>
  <c r="N59" i="12" s="1"/>
  <c r="K59" i="12" l="1"/>
  <c r="R59" i="12" s="1"/>
  <c r="L59" i="12" l="1"/>
  <c r="C60" i="12" s="1"/>
  <c r="F60" i="12" l="1"/>
  <c r="G60" i="12" s="1"/>
  <c r="E60" i="12"/>
  <c r="H60" i="12" l="1"/>
  <c r="N60" i="12" s="1"/>
  <c r="K60" i="12" l="1"/>
  <c r="R60" i="12" s="1"/>
  <c r="L60" i="12" l="1"/>
  <c r="C61" i="12" s="1"/>
  <c r="F61" i="12" l="1"/>
  <c r="G61" i="12" s="1"/>
  <c r="E61" i="12"/>
  <c r="H61" i="12" l="1"/>
  <c r="N61" i="12" s="1"/>
  <c r="K61" i="12" l="1"/>
  <c r="R61" i="12" s="1"/>
  <c r="L61" i="12" l="1"/>
  <c r="C62" i="12" s="1"/>
  <c r="F62" i="12" l="1"/>
  <c r="G62" i="12" s="1"/>
  <c r="E62" i="12"/>
  <c r="H62" i="12" s="1"/>
  <c r="N62" i="12" s="1"/>
  <c r="K62" i="12" l="1"/>
  <c r="R62" i="12" s="1"/>
  <c r="L62" i="12" l="1"/>
  <c r="C63" i="12" s="1"/>
  <c r="E63" i="12" s="1"/>
  <c r="H63" i="12" s="1"/>
  <c r="N63" i="12" s="1"/>
  <c r="K63" i="12" l="1"/>
  <c r="R63" i="12" s="1"/>
  <c r="L63" i="12" l="1"/>
  <c r="C64" i="12" s="1"/>
  <c r="E64" i="12" s="1"/>
  <c r="H64" i="12" s="1"/>
  <c r="N64" i="12" s="1"/>
  <c r="K64" i="12" l="1"/>
  <c r="R64" i="12" s="1"/>
  <c r="L64" i="12" l="1"/>
  <c r="C65" i="12" s="1"/>
  <c r="E65" i="12" l="1"/>
  <c r="F65" i="12"/>
  <c r="G65" i="12" s="1"/>
  <c r="H65" i="12" l="1"/>
  <c r="N65" i="12" s="1"/>
  <c r="K65" i="12" l="1"/>
  <c r="R65" i="12" s="1"/>
  <c r="L65" i="12" l="1"/>
  <c r="C66" i="12" s="1"/>
  <c r="F66" i="12" l="1"/>
  <c r="G66" i="12" s="1"/>
  <c r="E66" i="12"/>
  <c r="H66" i="12" l="1"/>
  <c r="N66" i="12" s="1"/>
  <c r="K66" i="12" l="1"/>
  <c r="R66" i="12" s="1"/>
  <c r="L66" i="12" l="1"/>
  <c r="C67" i="12" s="1"/>
  <c r="F67" i="12" l="1"/>
  <c r="G67" i="12" s="1"/>
  <c r="E67" i="12"/>
  <c r="H67" i="12" l="1"/>
  <c r="N67" i="12" s="1"/>
  <c r="K67" i="12" l="1"/>
  <c r="R67" i="12" s="1"/>
  <c r="L67" i="12" l="1"/>
  <c r="C68" i="12" s="1"/>
  <c r="F68" i="12" l="1"/>
  <c r="G68" i="12" s="1"/>
  <c r="E68" i="12"/>
  <c r="H68" i="12" s="1"/>
  <c r="N68" i="12" s="1"/>
  <c r="K68" i="12" l="1"/>
  <c r="R68" i="12" s="1"/>
  <c r="L68" i="12" l="1"/>
  <c r="C69" i="12" s="1"/>
  <c r="E69" i="12" s="1"/>
  <c r="H69" i="12" s="1"/>
  <c r="N69" i="12" s="1"/>
  <c r="K69" i="12" l="1"/>
  <c r="R69" i="12" s="1"/>
  <c r="L69" i="12" l="1"/>
  <c r="C70" i="12" s="1"/>
  <c r="E70" i="12" s="1"/>
  <c r="H70" i="12" s="1"/>
  <c r="N70" i="12" s="1"/>
  <c r="K70" i="12" l="1"/>
  <c r="R70" i="12" s="1"/>
  <c r="L70" i="12" l="1"/>
  <c r="C71" i="12" s="1"/>
  <c r="E71" i="12" s="1"/>
  <c r="H71" i="12" s="1"/>
  <c r="N71" i="12" s="1"/>
  <c r="K71" i="12" l="1"/>
  <c r="R71" i="12" s="1"/>
  <c r="L71" i="12" l="1"/>
  <c r="C72" i="12" s="1"/>
  <c r="F72" i="12" l="1"/>
  <c r="G72" i="12" s="1"/>
  <c r="E72" i="12"/>
  <c r="H72" i="12" l="1"/>
  <c r="N72" i="12" s="1"/>
  <c r="K72" i="12" l="1"/>
  <c r="R72" i="12" s="1"/>
  <c r="L72" i="12" l="1"/>
  <c r="C73" i="12" s="1"/>
  <c r="F73" i="12" l="1"/>
  <c r="G73" i="12" s="1"/>
  <c r="E73" i="12"/>
  <c r="H73" i="12" l="1"/>
  <c r="N73" i="12" s="1"/>
  <c r="K73" i="12" l="1"/>
  <c r="R73" i="12" s="1"/>
  <c r="L73" i="12" l="1"/>
  <c r="C74" i="12" s="1"/>
  <c r="E74" i="12" s="1"/>
  <c r="H74" i="12" s="1"/>
  <c r="N74" i="12" s="1"/>
  <c r="K74" i="12" l="1"/>
  <c r="R74" i="12" s="1"/>
  <c r="L74" i="12" l="1"/>
  <c r="C75" i="12" s="1"/>
  <c r="E75" i="12" s="1"/>
  <c r="H75" i="12" s="1"/>
  <c r="N75" i="12" s="1"/>
  <c r="K75" i="12" l="1"/>
  <c r="R75" i="12" s="1"/>
  <c r="L75" i="12"/>
  <c r="C76" i="12" s="1"/>
  <c r="F76" i="12" l="1"/>
  <c r="G76" i="12" s="1"/>
  <c r="E76" i="12"/>
  <c r="H76" i="12" l="1"/>
  <c r="N76" i="12" s="1"/>
  <c r="K76" i="12" l="1"/>
  <c r="R76" i="12" s="1"/>
  <c r="L76" i="12" l="1"/>
  <c r="C77" i="12" s="1"/>
  <c r="E77" i="12" l="1"/>
  <c r="F77" i="12"/>
  <c r="G77" i="12" s="1"/>
  <c r="H77" i="12" l="1"/>
  <c r="N77" i="12" s="1"/>
  <c r="K77" i="12" l="1"/>
  <c r="R77" i="12" s="1"/>
  <c r="L77" i="12" l="1"/>
  <c r="C78" i="12" s="1"/>
  <c r="E78" i="12" l="1"/>
  <c r="F78" i="12"/>
  <c r="G78" i="12" s="1"/>
  <c r="H78" i="12" l="1"/>
  <c r="N78" i="12" s="1"/>
  <c r="K78" i="12" l="1"/>
  <c r="R78" i="12" s="1"/>
  <c r="L78" i="12" l="1"/>
  <c r="C79" i="12" s="1"/>
  <c r="F79" i="12" l="1"/>
  <c r="G79" i="12" s="1"/>
  <c r="E79" i="12"/>
  <c r="H79" i="12" l="1"/>
  <c r="N79" i="12" s="1"/>
  <c r="K79" i="12" l="1"/>
  <c r="R79" i="12" s="1"/>
  <c r="L79" i="12" l="1"/>
  <c r="C80" i="12" s="1"/>
  <c r="E80" i="12" s="1"/>
  <c r="H80" i="12" s="1"/>
  <c r="N80" i="12" s="1"/>
  <c r="K80" i="12" l="1"/>
  <c r="R80" i="12" s="1"/>
  <c r="L80" i="12" l="1"/>
  <c r="C81" i="12" s="1"/>
  <c r="E81" i="12" s="1"/>
  <c r="H81" i="12" s="1"/>
  <c r="N81" i="12" s="1"/>
  <c r="K81" i="12" l="1"/>
  <c r="R81" i="12" s="1"/>
  <c r="L81" i="12" l="1"/>
  <c r="C82" i="12" s="1"/>
  <c r="E82" i="12" s="1"/>
  <c r="H82" i="12" s="1"/>
  <c r="N82" i="12" s="1"/>
  <c r="K82" i="12" l="1"/>
  <c r="R82" i="12" s="1"/>
  <c r="L82" i="12" l="1"/>
  <c r="C83" i="12" s="1"/>
  <c r="E83" i="12" l="1"/>
  <c r="F83" i="12"/>
  <c r="G83" i="12" s="1"/>
  <c r="H83" i="12" l="1"/>
  <c r="N83" i="12" s="1"/>
  <c r="K83" i="12" l="1"/>
  <c r="R83" i="12" s="1"/>
  <c r="L83" i="12" l="1"/>
  <c r="C84" i="12" s="1"/>
  <c r="E84" i="12" s="1"/>
  <c r="H84" i="12" s="1"/>
  <c r="N84" i="12" s="1"/>
  <c r="K84" i="12" l="1"/>
  <c r="R84" i="12" s="1"/>
  <c r="L84" i="12" l="1"/>
  <c r="C85" i="12" s="1"/>
  <c r="E85" i="12" s="1"/>
  <c r="H85" i="12" s="1"/>
  <c r="N85" i="12" s="1"/>
  <c r="K85" i="12" l="1"/>
  <c r="R85" i="12" s="1"/>
  <c r="L85" i="12" l="1"/>
  <c r="C86" i="12" s="1"/>
  <c r="E86" i="12" l="1"/>
  <c r="F86" i="12"/>
  <c r="G86" i="12" s="1"/>
  <c r="H86" i="12" l="1"/>
  <c r="N86" i="12" s="1"/>
  <c r="K86" i="12" l="1"/>
  <c r="R86" i="12" s="1"/>
  <c r="L86" i="12" l="1"/>
  <c r="C87" i="12" s="1"/>
  <c r="F87" i="12" l="1"/>
  <c r="G87" i="12" s="1"/>
  <c r="E87" i="12"/>
  <c r="H87" i="12" l="1"/>
  <c r="N87" i="12" s="1"/>
  <c r="K87" i="12" l="1"/>
  <c r="R87" i="12" s="1"/>
  <c r="L87" i="12" l="1"/>
  <c r="C88" i="12" s="1"/>
  <c r="E88" i="12" s="1"/>
  <c r="H88" i="12" s="1"/>
  <c r="N88" i="12" s="1"/>
  <c r="K88" i="12" l="1"/>
  <c r="R88" i="12" s="1"/>
  <c r="L88" i="12" l="1"/>
  <c r="C89" i="12" s="1"/>
  <c r="E89" i="12" s="1"/>
  <c r="H89" i="12" s="1"/>
  <c r="N89" i="12" s="1"/>
  <c r="K89" i="12" l="1"/>
  <c r="R89" i="12" s="1"/>
  <c r="L89" i="12" l="1"/>
  <c r="C90" i="12" s="1"/>
  <c r="F90" i="12" l="1"/>
  <c r="G90" i="12" s="1"/>
  <c r="E90" i="12"/>
  <c r="H90" i="12" s="1"/>
  <c r="N90" i="12" s="1"/>
  <c r="K90" i="12" l="1"/>
  <c r="R90" i="12" s="1"/>
  <c r="L90" i="12" l="1"/>
  <c r="C91" i="12" s="1"/>
  <c r="F91" i="12" l="1"/>
  <c r="G91" i="12" s="1"/>
  <c r="E91" i="12"/>
  <c r="H91" i="12" l="1"/>
  <c r="N91" i="12" s="1"/>
  <c r="K91" i="12" l="1"/>
  <c r="L91" i="12" l="1"/>
  <c r="C92" i="12" s="1"/>
  <c r="R91" i="12"/>
  <c r="E92" i="12"/>
  <c r="F92" i="12"/>
  <c r="G92" i="12" s="1"/>
  <c r="H92" i="12" l="1"/>
  <c r="N92" i="12" s="1"/>
  <c r="K92" i="12" l="1"/>
  <c r="R92" i="12" s="1"/>
  <c r="L92" i="12" l="1"/>
  <c r="C93" i="12" s="1"/>
  <c r="F93" i="12" l="1"/>
  <c r="G93" i="12" s="1"/>
  <c r="E93" i="12"/>
  <c r="H93" i="12" l="1"/>
  <c r="N93" i="12" s="1"/>
  <c r="K93" i="12" l="1"/>
  <c r="R93" i="12" s="1"/>
  <c r="L93" i="12" l="1"/>
  <c r="C94" i="12" s="1"/>
  <c r="F94" i="12" l="1"/>
  <c r="G94" i="12" s="1"/>
  <c r="E94" i="12"/>
  <c r="H94" i="12" l="1"/>
  <c r="N94" i="12" s="1"/>
  <c r="K94" i="12"/>
  <c r="R94" i="12" s="1"/>
  <c r="L94" i="12" l="1"/>
  <c r="C95" i="12" s="1"/>
  <c r="E95" i="12" l="1"/>
  <c r="F95" i="12"/>
  <c r="G95" i="12" s="1"/>
  <c r="H95" i="12" l="1"/>
  <c r="N95" i="12" s="1"/>
  <c r="K95" i="12" l="1"/>
  <c r="R95" i="12" s="1"/>
  <c r="L95" i="12" l="1"/>
  <c r="C96" i="12" s="1"/>
  <c r="F96" i="12" l="1"/>
  <c r="G96" i="12" s="1"/>
  <c r="E96" i="12"/>
  <c r="H96" i="12" l="1"/>
  <c r="N96" i="12" s="1"/>
  <c r="K96" i="12" l="1"/>
  <c r="R96" i="12" s="1"/>
  <c r="L96" i="12" l="1"/>
  <c r="C97" i="12" s="1"/>
  <c r="F97" i="12"/>
  <c r="G97" i="12" s="1"/>
  <c r="E97" i="12"/>
  <c r="H97" i="12" l="1"/>
  <c r="N97" i="12" s="1"/>
  <c r="K97" i="12" l="1"/>
  <c r="R97" i="12" l="1"/>
  <c r="L97" i="12"/>
  <c r="C98" i="12" s="1"/>
  <c r="E98" i="12" s="1"/>
  <c r="F98" i="12"/>
  <c r="G98" i="12" s="1"/>
  <c r="H98" i="12" l="1"/>
  <c r="N98" i="12" s="1"/>
  <c r="K98" i="12" l="1"/>
  <c r="R98" i="12" s="1"/>
  <c r="L98" i="12" l="1"/>
  <c r="C99" i="12" s="1"/>
  <c r="E99" i="12" s="1"/>
  <c r="H99" i="12" s="1"/>
  <c r="N99" i="12" s="1"/>
  <c r="K99" i="12" l="1"/>
  <c r="R99" i="12" s="1"/>
  <c r="L99" i="12" l="1"/>
  <c r="C100" i="12" s="1"/>
  <c r="E100" i="12" s="1"/>
  <c r="H100" i="12" s="1"/>
  <c r="N100" i="12" s="1"/>
  <c r="K100" i="12" l="1"/>
  <c r="R100" i="12" s="1"/>
  <c r="L100" i="12" l="1"/>
  <c r="C101" i="12" s="1"/>
  <c r="E101" i="12" s="1"/>
  <c r="H101" i="12" s="1"/>
  <c r="N101" i="12" s="1"/>
  <c r="K101" i="12" l="1"/>
  <c r="R101" i="12" s="1"/>
  <c r="L101" i="12" l="1"/>
  <c r="C102" i="12" s="1"/>
  <c r="E102" i="12" s="1"/>
  <c r="H102" i="12" s="1"/>
  <c r="N102" i="12" s="1"/>
  <c r="K102" i="12" l="1"/>
  <c r="R102" i="12" s="1"/>
  <c r="L102" i="12" l="1"/>
  <c r="C103" i="12" s="1"/>
  <c r="F103" i="12" l="1"/>
  <c r="G103" i="12" s="1"/>
  <c r="E103" i="12"/>
  <c r="H103" i="12" l="1"/>
  <c r="N103" i="12" s="1"/>
  <c r="K103" i="12" l="1"/>
  <c r="R103" i="12" s="1"/>
  <c r="L103" i="12" l="1"/>
  <c r="C104" i="12" s="1"/>
  <c r="E104" i="12" s="1"/>
  <c r="H104" i="12" s="1"/>
  <c r="N104" i="12" s="1"/>
  <c r="K104" i="12" l="1"/>
  <c r="R104" i="12" s="1"/>
  <c r="L104" i="12" l="1"/>
  <c r="C105" i="12" s="1"/>
  <c r="E105" i="12" s="1"/>
  <c r="H105" i="12" s="1"/>
  <c r="N105" i="12" s="1"/>
  <c r="K105" i="12" l="1"/>
  <c r="R105" i="12" s="1"/>
  <c r="L105" i="12"/>
  <c r="C106" i="12" s="1"/>
  <c r="F106" i="12" l="1"/>
  <c r="G106" i="12" s="1"/>
  <c r="E106" i="12"/>
  <c r="H106" i="12" l="1"/>
  <c r="N106" i="12" s="1"/>
  <c r="K106" i="12" l="1"/>
  <c r="R106" i="12" s="1"/>
  <c r="L106" i="12" l="1"/>
  <c r="C107" i="12" s="1"/>
  <c r="F107" i="12" l="1"/>
  <c r="G107" i="12" s="1"/>
  <c r="E107" i="12"/>
  <c r="H107" i="12" l="1"/>
  <c r="N107" i="12" s="1"/>
  <c r="K107" i="12" l="1"/>
  <c r="R107" i="12" s="1"/>
  <c r="L107" i="12" l="1"/>
  <c r="C108" i="12" s="1"/>
  <c r="E108" i="12" l="1"/>
  <c r="F108" i="12"/>
  <c r="G108" i="12" s="1"/>
  <c r="H108" i="12" l="1"/>
  <c r="N108" i="12" s="1"/>
  <c r="K108" i="12" l="1"/>
  <c r="R108" i="12" s="1"/>
  <c r="L108" i="12" l="1"/>
  <c r="C109" i="12" s="1"/>
  <c r="F109" i="12" l="1"/>
  <c r="G109" i="12" s="1"/>
  <c r="E109" i="12"/>
  <c r="H109" i="12" l="1"/>
  <c r="N109" i="12" s="1"/>
  <c r="K109" i="12"/>
  <c r="R109" i="12" s="1"/>
  <c r="L109" i="12" l="1"/>
  <c r="C110" i="12" s="1"/>
  <c r="E110" i="12" l="1"/>
  <c r="F110" i="12"/>
  <c r="G110" i="12" s="1"/>
  <c r="H110" i="12" l="1"/>
  <c r="N110" i="12" s="1"/>
  <c r="K110" i="12" l="1"/>
  <c r="R110" i="12" s="1"/>
  <c r="L110" i="12" l="1"/>
  <c r="C111" i="12" s="1"/>
  <c r="E111" i="12" s="1"/>
  <c r="H111" i="12" s="1"/>
  <c r="N111" i="12" s="1"/>
  <c r="K111" i="12" l="1"/>
  <c r="R111" i="12" s="1"/>
  <c r="L111" i="12" l="1"/>
  <c r="C112" i="12" s="1"/>
  <c r="E112" i="12" l="1"/>
  <c r="F112" i="12"/>
  <c r="G112" i="12" s="1"/>
  <c r="H112" i="12" l="1"/>
  <c r="N112" i="12" s="1"/>
  <c r="K112" i="12" l="1"/>
  <c r="R112" i="12" s="1"/>
  <c r="L112" i="12" l="1"/>
  <c r="C113" i="12" s="1"/>
  <c r="E113" i="12" s="1"/>
  <c r="H113" i="12" s="1"/>
  <c r="N113" i="12" s="1"/>
  <c r="K113" i="12" l="1"/>
  <c r="R113" i="12" s="1"/>
  <c r="L113" i="12" l="1"/>
  <c r="C114" i="12" s="1"/>
  <c r="F114" i="12" l="1"/>
  <c r="G114" i="12" s="1"/>
  <c r="E114" i="12"/>
  <c r="H114" i="12" l="1"/>
  <c r="N114" i="12" s="1"/>
  <c r="K114" i="12" l="1"/>
  <c r="R114" i="12" s="1"/>
  <c r="L114" i="12" l="1"/>
  <c r="C115" i="12" s="1"/>
  <c r="F115" i="12" l="1"/>
  <c r="G115" i="12" s="1"/>
  <c r="E115" i="12"/>
  <c r="H115" i="12" l="1"/>
  <c r="N115" i="12" s="1"/>
  <c r="K115" i="12" l="1"/>
  <c r="R115" i="12" s="1"/>
  <c r="L115" i="12"/>
  <c r="C116" i="12" s="1"/>
  <c r="E116" i="12" l="1"/>
  <c r="F116" i="12"/>
  <c r="G116" i="12" s="1"/>
  <c r="H116" i="12" l="1"/>
  <c r="N116" i="12" s="1"/>
  <c r="K116" i="12"/>
  <c r="R116" i="12" s="1"/>
  <c r="L116" i="12" l="1"/>
  <c r="C117" i="12" s="1"/>
  <c r="E117" i="12" s="1"/>
  <c r="H117" i="12" s="1"/>
  <c r="N117" i="12" s="1"/>
  <c r="K117" i="12" l="1"/>
  <c r="R117" i="12" s="1"/>
  <c r="L117" i="12" l="1"/>
  <c r="C118" i="12" s="1"/>
  <c r="F118" i="12" l="1"/>
  <c r="G118" i="12" s="1"/>
  <c r="E118" i="12"/>
  <c r="H118" i="12" l="1"/>
  <c r="N118" i="12" s="1"/>
  <c r="K118" i="12"/>
  <c r="R118" i="12" s="1"/>
  <c r="L118" i="12" l="1"/>
  <c r="C119" i="12" s="1"/>
  <c r="E119" i="12" s="1"/>
  <c r="H119" i="12" s="1"/>
  <c r="N119" i="12" s="1"/>
  <c r="K119" i="12" l="1"/>
  <c r="R119" i="12" s="1"/>
  <c r="L119" i="12" l="1"/>
  <c r="C120" i="12" s="1"/>
  <c r="E120" i="12" s="1"/>
  <c r="H120" i="12" s="1"/>
  <c r="N120" i="12" s="1"/>
  <c r="K120" i="12" l="1"/>
  <c r="R120" i="12" s="1"/>
  <c r="L120" i="12" l="1"/>
  <c r="C121" i="12" s="1"/>
  <c r="F121" i="12" l="1"/>
  <c r="G121" i="12" s="1"/>
  <c r="E121" i="12"/>
  <c r="H121" i="12" l="1"/>
  <c r="N121" i="12" s="1"/>
  <c r="K121" i="12" l="1"/>
  <c r="R121" i="12" s="1"/>
  <c r="L121" i="12"/>
  <c r="C122" i="12" s="1"/>
  <c r="E122" i="12" l="1"/>
  <c r="F122" i="12"/>
  <c r="G122" i="12" s="1"/>
  <c r="H122" i="12" l="1"/>
  <c r="N122" i="12" s="1"/>
  <c r="K122" i="12" l="1"/>
  <c r="R122" i="12" s="1"/>
  <c r="L122" i="12" l="1"/>
  <c r="C123" i="12" s="1"/>
  <c r="E123" i="12" l="1"/>
  <c r="F123" i="12"/>
  <c r="G123" i="12" s="1"/>
  <c r="H123" i="12" l="1"/>
  <c r="N123" i="12" s="1"/>
  <c r="K123" i="12" l="1"/>
  <c r="R123" i="12" s="1"/>
  <c r="L123" i="12" l="1"/>
  <c r="C124" i="12" s="1"/>
  <c r="F124" i="12" l="1"/>
  <c r="G124" i="12" s="1"/>
  <c r="E124" i="12"/>
  <c r="H124" i="12" l="1"/>
  <c r="N124" i="12" s="1"/>
  <c r="K124" i="12" l="1"/>
  <c r="R124" i="12" s="1"/>
  <c r="L124" i="12" l="1"/>
  <c r="C125" i="12" s="1"/>
  <c r="F125" i="12"/>
  <c r="G125" i="12" s="1"/>
  <c r="E125" i="12"/>
  <c r="H125" i="12" l="1"/>
  <c r="N125" i="12" s="1"/>
  <c r="K125" i="12" l="1"/>
  <c r="R125" i="12" s="1"/>
  <c r="L125" i="12"/>
  <c r="C126" i="12" s="1"/>
  <c r="F126" i="12" l="1"/>
  <c r="G126" i="12" s="1"/>
  <c r="E126" i="12"/>
  <c r="H126" i="12" l="1"/>
  <c r="N126" i="12" s="1"/>
  <c r="K126" i="12" l="1"/>
  <c r="R126" i="12" s="1"/>
  <c r="L126" i="12"/>
  <c r="C127" i="12" s="1"/>
  <c r="F127" i="12" l="1"/>
  <c r="G127" i="12" s="1"/>
  <c r="E127" i="12"/>
  <c r="H127" i="12" l="1"/>
  <c r="N127" i="12" s="1"/>
  <c r="K127" i="12" l="1"/>
  <c r="R127" i="12" s="1"/>
  <c r="L127" i="12" l="1"/>
  <c r="C128" i="12" s="1"/>
  <c r="F128" i="12"/>
  <c r="G128" i="12" s="1"/>
  <c r="E128" i="12"/>
  <c r="H128" i="12" l="1"/>
  <c r="N128" i="12" s="1"/>
  <c r="K128" i="12" l="1"/>
  <c r="R128" i="12" s="1"/>
  <c r="L128" i="12" l="1"/>
  <c r="C129" i="12" s="1"/>
  <c r="E129" i="12"/>
  <c r="F129" i="12"/>
  <c r="G129" i="12" s="1"/>
  <c r="H129" i="12" l="1"/>
  <c r="N129" i="12" s="1"/>
  <c r="K129" i="12" l="1"/>
  <c r="R129" i="12" s="1"/>
  <c r="L129" i="12" l="1"/>
  <c r="C130" i="12" s="1"/>
  <c r="E130" i="12" l="1"/>
  <c r="F130" i="12"/>
  <c r="G130" i="12" s="1"/>
  <c r="H130" i="12" l="1"/>
  <c r="N130" i="12" s="1"/>
  <c r="K130" i="12" l="1"/>
  <c r="R130" i="12" s="1"/>
  <c r="L130" i="12" l="1"/>
  <c r="C131" i="12" s="1"/>
  <c r="F131" i="12" l="1"/>
  <c r="G131" i="12" s="1"/>
  <c r="E131" i="12"/>
  <c r="H131" i="12" l="1"/>
  <c r="N131" i="12" s="1"/>
  <c r="K131" i="12" l="1"/>
  <c r="R131" i="12" s="1"/>
  <c r="L131" i="12" l="1"/>
  <c r="C132" i="12" s="1"/>
  <c r="F132" i="12" l="1"/>
  <c r="G132" i="12" s="1"/>
  <c r="E132" i="12"/>
  <c r="H132" i="12" s="1"/>
  <c r="N132" i="12" s="1"/>
  <c r="K132" i="12" l="1"/>
  <c r="R132" i="12" s="1"/>
  <c r="L132" i="12" l="1"/>
  <c r="C133" i="12" s="1"/>
  <c r="F133" i="12" l="1"/>
  <c r="G133" i="12" s="1"/>
  <c r="E133" i="12"/>
  <c r="H133" i="12" l="1"/>
  <c r="N133" i="12" s="1"/>
  <c r="K133" i="12" l="1"/>
  <c r="R133" i="12" s="1"/>
  <c r="L133" i="12" l="1"/>
  <c r="C134" i="12" s="1"/>
  <c r="E134" i="12"/>
  <c r="F134" i="12"/>
  <c r="G134" i="12" s="1"/>
  <c r="H134" i="12" s="1"/>
  <c r="N134" i="12" s="1"/>
  <c r="K134" i="12" l="1"/>
  <c r="R134" i="12" s="1"/>
  <c r="L134" i="12" l="1"/>
  <c r="C135" i="12" s="1"/>
  <c r="E135" i="12" s="1"/>
  <c r="H135" i="12" s="1"/>
  <c r="N135" i="12" s="1"/>
  <c r="K135" i="12" l="1"/>
  <c r="R135" i="12" s="1"/>
  <c r="L135" i="12" l="1"/>
  <c r="C136" i="12" s="1"/>
  <c r="E136" i="12" s="1"/>
  <c r="H136" i="12" s="1"/>
  <c r="N136" i="12" s="1"/>
  <c r="K136" i="12" l="1"/>
  <c r="R136" i="12" s="1"/>
  <c r="L136" i="12" l="1"/>
  <c r="C137" i="12" s="1"/>
  <c r="E137" i="12" l="1"/>
  <c r="F137" i="12"/>
  <c r="G137" i="12" s="1"/>
  <c r="H137" i="12" l="1"/>
  <c r="N137" i="12" s="1"/>
  <c r="K137" i="12" l="1"/>
  <c r="R137" i="12" s="1"/>
  <c r="L137" i="12" l="1"/>
  <c r="C138" i="12" s="1"/>
  <c r="E138" i="12" s="1"/>
  <c r="H138" i="12" s="1"/>
  <c r="N138" i="12" s="1"/>
  <c r="K138" i="12" l="1"/>
  <c r="R138" i="12" s="1"/>
  <c r="L138" i="12" l="1"/>
  <c r="C139" i="12" s="1"/>
  <c r="F139" i="12" l="1"/>
  <c r="G139" i="12" s="1"/>
  <c r="E139" i="12"/>
  <c r="H139" i="12" l="1"/>
  <c r="N139" i="12" s="1"/>
  <c r="K139" i="12"/>
  <c r="R139" i="12" s="1"/>
  <c r="L139" i="12" l="1"/>
  <c r="C140" i="12" s="1"/>
  <c r="E140" i="12" s="1"/>
  <c r="H140" i="12" s="1"/>
  <c r="N140" i="12" s="1"/>
  <c r="K140" i="12" l="1"/>
  <c r="R140" i="12" s="1"/>
  <c r="L140" i="12" l="1"/>
  <c r="C141" i="12" s="1"/>
  <c r="F141" i="12" l="1"/>
  <c r="G141" i="12" s="1"/>
  <c r="E141" i="12"/>
  <c r="H141" i="12" l="1"/>
  <c r="N141" i="12" s="1"/>
  <c r="K141" i="12" l="1"/>
  <c r="R141" i="12" s="1"/>
  <c r="L141" i="12" l="1"/>
  <c r="C142" i="12" s="1"/>
  <c r="F142" i="12" l="1"/>
  <c r="G142" i="12" s="1"/>
  <c r="E142" i="12"/>
  <c r="H142" i="12" l="1"/>
  <c r="N142" i="12" s="1"/>
  <c r="K142" i="12" l="1"/>
  <c r="R142" i="12" s="1"/>
  <c r="L142" i="12" l="1"/>
  <c r="C143" i="12" s="1"/>
  <c r="F143" i="12" l="1"/>
  <c r="G143" i="12" s="1"/>
  <c r="E143" i="12"/>
  <c r="H143" i="12" l="1"/>
  <c r="N143" i="12" s="1"/>
  <c r="K143" i="12" l="1"/>
  <c r="R143" i="12" s="1"/>
  <c r="L143" i="12" l="1"/>
  <c r="C144" i="12" s="1"/>
  <c r="E144" i="12" l="1"/>
  <c r="F144" i="12"/>
  <c r="G144" i="12" s="1"/>
  <c r="H144" i="12" l="1"/>
  <c r="N144" i="12" s="1"/>
  <c r="K144" i="12" l="1"/>
  <c r="R144" i="12" s="1"/>
  <c r="L144" i="12" l="1"/>
  <c r="C145" i="12" s="1"/>
  <c r="E145" i="12" l="1"/>
  <c r="F145" i="12"/>
  <c r="G145" i="12" s="1"/>
  <c r="H145" i="12" l="1"/>
  <c r="N145" i="12" s="1"/>
  <c r="K145" i="12" l="1"/>
  <c r="R145" i="12" s="1"/>
  <c r="L145" i="12" l="1"/>
  <c r="C146" i="12" s="1"/>
  <c r="E146" i="12" l="1"/>
  <c r="F146" i="12"/>
  <c r="G146" i="12" s="1"/>
  <c r="H146" i="12" l="1"/>
  <c r="N146" i="12" s="1"/>
  <c r="K146" i="12" l="1"/>
  <c r="R146" i="12" s="1"/>
  <c r="L146" i="12" l="1"/>
  <c r="C147" i="12" s="1"/>
  <c r="E147" i="12" s="1"/>
  <c r="H147" i="12" s="1"/>
  <c r="N147" i="12" s="1"/>
  <c r="K147" i="12" l="1"/>
  <c r="R147" i="12" s="1"/>
  <c r="L147" i="12" l="1"/>
  <c r="C148" i="12" s="1"/>
  <c r="E148" i="12" s="1"/>
  <c r="H148" i="12" s="1"/>
  <c r="N148" i="12" s="1"/>
  <c r="K148" i="12" l="1"/>
  <c r="R148" i="12" s="1"/>
  <c r="L148" i="12" l="1"/>
  <c r="C149" i="12" s="1"/>
  <c r="E149" i="12" s="1"/>
  <c r="H149" i="12" s="1"/>
  <c r="N149" i="12" s="1"/>
  <c r="K149" i="12" l="1"/>
  <c r="R149" i="12" s="1"/>
  <c r="L149" i="12" l="1"/>
  <c r="C150" i="12" s="1"/>
  <c r="E150" i="12" l="1"/>
  <c r="F150" i="12"/>
  <c r="G150" i="12" s="1"/>
  <c r="H150" i="12" s="1"/>
  <c r="N150" i="12" s="1"/>
  <c r="K150" i="12" l="1"/>
  <c r="R150" i="12" s="1"/>
  <c r="L150" i="12" l="1"/>
  <c r="C151" i="12" s="1"/>
  <c r="E151" i="12" s="1"/>
  <c r="H151" i="12" s="1"/>
  <c r="N151" i="12" s="1"/>
  <c r="K151" i="12" l="1"/>
  <c r="R151" i="12" s="1"/>
  <c r="L151" i="12" l="1"/>
  <c r="C152" i="12" s="1"/>
  <c r="E152" i="12" s="1"/>
  <c r="H152" i="12" s="1"/>
  <c r="N152" i="12" s="1"/>
  <c r="K152" i="12" l="1"/>
  <c r="R152" i="12" s="1"/>
  <c r="L152" i="12" l="1"/>
  <c r="C153" i="12" s="1"/>
  <c r="F153" i="12" l="1"/>
  <c r="G153" i="12" s="1"/>
  <c r="E153" i="12"/>
  <c r="H153" i="12" s="1"/>
  <c r="N153" i="12" s="1"/>
  <c r="K153" i="12" l="1"/>
  <c r="R153" i="12" s="1"/>
  <c r="L153" i="12" l="1"/>
  <c r="C154" i="12" s="1"/>
  <c r="E154" i="12" l="1"/>
  <c r="F154" i="12"/>
  <c r="G154" i="12" s="1"/>
  <c r="H154" i="12" l="1"/>
  <c r="N154" i="12" s="1"/>
  <c r="K154" i="12" l="1"/>
  <c r="R154" i="12" s="1"/>
  <c r="L154" i="12" l="1"/>
  <c r="C155" i="12" s="1"/>
  <c r="E155" i="12" s="1"/>
  <c r="H155" i="12" s="1"/>
  <c r="N155" i="12" s="1"/>
  <c r="K155" i="12" l="1"/>
  <c r="R155" i="12" s="1"/>
  <c r="L155" i="12" l="1"/>
  <c r="C156" i="12" s="1"/>
  <c r="F156" i="12" l="1"/>
  <c r="G156" i="12" s="1"/>
  <c r="E156" i="12"/>
  <c r="H156" i="12" l="1"/>
  <c r="N156" i="12" s="1"/>
  <c r="K156" i="12" l="1"/>
  <c r="R156" i="12" s="1"/>
  <c r="L156" i="12" l="1"/>
  <c r="C157" i="12" s="1"/>
  <c r="E157" i="12" l="1"/>
  <c r="F157" i="12"/>
  <c r="G157" i="12" s="1"/>
  <c r="H157" i="12" l="1"/>
  <c r="N157" i="12" s="1"/>
  <c r="K157" i="12" l="1"/>
  <c r="R157" i="12" s="1"/>
  <c r="L157" i="12" l="1"/>
  <c r="C158" i="12" s="1"/>
  <c r="E158" i="12" s="1"/>
  <c r="H158" i="12" s="1"/>
  <c r="N158" i="12" s="1"/>
  <c r="K158" i="12" l="1"/>
  <c r="R158" i="12" s="1"/>
  <c r="L158" i="12" l="1"/>
  <c r="C159" i="12" s="1"/>
  <c r="E159" i="12" l="1"/>
  <c r="F159" i="12"/>
  <c r="G159" i="12" s="1"/>
  <c r="H159" i="12" s="1"/>
  <c r="N159" i="12" s="1"/>
  <c r="K159" i="12" l="1"/>
  <c r="R159" i="12" s="1"/>
  <c r="L159" i="12" l="1"/>
  <c r="C160" i="12" s="1"/>
  <c r="E160" i="12" s="1"/>
  <c r="H160" i="12" s="1"/>
  <c r="N160" i="12" s="1"/>
  <c r="K160" i="12" l="1"/>
  <c r="R160" i="12" s="1"/>
  <c r="L160" i="12" l="1"/>
  <c r="C161" i="12" s="1"/>
  <c r="E161" i="12" l="1"/>
  <c r="F161" i="12"/>
  <c r="G161" i="12" s="1"/>
  <c r="H161" i="12" l="1"/>
  <c r="N161" i="12" s="1"/>
  <c r="K161" i="12" l="1"/>
  <c r="R161" i="12" s="1"/>
  <c r="L161" i="12" l="1"/>
  <c r="C162" i="12" s="1"/>
  <c r="E162" i="12" s="1"/>
  <c r="H162" i="12" s="1"/>
  <c r="N162" i="12" s="1"/>
  <c r="K162" i="12" l="1"/>
  <c r="R162" i="12" s="1"/>
  <c r="L162" i="12" l="1"/>
  <c r="C163" i="12" s="1"/>
  <c r="F163" i="12" l="1"/>
  <c r="G163" i="12" s="1"/>
  <c r="E163" i="12"/>
  <c r="H163" i="12" l="1"/>
  <c r="N163" i="12" s="1"/>
  <c r="K163" i="12" l="1"/>
  <c r="R163" i="12" s="1"/>
  <c r="L163" i="12" l="1"/>
  <c r="C164" i="12" s="1"/>
  <c r="F164" i="12" l="1"/>
  <c r="G164" i="12" s="1"/>
  <c r="E164" i="12"/>
  <c r="H164" i="12" l="1"/>
  <c r="N164" i="12" s="1"/>
  <c r="K164" i="12"/>
  <c r="R164" i="12" s="1"/>
  <c r="L164" i="12" l="1"/>
  <c r="C165" i="12" s="1"/>
  <c r="E165" i="12" s="1"/>
  <c r="H165" i="12" s="1"/>
  <c r="N165" i="12" s="1"/>
  <c r="K165" i="12" l="1"/>
  <c r="R165" i="12" s="1"/>
  <c r="L165" i="12" l="1"/>
  <c r="C166" i="12" s="1"/>
  <c r="F166" i="12" l="1"/>
  <c r="G166" i="12" s="1"/>
  <c r="E166" i="12"/>
  <c r="H166" i="12" l="1"/>
  <c r="N166" i="12" s="1"/>
  <c r="K166" i="12"/>
  <c r="R166" i="12" s="1"/>
  <c r="L166" i="12" l="1"/>
  <c r="C167" i="12" s="1"/>
  <c r="F167" i="12" l="1"/>
  <c r="G167" i="12" s="1"/>
  <c r="E167" i="12"/>
  <c r="H167" i="12" l="1"/>
  <c r="N167" i="12" s="1"/>
  <c r="K167" i="12"/>
  <c r="R167" i="12" s="1"/>
  <c r="L167" i="12" l="1"/>
  <c r="C168" i="12" s="1"/>
  <c r="E168" i="12" s="1"/>
  <c r="H168" i="12" s="1"/>
  <c r="N168" i="12" s="1"/>
  <c r="K168" i="12" l="1"/>
  <c r="R168" i="12" s="1"/>
  <c r="L168" i="12" l="1"/>
  <c r="C169" i="12" s="1"/>
  <c r="E169" i="12" s="1"/>
  <c r="H169" i="12" s="1"/>
  <c r="N169" i="12" s="1"/>
  <c r="K169" i="12" l="1"/>
  <c r="R169" i="12" s="1"/>
  <c r="L169" i="12" l="1"/>
  <c r="C170" i="12" s="1"/>
  <c r="F170" i="12" l="1"/>
  <c r="G170" i="12" s="1"/>
  <c r="E170" i="12"/>
  <c r="H170" i="12" l="1"/>
  <c r="N170" i="12" s="1"/>
  <c r="K170" i="12"/>
  <c r="R170" i="12" s="1"/>
  <c r="L170" i="12" l="1"/>
  <c r="C171" i="12" s="1"/>
  <c r="E171" i="12" s="1"/>
  <c r="H171" i="12" s="1"/>
  <c r="N171" i="12" s="1"/>
  <c r="K171" i="12" l="1"/>
  <c r="R171" i="12" s="1"/>
  <c r="L171" i="12" l="1"/>
  <c r="C172" i="12" s="1"/>
  <c r="F172" i="12" l="1"/>
  <c r="G172" i="12" s="1"/>
  <c r="E172" i="12"/>
  <c r="H172" i="12" l="1"/>
  <c r="N172" i="12" s="1"/>
  <c r="K172" i="12"/>
  <c r="R172" i="12" s="1"/>
  <c r="L172" i="12" l="1"/>
  <c r="C173" i="12" s="1"/>
  <c r="F173" i="12" l="1"/>
  <c r="G173" i="12" s="1"/>
  <c r="E173" i="12"/>
  <c r="H173" i="12" s="1"/>
  <c r="N173" i="12" s="1"/>
  <c r="K173" i="12" l="1"/>
  <c r="R173" i="12" s="1"/>
  <c r="L173" i="12" l="1"/>
  <c r="C174" i="12" s="1"/>
  <c r="E174" i="12" s="1"/>
  <c r="H174" i="12" s="1"/>
  <c r="N174" i="12" s="1"/>
  <c r="K174" i="12" l="1"/>
  <c r="R174" i="12" s="1"/>
  <c r="L174" i="12" l="1"/>
  <c r="C175" i="12" s="1"/>
  <c r="E175" i="12" l="1"/>
  <c r="F175" i="12"/>
  <c r="G175" i="12" s="1"/>
  <c r="H175" i="12" s="1"/>
  <c r="N175" i="12" s="1"/>
  <c r="K175" i="12" l="1"/>
  <c r="R175" i="12" s="1"/>
  <c r="L175" i="12" l="1"/>
  <c r="C176" i="12" s="1"/>
  <c r="F176" i="12" l="1"/>
  <c r="G176" i="12" s="1"/>
  <c r="E176" i="12"/>
  <c r="H176" i="12" l="1"/>
  <c r="N176" i="12" s="1"/>
  <c r="K176" i="12" l="1"/>
  <c r="R176" i="12" s="1"/>
  <c r="L176" i="12" l="1"/>
  <c r="C177" i="12" s="1"/>
  <c r="F177" i="12"/>
  <c r="G177" i="12" s="1"/>
  <c r="E177" i="12"/>
  <c r="H177" i="12" s="1"/>
  <c r="N177" i="12" s="1"/>
  <c r="K177" i="12" l="1"/>
  <c r="R177" i="12" s="1"/>
  <c r="L177" i="12" l="1"/>
  <c r="C178" i="12" s="1"/>
  <c r="F178" i="12" l="1"/>
  <c r="G178" i="12" s="1"/>
  <c r="E178" i="12"/>
  <c r="H178" i="12" l="1"/>
  <c r="N178" i="12" s="1"/>
  <c r="K178" i="12" l="1"/>
  <c r="L178" i="12"/>
  <c r="C179" i="12" s="1"/>
  <c r="R178" i="12" l="1"/>
  <c r="E179" i="12"/>
  <c r="F179" i="12"/>
  <c r="G179" i="12" s="1"/>
  <c r="H179" i="12" s="1"/>
  <c r="N179" i="12" s="1"/>
  <c r="K179" i="12" l="1"/>
  <c r="R179" i="12" s="1"/>
  <c r="L179" i="12" l="1"/>
  <c r="C180" i="12" s="1"/>
  <c r="F180" i="12" l="1"/>
  <c r="G180" i="12" s="1"/>
  <c r="E180" i="12"/>
  <c r="H180" i="12" l="1"/>
  <c r="N180" i="12" s="1"/>
  <c r="K180" i="12" l="1"/>
  <c r="R180" i="12" s="1"/>
  <c r="L180" i="12" l="1"/>
  <c r="C181" i="12" s="1"/>
  <c r="E181" i="12" l="1"/>
  <c r="F181" i="12"/>
  <c r="G181" i="12" s="1"/>
  <c r="H181" i="12" l="1"/>
  <c r="N181" i="12" s="1"/>
  <c r="K181" i="12" l="1"/>
  <c r="R181" i="12" s="1"/>
  <c r="L181" i="12" l="1"/>
  <c r="C182" i="12" s="1"/>
  <c r="F182" i="12" l="1"/>
  <c r="G182" i="12" s="1"/>
  <c r="E182" i="12"/>
  <c r="H182" i="12" l="1"/>
  <c r="N182" i="12" s="1"/>
  <c r="K182" i="12"/>
  <c r="R182" i="12" s="1"/>
  <c r="L182" i="12" l="1"/>
  <c r="C183" i="12" s="1"/>
  <c r="E183" i="12" l="1"/>
  <c r="F183" i="12"/>
  <c r="G183" i="12" s="1"/>
  <c r="H183" i="12" l="1"/>
  <c r="N183" i="12" s="1"/>
  <c r="K183" i="12" l="1"/>
  <c r="R183" i="12" s="1"/>
  <c r="L183" i="12" l="1"/>
  <c r="C184" i="12" s="1"/>
  <c r="F184" i="12" l="1"/>
  <c r="G184" i="12" s="1"/>
  <c r="E184" i="12"/>
  <c r="H184" i="12" l="1"/>
  <c r="N184" i="12" s="1"/>
  <c r="K184" i="12"/>
  <c r="R184" i="12" s="1"/>
  <c r="X9" i="12" l="1"/>
  <c r="X10" i="12"/>
  <c r="X11" i="12"/>
  <c r="X12" i="12"/>
  <c r="X13" i="12"/>
  <c r="X14" i="12"/>
  <c r="L18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8A86B-DF0F-4994-8DE8-FB106E50AD1B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  <connection id="2" xr16:uid="{DC7F12FF-48BA-4051-8DA9-6460279B79DC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  <connection id="3" xr16:uid="{380BE10B-73BB-4CBC-BF58-051D75FE6647}" keepAlive="1" name="Zapytanie — myjnia (3)" description="Połączenie z zapytaniem „myjnia (3)” w skoroszycie." type="5" refreshedVersion="8" background="1" saveData="1">
    <dbPr connection="Provider=Microsoft.Mashup.OleDb.1;Data Source=$Workbook$;Location=&quot;myjnia (3)&quot;;Extended Properties=&quot;&quot;" command="SELECT * FROM [myjnia (3)]"/>
  </connection>
  <connection id="4" xr16:uid="{A17AFB32-CB07-4A42-87CB-B4467F52454C}" keepAlive="1" name="Zapytanie — myjnia (4)" description="Połączenie z zapytaniem „myjnia (4)” w skoroszycie." type="5" refreshedVersion="8" background="1" saveData="1">
    <dbPr connection="Provider=Microsoft.Mashup.OleDb.1;Data Source=$Workbook$;Location=&quot;myjnia (4)&quot;;Extended Properties=&quot;&quot;" command="SELECT * FROM [myjnia (4)]"/>
  </connection>
  <connection id="5" xr16:uid="{BB2270ED-1AB8-4D8D-99E8-706D662EBC52}" keepAlive="1" name="Zapytanie — myjnia (5)" description="Połączenie z zapytaniem „myjnia (5)” w skoroszycie." type="5" refreshedVersion="8" background="1" saveData="1">
    <dbPr connection="Provider=Microsoft.Mashup.OleDb.1;Data Source=$Workbook$;Location=&quot;myjnia (5)&quot;;Extended Properties=&quot;&quot;" command="SELECT * FROM [myjnia (5)]"/>
  </connection>
  <connection id="6" xr16:uid="{0853F508-3FBA-4B9B-BE74-76666F2F81DE}" keepAlive="1" name="Zapytanie — myjnia (6)" description="Połączenie z zapytaniem „myjnia (6)” w skoroszycie." type="5" refreshedVersion="8" background="1" saveData="1">
    <dbPr connection="Provider=Microsoft.Mashup.OleDb.1;Data Source=$Workbook$;Location=&quot;myjnia (6)&quot;;Extended Properties=&quot;&quot;" command="SELECT * FROM [myjnia (6)]"/>
  </connection>
  <connection id="7" xr16:uid="{67C4AF6B-69FA-4A3E-997E-4CB51AE735EA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  <connection id="8" xr16:uid="{4FE5505E-FF40-4EA3-B262-FD3FDB3E84D4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9" xr16:uid="{01BE0A07-A6FF-4883-B082-297C55BBA3D2}" keepAlive="1" name="Zapytanie — pogoda (3)" description="Połączenie z zapytaniem „pogoda (3)” w skoroszycie." type="5" refreshedVersion="0" background="1">
    <dbPr connection="Provider=Microsoft.Mashup.OleDb.1;Data Source=$Workbook$;Location=&quot;pogoda (3)&quot;;Extended Properties=&quot;&quot;" command="SELECT * FROM [pogoda (3)]"/>
  </connection>
  <connection id="10" xr16:uid="{75425284-3722-4AD9-8050-03AB86382E08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11" xr16:uid="{0C1015D8-27C8-4190-B772-435231DCBE4C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  <connection id="12" xr16:uid="{29783A55-4EA4-4892-A737-2282198CC921}" keepAlive="1" name="Zapytanie — pogoda (6)" description="Połączenie z zapytaniem „pogoda (6)” w skoroszycie." type="5" refreshedVersion="8" background="1" saveData="1">
    <dbPr connection="Provider=Microsoft.Mashup.OleDb.1;Data Source=$Workbook$;Location=&quot;pogoda (6)&quot;;Extended Properties=&quot;&quot;" command="SELECT * FROM [pogoda (6)]"/>
  </connection>
  <connection id="13" xr16:uid="{A8A01D87-92BC-416A-8741-723EDFFC33A7}" keepAlive="1" name="Zapytanie — pogoda (7)" description="Połączenie z zapytaniem „pogoda (7)” w skoroszycie." type="5" refreshedVersion="8" background="1" saveData="1">
    <dbPr connection="Provider=Microsoft.Mashup.OleDb.1;Data Source=$Workbook$;Location=&quot;pogoda (7)&quot;;Extended Properties=&quot;&quot;" command="SELECT * FROM [pogoda (7)]"/>
  </connection>
</connections>
</file>

<file path=xl/sharedStrings.xml><?xml version="1.0" encoding="utf-8"?>
<sst xmlns="http://schemas.openxmlformats.org/spreadsheetml/2006/main" count="30" uniqueCount="23">
  <si>
    <t>temperatura_srednia</t>
  </si>
  <si>
    <t>opady</t>
  </si>
  <si>
    <t>Parowanie</t>
  </si>
  <si>
    <t>Opday do zbiornika</t>
  </si>
  <si>
    <t>Stany po opadach</t>
  </si>
  <si>
    <t>Stan po czątku dnia</t>
  </si>
  <si>
    <t>Czy paruje</t>
  </si>
  <si>
    <t>Czy podlewać</t>
  </si>
  <si>
    <t>Ile podlać</t>
  </si>
  <si>
    <t>Stan przed podlanie</t>
  </si>
  <si>
    <t>Podlanie</t>
  </si>
  <si>
    <t>Koniec dnia</t>
  </si>
  <si>
    <t>Dzień</t>
  </si>
  <si>
    <t>Cza dolać</t>
  </si>
  <si>
    <t>Miesiąć</t>
  </si>
  <si>
    <t>Ilość wody</t>
  </si>
  <si>
    <t>kwiecień</t>
  </si>
  <si>
    <t>maj</t>
  </si>
  <si>
    <t>czerwiec</t>
  </si>
  <si>
    <t>lipiec</t>
  </si>
  <si>
    <t>sierpień</t>
  </si>
  <si>
    <t>wrzesień</t>
  </si>
  <si>
    <t>koiszt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</si>
</sst>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'Zadanie 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'Zadanie 3'!#REF!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2EE-4660-863A-4D5B310F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3679"/>
        <c:axId val="771997039"/>
      </c:lineChart>
      <c:catAx>
        <c:axId val="7719936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7039"/>
        <c:crosses val="autoZero"/>
        <c:auto val="1"/>
        <c:lblAlgn val="ctr"/>
        <c:lblOffset val="100"/>
        <c:noMultiLvlLbl val="0"/>
      </c:catAx>
      <c:valAx>
        <c:axId val="771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711992</xdr:colOff>
      <xdr:row>162</xdr:row>
      <xdr:rowOff>47625</xdr:rowOff>
    </xdr:from>
    <xdr:to>
      <xdr:col>14</xdr:col>
      <xdr:colOff>0</xdr:colOff>
      <xdr:row>177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662C188-64C9-8AF5-D9CD-6F8CE3053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AE4F029D-EA5D-469F-8090-4EA296FAEAE1}" autoFormatId="16" applyNumberFormats="0" applyBorderFormats="0" applyFontFormats="0" applyPatternFormats="0" applyAlignmentFormats="0" applyWidthHeightFormats="0">
  <queryTableRefresh nextId="3">
    <queryTableFields count="2">
      <queryTableField id="1" name="temperatura_srednia" tableColumnId="1"/>
      <queryTableField id="2" name="opad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DBABFDFF-3147-4DBA-834A-118D3B2B38BD}" autoFormatId="16" applyNumberFormats="0" applyBorderFormats="0" applyFontFormats="0" applyPatternFormats="0" applyAlignmentFormats="0" applyWidthHeightFormats="0">
  <queryTableRefresh nextId="3">
    <queryTableFields count="2">
      <queryTableField id="1" name="temperatura_srednia" tableColumnId="1"/>
      <queryTableField id="2" name="opad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8A2949FA-324A-4D1D-AC80-9FFFC7237F5C}" autoFormatId="16" applyNumberFormats="0" applyBorderFormats="0" applyFontFormats="0" applyPatternFormats="0" applyAlignmentFormats="0" applyWidthHeightFormats="0">
  <queryTableRefresh nextId="17" unboundColumnsRight="13">
    <queryTableFields count="15">
      <queryTableField id="1" name="temperatura_srednia" tableColumnId="1"/>
      <queryTableField id="2" name="opady" tableColumnId="2"/>
      <queryTableField id="5" dataBound="0" tableColumnId="5"/>
      <queryTableField id="3" dataBound="0" tableColumnId="3"/>
      <queryTableField id="4" dataBound="0" tableColumnId="4"/>
      <queryTableField id="6" dataBound="0" tableColumnId="6"/>
      <queryTableField id="7" dataBound="0" tableColumnId="7"/>
      <queryTableField id="10" dataBound="0" tableColumnId="10"/>
      <queryTableField id="8" dataBound="0" tableColumnId="8"/>
      <queryTableField id="9" dataBound="0" tableColumnId="9"/>
      <queryTableField id="11" dataBound="0" tableColumnId="11"/>
      <queryTableField id="12" dataBound="0" tableColumnId="12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B33E4-0FB3-4006-9FA3-BBAAB38F950D}" name="pogoda__4" displayName="pogoda__4" ref="A1:B184" tableType="queryTable" totalsRowShown="0">
  <autoFilter ref="A1:B184" xr:uid="{BCAB33E4-0FB3-4006-9FA3-BBAAB38F950D}"/>
  <tableColumns count="2">
    <tableColumn id="1" xr3:uid="{0B2B6175-3960-40C4-BD8D-223AE23D8405}" uniqueName="1" name="temperatura_srednia" queryTableFieldId="1"/>
    <tableColumn id="2" xr3:uid="{7D10A1FE-2A0F-42E8-A168-A98BDB213691}" uniqueName="2" name="opad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A78369A-3F3A-42D4-802F-6EAF04786EF7}" name="pogoda__413" displayName="pogoda__413" ref="A1:B184" tableType="queryTable" totalsRowShown="0">
  <autoFilter ref="A1:B184" xr:uid="{BA78369A-3F3A-42D4-802F-6EAF04786EF7}"/>
  <tableColumns count="2">
    <tableColumn id="1" xr3:uid="{6BD834BA-B6CE-48CB-A9E5-7FEC31710BE6}" uniqueName="1" name="temperatura_srednia" queryTableFieldId="1"/>
    <tableColumn id="2" xr3:uid="{50D0184A-31DB-4080-9442-69B54EF59079}" uniqueName="2" name="opad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10D53-5C63-49A3-97B7-B19139A81C4F}" name="pogoda__42" displayName="pogoda__42" ref="A1:O184" tableType="queryTable" totalsRowShown="0">
  <autoFilter ref="A1:O184" xr:uid="{BFB10D53-5C63-49A3-97B7-B19139A81C4F}"/>
  <tableColumns count="15">
    <tableColumn id="1" xr3:uid="{CBFC970E-6E2B-4C2B-8BA6-6323E403AC2C}" uniqueName="1" name="temperatura_srednia" queryTableFieldId="1"/>
    <tableColumn id="2" xr3:uid="{0D4F2F76-4D93-4152-9720-F087892266FF}" uniqueName="2" name="opady" queryTableFieldId="2"/>
    <tableColumn id="5" xr3:uid="{48FD8B28-0290-4EFB-AF46-67B4CD706C61}" uniqueName="5" name="Stan po czątku dnia" queryTableFieldId="5"/>
    <tableColumn id="3" xr3:uid="{A0777A5C-8FCC-4DDA-8696-776053C64B2C}" uniqueName="3" name="Opday do zbiornika" queryTableFieldId="3" dataDxfId="11">
      <calculatedColumnFormula>700*pogoda__42[[#This Row],[opady]]</calculatedColumnFormula>
    </tableColumn>
    <tableColumn id="4" xr3:uid="{BEF50249-FAF0-49C9-B938-F634CEF49D60}" uniqueName="4" name="Stany po opadach" queryTableFieldId="4" dataDxfId="10">
      <calculatedColumnFormula>MIN(SUM(pogoda__42[[#This Row],[Stan po czątku dnia]:[Opday do zbiornika]]), 25000)</calculatedColumnFormula>
    </tableColumn>
    <tableColumn id="6" xr3:uid="{2212D58C-C4FC-4A8F-B524-77837CB057AB}" uniqueName="6" name="Czy paruje" queryTableFieldId="6" dataDxfId="8">
      <calculatedColumnFormula>IF(pogoda__42[[#This Row],[opady]] = 0, pogoda__42[[#This Row],[Stan po czątku dnia]]*(0.0003)*pogoda__42[[#This Row],[temperatura_srednia]]^(1.5), 0)</calculatedColumnFormula>
    </tableColumn>
    <tableColumn id="7" xr3:uid="{CEF52825-36E7-4C38-9898-0D8C2DDBA66C}" uniqueName="7" name="Parowanie" queryTableFieldId="7" dataDxfId="9">
      <calculatedColumnFormula>ROUNDUP(pogoda__42[[#This Row],[Czy paruje]], 0)*(-1)</calculatedColumnFormula>
    </tableColumn>
    <tableColumn id="10" xr3:uid="{8EF48735-37F0-49C7-8EED-29E4CED1918D}" uniqueName="10" name="Stan przed podlanie" queryTableFieldId="10" dataDxfId="5">
      <calculatedColumnFormula>SUM(pogoda__42[[#This Row],[Stany po opadach]], pogoda__42[[#This Row],[Parowanie]])</calculatedColumnFormula>
    </tableColumn>
    <tableColumn id="8" xr3:uid="{DA430EAA-4A2E-4894-B261-E7D36D0F7F43}" uniqueName="8" name="Czy podlewać" queryTableFieldId="8" dataDxfId="7">
      <calculatedColumnFormula>IF(AND(pogoda__42[[#This Row],[temperatura_srednia]] &gt; 15, pogoda__42[[#This Row],[opady]] &lt;= 0.61), "TAK", "NIE")</calculatedColumnFormula>
    </tableColumn>
    <tableColumn id="9" xr3:uid="{9E966A08-0161-46E1-A51C-551DD8831428}" uniqueName="9" name="Ile podlać" queryTableFieldId="9" dataDxfId="6">
      <calculatedColumnFormula>IF(pogoda__42[[#This Row],[Czy podlewać]] = "TAK", IF(pogoda__42[[#This Row],[temperatura_srednia]]&lt;30, -12000, -24000),0)</calculatedColumnFormula>
    </tableColumn>
    <tableColumn id="11" xr3:uid="{7BDD41BD-2E56-47E0-B3E9-BBA561A12E18}" uniqueName="11" name="Podlanie" queryTableFieldId="11" dataDxfId="3">
      <calculatedColumnFormula>IF(pogoda__42[[#This Row],[Stan przed podlanie]]+pogoda__42[[#This Row],[Ile podlać]]&lt;0, 25000+pogoda__42[[#This Row],[Ile podlać]], pogoda__42[[#This Row],[Stan przed podlanie]]+pogoda__42[[#This Row],[Ile podlać]])</calculatedColumnFormula>
    </tableColumn>
    <tableColumn id="12" xr3:uid="{A6A1AB34-0D7D-4961-9545-7902B5584C40}" uniqueName="12" name="Koniec dnia" queryTableFieldId="12" dataDxfId="4">
      <calculatedColumnFormula>pogoda__42[[#This Row],[Podlanie]]</calculatedColumnFormula>
    </tableColumn>
    <tableColumn id="14" xr3:uid="{C80292C3-D6E8-45E4-9850-ACD91D64EC82}" uniqueName="14" name="Dzień" queryTableFieldId="14" dataDxfId="2"/>
    <tableColumn id="15" xr3:uid="{85A4D9DF-089B-4BB1-98EB-E04C10870EAA}" uniqueName="15" name="Cza dolać" queryTableFieldId="15" dataDxfId="0">
      <calculatedColumnFormula>IF(pogoda__42[[#This Row],[Stan przed podlanie]]+pogoda__42[[#This Row],[Ile podlać]]&lt;0, 25000-pogoda__42[[#This Row],[Stan przed podlanie]], 0)</calculatedColumnFormula>
    </tableColumn>
    <tableColumn id="16" xr3:uid="{47E258C7-AC7D-4FE6-B0CA-A654DA7A9146}" uniqueName="16" name="Miesiąć" queryTableFieldId="16" dataDxfId="1">
      <calculatedColumnFormula>MONTH(pogoda__42[[#This Row],[Dzień]])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1000-DCEE-4EEB-A2CA-5ACB984DD986}">
  <dimension ref="A1:B184"/>
  <sheetViews>
    <sheetView workbookViewId="0">
      <selection sqref="A1:XFD1048576"/>
    </sheetView>
  </sheetViews>
  <sheetFormatPr defaultRowHeight="14.25" x14ac:dyDescent="0.45"/>
  <cols>
    <col min="1" max="1" width="19.73046875" bestFit="1" customWidth="1"/>
    <col min="2" max="2" width="7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4</v>
      </c>
      <c r="B2">
        <v>2</v>
      </c>
    </row>
    <row r="3" spans="1:2" x14ac:dyDescent="0.45">
      <c r="A3">
        <v>2</v>
      </c>
      <c r="B3">
        <v>6</v>
      </c>
    </row>
    <row r="4" spans="1:2" x14ac:dyDescent="0.45">
      <c r="A4">
        <v>4</v>
      </c>
      <c r="B4">
        <v>1</v>
      </c>
    </row>
    <row r="5" spans="1:2" x14ac:dyDescent="0.45">
      <c r="A5">
        <v>4</v>
      </c>
      <c r="B5">
        <v>0.8</v>
      </c>
    </row>
    <row r="6" spans="1:2" x14ac:dyDescent="0.45">
      <c r="A6">
        <v>3</v>
      </c>
      <c r="B6">
        <v>0</v>
      </c>
    </row>
    <row r="7" spans="1:2" x14ac:dyDescent="0.45">
      <c r="A7">
        <v>4</v>
      </c>
      <c r="B7">
        <v>0</v>
      </c>
    </row>
    <row r="8" spans="1:2" x14ac:dyDescent="0.45">
      <c r="A8">
        <v>4</v>
      </c>
      <c r="B8">
        <v>1</v>
      </c>
    </row>
    <row r="9" spans="1:2" x14ac:dyDescent="0.45">
      <c r="A9">
        <v>8</v>
      </c>
      <c r="B9">
        <v>1</v>
      </c>
    </row>
    <row r="10" spans="1:2" x14ac:dyDescent="0.45">
      <c r="A10">
        <v>6</v>
      </c>
      <c r="B10">
        <v>2</v>
      </c>
    </row>
    <row r="11" spans="1:2" x14ac:dyDescent="0.45">
      <c r="A11">
        <v>9</v>
      </c>
      <c r="B11">
        <v>2</v>
      </c>
    </row>
    <row r="12" spans="1:2" x14ac:dyDescent="0.45">
      <c r="A12">
        <v>12</v>
      </c>
      <c r="B12">
        <v>3</v>
      </c>
    </row>
    <row r="13" spans="1:2" x14ac:dyDescent="0.45">
      <c r="A13">
        <v>10</v>
      </c>
      <c r="B13">
        <v>2</v>
      </c>
    </row>
    <row r="14" spans="1:2" x14ac:dyDescent="0.45">
      <c r="A14">
        <v>8</v>
      </c>
      <c r="B14">
        <v>1</v>
      </c>
    </row>
    <row r="15" spans="1:2" x14ac:dyDescent="0.45">
      <c r="A15">
        <v>6</v>
      </c>
      <c r="B15">
        <v>0</v>
      </c>
    </row>
    <row r="16" spans="1:2" x14ac:dyDescent="0.45">
      <c r="A16">
        <v>14</v>
      </c>
      <c r="B16">
        <v>0</v>
      </c>
    </row>
    <row r="17" spans="1:2" x14ac:dyDescent="0.45">
      <c r="A17">
        <v>10</v>
      </c>
      <c r="B17">
        <v>0</v>
      </c>
    </row>
    <row r="18" spans="1:2" x14ac:dyDescent="0.45">
      <c r="A18">
        <v>6</v>
      </c>
      <c r="B18">
        <v>0</v>
      </c>
    </row>
    <row r="19" spans="1:2" x14ac:dyDescent="0.45">
      <c r="A19">
        <v>4</v>
      </c>
      <c r="B19">
        <v>0</v>
      </c>
    </row>
    <row r="20" spans="1:2" x14ac:dyDescent="0.45">
      <c r="A20">
        <v>7</v>
      </c>
      <c r="B20">
        <v>0</v>
      </c>
    </row>
    <row r="21" spans="1:2" x14ac:dyDescent="0.45">
      <c r="A21">
        <v>10</v>
      </c>
      <c r="B21">
        <v>1</v>
      </c>
    </row>
    <row r="22" spans="1:2" x14ac:dyDescent="0.45">
      <c r="A22">
        <v>11</v>
      </c>
      <c r="B22">
        <v>3.2</v>
      </c>
    </row>
    <row r="23" spans="1:2" x14ac:dyDescent="0.45">
      <c r="A23">
        <v>8</v>
      </c>
      <c r="B23">
        <v>2.2000000000000002</v>
      </c>
    </row>
    <row r="24" spans="1:2" x14ac:dyDescent="0.45">
      <c r="A24">
        <v>11</v>
      </c>
      <c r="B24">
        <v>1</v>
      </c>
    </row>
    <row r="25" spans="1:2" x14ac:dyDescent="0.45">
      <c r="A25">
        <v>12</v>
      </c>
      <c r="B25">
        <v>1</v>
      </c>
    </row>
    <row r="26" spans="1:2" x14ac:dyDescent="0.45">
      <c r="A26">
        <v>14</v>
      </c>
      <c r="B26">
        <v>1</v>
      </c>
    </row>
    <row r="27" spans="1:2" x14ac:dyDescent="0.45">
      <c r="A27">
        <v>16</v>
      </c>
      <c r="B27">
        <v>0</v>
      </c>
    </row>
    <row r="28" spans="1:2" x14ac:dyDescent="0.45">
      <c r="A28">
        <v>16</v>
      </c>
      <c r="B28">
        <v>1</v>
      </c>
    </row>
    <row r="29" spans="1:2" x14ac:dyDescent="0.45">
      <c r="A29">
        <v>6</v>
      </c>
      <c r="B29">
        <v>2</v>
      </c>
    </row>
    <row r="30" spans="1:2" x14ac:dyDescent="0.45">
      <c r="A30">
        <v>7</v>
      </c>
      <c r="B30">
        <v>0</v>
      </c>
    </row>
    <row r="31" spans="1:2" x14ac:dyDescent="0.45">
      <c r="A31">
        <v>10</v>
      </c>
      <c r="B31">
        <v>0</v>
      </c>
    </row>
    <row r="32" spans="1:2" x14ac:dyDescent="0.45">
      <c r="A32">
        <v>10</v>
      </c>
      <c r="B32">
        <v>4</v>
      </c>
    </row>
    <row r="33" spans="1:2" x14ac:dyDescent="0.45">
      <c r="A33">
        <v>7</v>
      </c>
      <c r="B33">
        <v>5</v>
      </c>
    </row>
    <row r="34" spans="1:2" x14ac:dyDescent="0.45">
      <c r="A34">
        <v>9</v>
      </c>
      <c r="B34">
        <v>4</v>
      </c>
    </row>
    <row r="35" spans="1:2" x14ac:dyDescent="0.45">
      <c r="A35">
        <v>15</v>
      </c>
      <c r="B35">
        <v>0.4</v>
      </c>
    </row>
    <row r="36" spans="1:2" x14ac:dyDescent="0.45">
      <c r="A36">
        <v>18</v>
      </c>
      <c r="B36">
        <v>0.4</v>
      </c>
    </row>
    <row r="37" spans="1:2" x14ac:dyDescent="0.45">
      <c r="A37">
        <v>16</v>
      </c>
      <c r="B37">
        <v>0</v>
      </c>
    </row>
    <row r="38" spans="1:2" x14ac:dyDescent="0.45">
      <c r="A38">
        <v>14</v>
      </c>
      <c r="B38">
        <v>0</v>
      </c>
    </row>
    <row r="39" spans="1:2" x14ac:dyDescent="0.45">
      <c r="A39">
        <v>10</v>
      </c>
      <c r="B39">
        <v>0</v>
      </c>
    </row>
    <row r="40" spans="1:2" x14ac:dyDescent="0.45">
      <c r="A40">
        <v>14</v>
      </c>
      <c r="B40">
        <v>0.3</v>
      </c>
    </row>
    <row r="41" spans="1:2" x14ac:dyDescent="0.45">
      <c r="A41">
        <v>12</v>
      </c>
      <c r="B41">
        <v>0.1</v>
      </c>
    </row>
    <row r="42" spans="1:2" x14ac:dyDescent="0.45">
      <c r="A42">
        <v>11</v>
      </c>
      <c r="B42">
        <v>0</v>
      </c>
    </row>
    <row r="43" spans="1:2" x14ac:dyDescent="0.45">
      <c r="A43">
        <v>16</v>
      </c>
      <c r="B43">
        <v>3</v>
      </c>
    </row>
    <row r="44" spans="1:2" x14ac:dyDescent="0.45">
      <c r="A44">
        <v>12</v>
      </c>
      <c r="B44">
        <v>0</v>
      </c>
    </row>
    <row r="45" spans="1:2" x14ac:dyDescent="0.45">
      <c r="A45">
        <v>10</v>
      </c>
      <c r="B45">
        <v>0</v>
      </c>
    </row>
    <row r="46" spans="1:2" x14ac:dyDescent="0.45">
      <c r="A46">
        <v>12</v>
      </c>
      <c r="B46">
        <v>0</v>
      </c>
    </row>
    <row r="47" spans="1:2" x14ac:dyDescent="0.45">
      <c r="A47">
        <v>10</v>
      </c>
      <c r="B47">
        <v>1.8</v>
      </c>
    </row>
    <row r="48" spans="1:2" x14ac:dyDescent="0.45">
      <c r="A48">
        <v>11</v>
      </c>
      <c r="B48">
        <v>2.8</v>
      </c>
    </row>
    <row r="49" spans="1:2" x14ac:dyDescent="0.45">
      <c r="A49">
        <v>12</v>
      </c>
      <c r="B49">
        <v>1.9</v>
      </c>
    </row>
    <row r="50" spans="1:2" x14ac:dyDescent="0.45">
      <c r="A50">
        <v>16</v>
      </c>
      <c r="B50">
        <v>2.2000000000000002</v>
      </c>
    </row>
    <row r="51" spans="1:2" x14ac:dyDescent="0.45">
      <c r="A51">
        <v>13</v>
      </c>
      <c r="B51">
        <v>2.2999999999999998</v>
      </c>
    </row>
    <row r="52" spans="1:2" x14ac:dyDescent="0.45">
      <c r="A52">
        <v>11</v>
      </c>
      <c r="B52">
        <v>5.4</v>
      </c>
    </row>
    <row r="53" spans="1:2" x14ac:dyDescent="0.45">
      <c r="A53">
        <v>12</v>
      </c>
      <c r="B53">
        <v>5.5</v>
      </c>
    </row>
    <row r="54" spans="1:2" x14ac:dyDescent="0.45">
      <c r="A54">
        <v>12</v>
      </c>
      <c r="B54">
        <v>5.2</v>
      </c>
    </row>
    <row r="55" spans="1:2" x14ac:dyDescent="0.45">
      <c r="A55">
        <v>14</v>
      </c>
      <c r="B55">
        <v>3</v>
      </c>
    </row>
    <row r="56" spans="1:2" x14ac:dyDescent="0.45">
      <c r="A56">
        <v>15</v>
      </c>
      <c r="B56">
        <v>0</v>
      </c>
    </row>
    <row r="57" spans="1:2" x14ac:dyDescent="0.45">
      <c r="A57">
        <v>14</v>
      </c>
      <c r="B57">
        <v>0</v>
      </c>
    </row>
    <row r="58" spans="1:2" x14ac:dyDescent="0.45">
      <c r="A58">
        <v>10</v>
      </c>
      <c r="B58">
        <v>0</v>
      </c>
    </row>
    <row r="59" spans="1:2" x14ac:dyDescent="0.45">
      <c r="A59">
        <v>12</v>
      </c>
      <c r="B59">
        <v>0.1</v>
      </c>
    </row>
    <row r="60" spans="1:2" x14ac:dyDescent="0.45">
      <c r="A60">
        <v>14</v>
      </c>
      <c r="B60">
        <v>0</v>
      </c>
    </row>
    <row r="61" spans="1:2" x14ac:dyDescent="0.45">
      <c r="A61">
        <v>13</v>
      </c>
      <c r="B61">
        <v>0</v>
      </c>
    </row>
    <row r="62" spans="1:2" x14ac:dyDescent="0.45">
      <c r="A62">
        <v>12</v>
      </c>
      <c r="B62">
        <v>0</v>
      </c>
    </row>
    <row r="63" spans="1:2" x14ac:dyDescent="0.45">
      <c r="A63">
        <v>18</v>
      </c>
      <c r="B63">
        <v>4</v>
      </c>
    </row>
    <row r="64" spans="1:2" x14ac:dyDescent="0.45">
      <c r="A64">
        <v>18</v>
      </c>
      <c r="B64">
        <v>3</v>
      </c>
    </row>
    <row r="65" spans="1:2" x14ac:dyDescent="0.45">
      <c r="A65">
        <v>22</v>
      </c>
      <c r="B65">
        <v>0</v>
      </c>
    </row>
    <row r="66" spans="1:2" x14ac:dyDescent="0.45">
      <c r="A66">
        <v>15</v>
      </c>
      <c r="B66">
        <v>0</v>
      </c>
    </row>
    <row r="67" spans="1:2" x14ac:dyDescent="0.45">
      <c r="A67">
        <v>18</v>
      </c>
      <c r="B67">
        <v>0</v>
      </c>
    </row>
    <row r="68" spans="1:2" x14ac:dyDescent="0.45">
      <c r="A68">
        <v>22</v>
      </c>
      <c r="B68">
        <v>0</v>
      </c>
    </row>
    <row r="69" spans="1:2" x14ac:dyDescent="0.45">
      <c r="A69">
        <v>14</v>
      </c>
      <c r="B69">
        <v>8</v>
      </c>
    </row>
    <row r="70" spans="1:2" x14ac:dyDescent="0.45">
      <c r="A70">
        <v>14</v>
      </c>
      <c r="B70">
        <v>5.9</v>
      </c>
    </row>
    <row r="71" spans="1:2" x14ac:dyDescent="0.45">
      <c r="A71">
        <v>12</v>
      </c>
      <c r="B71">
        <v>5</v>
      </c>
    </row>
    <row r="72" spans="1:2" x14ac:dyDescent="0.45">
      <c r="A72">
        <v>16</v>
      </c>
      <c r="B72">
        <v>0</v>
      </c>
    </row>
    <row r="73" spans="1:2" x14ac:dyDescent="0.45">
      <c r="A73">
        <v>16</v>
      </c>
      <c r="B73">
        <v>0</v>
      </c>
    </row>
    <row r="74" spans="1:2" x14ac:dyDescent="0.45">
      <c r="A74">
        <v>18</v>
      </c>
      <c r="B74">
        <v>5</v>
      </c>
    </row>
    <row r="75" spans="1:2" x14ac:dyDescent="0.45">
      <c r="A75">
        <v>19</v>
      </c>
      <c r="B75">
        <v>1</v>
      </c>
    </row>
    <row r="76" spans="1:2" x14ac:dyDescent="0.45">
      <c r="A76">
        <v>22</v>
      </c>
      <c r="B76">
        <v>0</v>
      </c>
    </row>
    <row r="77" spans="1:2" x14ac:dyDescent="0.45">
      <c r="A77">
        <v>16</v>
      </c>
      <c r="B77">
        <v>0</v>
      </c>
    </row>
    <row r="78" spans="1:2" x14ac:dyDescent="0.45">
      <c r="A78">
        <v>12</v>
      </c>
      <c r="B78">
        <v>0</v>
      </c>
    </row>
    <row r="79" spans="1:2" x14ac:dyDescent="0.45">
      <c r="A79">
        <v>14</v>
      </c>
      <c r="B79">
        <v>0</v>
      </c>
    </row>
    <row r="80" spans="1:2" x14ac:dyDescent="0.45">
      <c r="A80">
        <v>16</v>
      </c>
      <c r="B80">
        <v>0.3</v>
      </c>
    </row>
    <row r="81" spans="1:2" x14ac:dyDescent="0.45">
      <c r="A81">
        <v>12</v>
      </c>
      <c r="B81">
        <v>3</v>
      </c>
    </row>
    <row r="82" spans="1:2" x14ac:dyDescent="0.45">
      <c r="A82">
        <v>13</v>
      </c>
      <c r="B82">
        <v>2</v>
      </c>
    </row>
    <row r="83" spans="1:2" x14ac:dyDescent="0.45">
      <c r="A83">
        <v>12</v>
      </c>
      <c r="B83">
        <v>0</v>
      </c>
    </row>
    <row r="84" spans="1:2" x14ac:dyDescent="0.45">
      <c r="A84">
        <v>12</v>
      </c>
      <c r="B84">
        <v>3</v>
      </c>
    </row>
    <row r="85" spans="1:2" x14ac:dyDescent="0.45">
      <c r="A85">
        <v>13</v>
      </c>
      <c r="B85">
        <v>3</v>
      </c>
    </row>
    <row r="86" spans="1:2" x14ac:dyDescent="0.45">
      <c r="A86">
        <v>12</v>
      </c>
      <c r="B86">
        <v>0</v>
      </c>
    </row>
    <row r="87" spans="1:2" x14ac:dyDescent="0.45">
      <c r="A87">
        <v>16</v>
      </c>
      <c r="B87">
        <v>0</v>
      </c>
    </row>
    <row r="88" spans="1:2" x14ac:dyDescent="0.45">
      <c r="A88">
        <v>16</v>
      </c>
      <c r="B88">
        <v>7</v>
      </c>
    </row>
    <row r="89" spans="1:2" x14ac:dyDescent="0.45">
      <c r="A89">
        <v>18</v>
      </c>
      <c r="B89">
        <v>6</v>
      </c>
    </row>
    <row r="90" spans="1:2" x14ac:dyDescent="0.45">
      <c r="A90">
        <v>16</v>
      </c>
      <c r="B90">
        <v>0</v>
      </c>
    </row>
    <row r="91" spans="1:2" x14ac:dyDescent="0.45">
      <c r="A91">
        <v>16</v>
      </c>
      <c r="B91">
        <v>0</v>
      </c>
    </row>
    <row r="92" spans="1:2" x14ac:dyDescent="0.45">
      <c r="A92">
        <v>19</v>
      </c>
      <c r="B92">
        <v>0</v>
      </c>
    </row>
    <row r="93" spans="1:2" x14ac:dyDescent="0.45">
      <c r="A93">
        <v>18</v>
      </c>
      <c r="B93">
        <v>0</v>
      </c>
    </row>
    <row r="94" spans="1:2" x14ac:dyDescent="0.45">
      <c r="A94">
        <v>20</v>
      </c>
      <c r="B94">
        <v>0</v>
      </c>
    </row>
    <row r="95" spans="1:2" x14ac:dyDescent="0.45">
      <c r="A95">
        <v>22</v>
      </c>
      <c r="B95">
        <v>0</v>
      </c>
    </row>
    <row r="96" spans="1:2" x14ac:dyDescent="0.45">
      <c r="A96">
        <v>25</v>
      </c>
      <c r="B96">
        <v>0</v>
      </c>
    </row>
    <row r="97" spans="1:2" x14ac:dyDescent="0.45">
      <c r="A97">
        <v>26</v>
      </c>
      <c r="B97">
        <v>0</v>
      </c>
    </row>
    <row r="98" spans="1:2" x14ac:dyDescent="0.45">
      <c r="A98">
        <v>22</v>
      </c>
      <c r="B98">
        <v>0</v>
      </c>
    </row>
    <row r="99" spans="1:2" x14ac:dyDescent="0.45">
      <c r="A99">
        <v>22</v>
      </c>
      <c r="B99">
        <v>18</v>
      </c>
    </row>
    <row r="100" spans="1:2" x14ac:dyDescent="0.45">
      <c r="A100">
        <v>20</v>
      </c>
      <c r="B100">
        <v>3</v>
      </c>
    </row>
    <row r="101" spans="1:2" x14ac:dyDescent="0.45">
      <c r="A101">
        <v>16</v>
      </c>
      <c r="B101">
        <v>0.2</v>
      </c>
    </row>
    <row r="102" spans="1:2" x14ac:dyDescent="0.45">
      <c r="A102">
        <v>13</v>
      </c>
      <c r="B102">
        <v>12.2</v>
      </c>
    </row>
    <row r="103" spans="1:2" x14ac:dyDescent="0.45">
      <c r="A103">
        <v>16</v>
      </c>
      <c r="B103">
        <v>0</v>
      </c>
    </row>
    <row r="104" spans="1:2" x14ac:dyDescent="0.45">
      <c r="A104">
        <v>18</v>
      </c>
      <c r="B104">
        <v>2</v>
      </c>
    </row>
    <row r="105" spans="1:2" x14ac:dyDescent="0.45">
      <c r="A105">
        <v>18</v>
      </c>
      <c r="B105">
        <v>12</v>
      </c>
    </row>
    <row r="106" spans="1:2" x14ac:dyDescent="0.45">
      <c r="A106">
        <v>18</v>
      </c>
      <c r="B106">
        <v>0</v>
      </c>
    </row>
    <row r="107" spans="1:2" x14ac:dyDescent="0.45">
      <c r="A107">
        <v>18</v>
      </c>
      <c r="B107">
        <v>0</v>
      </c>
    </row>
    <row r="108" spans="1:2" x14ac:dyDescent="0.45">
      <c r="A108">
        <v>16</v>
      </c>
      <c r="B108">
        <v>0</v>
      </c>
    </row>
    <row r="109" spans="1:2" x14ac:dyDescent="0.45">
      <c r="A109">
        <v>21</v>
      </c>
      <c r="B109">
        <v>0</v>
      </c>
    </row>
    <row r="110" spans="1:2" x14ac:dyDescent="0.45">
      <c r="A110">
        <v>26</v>
      </c>
      <c r="B110">
        <v>0</v>
      </c>
    </row>
    <row r="111" spans="1:2" x14ac:dyDescent="0.45">
      <c r="A111">
        <v>23</v>
      </c>
      <c r="B111">
        <v>18</v>
      </c>
    </row>
    <row r="112" spans="1:2" x14ac:dyDescent="0.45">
      <c r="A112">
        <v>19</v>
      </c>
      <c r="B112">
        <v>0</v>
      </c>
    </row>
    <row r="113" spans="1:2" x14ac:dyDescent="0.45">
      <c r="A113">
        <v>20</v>
      </c>
      <c r="B113">
        <v>6</v>
      </c>
    </row>
    <row r="114" spans="1:2" x14ac:dyDescent="0.45">
      <c r="A114">
        <v>22</v>
      </c>
      <c r="B114">
        <v>0</v>
      </c>
    </row>
    <row r="115" spans="1:2" x14ac:dyDescent="0.45">
      <c r="A115">
        <v>20</v>
      </c>
      <c r="B115">
        <v>0</v>
      </c>
    </row>
    <row r="116" spans="1:2" x14ac:dyDescent="0.45">
      <c r="A116">
        <v>20</v>
      </c>
      <c r="B116">
        <v>0</v>
      </c>
    </row>
    <row r="117" spans="1:2" x14ac:dyDescent="0.45">
      <c r="A117">
        <v>23</v>
      </c>
      <c r="B117">
        <v>0.1</v>
      </c>
    </row>
    <row r="118" spans="1:2" x14ac:dyDescent="0.45">
      <c r="A118">
        <v>16</v>
      </c>
      <c r="B118">
        <v>0</v>
      </c>
    </row>
    <row r="119" spans="1:2" x14ac:dyDescent="0.45">
      <c r="A119">
        <v>16</v>
      </c>
      <c r="B119">
        <v>0.1</v>
      </c>
    </row>
    <row r="120" spans="1:2" x14ac:dyDescent="0.45">
      <c r="A120">
        <v>18</v>
      </c>
      <c r="B120">
        <v>0.3</v>
      </c>
    </row>
    <row r="121" spans="1:2" x14ac:dyDescent="0.45">
      <c r="A121">
        <v>18</v>
      </c>
      <c r="B121">
        <v>0</v>
      </c>
    </row>
    <row r="122" spans="1:2" x14ac:dyDescent="0.45">
      <c r="A122">
        <v>14</v>
      </c>
      <c r="B122">
        <v>0</v>
      </c>
    </row>
    <row r="123" spans="1:2" x14ac:dyDescent="0.45">
      <c r="A123">
        <v>14</v>
      </c>
      <c r="B123">
        <v>0</v>
      </c>
    </row>
    <row r="124" spans="1:2" x14ac:dyDescent="0.45">
      <c r="A124">
        <v>16</v>
      </c>
      <c r="B124">
        <v>0</v>
      </c>
    </row>
    <row r="125" spans="1:2" x14ac:dyDescent="0.45">
      <c r="A125">
        <v>22</v>
      </c>
      <c r="B125">
        <v>0</v>
      </c>
    </row>
    <row r="126" spans="1:2" x14ac:dyDescent="0.45">
      <c r="A126">
        <v>22</v>
      </c>
      <c r="B126">
        <v>0</v>
      </c>
    </row>
    <row r="127" spans="1:2" x14ac:dyDescent="0.45">
      <c r="A127">
        <v>25</v>
      </c>
      <c r="B127">
        <v>0</v>
      </c>
    </row>
    <row r="128" spans="1:2" x14ac:dyDescent="0.45">
      <c r="A128">
        <v>24</v>
      </c>
      <c r="B128">
        <v>0</v>
      </c>
    </row>
    <row r="129" spans="1:2" x14ac:dyDescent="0.45">
      <c r="A129">
        <v>24</v>
      </c>
      <c r="B129">
        <v>0</v>
      </c>
    </row>
    <row r="130" spans="1:2" x14ac:dyDescent="0.45">
      <c r="A130">
        <v>28</v>
      </c>
      <c r="B130">
        <v>0</v>
      </c>
    </row>
    <row r="131" spans="1:2" x14ac:dyDescent="0.45">
      <c r="A131">
        <v>28</v>
      </c>
      <c r="B131">
        <v>0</v>
      </c>
    </row>
    <row r="132" spans="1:2" x14ac:dyDescent="0.45">
      <c r="A132">
        <v>24</v>
      </c>
      <c r="B132">
        <v>0</v>
      </c>
    </row>
    <row r="133" spans="1:2" x14ac:dyDescent="0.45">
      <c r="A133">
        <v>24</v>
      </c>
      <c r="B133">
        <v>0</v>
      </c>
    </row>
    <row r="134" spans="1:2" x14ac:dyDescent="0.45">
      <c r="A134">
        <v>26</v>
      </c>
      <c r="B134">
        <v>0</v>
      </c>
    </row>
    <row r="135" spans="1:2" x14ac:dyDescent="0.45">
      <c r="A135">
        <v>32</v>
      </c>
      <c r="B135">
        <v>0.6</v>
      </c>
    </row>
    <row r="136" spans="1:2" x14ac:dyDescent="0.45">
      <c r="A136">
        <v>31</v>
      </c>
      <c r="B136">
        <v>0.1</v>
      </c>
    </row>
    <row r="137" spans="1:2" x14ac:dyDescent="0.45">
      <c r="A137">
        <v>33</v>
      </c>
      <c r="B137">
        <v>0</v>
      </c>
    </row>
    <row r="138" spans="1:2" x14ac:dyDescent="0.45">
      <c r="A138">
        <v>31</v>
      </c>
      <c r="B138">
        <v>12</v>
      </c>
    </row>
    <row r="139" spans="1:2" x14ac:dyDescent="0.45">
      <c r="A139">
        <v>22</v>
      </c>
      <c r="B139">
        <v>0</v>
      </c>
    </row>
    <row r="140" spans="1:2" x14ac:dyDescent="0.45">
      <c r="A140">
        <v>24</v>
      </c>
      <c r="B140">
        <v>0.2</v>
      </c>
    </row>
    <row r="141" spans="1:2" x14ac:dyDescent="0.45">
      <c r="A141">
        <v>22</v>
      </c>
      <c r="B141">
        <v>0</v>
      </c>
    </row>
    <row r="142" spans="1:2" x14ac:dyDescent="0.45">
      <c r="A142">
        <v>19</v>
      </c>
      <c r="B142">
        <v>0</v>
      </c>
    </row>
    <row r="143" spans="1:2" x14ac:dyDescent="0.45">
      <c r="A143">
        <v>18</v>
      </c>
      <c r="B143">
        <v>0</v>
      </c>
    </row>
    <row r="144" spans="1:2" x14ac:dyDescent="0.45">
      <c r="A144">
        <v>18</v>
      </c>
      <c r="B144">
        <v>0</v>
      </c>
    </row>
    <row r="145" spans="1:2" x14ac:dyDescent="0.45">
      <c r="A145">
        <v>18</v>
      </c>
      <c r="B145">
        <v>0</v>
      </c>
    </row>
    <row r="146" spans="1:2" x14ac:dyDescent="0.45">
      <c r="A146">
        <v>19</v>
      </c>
      <c r="B146">
        <v>0</v>
      </c>
    </row>
    <row r="147" spans="1:2" x14ac:dyDescent="0.45">
      <c r="A147">
        <v>21</v>
      </c>
      <c r="B147">
        <v>5.5</v>
      </c>
    </row>
    <row r="148" spans="1:2" x14ac:dyDescent="0.45">
      <c r="A148">
        <v>18</v>
      </c>
      <c r="B148">
        <v>18</v>
      </c>
    </row>
    <row r="149" spans="1:2" x14ac:dyDescent="0.45">
      <c r="A149">
        <v>19</v>
      </c>
      <c r="B149">
        <v>12</v>
      </c>
    </row>
    <row r="150" spans="1:2" x14ac:dyDescent="0.45">
      <c r="A150">
        <v>23</v>
      </c>
      <c r="B150">
        <v>0</v>
      </c>
    </row>
    <row r="151" spans="1:2" x14ac:dyDescent="0.45">
      <c r="A151">
        <v>17</v>
      </c>
      <c r="B151">
        <v>0.1</v>
      </c>
    </row>
    <row r="152" spans="1:2" x14ac:dyDescent="0.45">
      <c r="A152">
        <v>16</v>
      </c>
      <c r="B152">
        <v>14</v>
      </c>
    </row>
    <row r="153" spans="1:2" x14ac:dyDescent="0.45">
      <c r="A153">
        <v>22</v>
      </c>
      <c r="B153">
        <v>0</v>
      </c>
    </row>
    <row r="154" spans="1:2" x14ac:dyDescent="0.45">
      <c r="A154">
        <v>26</v>
      </c>
      <c r="B154">
        <v>0</v>
      </c>
    </row>
    <row r="155" spans="1:2" x14ac:dyDescent="0.45">
      <c r="A155">
        <v>27</v>
      </c>
      <c r="B155">
        <v>2</v>
      </c>
    </row>
    <row r="156" spans="1:2" x14ac:dyDescent="0.45">
      <c r="A156">
        <v>18</v>
      </c>
      <c r="B156">
        <v>0</v>
      </c>
    </row>
    <row r="157" spans="1:2" x14ac:dyDescent="0.45">
      <c r="A157">
        <v>17</v>
      </c>
      <c r="B157">
        <v>0</v>
      </c>
    </row>
    <row r="158" spans="1:2" x14ac:dyDescent="0.45">
      <c r="A158">
        <v>16</v>
      </c>
      <c r="B158">
        <v>0.1</v>
      </c>
    </row>
    <row r="159" spans="1:2" x14ac:dyDescent="0.45">
      <c r="A159">
        <v>15</v>
      </c>
      <c r="B159">
        <v>0</v>
      </c>
    </row>
    <row r="160" spans="1:2" x14ac:dyDescent="0.45">
      <c r="A160">
        <v>12</v>
      </c>
      <c r="B160">
        <v>4</v>
      </c>
    </row>
    <row r="161" spans="1:2" x14ac:dyDescent="0.45">
      <c r="A161">
        <v>13</v>
      </c>
      <c r="B161">
        <v>0</v>
      </c>
    </row>
    <row r="162" spans="1:2" x14ac:dyDescent="0.45">
      <c r="A162">
        <v>11</v>
      </c>
      <c r="B162">
        <v>4</v>
      </c>
    </row>
    <row r="163" spans="1:2" x14ac:dyDescent="0.45">
      <c r="A163">
        <v>11</v>
      </c>
      <c r="B163">
        <v>0</v>
      </c>
    </row>
    <row r="164" spans="1:2" x14ac:dyDescent="0.45">
      <c r="A164">
        <v>12</v>
      </c>
      <c r="B164">
        <v>0</v>
      </c>
    </row>
    <row r="165" spans="1:2" x14ac:dyDescent="0.45">
      <c r="A165">
        <v>16</v>
      </c>
      <c r="B165">
        <v>0.1</v>
      </c>
    </row>
    <row r="166" spans="1:2" x14ac:dyDescent="0.45">
      <c r="A166">
        <v>18</v>
      </c>
      <c r="B166">
        <v>0</v>
      </c>
    </row>
    <row r="167" spans="1:2" x14ac:dyDescent="0.45">
      <c r="A167">
        <v>18</v>
      </c>
      <c r="B167">
        <v>0</v>
      </c>
    </row>
    <row r="168" spans="1:2" x14ac:dyDescent="0.45">
      <c r="A168">
        <v>19</v>
      </c>
      <c r="B168">
        <v>3</v>
      </c>
    </row>
    <row r="169" spans="1:2" x14ac:dyDescent="0.45">
      <c r="A169">
        <v>16</v>
      </c>
      <c r="B169">
        <v>0.1</v>
      </c>
    </row>
    <row r="170" spans="1:2" x14ac:dyDescent="0.45">
      <c r="A170">
        <v>18</v>
      </c>
      <c r="B170">
        <v>0</v>
      </c>
    </row>
    <row r="171" spans="1:2" x14ac:dyDescent="0.45">
      <c r="A171">
        <v>22</v>
      </c>
      <c r="B171">
        <v>0.5</v>
      </c>
    </row>
    <row r="172" spans="1:2" x14ac:dyDescent="0.45">
      <c r="A172">
        <v>16</v>
      </c>
      <c r="B172">
        <v>0</v>
      </c>
    </row>
    <row r="173" spans="1:2" x14ac:dyDescent="0.45">
      <c r="A173">
        <v>15</v>
      </c>
      <c r="B173">
        <v>0</v>
      </c>
    </row>
    <row r="174" spans="1:2" x14ac:dyDescent="0.45">
      <c r="A174">
        <v>14</v>
      </c>
      <c r="B174">
        <v>2</v>
      </c>
    </row>
    <row r="175" spans="1:2" x14ac:dyDescent="0.45">
      <c r="A175">
        <v>12</v>
      </c>
      <c r="B175">
        <v>0</v>
      </c>
    </row>
    <row r="176" spans="1:2" x14ac:dyDescent="0.45">
      <c r="A176">
        <v>13</v>
      </c>
      <c r="B176">
        <v>0</v>
      </c>
    </row>
    <row r="177" spans="1:2" x14ac:dyDescent="0.45">
      <c r="A177">
        <v>15</v>
      </c>
      <c r="B177">
        <v>0</v>
      </c>
    </row>
    <row r="178" spans="1:2" x14ac:dyDescent="0.45">
      <c r="A178">
        <v>15</v>
      </c>
      <c r="B178">
        <v>0</v>
      </c>
    </row>
    <row r="179" spans="1:2" x14ac:dyDescent="0.45">
      <c r="A179">
        <v>14</v>
      </c>
      <c r="B179">
        <v>0</v>
      </c>
    </row>
    <row r="180" spans="1:2" x14ac:dyDescent="0.45">
      <c r="A180">
        <v>12</v>
      </c>
      <c r="B180">
        <v>0</v>
      </c>
    </row>
    <row r="181" spans="1:2" x14ac:dyDescent="0.45">
      <c r="A181">
        <v>11</v>
      </c>
      <c r="B181">
        <v>0</v>
      </c>
    </row>
    <row r="182" spans="1:2" x14ac:dyDescent="0.45">
      <c r="A182">
        <v>10</v>
      </c>
      <c r="B182">
        <v>0</v>
      </c>
    </row>
    <row r="183" spans="1:2" x14ac:dyDescent="0.45">
      <c r="A183">
        <v>10</v>
      </c>
      <c r="B183">
        <v>0</v>
      </c>
    </row>
    <row r="184" spans="1:2" x14ac:dyDescent="0.45">
      <c r="A184">
        <v>10</v>
      </c>
      <c r="B18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0C1D-5341-4632-9B39-CE48F2B058CE}">
  <dimension ref="A1:E184"/>
  <sheetViews>
    <sheetView workbookViewId="0">
      <selection activeCell="E4" sqref="E4"/>
    </sheetView>
  </sheetViews>
  <sheetFormatPr defaultRowHeight="14.25" x14ac:dyDescent="0.45"/>
  <cols>
    <col min="1" max="1" width="19.73046875" bestFit="1" customWidth="1"/>
    <col min="2" max="2" width="7.73046875" bestFit="1" customWidth="1"/>
  </cols>
  <sheetData>
    <row r="1" spans="1:5" x14ac:dyDescent="0.45">
      <c r="A1" t="s">
        <v>0</v>
      </c>
      <c r="B1" t="s">
        <v>1</v>
      </c>
      <c r="E1">
        <f>COUNTIFS(pogoda__413[temperatura_srednia], "&lt;=15")</f>
        <v>88</v>
      </c>
    </row>
    <row r="2" spans="1:5" x14ac:dyDescent="0.45">
      <c r="A2">
        <v>4</v>
      </c>
      <c r="B2">
        <v>2</v>
      </c>
      <c r="E2">
        <f>COUNTIFS(pogoda__413[temperatura_srednia], "&gt;15", pogoda__413[opady], "&lt;0.61")</f>
        <v>73</v>
      </c>
    </row>
    <row r="3" spans="1:5" x14ac:dyDescent="0.45">
      <c r="A3">
        <v>2</v>
      </c>
      <c r="B3">
        <v>6</v>
      </c>
      <c r="E3">
        <f>COUNTIFS(pogoda__413[temperatura_srednia], "&gt;15", pogoda__413[opady], "&gt;=0.61")</f>
        <v>22</v>
      </c>
    </row>
    <row r="4" spans="1:5" x14ac:dyDescent="0.45">
      <c r="A4">
        <v>4</v>
      </c>
      <c r="B4">
        <v>1</v>
      </c>
    </row>
    <row r="5" spans="1:5" x14ac:dyDescent="0.45">
      <c r="A5">
        <v>4</v>
      </c>
      <c r="B5">
        <v>0.8</v>
      </c>
    </row>
    <row r="6" spans="1:5" x14ac:dyDescent="0.45">
      <c r="A6">
        <v>3</v>
      </c>
      <c r="B6">
        <v>0</v>
      </c>
    </row>
    <row r="7" spans="1:5" x14ac:dyDescent="0.45">
      <c r="A7">
        <v>4</v>
      </c>
      <c r="B7">
        <v>0</v>
      </c>
    </row>
    <row r="8" spans="1:5" x14ac:dyDescent="0.45">
      <c r="A8">
        <v>4</v>
      </c>
      <c r="B8">
        <v>1</v>
      </c>
    </row>
    <row r="9" spans="1:5" x14ac:dyDescent="0.45">
      <c r="A9">
        <v>8</v>
      </c>
      <c r="B9">
        <v>1</v>
      </c>
    </row>
    <row r="10" spans="1:5" x14ac:dyDescent="0.45">
      <c r="A10">
        <v>6</v>
      </c>
      <c r="B10">
        <v>2</v>
      </c>
    </row>
    <row r="11" spans="1:5" x14ac:dyDescent="0.45">
      <c r="A11">
        <v>9</v>
      </c>
      <c r="B11">
        <v>2</v>
      </c>
    </row>
    <row r="12" spans="1:5" x14ac:dyDescent="0.45">
      <c r="A12">
        <v>12</v>
      </c>
      <c r="B12">
        <v>3</v>
      </c>
    </row>
    <row r="13" spans="1:5" x14ac:dyDescent="0.45">
      <c r="A13">
        <v>10</v>
      </c>
      <c r="B13">
        <v>2</v>
      </c>
    </row>
    <row r="14" spans="1:5" x14ac:dyDescent="0.45">
      <c r="A14">
        <v>8</v>
      </c>
      <c r="B14">
        <v>1</v>
      </c>
    </row>
    <row r="15" spans="1:5" x14ac:dyDescent="0.45">
      <c r="A15">
        <v>6</v>
      </c>
      <c r="B15">
        <v>0</v>
      </c>
    </row>
    <row r="16" spans="1:5" x14ac:dyDescent="0.45">
      <c r="A16">
        <v>14</v>
      </c>
      <c r="B16">
        <v>0</v>
      </c>
    </row>
    <row r="17" spans="1:2" x14ac:dyDescent="0.45">
      <c r="A17">
        <v>10</v>
      </c>
      <c r="B17">
        <v>0</v>
      </c>
    </row>
    <row r="18" spans="1:2" x14ac:dyDescent="0.45">
      <c r="A18">
        <v>6</v>
      </c>
      <c r="B18">
        <v>0</v>
      </c>
    </row>
    <row r="19" spans="1:2" x14ac:dyDescent="0.45">
      <c r="A19">
        <v>4</v>
      </c>
      <c r="B19">
        <v>0</v>
      </c>
    </row>
    <row r="20" spans="1:2" x14ac:dyDescent="0.45">
      <c r="A20">
        <v>7</v>
      </c>
      <c r="B20">
        <v>0</v>
      </c>
    </row>
    <row r="21" spans="1:2" x14ac:dyDescent="0.45">
      <c r="A21">
        <v>10</v>
      </c>
      <c r="B21">
        <v>1</v>
      </c>
    </row>
    <row r="22" spans="1:2" x14ac:dyDescent="0.45">
      <c r="A22">
        <v>11</v>
      </c>
      <c r="B22">
        <v>3.2</v>
      </c>
    </row>
    <row r="23" spans="1:2" x14ac:dyDescent="0.45">
      <c r="A23">
        <v>8</v>
      </c>
      <c r="B23">
        <v>2.2000000000000002</v>
      </c>
    </row>
    <row r="24" spans="1:2" x14ac:dyDescent="0.45">
      <c r="A24">
        <v>11</v>
      </c>
      <c r="B24">
        <v>1</v>
      </c>
    </row>
    <row r="25" spans="1:2" x14ac:dyDescent="0.45">
      <c r="A25">
        <v>12</v>
      </c>
      <c r="B25">
        <v>1</v>
      </c>
    </row>
    <row r="26" spans="1:2" x14ac:dyDescent="0.45">
      <c r="A26">
        <v>14</v>
      </c>
      <c r="B26">
        <v>1</v>
      </c>
    </row>
    <row r="27" spans="1:2" x14ac:dyDescent="0.45">
      <c r="A27">
        <v>16</v>
      </c>
      <c r="B27">
        <v>0</v>
      </c>
    </row>
    <row r="28" spans="1:2" x14ac:dyDescent="0.45">
      <c r="A28">
        <v>16</v>
      </c>
      <c r="B28">
        <v>1</v>
      </c>
    </row>
    <row r="29" spans="1:2" x14ac:dyDescent="0.45">
      <c r="A29">
        <v>6</v>
      </c>
      <c r="B29">
        <v>2</v>
      </c>
    </row>
    <row r="30" spans="1:2" x14ac:dyDescent="0.45">
      <c r="A30">
        <v>7</v>
      </c>
      <c r="B30">
        <v>0</v>
      </c>
    </row>
    <row r="31" spans="1:2" x14ac:dyDescent="0.45">
      <c r="A31">
        <v>10</v>
      </c>
      <c r="B31">
        <v>0</v>
      </c>
    </row>
    <row r="32" spans="1:2" x14ac:dyDescent="0.45">
      <c r="A32">
        <v>10</v>
      </c>
      <c r="B32">
        <v>4</v>
      </c>
    </row>
    <row r="33" spans="1:2" x14ac:dyDescent="0.45">
      <c r="A33">
        <v>7</v>
      </c>
      <c r="B33">
        <v>5</v>
      </c>
    </row>
    <row r="34" spans="1:2" x14ac:dyDescent="0.45">
      <c r="A34">
        <v>9</v>
      </c>
      <c r="B34">
        <v>4</v>
      </c>
    </row>
    <row r="35" spans="1:2" x14ac:dyDescent="0.45">
      <c r="A35">
        <v>15</v>
      </c>
      <c r="B35">
        <v>0.4</v>
      </c>
    </row>
    <row r="36" spans="1:2" x14ac:dyDescent="0.45">
      <c r="A36">
        <v>18</v>
      </c>
      <c r="B36">
        <v>0.4</v>
      </c>
    </row>
    <row r="37" spans="1:2" x14ac:dyDescent="0.45">
      <c r="A37">
        <v>16</v>
      </c>
      <c r="B37">
        <v>0</v>
      </c>
    </row>
    <row r="38" spans="1:2" x14ac:dyDescent="0.45">
      <c r="A38">
        <v>14</v>
      </c>
      <c r="B38">
        <v>0</v>
      </c>
    </row>
    <row r="39" spans="1:2" x14ac:dyDescent="0.45">
      <c r="A39">
        <v>10</v>
      </c>
      <c r="B39">
        <v>0</v>
      </c>
    </row>
    <row r="40" spans="1:2" x14ac:dyDescent="0.45">
      <c r="A40">
        <v>14</v>
      </c>
      <c r="B40">
        <v>0.3</v>
      </c>
    </row>
    <row r="41" spans="1:2" x14ac:dyDescent="0.45">
      <c r="A41">
        <v>12</v>
      </c>
      <c r="B41">
        <v>0.1</v>
      </c>
    </row>
    <row r="42" spans="1:2" x14ac:dyDescent="0.45">
      <c r="A42">
        <v>11</v>
      </c>
      <c r="B42">
        <v>0</v>
      </c>
    </row>
    <row r="43" spans="1:2" x14ac:dyDescent="0.45">
      <c r="A43">
        <v>16</v>
      </c>
      <c r="B43">
        <v>3</v>
      </c>
    </row>
    <row r="44" spans="1:2" x14ac:dyDescent="0.45">
      <c r="A44">
        <v>12</v>
      </c>
      <c r="B44">
        <v>0</v>
      </c>
    </row>
    <row r="45" spans="1:2" x14ac:dyDescent="0.45">
      <c r="A45">
        <v>10</v>
      </c>
      <c r="B45">
        <v>0</v>
      </c>
    </row>
    <row r="46" spans="1:2" x14ac:dyDescent="0.45">
      <c r="A46">
        <v>12</v>
      </c>
      <c r="B46">
        <v>0</v>
      </c>
    </row>
    <row r="47" spans="1:2" x14ac:dyDescent="0.45">
      <c r="A47">
        <v>10</v>
      </c>
      <c r="B47">
        <v>1.8</v>
      </c>
    </row>
    <row r="48" spans="1:2" x14ac:dyDescent="0.45">
      <c r="A48">
        <v>11</v>
      </c>
      <c r="B48">
        <v>2.8</v>
      </c>
    </row>
    <row r="49" spans="1:2" x14ac:dyDescent="0.45">
      <c r="A49">
        <v>12</v>
      </c>
      <c r="B49">
        <v>1.9</v>
      </c>
    </row>
    <row r="50" spans="1:2" x14ac:dyDescent="0.45">
      <c r="A50">
        <v>16</v>
      </c>
      <c r="B50">
        <v>2.2000000000000002</v>
      </c>
    </row>
    <row r="51" spans="1:2" x14ac:dyDescent="0.45">
      <c r="A51">
        <v>13</v>
      </c>
      <c r="B51">
        <v>2.2999999999999998</v>
      </c>
    </row>
    <row r="52" spans="1:2" x14ac:dyDescent="0.45">
      <c r="A52">
        <v>11</v>
      </c>
      <c r="B52">
        <v>5.4</v>
      </c>
    </row>
    <row r="53" spans="1:2" x14ac:dyDescent="0.45">
      <c r="A53">
        <v>12</v>
      </c>
      <c r="B53">
        <v>5.5</v>
      </c>
    </row>
    <row r="54" spans="1:2" x14ac:dyDescent="0.45">
      <c r="A54">
        <v>12</v>
      </c>
      <c r="B54">
        <v>5.2</v>
      </c>
    </row>
    <row r="55" spans="1:2" x14ac:dyDescent="0.45">
      <c r="A55">
        <v>14</v>
      </c>
      <c r="B55">
        <v>3</v>
      </c>
    </row>
    <row r="56" spans="1:2" x14ac:dyDescent="0.45">
      <c r="A56">
        <v>15</v>
      </c>
      <c r="B56">
        <v>0</v>
      </c>
    </row>
    <row r="57" spans="1:2" x14ac:dyDescent="0.45">
      <c r="A57">
        <v>14</v>
      </c>
      <c r="B57">
        <v>0</v>
      </c>
    </row>
    <row r="58" spans="1:2" x14ac:dyDescent="0.45">
      <c r="A58">
        <v>10</v>
      </c>
      <c r="B58">
        <v>0</v>
      </c>
    </row>
    <row r="59" spans="1:2" x14ac:dyDescent="0.45">
      <c r="A59">
        <v>12</v>
      </c>
      <c r="B59">
        <v>0.1</v>
      </c>
    </row>
    <row r="60" spans="1:2" x14ac:dyDescent="0.45">
      <c r="A60">
        <v>14</v>
      </c>
      <c r="B60">
        <v>0</v>
      </c>
    </row>
    <row r="61" spans="1:2" x14ac:dyDescent="0.45">
      <c r="A61">
        <v>13</v>
      </c>
      <c r="B61">
        <v>0</v>
      </c>
    </row>
    <row r="62" spans="1:2" x14ac:dyDescent="0.45">
      <c r="A62">
        <v>12</v>
      </c>
      <c r="B62">
        <v>0</v>
      </c>
    </row>
    <row r="63" spans="1:2" x14ac:dyDescent="0.45">
      <c r="A63">
        <v>18</v>
      </c>
      <c r="B63">
        <v>4</v>
      </c>
    </row>
    <row r="64" spans="1:2" x14ac:dyDescent="0.45">
      <c r="A64">
        <v>18</v>
      </c>
      <c r="B64">
        <v>3</v>
      </c>
    </row>
    <row r="65" spans="1:2" x14ac:dyDescent="0.45">
      <c r="A65">
        <v>22</v>
      </c>
      <c r="B65">
        <v>0</v>
      </c>
    </row>
    <row r="66" spans="1:2" x14ac:dyDescent="0.45">
      <c r="A66">
        <v>15</v>
      </c>
      <c r="B66">
        <v>0</v>
      </c>
    </row>
    <row r="67" spans="1:2" x14ac:dyDescent="0.45">
      <c r="A67">
        <v>18</v>
      </c>
      <c r="B67">
        <v>0</v>
      </c>
    </row>
    <row r="68" spans="1:2" x14ac:dyDescent="0.45">
      <c r="A68">
        <v>22</v>
      </c>
      <c r="B68">
        <v>0</v>
      </c>
    </row>
    <row r="69" spans="1:2" x14ac:dyDescent="0.45">
      <c r="A69">
        <v>14</v>
      </c>
      <c r="B69">
        <v>8</v>
      </c>
    </row>
    <row r="70" spans="1:2" x14ac:dyDescent="0.45">
      <c r="A70">
        <v>14</v>
      </c>
      <c r="B70">
        <v>5.9</v>
      </c>
    </row>
    <row r="71" spans="1:2" x14ac:dyDescent="0.45">
      <c r="A71">
        <v>12</v>
      </c>
      <c r="B71">
        <v>5</v>
      </c>
    </row>
    <row r="72" spans="1:2" x14ac:dyDescent="0.45">
      <c r="A72">
        <v>16</v>
      </c>
      <c r="B72">
        <v>0</v>
      </c>
    </row>
    <row r="73" spans="1:2" x14ac:dyDescent="0.45">
      <c r="A73">
        <v>16</v>
      </c>
      <c r="B73">
        <v>0</v>
      </c>
    </row>
    <row r="74" spans="1:2" x14ac:dyDescent="0.45">
      <c r="A74">
        <v>18</v>
      </c>
      <c r="B74">
        <v>5</v>
      </c>
    </row>
    <row r="75" spans="1:2" x14ac:dyDescent="0.45">
      <c r="A75">
        <v>19</v>
      </c>
      <c r="B75">
        <v>1</v>
      </c>
    </row>
    <row r="76" spans="1:2" x14ac:dyDescent="0.45">
      <c r="A76">
        <v>22</v>
      </c>
      <c r="B76">
        <v>0</v>
      </c>
    </row>
    <row r="77" spans="1:2" x14ac:dyDescent="0.45">
      <c r="A77">
        <v>16</v>
      </c>
      <c r="B77">
        <v>0</v>
      </c>
    </row>
    <row r="78" spans="1:2" x14ac:dyDescent="0.45">
      <c r="A78">
        <v>12</v>
      </c>
      <c r="B78">
        <v>0</v>
      </c>
    </row>
    <row r="79" spans="1:2" x14ac:dyDescent="0.45">
      <c r="A79">
        <v>14</v>
      </c>
      <c r="B79">
        <v>0</v>
      </c>
    </row>
    <row r="80" spans="1:2" x14ac:dyDescent="0.45">
      <c r="A80">
        <v>16</v>
      </c>
      <c r="B80">
        <v>0.3</v>
      </c>
    </row>
    <row r="81" spans="1:2" x14ac:dyDescent="0.45">
      <c r="A81">
        <v>12</v>
      </c>
      <c r="B81">
        <v>3</v>
      </c>
    </row>
    <row r="82" spans="1:2" x14ac:dyDescent="0.45">
      <c r="A82">
        <v>13</v>
      </c>
      <c r="B82">
        <v>2</v>
      </c>
    </row>
    <row r="83" spans="1:2" x14ac:dyDescent="0.45">
      <c r="A83">
        <v>12</v>
      </c>
      <c r="B83">
        <v>0</v>
      </c>
    </row>
    <row r="84" spans="1:2" x14ac:dyDescent="0.45">
      <c r="A84">
        <v>12</v>
      </c>
      <c r="B84">
        <v>3</v>
      </c>
    </row>
    <row r="85" spans="1:2" x14ac:dyDescent="0.45">
      <c r="A85">
        <v>13</v>
      </c>
      <c r="B85">
        <v>3</v>
      </c>
    </row>
    <row r="86" spans="1:2" x14ac:dyDescent="0.45">
      <c r="A86">
        <v>12</v>
      </c>
      <c r="B86">
        <v>0</v>
      </c>
    </row>
    <row r="87" spans="1:2" x14ac:dyDescent="0.45">
      <c r="A87">
        <v>16</v>
      </c>
      <c r="B87">
        <v>0</v>
      </c>
    </row>
    <row r="88" spans="1:2" x14ac:dyDescent="0.45">
      <c r="A88">
        <v>16</v>
      </c>
      <c r="B88">
        <v>7</v>
      </c>
    </row>
    <row r="89" spans="1:2" x14ac:dyDescent="0.45">
      <c r="A89">
        <v>18</v>
      </c>
      <c r="B89">
        <v>6</v>
      </c>
    </row>
    <row r="90" spans="1:2" x14ac:dyDescent="0.45">
      <c r="A90">
        <v>16</v>
      </c>
      <c r="B90">
        <v>0</v>
      </c>
    </row>
    <row r="91" spans="1:2" x14ac:dyDescent="0.45">
      <c r="A91">
        <v>16</v>
      </c>
      <c r="B91">
        <v>0</v>
      </c>
    </row>
    <row r="92" spans="1:2" x14ac:dyDescent="0.45">
      <c r="A92">
        <v>19</v>
      </c>
      <c r="B92">
        <v>0</v>
      </c>
    </row>
    <row r="93" spans="1:2" x14ac:dyDescent="0.45">
      <c r="A93">
        <v>18</v>
      </c>
      <c r="B93">
        <v>0</v>
      </c>
    </row>
    <row r="94" spans="1:2" x14ac:dyDescent="0.45">
      <c r="A94">
        <v>20</v>
      </c>
      <c r="B94">
        <v>0</v>
      </c>
    </row>
    <row r="95" spans="1:2" x14ac:dyDescent="0.45">
      <c r="A95">
        <v>22</v>
      </c>
      <c r="B95">
        <v>0</v>
      </c>
    </row>
    <row r="96" spans="1:2" x14ac:dyDescent="0.45">
      <c r="A96">
        <v>25</v>
      </c>
      <c r="B96">
        <v>0</v>
      </c>
    </row>
    <row r="97" spans="1:2" x14ac:dyDescent="0.45">
      <c r="A97">
        <v>26</v>
      </c>
      <c r="B97">
        <v>0</v>
      </c>
    </row>
    <row r="98" spans="1:2" x14ac:dyDescent="0.45">
      <c r="A98">
        <v>22</v>
      </c>
      <c r="B98">
        <v>0</v>
      </c>
    </row>
    <row r="99" spans="1:2" x14ac:dyDescent="0.45">
      <c r="A99">
        <v>22</v>
      </c>
      <c r="B99">
        <v>18</v>
      </c>
    </row>
    <row r="100" spans="1:2" x14ac:dyDescent="0.45">
      <c r="A100">
        <v>20</v>
      </c>
      <c r="B100">
        <v>3</v>
      </c>
    </row>
    <row r="101" spans="1:2" x14ac:dyDescent="0.45">
      <c r="A101">
        <v>16</v>
      </c>
      <c r="B101">
        <v>0.2</v>
      </c>
    </row>
    <row r="102" spans="1:2" x14ac:dyDescent="0.45">
      <c r="A102">
        <v>13</v>
      </c>
      <c r="B102">
        <v>12.2</v>
      </c>
    </row>
    <row r="103" spans="1:2" x14ac:dyDescent="0.45">
      <c r="A103">
        <v>16</v>
      </c>
      <c r="B103">
        <v>0</v>
      </c>
    </row>
    <row r="104" spans="1:2" x14ac:dyDescent="0.45">
      <c r="A104">
        <v>18</v>
      </c>
      <c r="B104">
        <v>2</v>
      </c>
    </row>
    <row r="105" spans="1:2" x14ac:dyDescent="0.45">
      <c r="A105">
        <v>18</v>
      </c>
      <c r="B105">
        <v>12</v>
      </c>
    </row>
    <row r="106" spans="1:2" x14ac:dyDescent="0.45">
      <c r="A106">
        <v>18</v>
      </c>
      <c r="B106">
        <v>0</v>
      </c>
    </row>
    <row r="107" spans="1:2" x14ac:dyDescent="0.45">
      <c r="A107">
        <v>18</v>
      </c>
      <c r="B107">
        <v>0</v>
      </c>
    </row>
    <row r="108" spans="1:2" x14ac:dyDescent="0.45">
      <c r="A108">
        <v>16</v>
      </c>
      <c r="B108">
        <v>0</v>
      </c>
    </row>
    <row r="109" spans="1:2" x14ac:dyDescent="0.45">
      <c r="A109">
        <v>21</v>
      </c>
      <c r="B109">
        <v>0</v>
      </c>
    </row>
    <row r="110" spans="1:2" x14ac:dyDescent="0.45">
      <c r="A110">
        <v>26</v>
      </c>
      <c r="B110">
        <v>0</v>
      </c>
    </row>
    <row r="111" spans="1:2" x14ac:dyDescent="0.45">
      <c r="A111">
        <v>23</v>
      </c>
      <c r="B111">
        <v>18</v>
      </c>
    </row>
    <row r="112" spans="1:2" x14ac:dyDescent="0.45">
      <c r="A112">
        <v>19</v>
      </c>
      <c r="B112">
        <v>0</v>
      </c>
    </row>
    <row r="113" spans="1:2" x14ac:dyDescent="0.45">
      <c r="A113">
        <v>20</v>
      </c>
      <c r="B113">
        <v>6</v>
      </c>
    </row>
    <row r="114" spans="1:2" x14ac:dyDescent="0.45">
      <c r="A114">
        <v>22</v>
      </c>
      <c r="B114">
        <v>0</v>
      </c>
    </row>
    <row r="115" spans="1:2" x14ac:dyDescent="0.45">
      <c r="A115">
        <v>20</v>
      </c>
      <c r="B115">
        <v>0</v>
      </c>
    </row>
    <row r="116" spans="1:2" x14ac:dyDescent="0.45">
      <c r="A116">
        <v>20</v>
      </c>
      <c r="B116">
        <v>0</v>
      </c>
    </row>
    <row r="117" spans="1:2" x14ac:dyDescent="0.45">
      <c r="A117">
        <v>23</v>
      </c>
      <c r="B117">
        <v>0.1</v>
      </c>
    </row>
    <row r="118" spans="1:2" x14ac:dyDescent="0.45">
      <c r="A118">
        <v>16</v>
      </c>
      <c r="B118">
        <v>0</v>
      </c>
    </row>
    <row r="119" spans="1:2" x14ac:dyDescent="0.45">
      <c r="A119">
        <v>16</v>
      </c>
      <c r="B119">
        <v>0.1</v>
      </c>
    </row>
    <row r="120" spans="1:2" x14ac:dyDescent="0.45">
      <c r="A120">
        <v>18</v>
      </c>
      <c r="B120">
        <v>0.3</v>
      </c>
    </row>
    <row r="121" spans="1:2" x14ac:dyDescent="0.45">
      <c r="A121">
        <v>18</v>
      </c>
      <c r="B121">
        <v>0</v>
      </c>
    </row>
    <row r="122" spans="1:2" x14ac:dyDescent="0.45">
      <c r="A122">
        <v>14</v>
      </c>
      <c r="B122">
        <v>0</v>
      </c>
    </row>
    <row r="123" spans="1:2" x14ac:dyDescent="0.45">
      <c r="A123">
        <v>14</v>
      </c>
      <c r="B123">
        <v>0</v>
      </c>
    </row>
    <row r="124" spans="1:2" x14ac:dyDescent="0.45">
      <c r="A124">
        <v>16</v>
      </c>
      <c r="B124">
        <v>0</v>
      </c>
    </row>
    <row r="125" spans="1:2" x14ac:dyDescent="0.45">
      <c r="A125">
        <v>22</v>
      </c>
      <c r="B125">
        <v>0</v>
      </c>
    </row>
    <row r="126" spans="1:2" x14ac:dyDescent="0.45">
      <c r="A126">
        <v>22</v>
      </c>
      <c r="B126">
        <v>0</v>
      </c>
    </row>
    <row r="127" spans="1:2" x14ac:dyDescent="0.45">
      <c r="A127">
        <v>25</v>
      </c>
      <c r="B127">
        <v>0</v>
      </c>
    </row>
    <row r="128" spans="1:2" x14ac:dyDescent="0.45">
      <c r="A128">
        <v>24</v>
      </c>
      <c r="B128">
        <v>0</v>
      </c>
    </row>
    <row r="129" spans="1:2" x14ac:dyDescent="0.45">
      <c r="A129">
        <v>24</v>
      </c>
      <c r="B129">
        <v>0</v>
      </c>
    </row>
    <row r="130" spans="1:2" x14ac:dyDescent="0.45">
      <c r="A130">
        <v>28</v>
      </c>
      <c r="B130">
        <v>0</v>
      </c>
    </row>
    <row r="131" spans="1:2" x14ac:dyDescent="0.45">
      <c r="A131">
        <v>28</v>
      </c>
      <c r="B131">
        <v>0</v>
      </c>
    </row>
    <row r="132" spans="1:2" x14ac:dyDescent="0.45">
      <c r="A132">
        <v>24</v>
      </c>
      <c r="B132">
        <v>0</v>
      </c>
    </row>
    <row r="133" spans="1:2" x14ac:dyDescent="0.45">
      <c r="A133">
        <v>24</v>
      </c>
      <c r="B133">
        <v>0</v>
      </c>
    </row>
    <row r="134" spans="1:2" x14ac:dyDescent="0.45">
      <c r="A134">
        <v>26</v>
      </c>
      <c r="B134">
        <v>0</v>
      </c>
    </row>
    <row r="135" spans="1:2" x14ac:dyDescent="0.45">
      <c r="A135">
        <v>32</v>
      </c>
      <c r="B135">
        <v>0.6</v>
      </c>
    </row>
    <row r="136" spans="1:2" x14ac:dyDescent="0.45">
      <c r="A136">
        <v>31</v>
      </c>
      <c r="B136">
        <v>0.1</v>
      </c>
    </row>
    <row r="137" spans="1:2" x14ac:dyDescent="0.45">
      <c r="A137">
        <v>33</v>
      </c>
      <c r="B137">
        <v>0</v>
      </c>
    </row>
    <row r="138" spans="1:2" x14ac:dyDescent="0.45">
      <c r="A138">
        <v>31</v>
      </c>
      <c r="B138">
        <v>12</v>
      </c>
    </row>
    <row r="139" spans="1:2" x14ac:dyDescent="0.45">
      <c r="A139">
        <v>22</v>
      </c>
      <c r="B139">
        <v>0</v>
      </c>
    </row>
    <row r="140" spans="1:2" x14ac:dyDescent="0.45">
      <c r="A140">
        <v>24</v>
      </c>
      <c r="B140">
        <v>0.2</v>
      </c>
    </row>
    <row r="141" spans="1:2" x14ac:dyDescent="0.45">
      <c r="A141">
        <v>22</v>
      </c>
      <c r="B141">
        <v>0</v>
      </c>
    </row>
    <row r="142" spans="1:2" x14ac:dyDescent="0.45">
      <c r="A142">
        <v>19</v>
      </c>
      <c r="B142">
        <v>0</v>
      </c>
    </row>
    <row r="143" spans="1:2" x14ac:dyDescent="0.45">
      <c r="A143">
        <v>18</v>
      </c>
      <c r="B143">
        <v>0</v>
      </c>
    </row>
    <row r="144" spans="1:2" x14ac:dyDescent="0.45">
      <c r="A144">
        <v>18</v>
      </c>
      <c r="B144">
        <v>0</v>
      </c>
    </row>
    <row r="145" spans="1:2" x14ac:dyDescent="0.45">
      <c r="A145">
        <v>18</v>
      </c>
      <c r="B145">
        <v>0</v>
      </c>
    </row>
    <row r="146" spans="1:2" x14ac:dyDescent="0.45">
      <c r="A146">
        <v>19</v>
      </c>
      <c r="B146">
        <v>0</v>
      </c>
    </row>
    <row r="147" spans="1:2" x14ac:dyDescent="0.45">
      <c r="A147">
        <v>21</v>
      </c>
      <c r="B147">
        <v>5.5</v>
      </c>
    </row>
    <row r="148" spans="1:2" x14ac:dyDescent="0.45">
      <c r="A148">
        <v>18</v>
      </c>
      <c r="B148">
        <v>18</v>
      </c>
    </row>
    <row r="149" spans="1:2" x14ac:dyDescent="0.45">
      <c r="A149">
        <v>19</v>
      </c>
      <c r="B149">
        <v>12</v>
      </c>
    </row>
    <row r="150" spans="1:2" x14ac:dyDescent="0.45">
      <c r="A150">
        <v>23</v>
      </c>
      <c r="B150">
        <v>0</v>
      </c>
    </row>
    <row r="151" spans="1:2" x14ac:dyDescent="0.45">
      <c r="A151">
        <v>17</v>
      </c>
      <c r="B151">
        <v>0.1</v>
      </c>
    </row>
    <row r="152" spans="1:2" x14ac:dyDescent="0.45">
      <c r="A152">
        <v>16</v>
      </c>
      <c r="B152">
        <v>14</v>
      </c>
    </row>
    <row r="153" spans="1:2" x14ac:dyDescent="0.45">
      <c r="A153">
        <v>22</v>
      </c>
      <c r="B153">
        <v>0</v>
      </c>
    </row>
    <row r="154" spans="1:2" x14ac:dyDescent="0.45">
      <c r="A154">
        <v>26</v>
      </c>
      <c r="B154">
        <v>0</v>
      </c>
    </row>
    <row r="155" spans="1:2" x14ac:dyDescent="0.45">
      <c r="A155">
        <v>27</v>
      </c>
      <c r="B155">
        <v>2</v>
      </c>
    </row>
    <row r="156" spans="1:2" x14ac:dyDescent="0.45">
      <c r="A156">
        <v>18</v>
      </c>
      <c r="B156">
        <v>0</v>
      </c>
    </row>
    <row r="157" spans="1:2" x14ac:dyDescent="0.45">
      <c r="A157">
        <v>17</v>
      </c>
      <c r="B157">
        <v>0</v>
      </c>
    </row>
    <row r="158" spans="1:2" x14ac:dyDescent="0.45">
      <c r="A158">
        <v>16</v>
      </c>
      <c r="B158">
        <v>0.1</v>
      </c>
    </row>
    <row r="159" spans="1:2" x14ac:dyDescent="0.45">
      <c r="A159">
        <v>15</v>
      </c>
      <c r="B159">
        <v>0</v>
      </c>
    </row>
    <row r="160" spans="1:2" x14ac:dyDescent="0.45">
      <c r="A160">
        <v>12</v>
      </c>
      <c r="B160">
        <v>4</v>
      </c>
    </row>
    <row r="161" spans="1:2" x14ac:dyDescent="0.45">
      <c r="A161">
        <v>13</v>
      </c>
      <c r="B161">
        <v>0</v>
      </c>
    </row>
    <row r="162" spans="1:2" x14ac:dyDescent="0.45">
      <c r="A162">
        <v>11</v>
      </c>
      <c r="B162">
        <v>4</v>
      </c>
    </row>
    <row r="163" spans="1:2" x14ac:dyDescent="0.45">
      <c r="A163">
        <v>11</v>
      </c>
      <c r="B163">
        <v>0</v>
      </c>
    </row>
    <row r="164" spans="1:2" x14ac:dyDescent="0.45">
      <c r="A164">
        <v>12</v>
      </c>
      <c r="B164">
        <v>0</v>
      </c>
    </row>
    <row r="165" spans="1:2" x14ac:dyDescent="0.45">
      <c r="A165">
        <v>16</v>
      </c>
      <c r="B165">
        <v>0.1</v>
      </c>
    </row>
    <row r="166" spans="1:2" x14ac:dyDescent="0.45">
      <c r="A166">
        <v>18</v>
      </c>
      <c r="B166">
        <v>0</v>
      </c>
    </row>
    <row r="167" spans="1:2" x14ac:dyDescent="0.45">
      <c r="A167">
        <v>18</v>
      </c>
      <c r="B167">
        <v>0</v>
      </c>
    </row>
    <row r="168" spans="1:2" x14ac:dyDescent="0.45">
      <c r="A168">
        <v>19</v>
      </c>
      <c r="B168">
        <v>3</v>
      </c>
    </row>
    <row r="169" spans="1:2" x14ac:dyDescent="0.45">
      <c r="A169">
        <v>16</v>
      </c>
      <c r="B169">
        <v>0.1</v>
      </c>
    </row>
    <row r="170" spans="1:2" x14ac:dyDescent="0.45">
      <c r="A170">
        <v>18</v>
      </c>
      <c r="B170">
        <v>0</v>
      </c>
    </row>
    <row r="171" spans="1:2" x14ac:dyDescent="0.45">
      <c r="A171">
        <v>22</v>
      </c>
      <c r="B171">
        <v>0.5</v>
      </c>
    </row>
    <row r="172" spans="1:2" x14ac:dyDescent="0.45">
      <c r="A172">
        <v>16</v>
      </c>
      <c r="B172">
        <v>0</v>
      </c>
    </row>
    <row r="173" spans="1:2" x14ac:dyDescent="0.45">
      <c r="A173">
        <v>15</v>
      </c>
      <c r="B173">
        <v>0</v>
      </c>
    </row>
    <row r="174" spans="1:2" x14ac:dyDescent="0.45">
      <c r="A174">
        <v>14</v>
      </c>
      <c r="B174">
        <v>2</v>
      </c>
    </row>
    <row r="175" spans="1:2" x14ac:dyDescent="0.45">
      <c r="A175">
        <v>12</v>
      </c>
      <c r="B175">
        <v>0</v>
      </c>
    </row>
    <row r="176" spans="1:2" x14ac:dyDescent="0.45">
      <c r="A176">
        <v>13</v>
      </c>
      <c r="B176">
        <v>0</v>
      </c>
    </row>
    <row r="177" spans="1:2" x14ac:dyDescent="0.45">
      <c r="A177">
        <v>15</v>
      </c>
      <c r="B177">
        <v>0</v>
      </c>
    </row>
    <row r="178" spans="1:2" x14ac:dyDescent="0.45">
      <c r="A178">
        <v>15</v>
      </c>
      <c r="B178">
        <v>0</v>
      </c>
    </row>
    <row r="179" spans="1:2" x14ac:dyDescent="0.45">
      <c r="A179">
        <v>14</v>
      </c>
      <c r="B179">
        <v>0</v>
      </c>
    </row>
    <row r="180" spans="1:2" x14ac:dyDescent="0.45">
      <c r="A180">
        <v>12</v>
      </c>
      <c r="B180">
        <v>0</v>
      </c>
    </row>
    <row r="181" spans="1:2" x14ac:dyDescent="0.45">
      <c r="A181">
        <v>11</v>
      </c>
      <c r="B181">
        <v>0</v>
      </c>
    </row>
    <row r="182" spans="1:2" x14ac:dyDescent="0.45">
      <c r="A182">
        <v>10</v>
      </c>
      <c r="B182">
        <v>0</v>
      </c>
    </row>
    <row r="183" spans="1:2" x14ac:dyDescent="0.45">
      <c r="A183">
        <v>10</v>
      </c>
      <c r="B183">
        <v>0</v>
      </c>
    </row>
    <row r="184" spans="1:2" x14ac:dyDescent="0.45">
      <c r="A184">
        <v>10</v>
      </c>
      <c r="B18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D96E-E0C4-4849-8784-37E3411DD562}">
  <dimension ref="A1:X184"/>
  <sheetViews>
    <sheetView tabSelected="1" topLeftCell="C1" zoomScale="80" workbookViewId="0">
      <selection activeCell="Y10" sqref="Y10"/>
    </sheetView>
  </sheetViews>
  <sheetFormatPr defaultRowHeight="14.25" x14ac:dyDescent="0.45"/>
  <cols>
    <col min="1" max="1" width="19.73046875" bestFit="1" customWidth="1"/>
    <col min="2" max="2" width="7.73046875" bestFit="1" customWidth="1"/>
    <col min="3" max="3" width="7.73046875" customWidth="1"/>
    <col min="4" max="4" width="15.73046875" customWidth="1"/>
    <col min="5" max="5" width="14.3984375" customWidth="1"/>
    <col min="6" max="6" width="12.1328125" customWidth="1"/>
    <col min="9" max="9" width="12.46484375" customWidth="1"/>
    <col min="13" max="13" width="9.9296875" bestFit="1" customWidth="1"/>
    <col min="17" max="17" width="9.9296875" bestFit="1" customWidth="1"/>
  </cols>
  <sheetData>
    <row r="1" spans="1:24" x14ac:dyDescent="0.45">
      <c r="A1" t="s">
        <v>0</v>
      </c>
      <c r="B1" t="s">
        <v>1</v>
      </c>
      <c r="C1" t="s">
        <v>5</v>
      </c>
      <c r="D1" t="s">
        <v>3</v>
      </c>
      <c r="E1" t="s">
        <v>4</v>
      </c>
      <c r="F1" t="s">
        <v>6</v>
      </c>
      <c r="G1" t="s">
        <v>2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12</v>
      </c>
      <c r="R1" t="s">
        <v>11</v>
      </c>
    </row>
    <row r="2" spans="1:24" x14ac:dyDescent="0.45">
      <c r="A2">
        <v>4</v>
      </c>
      <c r="B2">
        <v>2</v>
      </c>
      <c r="C2">
        <v>25000</v>
      </c>
      <c r="D2">
        <f>700*pogoda__42[[#This Row],[opady]]</f>
        <v>1400</v>
      </c>
      <c r="E2">
        <f>MIN(SUM(pogoda__42[[#This Row],[Stan po czątku dnia]:[Opday do zbiornika]]), 25000)</f>
        <v>25000</v>
      </c>
      <c r="F2">
        <f>IF(pogoda__42[[#This Row],[opady]] = 0, pogoda__42[[#This Row],[Stan po czątku dnia]]*(0.0003)*pogoda__42[[#This Row],[temperatura_srednia]]^(1.5), 0)</f>
        <v>0</v>
      </c>
      <c r="G2" s="1">
        <f>ROUNDUP(pogoda__42[[#This Row],[Czy paruje]], 0)*(-1)</f>
        <v>0</v>
      </c>
      <c r="H2" s="1">
        <f>SUM(pogoda__42[[#This Row],[Stany po opadach]], pogoda__42[[#This Row],[Parowanie]])</f>
        <v>25000</v>
      </c>
      <c r="I2" s="1" t="str">
        <f>IF(AND(pogoda__42[[#This Row],[temperatura_srednia]] &gt; 15, pogoda__42[[#This Row],[opady]] &lt;= 0.61), "TAK", "NIE")</f>
        <v>NIE</v>
      </c>
      <c r="J2" s="1">
        <f>IF(pogoda__42[[#This Row],[Czy podlewać]] = "TAK", IF(pogoda__42[[#This Row],[temperatura_srednia]]&lt;30, -12000, -24000),0)</f>
        <v>0</v>
      </c>
      <c r="K2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2" s="1">
        <f>pogoda__42[[#This Row],[Podlanie]]</f>
        <v>25000</v>
      </c>
      <c r="M2" s="2">
        <v>42095</v>
      </c>
      <c r="N2" s="1">
        <f>IF(pogoda__42[[#This Row],[Stan przed podlanie]]+pogoda__42[[#This Row],[Ile podlać]]&lt;0, 25000-pogoda__42[[#This Row],[Stan przed podlanie]], 0)</f>
        <v>0</v>
      </c>
      <c r="O2" s="1">
        <f>MONTH(pogoda__42[[#This Row],[Dzień]])</f>
        <v>4</v>
      </c>
      <c r="Q2" s="2">
        <v>42095</v>
      </c>
      <c r="R2" s="1">
        <f>pogoda__42[[#This Row],[Podlanie]]</f>
        <v>25000</v>
      </c>
    </row>
    <row r="3" spans="1:24" x14ac:dyDescent="0.45">
      <c r="A3">
        <v>2</v>
      </c>
      <c r="B3">
        <v>6</v>
      </c>
      <c r="C3">
        <f>L2</f>
        <v>25000</v>
      </c>
      <c r="D3">
        <f>700*pogoda__42[[#This Row],[opady]]</f>
        <v>4200</v>
      </c>
      <c r="E3">
        <f>MIN(SUM(pogoda__42[[#This Row],[Stan po czątku dnia]:[Opday do zbiornika]]), 25000)</f>
        <v>25000</v>
      </c>
      <c r="F3">
        <f>IF(pogoda__42[[#This Row],[opady]] = 0, pogoda__42[[#This Row],[Stan po czątku dnia]]*(0.0003)*pogoda__42[[#This Row],[temperatura_srednia]]^(1.5), 0)</f>
        <v>0</v>
      </c>
      <c r="G3" s="1">
        <f>ROUNDUP(pogoda__42[[#This Row],[Czy paruje]], 0)*(-1)</f>
        <v>0</v>
      </c>
      <c r="H3" s="1">
        <f>SUM(pogoda__42[[#This Row],[Stany po opadach]], pogoda__42[[#This Row],[Parowanie]])</f>
        <v>25000</v>
      </c>
      <c r="I3" s="1" t="str">
        <f>IF(AND(pogoda__42[[#This Row],[temperatura_srednia]] &gt; 15, pogoda__42[[#This Row],[opady]] &lt;= 0.61), "TAK", "NIE")</f>
        <v>NIE</v>
      </c>
      <c r="J3" s="1">
        <f>IF(pogoda__42[[#This Row],[Czy podlewać]] = "TAK", IF(pogoda__42[[#This Row],[temperatura_srednia]]&lt;30, -12000, -24000),0)</f>
        <v>0</v>
      </c>
      <c r="K3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3" s="1">
        <f>pogoda__42[[#This Row],[Podlanie]]</f>
        <v>25000</v>
      </c>
      <c r="M3" s="2">
        <v>42096</v>
      </c>
      <c r="N3" s="1">
        <f>IF(pogoda__42[[#This Row],[Stan przed podlanie]]+pogoda__42[[#This Row],[Ile podlać]]&lt;0, 25000-pogoda__42[[#This Row],[Stan przed podlanie]], 0)</f>
        <v>0</v>
      </c>
      <c r="O3" s="1">
        <f>MONTH(pogoda__42[[#This Row],[Dzień]])</f>
        <v>4</v>
      </c>
      <c r="Q3" s="2">
        <v>42096</v>
      </c>
      <c r="R3" s="1">
        <f>pogoda__42[[#This Row],[Podlanie]]</f>
        <v>25000</v>
      </c>
    </row>
    <row r="4" spans="1:24" x14ac:dyDescent="0.45">
      <c r="A4">
        <v>4</v>
      </c>
      <c r="B4">
        <v>1</v>
      </c>
      <c r="C4">
        <f t="shared" ref="C4:C67" si="0">L3</f>
        <v>25000</v>
      </c>
      <c r="D4">
        <f>700*pogoda__42[[#This Row],[opady]]</f>
        <v>700</v>
      </c>
      <c r="E4">
        <f>MIN(SUM(pogoda__42[[#This Row],[Stan po czątku dnia]:[Opday do zbiornika]]), 25000)</f>
        <v>25000</v>
      </c>
      <c r="F4">
        <f>IF(pogoda__42[[#This Row],[opady]] = 0, pogoda__42[[#This Row],[Stan po czątku dnia]]*(0.0003)*pogoda__42[[#This Row],[temperatura_srednia]]^(1.5), 0)</f>
        <v>0</v>
      </c>
      <c r="G4" s="1">
        <f>ROUNDUP(pogoda__42[[#This Row],[Czy paruje]], 0)*(-1)</f>
        <v>0</v>
      </c>
      <c r="H4" s="1">
        <f>SUM(pogoda__42[[#This Row],[Stany po opadach]], pogoda__42[[#This Row],[Parowanie]])</f>
        <v>25000</v>
      </c>
      <c r="I4" s="1" t="str">
        <f>IF(AND(pogoda__42[[#This Row],[temperatura_srednia]] &gt; 15, pogoda__42[[#This Row],[opady]] &lt;= 0.61), "TAK", "NIE")</f>
        <v>NIE</v>
      </c>
      <c r="J4" s="1">
        <f>IF(pogoda__42[[#This Row],[Czy podlewać]] = "TAK", IF(pogoda__42[[#This Row],[temperatura_srednia]]&lt;30, -12000, -24000),0)</f>
        <v>0</v>
      </c>
      <c r="K4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4" s="1">
        <f>pogoda__42[[#This Row],[Podlanie]]</f>
        <v>25000</v>
      </c>
      <c r="M4" s="2">
        <v>42097</v>
      </c>
      <c r="N4" s="1">
        <f>IF(pogoda__42[[#This Row],[Stan przed podlanie]]+pogoda__42[[#This Row],[Ile podlać]]&lt;0, 25000-pogoda__42[[#This Row],[Stan przed podlanie]], 0)</f>
        <v>0</v>
      </c>
      <c r="O4" s="1">
        <f>MONTH(pogoda__42[[#This Row],[Dzień]])</f>
        <v>4</v>
      </c>
      <c r="Q4" s="2">
        <v>42097</v>
      </c>
      <c r="R4" s="1">
        <f>pogoda__42[[#This Row],[Podlanie]]</f>
        <v>25000</v>
      </c>
    </row>
    <row r="5" spans="1:24" x14ac:dyDescent="0.45">
      <c r="A5">
        <v>4</v>
      </c>
      <c r="B5">
        <v>0.8</v>
      </c>
      <c r="C5">
        <f t="shared" si="0"/>
        <v>25000</v>
      </c>
      <c r="D5">
        <f>700*pogoda__42[[#This Row],[opady]]</f>
        <v>560</v>
      </c>
      <c r="E5">
        <f>MIN(SUM(pogoda__42[[#This Row],[Stan po czątku dnia]:[Opday do zbiornika]]), 25000)</f>
        <v>25000</v>
      </c>
      <c r="F5">
        <f>IF(pogoda__42[[#This Row],[opady]] = 0, pogoda__42[[#This Row],[Stan po czątku dnia]]*(0.0003)*pogoda__42[[#This Row],[temperatura_srednia]]^(1.5), 0)</f>
        <v>0</v>
      </c>
      <c r="G5" s="1">
        <f>ROUNDUP(pogoda__42[[#This Row],[Czy paruje]], 0)*(-1)</f>
        <v>0</v>
      </c>
      <c r="H5" s="1">
        <f>SUM(pogoda__42[[#This Row],[Stany po opadach]], pogoda__42[[#This Row],[Parowanie]])</f>
        <v>25000</v>
      </c>
      <c r="I5" s="1" t="str">
        <f>IF(AND(pogoda__42[[#This Row],[temperatura_srednia]] &gt; 15, pogoda__42[[#This Row],[opady]] &lt;= 0.61), "TAK", "NIE")</f>
        <v>NIE</v>
      </c>
      <c r="J5" s="1">
        <f>IF(pogoda__42[[#This Row],[Czy podlewać]] = "TAK", IF(pogoda__42[[#This Row],[temperatura_srednia]]&lt;30, -12000, -24000),0)</f>
        <v>0</v>
      </c>
      <c r="K5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5" s="1">
        <f>pogoda__42[[#This Row],[Podlanie]]</f>
        <v>25000</v>
      </c>
      <c r="M5" s="2">
        <v>42098</v>
      </c>
      <c r="N5" s="1">
        <f>IF(pogoda__42[[#This Row],[Stan przed podlanie]]+pogoda__42[[#This Row],[Ile podlać]]&lt;0, 25000-pogoda__42[[#This Row],[Stan przed podlanie]], 0)</f>
        <v>0</v>
      </c>
      <c r="O5" s="1">
        <f>MONTH(pogoda__42[[#This Row],[Dzień]])</f>
        <v>4</v>
      </c>
      <c r="Q5" s="2">
        <v>42098</v>
      </c>
      <c r="R5" s="1">
        <f>pogoda__42[[#This Row],[Podlanie]]</f>
        <v>25000</v>
      </c>
    </row>
    <row r="6" spans="1:24" x14ac:dyDescent="0.45">
      <c r="A6">
        <v>3</v>
      </c>
      <c r="B6">
        <v>0</v>
      </c>
      <c r="C6">
        <f t="shared" si="0"/>
        <v>25000</v>
      </c>
      <c r="D6">
        <f>700*pogoda__42[[#This Row],[opady]]</f>
        <v>0</v>
      </c>
      <c r="E6">
        <f>MIN(SUM(pogoda__42[[#This Row],[Stan po czątku dnia]:[Opday do zbiornika]]), 25000)</f>
        <v>25000</v>
      </c>
      <c r="F6">
        <f>IF(pogoda__42[[#This Row],[opady]] = 0, pogoda__42[[#This Row],[Stan po czątku dnia]]*(0.0003)*pogoda__42[[#This Row],[temperatura_srednia]]^(1.5), 0)</f>
        <v>38.971143170299733</v>
      </c>
      <c r="G6" s="1">
        <f>ROUNDUP(pogoda__42[[#This Row],[Czy paruje]], 0)*(-1)</f>
        <v>-39</v>
      </c>
      <c r="H6" s="1">
        <f>SUM(pogoda__42[[#This Row],[Stany po opadach]], pogoda__42[[#This Row],[Parowanie]])</f>
        <v>24961</v>
      </c>
      <c r="I6" s="1" t="str">
        <f>IF(AND(pogoda__42[[#This Row],[temperatura_srednia]] &gt; 15, pogoda__42[[#This Row],[opady]] &lt;= 0.61), "TAK", "NIE")</f>
        <v>NIE</v>
      </c>
      <c r="J6" s="1">
        <f>IF(pogoda__42[[#This Row],[Czy podlewać]] = "TAK", IF(pogoda__42[[#This Row],[temperatura_srednia]]&lt;30, -12000, -24000),0)</f>
        <v>0</v>
      </c>
      <c r="K6" s="1">
        <f>IF(pogoda__42[[#This Row],[Stan przed podlanie]]+pogoda__42[[#This Row],[Ile podlać]]&lt;0, 25000+pogoda__42[[#This Row],[Ile podlać]], pogoda__42[[#This Row],[Stan przed podlanie]]+pogoda__42[[#This Row],[Ile podlać]])</f>
        <v>24961</v>
      </c>
      <c r="L6" s="1">
        <f>pogoda__42[[#This Row],[Podlanie]]</f>
        <v>24961</v>
      </c>
      <c r="M6" s="2">
        <v>42099</v>
      </c>
      <c r="N6" s="1">
        <f>IF(pogoda__42[[#This Row],[Stan przed podlanie]]+pogoda__42[[#This Row],[Ile podlać]]&lt;0, 25000-pogoda__42[[#This Row],[Stan przed podlanie]], 0)</f>
        <v>0</v>
      </c>
      <c r="O6" s="1">
        <f>MONTH(pogoda__42[[#This Row],[Dzień]])</f>
        <v>4</v>
      </c>
      <c r="Q6" s="2">
        <v>42099</v>
      </c>
      <c r="R6" s="1">
        <f>pogoda__42[[#This Row],[Podlanie]]</f>
        <v>24961</v>
      </c>
    </row>
    <row r="7" spans="1:24" x14ac:dyDescent="0.45">
      <c r="A7">
        <v>4</v>
      </c>
      <c r="B7">
        <v>0</v>
      </c>
      <c r="C7">
        <f t="shared" si="0"/>
        <v>24961</v>
      </c>
      <c r="D7">
        <f>700*pogoda__42[[#This Row],[opady]]</f>
        <v>0</v>
      </c>
      <c r="E7">
        <f>MIN(SUM(pogoda__42[[#This Row],[Stan po czątku dnia]:[Opday do zbiornika]]), 25000)</f>
        <v>24961</v>
      </c>
      <c r="F7">
        <f>IF(pogoda__42[[#This Row],[opady]] = 0, pogoda__42[[#This Row],[Stan po czątku dnia]]*(0.0003)*pogoda__42[[#This Row],[temperatura_srednia]]^(1.5), 0)</f>
        <v>59.906399999999984</v>
      </c>
      <c r="G7" s="1">
        <f>ROUNDUP(pogoda__42[[#This Row],[Czy paruje]], 0)*(-1)</f>
        <v>-60</v>
      </c>
      <c r="H7" s="1">
        <f>SUM(pogoda__42[[#This Row],[Stany po opadach]], pogoda__42[[#This Row],[Parowanie]])</f>
        <v>24901</v>
      </c>
      <c r="I7" s="1" t="str">
        <f>IF(AND(pogoda__42[[#This Row],[temperatura_srednia]] &gt; 15, pogoda__42[[#This Row],[opady]] &lt;= 0.61), "TAK", "NIE")</f>
        <v>NIE</v>
      </c>
      <c r="J7" s="1">
        <f>IF(pogoda__42[[#This Row],[Czy podlewać]] = "TAK", IF(pogoda__42[[#This Row],[temperatura_srednia]]&lt;30, -12000, -24000),0)</f>
        <v>0</v>
      </c>
      <c r="K7" s="1">
        <f>IF(pogoda__42[[#This Row],[Stan przed podlanie]]+pogoda__42[[#This Row],[Ile podlać]]&lt;0, 25000+pogoda__42[[#This Row],[Ile podlać]], pogoda__42[[#This Row],[Stan przed podlanie]]+pogoda__42[[#This Row],[Ile podlać]])</f>
        <v>24901</v>
      </c>
      <c r="L7" s="1">
        <f>pogoda__42[[#This Row],[Podlanie]]</f>
        <v>24901</v>
      </c>
      <c r="M7" s="2">
        <v>42100</v>
      </c>
      <c r="N7" s="1">
        <f>IF(pogoda__42[[#This Row],[Stan przed podlanie]]+pogoda__42[[#This Row],[Ile podlać]]&lt;0, 25000-pogoda__42[[#This Row],[Stan przed podlanie]], 0)</f>
        <v>0</v>
      </c>
      <c r="O7" s="1">
        <f>MONTH(pogoda__42[[#This Row],[Dzień]])</f>
        <v>4</v>
      </c>
      <c r="Q7" s="2">
        <v>42100</v>
      </c>
      <c r="R7" s="1">
        <f>pogoda__42[[#This Row],[Podlanie]]</f>
        <v>24901</v>
      </c>
    </row>
    <row r="8" spans="1:24" x14ac:dyDescent="0.45">
      <c r="A8">
        <v>4</v>
      </c>
      <c r="B8">
        <v>1</v>
      </c>
      <c r="C8">
        <f t="shared" si="0"/>
        <v>24901</v>
      </c>
      <c r="D8">
        <f>700*pogoda__42[[#This Row],[opady]]</f>
        <v>700</v>
      </c>
      <c r="E8">
        <f>MIN(SUM(pogoda__42[[#This Row],[Stan po czątku dnia]:[Opday do zbiornika]]), 25000)</f>
        <v>25000</v>
      </c>
      <c r="F8">
        <f>IF(pogoda__42[[#This Row],[opady]] = 0, pogoda__42[[#This Row],[Stan po czątku dnia]]*(0.0003)*pogoda__42[[#This Row],[temperatura_srednia]]^(1.5), 0)</f>
        <v>0</v>
      </c>
      <c r="G8" s="1">
        <f>ROUNDUP(pogoda__42[[#This Row],[Czy paruje]], 0)*(-1)</f>
        <v>0</v>
      </c>
      <c r="H8" s="1">
        <f>SUM(pogoda__42[[#This Row],[Stany po opadach]], pogoda__42[[#This Row],[Parowanie]])</f>
        <v>25000</v>
      </c>
      <c r="I8" s="1" t="str">
        <f>IF(AND(pogoda__42[[#This Row],[temperatura_srednia]] &gt; 15, pogoda__42[[#This Row],[opady]] &lt;= 0.61), "TAK", "NIE")</f>
        <v>NIE</v>
      </c>
      <c r="J8" s="1">
        <f>IF(pogoda__42[[#This Row],[Czy podlewać]] = "TAK", IF(pogoda__42[[#This Row],[temperatura_srednia]]&lt;30, -12000, -24000),0)</f>
        <v>0</v>
      </c>
      <c r="K8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8" s="1">
        <f>pogoda__42[[#This Row],[Podlanie]]</f>
        <v>25000</v>
      </c>
      <c r="M8" s="2">
        <v>42101</v>
      </c>
      <c r="N8" s="1">
        <f>IF(pogoda__42[[#This Row],[Stan przed podlanie]]+pogoda__42[[#This Row],[Ile podlać]]&lt;0, 25000-pogoda__42[[#This Row],[Stan przed podlanie]], 0)</f>
        <v>0</v>
      </c>
      <c r="O8" s="1">
        <f>MONTH(pogoda__42[[#This Row],[Dzień]])</f>
        <v>4</v>
      </c>
      <c r="Q8" s="2">
        <v>42101</v>
      </c>
      <c r="R8" s="1">
        <f>pogoda__42[[#This Row],[Podlanie]]</f>
        <v>25000</v>
      </c>
      <c r="V8" t="s">
        <v>15</v>
      </c>
      <c r="W8" t="s">
        <v>14</v>
      </c>
      <c r="X8" t="s">
        <v>22</v>
      </c>
    </row>
    <row r="9" spans="1:24" x14ac:dyDescent="0.45">
      <c r="A9">
        <v>8</v>
      </c>
      <c r="B9">
        <v>1</v>
      </c>
      <c r="C9">
        <f t="shared" si="0"/>
        <v>25000</v>
      </c>
      <c r="D9">
        <f>700*pogoda__42[[#This Row],[opady]]</f>
        <v>700</v>
      </c>
      <c r="E9">
        <f>MIN(SUM(pogoda__42[[#This Row],[Stan po czątku dnia]:[Opday do zbiornika]]), 25000)</f>
        <v>25000</v>
      </c>
      <c r="F9">
        <f>IF(pogoda__42[[#This Row],[opady]] = 0, pogoda__42[[#This Row],[Stan po czątku dnia]]*(0.0003)*pogoda__42[[#This Row],[temperatura_srednia]]^(1.5), 0)</f>
        <v>0</v>
      </c>
      <c r="G9" s="1">
        <f>ROUNDUP(pogoda__42[[#This Row],[Czy paruje]], 0)*(-1)</f>
        <v>0</v>
      </c>
      <c r="H9" s="1">
        <f>SUM(pogoda__42[[#This Row],[Stany po opadach]], pogoda__42[[#This Row],[Parowanie]])</f>
        <v>25000</v>
      </c>
      <c r="I9" s="1" t="str">
        <f>IF(AND(pogoda__42[[#This Row],[temperatura_srednia]] &gt; 15, pogoda__42[[#This Row],[opady]] &lt;= 0.61), "TAK", "NIE")</f>
        <v>NIE</v>
      </c>
      <c r="J9" s="1">
        <f>IF(pogoda__42[[#This Row],[Czy podlewać]] = "TAK", IF(pogoda__42[[#This Row],[temperatura_srednia]]&lt;30, -12000, -24000),0)</f>
        <v>0</v>
      </c>
      <c r="K9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9" s="1">
        <f>pogoda__42[[#This Row],[Podlanie]]</f>
        <v>25000</v>
      </c>
      <c r="M9" s="2">
        <v>42102</v>
      </c>
      <c r="N9" s="1">
        <f>IF(pogoda__42[[#This Row],[Stan przed podlanie]]+pogoda__42[[#This Row],[Ile podlać]]&lt;0, 25000-pogoda__42[[#This Row],[Stan przed podlanie]], 0)</f>
        <v>0</v>
      </c>
      <c r="O9" s="1">
        <f>MONTH(pogoda__42[[#This Row],[Dzień]])</f>
        <v>4</v>
      </c>
      <c r="Q9" s="2">
        <v>42102</v>
      </c>
      <c r="R9" s="1">
        <f>pogoda__42[[#This Row],[Podlanie]]</f>
        <v>25000</v>
      </c>
      <c r="U9">
        <v>4</v>
      </c>
      <c r="V9">
        <f>ROUNDUP(SUMIFS(pogoda__42[Cza dolać], pogoda__42[Miesiąć], U9)/1000,0)</f>
        <v>0</v>
      </c>
      <c r="W9" t="s">
        <v>16</v>
      </c>
      <c r="X9">
        <f>V9*11.74</f>
        <v>0</v>
      </c>
    </row>
    <row r="10" spans="1:24" x14ac:dyDescent="0.45">
      <c r="A10">
        <v>6</v>
      </c>
      <c r="B10">
        <v>2</v>
      </c>
      <c r="C10">
        <f t="shared" si="0"/>
        <v>25000</v>
      </c>
      <c r="D10">
        <f>700*pogoda__42[[#This Row],[opady]]</f>
        <v>1400</v>
      </c>
      <c r="E10">
        <f>MIN(SUM(pogoda__42[[#This Row],[Stan po czątku dnia]:[Opday do zbiornika]]), 25000)</f>
        <v>25000</v>
      </c>
      <c r="F10">
        <f>IF(pogoda__42[[#This Row],[opady]] = 0, pogoda__42[[#This Row],[Stan po czątku dnia]]*(0.0003)*pogoda__42[[#This Row],[temperatura_srednia]]^(1.5), 0)</f>
        <v>0</v>
      </c>
      <c r="G10" s="1">
        <f>ROUNDUP(pogoda__42[[#This Row],[Czy paruje]], 0)*(-1)</f>
        <v>0</v>
      </c>
      <c r="H10" s="1">
        <f>SUM(pogoda__42[[#This Row],[Stany po opadach]], pogoda__42[[#This Row],[Parowanie]])</f>
        <v>25000</v>
      </c>
      <c r="I10" s="1" t="str">
        <f>IF(AND(pogoda__42[[#This Row],[temperatura_srednia]] &gt; 15, pogoda__42[[#This Row],[opady]] &lt;= 0.61), "TAK", "NIE")</f>
        <v>NIE</v>
      </c>
      <c r="J10" s="1">
        <f>IF(pogoda__42[[#This Row],[Czy podlewać]] = "TAK", IF(pogoda__42[[#This Row],[temperatura_srednia]]&lt;30, -12000, -24000),0)</f>
        <v>0</v>
      </c>
      <c r="K10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10" s="1">
        <f>pogoda__42[[#This Row],[Podlanie]]</f>
        <v>25000</v>
      </c>
      <c r="M10" s="2">
        <v>42103</v>
      </c>
      <c r="N10" s="1">
        <f>IF(pogoda__42[[#This Row],[Stan przed podlanie]]+pogoda__42[[#This Row],[Ile podlać]]&lt;0, 25000-pogoda__42[[#This Row],[Stan przed podlanie]], 0)</f>
        <v>0</v>
      </c>
      <c r="O10" s="1">
        <f>MONTH(pogoda__42[[#This Row],[Dzień]])</f>
        <v>4</v>
      </c>
      <c r="Q10" s="2">
        <v>42103</v>
      </c>
      <c r="R10" s="1">
        <f>pogoda__42[[#This Row],[Podlanie]]</f>
        <v>25000</v>
      </c>
      <c r="U10">
        <v>5</v>
      </c>
      <c r="V10">
        <f>ROUNDUP(SUMIFS(pogoda__42[Cza dolać], pogoda__42[Miesiąć], U10)/1000,0)</f>
        <v>14</v>
      </c>
      <c r="W10" t="s">
        <v>17</v>
      </c>
      <c r="X10">
        <f t="shared" ref="X10:X14" si="1">V10*11.74</f>
        <v>164.36</v>
      </c>
    </row>
    <row r="11" spans="1:24" x14ac:dyDescent="0.45">
      <c r="A11">
        <v>9</v>
      </c>
      <c r="B11">
        <v>2</v>
      </c>
      <c r="C11">
        <f t="shared" si="0"/>
        <v>25000</v>
      </c>
      <c r="D11">
        <f>700*pogoda__42[[#This Row],[opady]]</f>
        <v>1400</v>
      </c>
      <c r="E11">
        <f>MIN(SUM(pogoda__42[[#This Row],[Stan po czątku dnia]:[Opday do zbiornika]]), 25000)</f>
        <v>25000</v>
      </c>
      <c r="F11">
        <f>IF(pogoda__42[[#This Row],[opady]] = 0, pogoda__42[[#This Row],[Stan po czątku dnia]]*(0.0003)*pogoda__42[[#This Row],[temperatura_srednia]]^(1.5), 0)</f>
        <v>0</v>
      </c>
      <c r="G11" s="1">
        <f>ROUNDUP(pogoda__42[[#This Row],[Czy paruje]], 0)*(-1)</f>
        <v>0</v>
      </c>
      <c r="H11" s="1">
        <f>SUM(pogoda__42[[#This Row],[Stany po opadach]], pogoda__42[[#This Row],[Parowanie]])</f>
        <v>25000</v>
      </c>
      <c r="I11" s="1" t="str">
        <f>IF(AND(pogoda__42[[#This Row],[temperatura_srednia]] &gt; 15, pogoda__42[[#This Row],[opady]] &lt;= 0.61), "TAK", "NIE")</f>
        <v>NIE</v>
      </c>
      <c r="J11" s="1">
        <f>IF(pogoda__42[[#This Row],[Czy podlewać]] = "TAK", IF(pogoda__42[[#This Row],[temperatura_srednia]]&lt;30, -12000, -24000),0)</f>
        <v>0</v>
      </c>
      <c r="K11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11" s="1">
        <f>pogoda__42[[#This Row],[Podlanie]]</f>
        <v>25000</v>
      </c>
      <c r="M11" s="2">
        <v>42104</v>
      </c>
      <c r="N11" s="1">
        <f>IF(pogoda__42[[#This Row],[Stan przed podlanie]]+pogoda__42[[#This Row],[Ile podlać]]&lt;0, 25000-pogoda__42[[#This Row],[Stan przed podlanie]], 0)</f>
        <v>0</v>
      </c>
      <c r="O11" s="1">
        <f>MONTH(pogoda__42[[#This Row],[Dzień]])</f>
        <v>4</v>
      </c>
      <c r="Q11" s="2">
        <v>42104</v>
      </c>
      <c r="R11" s="1">
        <f>pogoda__42[[#This Row],[Podlanie]]</f>
        <v>25000</v>
      </c>
      <c r="U11">
        <v>6</v>
      </c>
      <c r="V11">
        <f>ROUNDUP(SUMIFS(pogoda__42[Cza dolać], pogoda__42[Miesiąć], U11)/1000,0)</f>
        <v>90</v>
      </c>
      <c r="W11" t="s">
        <v>18</v>
      </c>
      <c r="X11">
        <f t="shared" si="1"/>
        <v>1056.5999999999999</v>
      </c>
    </row>
    <row r="12" spans="1:24" x14ac:dyDescent="0.45">
      <c r="A12">
        <v>12</v>
      </c>
      <c r="B12">
        <v>3</v>
      </c>
      <c r="C12">
        <f t="shared" si="0"/>
        <v>25000</v>
      </c>
      <c r="D12">
        <f>700*pogoda__42[[#This Row],[opady]]</f>
        <v>2100</v>
      </c>
      <c r="E12">
        <f>MIN(SUM(pogoda__42[[#This Row],[Stan po czątku dnia]:[Opday do zbiornika]]), 25000)</f>
        <v>25000</v>
      </c>
      <c r="F12">
        <f>IF(pogoda__42[[#This Row],[opady]] = 0, pogoda__42[[#This Row],[Stan po czątku dnia]]*(0.0003)*pogoda__42[[#This Row],[temperatura_srednia]]^(1.5), 0)</f>
        <v>0</v>
      </c>
      <c r="G12" s="1">
        <f>ROUNDUP(pogoda__42[[#This Row],[Czy paruje]], 0)*(-1)</f>
        <v>0</v>
      </c>
      <c r="H12" s="1">
        <f>SUM(pogoda__42[[#This Row],[Stany po opadach]], pogoda__42[[#This Row],[Parowanie]])</f>
        <v>25000</v>
      </c>
      <c r="I12" s="1" t="str">
        <f>IF(AND(pogoda__42[[#This Row],[temperatura_srednia]] &gt; 15, pogoda__42[[#This Row],[opady]] &lt;= 0.61), "TAK", "NIE")</f>
        <v>NIE</v>
      </c>
      <c r="J12" s="1">
        <f>IF(pogoda__42[[#This Row],[Czy podlewać]] = "TAK", IF(pogoda__42[[#This Row],[temperatura_srednia]]&lt;30, -12000, -24000),0)</f>
        <v>0</v>
      </c>
      <c r="K12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12" s="1">
        <f>pogoda__42[[#This Row],[Podlanie]]</f>
        <v>25000</v>
      </c>
      <c r="M12" s="2">
        <v>42105</v>
      </c>
      <c r="N12" s="1">
        <f>IF(pogoda__42[[#This Row],[Stan przed podlanie]]+pogoda__42[[#This Row],[Ile podlać]]&lt;0, 25000-pogoda__42[[#This Row],[Stan przed podlanie]], 0)</f>
        <v>0</v>
      </c>
      <c r="O12" s="1">
        <f>MONTH(pogoda__42[[#This Row],[Dzień]])</f>
        <v>4</v>
      </c>
      <c r="Q12" s="2">
        <v>42105</v>
      </c>
      <c r="R12" s="1">
        <f>pogoda__42[[#This Row],[Podlanie]]</f>
        <v>25000</v>
      </c>
      <c r="U12">
        <v>7</v>
      </c>
      <c r="V12">
        <f>ROUNDUP(SUMIFS(pogoda__42[Cza dolać], pogoda__42[Miesiąć], U12)/1000,0)</f>
        <v>218</v>
      </c>
      <c r="W12" t="s">
        <v>19</v>
      </c>
      <c r="X12">
        <f t="shared" si="1"/>
        <v>2559.3200000000002</v>
      </c>
    </row>
    <row r="13" spans="1:24" x14ac:dyDescent="0.45">
      <c r="A13">
        <v>10</v>
      </c>
      <c r="B13">
        <v>2</v>
      </c>
      <c r="C13">
        <f t="shared" si="0"/>
        <v>25000</v>
      </c>
      <c r="D13">
        <f>700*pogoda__42[[#This Row],[opady]]</f>
        <v>1400</v>
      </c>
      <c r="E13">
        <f>MIN(SUM(pogoda__42[[#This Row],[Stan po czątku dnia]:[Opday do zbiornika]]), 25000)</f>
        <v>25000</v>
      </c>
      <c r="F13">
        <f>IF(pogoda__42[[#This Row],[opady]] = 0, pogoda__42[[#This Row],[Stan po czątku dnia]]*(0.0003)*pogoda__42[[#This Row],[temperatura_srednia]]^(1.5), 0)</f>
        <v>0</v>
      </c>
      <c r="G13" s="1">
        <f>ROUNDUP(pogoda__42[[#This Row],[Czy paruje]], 0)*(-1)</f>
        <v>0</v>
      </c>
      <c r="H13" s="1">
        <f>SUM(pogoda__42[[#This Row],[Stany po opadach]], pogoda__42[[#This Row],[Parowanie]])</f>
        <v>25000</v>
      </c>
      <c r="I13" s="1" t="str">
        <f>IF(AND(pogoda__42[[#This Row],[temperatura_srednia]] &gt; 15, pogoda__42[[#This Row],[opady]] &lt;= 0.61), "TAK", "NIE")</f>
        <v>NIE</v>
      </c>
      <c r="J13" s="1">
        <f>IF(pogoda__42[[#This Row],[Czy podlewać]] = "TAK", IF(pogoda__42[[#This Row],[temperatura_srednia]]&lt;30, -12000, -24000),0)</f>
        <v>0</v>
      </c>
      <c r="K13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13" s="1">
        <f>pogoda__42[[#This Row],[Podlanie]]</f>
        <v>25000</v>
      </c>
      <c r="M13" s="2">
        <v>42106</v>
      </c>
      <c r="N13" s="1">
        <f>IF(pogoda__42[[#This Row],[Stan przed podlanie]]+pogoda__42[[#This Row],[Ile podlać]]&lt;0, 25000-pogoda__42[[#This Row],[Stan przed podlanie]], 0)</f>
        <v>0</v>
      </c>
      <c r="O13" s="1">
        <f>MONTH(pogoda__42[[#This Row],[Dzień]])</f>
        <v>4</v>
      </c>
      <c r="Q13" s="2">
        <v>42106</v>
      </c>
      <c r="R13" s="1">
        <f>pogoda__42[[#This Row],[Podlanie]]</f>
        <v>25000</v>
      </c>
      <c r="U13">
        <v>8</v>
      </c>
      <c r="V13">
        <f>ROUNDUP(SUMIFS(pogoda__42[Cza dolać], pogoda__42[Miesiąć], U13)/1000,0)</f>
        <v>311</v>
      </c>
      <c r="W13" t="s">
        <v>20</v>
      </c>
      <c r="X13">
        <f t="shared" si="1"/>
        <v>3651.14</v>
      </c>
    </row>
    <row r="14" spans="1:24" x14ac:dyDescent="0.45">
      <c r="A14">
        <v>8</v>
      </c>
      <c r="B14">
        <v>1</v>
      </c>
      <c r="C14">
        <f t="shared" si="0"/>
        <v>25000</v>
      </c>
      <c r="D14">
        <f>700*pogoda__42[[#This Row],[opady]]</f>
        <v>700</v>
      </c>
      <c r="E14">
        <f>MIN(SUM(pogoda__42[[#This Row],[Stan po czątku dnia]:[Opday do zbiornika]]), 25000)</f>
        <v>25000</v>
      </c>
      <c r="F14">
        <f>IF(pogoda__42[[#This Row],[opady]] = 0, pogoda__42[[#This Row],[Stan po czątku dnia]]*(0.0003)*pogoda__42[[#This Row],[temperatura_srednia]]^(1.5), 0)</f>
        <v>0</v>
      </c>
      <c r="G14" s="1">
        <f>ROUNDUP(pogoda__42[[#This Row],[Czy paruje]], 0)*(-1)</f>
        <v>0</v>
      </c>
      <c r="H14" s="1">
        <f>SUM(pogoda__42[[#This Row],[Stany po opadach]], pogoda__42[[#This Row],[Parowanie]])</f>
        <v>25000</v>
      </c>
      <c r="I14" s="1" t="str">
        <f>IF(AND(pogoda__42[[#This Row],[temperatura_srednia]] &gt; 15, pogoda__42[[#This Row],[opady]] &lt;= 0.61), "TAK", "NIE")</f>
        <v>NIE</v>
      </c>
      <c r="J14" s="1">
        <f>IF(pogoda__42[[#This Row],[Czy podlewać]] = "TAK", IF(pogoda__42[[#This Row],[temperatura_srednia]]&lt;30, -12000, -24000),0)</f>
        <v>0</v>
      </c>
      <c r="K14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14" s="1">
        <f>pogoda__42[[#This Row],[Podlanie]]</f>
        <v>25000</v>
      </c>
      <c r="M14" s="2">
        <v>42107</v>
      </c>
      <c r="N14" s="1">
        <f>IF(pogoda__42[[#This Row],[Stan przed podlanie]]+pogoda__42[[#This Row],[Ile podlać]]&lt;0, 25000-pogoda__42[[#This Row],[Stan przed podlanie]], 0)</f>
        <v>0</v>
      </c>
      <c r="O14" s="1">
        <f>MONTH(pogoda__42[[#This Row],[Dzień]])</f>
        <v>4</v>
      </c>
      <c r="Q14" s="2">
        <v>42107</v>
      </c>
      <c r="R14" s="1">
        <f>pogoda__42[[#This Row],[Podlanie]]</f>
        <v>25000</v>
      </c>
      <c r="U14">
        <v>9</v>
      </c>
      <c r="V14">
        <f>ROUNDUP(SUMIFS(pogoda__42[Cza dolać], pogoda__42[Miesiąć], U14)/1000,0)</f>
        <v>113</v>
      </c>
      <c r="W14" t="s">
        <v>21</v>
      </c>
      <c r="X14">
        <f t="shared" si="1"/>
        <v>1326.6200000000001</v>
      </c>
    </row>
    <row r="15" spans="1:24" x14ac:dyDescent="0.45">
      <c r="A15">
        <v>6</v>
      </c>
      <c r="B15">
        <v>0</v>
      </c>
      <c r="C15">
        <f t="shared" si="0"/>
        <v>25000</v>
      </c>
      <c r="D15">
        <f>700*pogoda__42[[#This Row],[opady]]</f>
        <v>0</v>
      </c>
      <c r="E15">
        <f>MIN(SUM(pogoda__42[[#This Row],[Stan po czątku dnia]:[Opday do zbiornika]]), 25000)</f>
        <v>25000</v>
      </c>
      <c r="F15">
        <f>IF(pogoda__42[[#This Row],[opady]] = 0, pogoda__42[[#This Row],[Stan po czątku dnia]]*(0.0003)*pogoda__42[[#This Row],[temperatura_srednia]]^(1.5), 0)</f>
        <v>110.22703842524302</v>
      </c>
      <c r="G15" s="1">
        <f>ROUNDUP(pogoda__42[[#This Row],[Czy paruje]], 0)*(-1)</f>
        <v>-111</v>
      </c>
      <c r="H15" s="1">
        <f>SUM(pogoda__42[[#This Row],[Stany po opadach]], pogoda__42[[#This Row],[Parowanie]])</f>
        <v>24889</v>
      </c>
      <c r="I15" s="1" t="str">
        <f>IF(AND(pogoda__42[[#This Row],[temperatura_srednia]] &gt; 15, pogoda__42[[#This Row],[opady]] &lt;= 0.61), "TAK", "NIE")</f>
        <v>NIE</v>
      </c>
      <c r="J15" s="1">
        <f>IF(pogoda__42[[#This Row],[Czy podlewać]] = "TAK", IF(pogoda__42[[#This Row],[temperatura_srednia]]&lt;30, -12000, -24000),0)</f>
        <v>0</v>
      </c>
      <c r="K15" s="1">
        <f>IF(pogoda__42[[#This Row],[Stan przed podlanie]]+pogoda__42[[#This Row],[Ile podlać]]&lt;0, 25000+pogoda__42[[#This Row],[Ile podlać]], pogoda__42[[#This Row],[Stan przed podlanie]]+pogoda__42[[#This Row],[Ile podlać]])</f>
        <v>24889</v>
      </c>
      <c r="L15" s="1">
        <f>pogoda__42[[#This Row],[Podlanie]]</f>
        <v>24889</v>
      </c>
      <c r="M15" s="2">
        <v>42108</v>
      </c>
      <c r="N15" s="1">
        <f>IF(pogoda__42[[#This Row],[Stan przed podlanie]]+pogoda__42[[#This Row],[Ile podlać]]&lt;0, 25000-pogoda__42[[#This Row],[Stan przed podlanie]], 0)</f>
        <v>0</v>
      </c>
      <c r="O15" s="1">
        <f>MONTH(pogoda__42[[#This Row],[Dzień]])</f>
        <v>4</v>
      </c>
      <c r="Q15" s="2">
        <v>42108</v>
      </c>
      <c r="R15" s="1">
        <f>pogoda__42[[#This Row],[Podlanie]]</f>
        <v>24889</v>
      </c>
    </row>
    <row r="16" spans="1:24" x14ac:dyDescent="0.45">
      <c r="A16">
        <v>14</v>
      </c>
      <c r="B16">
        <v>0</v>
      </c>
      <c r="C16">
        <f t="shared" si="0"/>
        <v>24889</v>
      </c>
      <c r="D16">
        <f>700*pogoda__42[[#This Row],[opady]]</f>
        <v>0</v>
      </c>
      <c r="E16">
        <f>MIN(SUM(pogoda__42[[#This Row],[Stan po czątku dnia]:[Opday do zbiornika]]), 25000)</f>
        <v>24889</v>
      </c>
      <c r="F16">
        <f>IF(pogoda__42[[#This Row],[opady]] = 0, pogoda__42[[#This Row],[Stan po czątku dnia]]*(0.0003)*pogoda__42[[#This Row],[temperatura_srednia]]^(1.5), 0)</f>
        <v>391.12966493754959</v>
      </c>
      <c r="G16" s="1">
        <f>ROUNDUP(pogoda__42[[#This Row],[Czy paruje]], 0)*(-1)</f>
        <v>-392</v>
      </c>
      <c r="H16" s="1">
        <f>SUM(pogoda__42[[#This Row],[Stany po opadach]], pogoda__42[[#This Row],[Parowanie]])</f>
        <v>24497</v>
      </c>
      <c r="I16" s="1" t="str">
        <f>IF(AND(pogoda__42[[#This Row],[temperatura_srednia]] &gt; 15, pogoda__42[[#This Row],[opady]] &lt;= 0.61), "TAK", "NIE")</f>
        <v>NIE</v>
      </c>
      <c r="J16" s="1">
        <f>IF(pogoda__42[[#This Row],[Czy podlewać]] = "TAK", IF(pogoda__42[[#This Row],[temperatura_srednia]]&lt;30, -12000, -24000),0)</f>
        <v>0</v>
      </c>
      <c r="K16" s="1">
        <f>IF(pogoda__42[[#This Row],[Stan przed podlanie]]+pogoda__42[[#This Row],[Ile podlać]]&lt;0, 25000+pogoda__42[[#This Row],[Ile podlać]], pogoda__42[[#This Row],[Stan przed podlanie]]+pogoda__42[[#This Row],[Ile podlać]])</f>
        <v>24497</v>
      </c>
      <c r="L16" s="1">
        <f>pogoda__42[[#This Row],[Podlanie]]</f>
        <v>24497</v>
      </c>
      <c r="M16" s="2">
        <v>42109</v>
      </c>
      <c r="N16" s="1">
        <f>IF(pogoda__42[[#This Row],[Stan przed podlanie]]+pogoda__42[[#This Row],[Ile podlać]]&lt;0, 25000-pogoda__42[[#This Row],[Stan przed podlanie]], 0)</f>
        <v>0</v>
      </c>
      <c r="O16" s="1">
        <f>MONTH(pogoda__42[[#This Row],[Dzień]])</f>
        <v>4</v>
      </c>
      <c r="Q16" s="2">
        <v>42109</v>
      </c>
      <c r="R16" s="1">
        <f>pogoda__42[[#This Row],[Podlanie]]</f>
        <v>24497</v>
      </c>
    </row>
    <row r="17" spans="1:18" x14ac:dyDescent="0.45">
      <c r="A17">
        <v>10</v>
      </c>
      <c r="B17">
        <v>0</v>
      </c>
      <c r="C17">
        <f t="shared" si="0"/>
        <v>24497</v>
      </c>
      <c r="D17">
        <f>700*pogoda__42[[#This Row],[opady]]</f>
        <v>0</v>
      </c>
      <c r="E17">
        <f>MIN(SUM(pogoda__42[[#This Row],[Stan po czątku dnia]:[Opday do zbiornika]]), 25000)</f>
        <v>24497</v>
      </c>
      <c r="F17">
        <f>IF(pogoda__42[[#This Row],[opady]] = 0, pogoda__42[[#This Row],[Stan po czątku dnia]]*(0.0003)*pogoda__42[[#This Row],[temperatura_srednia]]^(1.5), 0)</f>
        <v>232.3989475234344</v>
      </c>
      <c r="G17" s="1">
        <f>ROUNDUP(pogoda__42[[#This Row],[Czy paruje]], 0)*(-1)</f>
        <v>-233</v>
      </c>
      <c r="H17" s="1">
        <f>SUM(pogoda__42[[#This Row],[Stany po opadach]], pogoda__42[[#This Row],[Parowanie]])</f>
        <v>24264</v>
      </c>
      <c r="I17" s="1" t="str">
        <f>IF(AND(pogoda__42[[#This Row],[temperatura_srednia]] &gt; 15, pogoda__42[[#This Row],[opady]] &lt;= 0.61), "TAK", "NIE")</f>
        <v>NIE</v>
      </c>
      <c r="J17" s="1">
        <f>IF(pogoda__42[[#This Row],[Czy podlewać]] = "TAK", IF(pogoda__42[[#This Row],[temperatura_srednia]]&lt;30, -12000, -24000),0)</f>
        <v>0</v>
      </c>
      <c r="K17" s="1">
        <f>IF(pogoda__42[[#This Row],[Stan przed podlanie]]+pogoda__42[[#This Row],[Ile podlać]]&lt;0, 25000+pogoda__42[[#This Row],[Ile podlać]], pogoda__42[[#This Row],[Stan przed podlanie]]+pogoda__42[[#This Row],[Ile podlać]])</f>
        <v>24264</v>
      </c>
      <c r="L17" s="1">
        <f>pogoda__42[[#This Row],[Podlanie]]</f>
        <v>24264</v>
      </c>
      <c r="M17" s="2">
        <v>42110</v>
      </c>
      <c r="N17" s="1">
        <f>IF(pogoda__42[[#This Row],[Stan przed podlanie]]+pogoda__42[[#This Row],[Ile podlać]]&lt;0, 25000-pogoda__42[[#This Row],[Stan przed podlanie]], 0)</f>
        <v>0</v>
      </c>
      <c r="O17" s="1">
        <f>MONTH(pogoda__42[[#This Row],[Dzień]])</f>
        <v>4</v>
      </c>
      <c r="Q17" s="2">
        <v>42110</v>
      </c>
      <c r="R17" s="1">
        <f>pogoda__42[[#This Row],[Podlanie]]</f>
        <v>24264</v>
      </c>
    </row>
    <row r="18" spans="1:18" x14ac:dyDescent="0.45">
      <c r="A18">
        <v>6</v>
      </c>
      <c r="B18">
        <v>0</v>
      </c>
      <c r="C18">
        <f t="shared" si="0"/>
        <v>24264</v>
      </c>
      <c r="D18">
        <f>700*pogoda__42[[#This Row],[opady]]</f>
        <v>0</v>
      </c>
      <c r="E18">
        <f>MIN(SUM(pogoda__42[[#This Row],[Stan po czątku dnia]:[Opday do zbiornika]]), 25000)</f>
        <v>24264</v>
      </c>
      <c r="F18">
        <f>IF(pogoda__42[[#This Row],[opady]] = 0, pogoda__42[[#This Row],[Stan po czątku dnia]]*(0.0003)*pogoda__42[[#This Row],[temperatura_srednia]]^(1.5), 0)</f>
        <v>106.98195441400387</v>
      </c>
      <c r="G18" s="1">
        <f>ROUNDUP(pogoda__42[[#This Row],[Czy paruje]], 0)*(-1)</f>
        <v>-107</v>
      </c>
      <c r="H18" s="1">
        <f>SUM(pogoda__42[[#This Row],[Stany po opadach]], pogoda__42[[#This Row],[Parowanie]])</f>
        <v>24157</v>
      </c>
      <c r="I18" s="1" t="str">
        <f>IF(AND(pogoda__42[[#This Row],[temperatura_srednia]] &gt; 15, pogoda__42[[#This Row],[opady]] &lt;= 0.61), "TAK", "NIE")</f>
        <v>NIE</v>
      </c>
      <c r="J18" s="1">
        <f>IF(pogoda__42[[#This Row],[Czy podlewać]] = "TAK", IF(pogoda__42[[#This Row],[temperatura_srednia]]&lt;30, -12000, -24000),0)</f>
        <v>0</v>
      </c>
      <c r="K18" s="1">
        <f>IF(pogoda__42[[#This Row],[Stan przed podlanie]]+pogoda__42[[#This Row],[Ile podlać]]&lt;0, 25000+pogoda__42[[#This Row],[Ile podlać]], pogoda__42[[#This Row],[Stan przed podlanie]]+pogoda__42[[#This Row],[Ile podlać]])</f>
        <v>24157</v>
      </c>
      <c r="L18" s="1">
        <f>pogoda__42[[#This Row],[Podlanie]]</f>
        <v>24157</v>
      </c>
      <c r="M18" s="2">
        <v>42111</v>
      </c>
      <c r="N18" s="1">
        <f>IF(pogoda__42[[#This Row],[Stan przed podlanie]]+pogoda__42[[#This Row],[Ile podlać]]&lt;0, 25000-pogoda__42[[#This Row],[Stan przed podlanie]], 0)</f>
        <v>0</v>
      </c>
      <c r="O18" s="1">
        <f>MONTH(pogoda__42[[#This Row],[Dzień]])</f>
        <v>4</v>
      </c>
      <c r="Q18" s="2">
        <v>42111</v>
      </c>
      <c r="R18" s="1">
        <f>pogoda__42[[#This Row],[Podlanie]]</f>
        <v>24157</v>
      </c>
    </row>
    <row r="19" spans="1:18" x14ac:dyDescent="0.45">
      <c r="A19">
        <v>4</v>
      </c>
      <c r="B19">
        <v>0</v>
      </c>
      <c r="C19">
        <f t="shared" si="0"/>
        <v>24157</v>
      </c>
      <c r="D19">
        <f>700*pogoda__42[[#This Row],[opady]]</f>
        <v>0</v>
      </c>
      <c r="E19">
        <f>MIN(SUM(pogoda__42[[#This Row],[Stan po czątku dnia]:[Opday do zbiornika]]), 25000)</f>
        <v>24157</v>
      </c>
      <c r="F19">
        <f>IF(pogoda__42[[#This Row],[opady]] = 0, pogoda__42[[#This Row],[Stan po czątku dnia]]*(0.0003)*pogoda__42[[#This Row],[temperatura_srednia]]^(1.5), 0)</f>
        <v>57.976799999999983</v>
      </c>
      <c r="G19" s="1">
        <f>ROUNDUP(pogoda__42[[#This Row],[Czy paruje]], 0)*(-1)</f>
        <v>-58</v>
      </c>
      <c r="H19" s="1">
        <f>SUM(pogoda__42[[#This Row],[Stany po opadach]], pogoda__42[[#This Row],[Parowanie]])</f>
        <v>24099</v>
      </c>
      <c r="I19" s="1" t="str">
        <f>IF(AND(pogoda__42[[#This Row],[temperatura_srednia]] &gt; 15, pogoda__42[[#This Row],[opady]] &lt;= 0.61), "TAK", "NIE")</f>
        <v>NIE</v>
      </c>
      <c r="J19" s="1">
        <f>IF(pogoda__42[[#This Row],[Czy podlewać]] = "TAK", IF(pogoda__42[[#This Row],[temperatura_srednia]]&lt;30, -12000, -24000),0)</f>
        <v>0</v>
      </c>
      <c r="K19" s="1">
        <f>IF(pogoda__42[[#This Row],[Stan przed podlanie]]+pogoda__42[[#This Row],[Ile podlać]]&lt;0, 25000+pogoda__42[[#This Row],[Ile podlać]], pogoda__42[[#This Row],[Stan przed podlanie]]+pogoda__42[[#This Row],[Ile podlać]])</f>
        <v>24099</v>
      </c>
      <c r="L19" s="1">
        <f>pogoda__42[[#This Row],[Podlanie]]</f>
        <v>24099</v>
      </c>
      <c r="M19" s="2">
        <v>42112</v>
      </c>
      <c r="N19" s="1">
        <f>IF(pogoda__42[[#This Row],[Stan przed podlanie]]+pogoda__42[[#This Row],[Ile podlać]]&lt;0, 25000-pogoda__42[[#This Row],[Stan przed podlanie]], 0)</f>
        <v>0</v>
      </c>
      <c r="O19" s="1">
        <f>MONTH(pogoda__42[[#This Row],[Dzień]])</f>
        <v>4</v>
      </c>
      <c r="Q19" s="2">
        <v>42112</v>
      </c>
      <c r="R19" s="1">
        <f>pogoda__42[[#This Row],[Podlanie]]</f>
        <v>24099</v>
      </c>
    </row>
    <row r="20" spans="1:18" x14ac:dyDescent="0.45">
      <c r="A20">
        <v>7</v>
      </c>
      <c r="B20">
        <v>0</v>
      </c>
      <c r="C20">
        <f t="shared" si="0"/>
        <v>24099</v>
      </c>
      <c r="D20">
        <f>700*pogoda__42[[#This Row],[opady]]</f>
        <v>0</v>
      </c>
      <c r="E20">
        <f>MIN(SUM(pogoda__42[[#This Row],[Stan po czątku dnia]:[Opday do zbiornika]]), 25000)</f>
        <v>24099</v>
      </c>
      <c r="F20">
        <f>IF(pogoda__42[[#This Row],[opady]] = 0, pogoda__42[[#This Row],[Stan po czątku dnia]]*(0.0003)*pogoda__42[[#This Row],[temperatura_srednia]]^(1.5), 0)</f>
        <v>133.89591777522566</v>
      </c>
      <c r="G20" s="1">
        <f>ROUNDUP(pogoda__42[[#This Row],[Czy paruje]], 0)*(-1)</f>
        <v>-134</v>
      </c>
      <c r="H20" s="1">
        <f>SUM(pogoda__42[[#This Row],[Stany po opadach]], pogoda__42[[#This Row],[Parowanie]])</f>
        <v>23965</v>
      </c>
      <c r="I20" s="1" t="str">
        <f>IF(AND(pogoda__42[[#This Row],[temperatura_srednia]] &gt; 15, pogoda__42[[#This Row],[opady]] &lt;= 0.61), "TAK", "NIE")</f>
        <v>NIE</v>
      </c>
      <c r="J20" s="1">
        <f>IF(pogoda__42[[#This Row],[Czy podlewać]] = "TAK", IF(pogoda__42[[#This Row],[temperatura_srednia]]&lt;30, -12000, -24000),0)</f>
        <v>0</v>
      </c>
      <c r="K20" s="1">
        <f>IF(pogoda__42[[#This Row],[Stan przed podlanie]]+pogoda__42[[#This Row],[Ile podlać]]&lt;0, 25000+pogoda__42[[#This Row],[Ile podlać]], pogoda__42[[#This Row],[Stan przed podlanie]]+pogoda__42[[#This Row],[Ile podlać]])</f>
        <v>23965</v>
      </c>
      <c r="L20" s="1">
        <f>pogoda__42[[#This Row],[Podlanie]]</f>
        <v>23965</v>
      </c>
      <c r="M20" s="2">
        <v>42113</v>
      </c>
      <c r="N20" s="1">
        <f>IF(pogoda__42[[#This Row],[Stan przed podlanie]]+pogoda__42[[#This Row],[Ile podlać]]&lt;0, 25000-pogoda__42[[#This Row],[Stan przed podlanie]], 0)</f>
        <v>0</v>
      </c>
      <c r="O20" s="1">
        <f>MONTH(pogoda__42[[#This Row],[Dzień]])</f>
        <v>4</v>
      </c>
      <c r="Q20" s="2">
        <v>42113</v>
      </c>
      <c r="R20" s="1">
        <f>pogoda__42[[#This Row],[Podlanie]]</f>
        <v>23965</v>
      </c>
    </row>
    <row r="21" spans="1:18" x14ac:dyDescent="0.45">
      <c r="A21">
        <v>10</v>
      </c>
      <c r="B21">
        <v>1</v>
      </c>
      <c r="C21">
        <f t="shared" si="0"/>
        <v>23965</v>
      </c>
      <c r="D21">
        <f>700*pogoda__42[[#This Row],[opady]]</f>
        <v>700</v>
      </c>
      <c r="E21">
        <f>MIN(SUM(pogoda__42[[#This Row],[Stan po czątku dnia]:[Opday do zbiornika]]), 25000)</f>
        <v>24665</v>
      </c>
      <c r="F21">
        <f>IF(pogoda__42[[#This Row],[opady]] = 0, pogoda__42[[#This Row],[Stan po czątku dnia]]*(0.0003)*pogoda__42[[#This Row],[temperatura_srednia]]^(1.5), 0)</f>
        <v>0</v>
      </c>
      <c r="G21" s="1">
        <f>ROUNDUP(pogoda__42[[#This Row],[Czy paruje]], 0)*(-1)</f>
        <v>0</v>
      </c>
      <c r="H21" s="1">
        <f>SUM(pogoda__42[[#This Row],[Stany po opadach]], pogoda__42[[#This Row],[Parowanie]])</f>
        <v>24665</v>
      </c>
      <c r="I21" s="1" t="str">
        <f>IF(AND(pogoda__42[[#This Row],[temperatura_srednia]] &gt; 15, pogoda__42[[#This Row],[opady]] &lt;= 0.61), "TAK", "NIE")</f>
        <v>NIE</v>
      </c>
      <c r="J21" s="1">
        <f>IF(pogoda__42[[#This Row],[Czy podlewać]] = "TAK", IF(pogoda__42[[#This Row],[temperatura_srednia]]&lt;30, -12000, -24000),0)</f>
        <v>0</v>
      </c>
      <c r="K21" s="1">
        <f>IF(pogoda__42[[#This Row],[Stan przed podlanie]]+pogoda__42[[#This Row],[Ile podlać]]&lt;0, 25000+pogoda__42[[#This Row],[Ile podlać]], pogoda__42[[#This Row],[Stan przed podlanie]]+pogoda__42[[#This Row],[Ile podlać]])</f>
        <v>24665</v>
      </c>
      <c r="L21" s="1">
        <f>pogoda__42[[#This Row],[Podlanie]]</f>
        <v>24665</v>
      </c>
      <c r="M21" s="2">
        <v>42114</v>
      </c>
      <c r="N21" s="1">
        <f>IF(pogoda__42[[#This Row],[Stan przed podlanie]]+pogoda__42[[#This Row],[Ile podlać]]&lt;0, 25000-pogoda__42[[#This Row],[Stan przed podlanie]], 0)</f>
        <v>0</v>
      </c>
      <c r="O21" s="1">
        <f>MONTH(pogoda__42[[#This Row],[Dzień]])</f>
        <v>4</v>
      </c>
      <c r="Q21" s="2">
        <v>42114</v>
      </c>
      <c r="R21" s="1">
        <f>pogoda__42[[#This Row],[Podlanie]]</f>
        <v>24665</v>
      </c>
    </row>
    <row r="22" spans="1:18" x14ac:dyDescent="0.45">
      <c r="A22">
        <v>11</v>
      </c>
      <c r="B22">
        <v>3.2</v>
      </c>
      <c r="C22">
        <f t="shared" si="0"/>
        <v>24665</v>
      </c>
      <c r="D22">
        <f>700*pogoda__42[[#This Row],[opady]]</f>
        <v>2240</v>
      </c>
      <c r="E22">
        <f>MIN(SUM(pogoda__42[[#This Row],[Stan po czątku dnia]:[Opday do zbiornika]]), 25000)</f>
        <v>25000</v>
      </c>
      <c r="F22">
        <f>IF(pogoda__42[[#This Row],[opady]] = 0, pogoda__42[[#This Row],[Stan po czątku dnia]]*(0.0003)*pogoda__42[[#This Row],[temperatura_srednia]]^(1.5), 0)</f>
        <v>0</v>
      </c>
      <c r="G22" s="1">
        <f>ROUNDUP(pogoda__42[[#This Row],[Czy paruje]], 0)*(-1)</f>
        <v>0</v>
      </c>
      <c r="H22" s="1">
        <f>SUM(pogoda__42[[#This Row],[Stany po opadach]], pogoda__42[[#This Row],[Parowanie]])</f>
        <v>25000</v>
      </c>
      <c r="I22" s="1" t="str">
        <f>IF(AND(pogoda__42[[#This Row],[temperatura_srednia]] &gt; 15, pogoda__42[[#This Row],[opady]] &lt;= 0.61), "TAK", "NIE")</f>
        <v>NIE</v>
      </c>
      <c r="J22" s="1">
        <f>IF(pogoda__42[[#This Row],[Czy podlewać]] = "TAK", IF(pogoda__42[[#This Row],[temperatura_srednia]]&lt;30, -12000, -24000),0)</f>
        <v>0</v>
      </c>
      <c r="K22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22" s="1">
        <f>pogoda__42[[#This Row],[Podlanie]]</f>
        <v>25000</v>
      </c>
      <c r="M22" s="2">
        <v>42115</v>
      </c>
      <c r="N22" s="1">
        <f>IF(pogoda__42[[#This Row],[Stan przed podlanie]]+pogoda__42[[#This Row],[Ile podlać]]&lt;0, 25000-pogoda__42[[#This Row],[Stan przed podlanie]], 0)</f>
        <v>0</v>
      </c>
      <c r="O22" s="1">
        <f>MONTH(pogoda__42[[#This Row],[Dzień]])</f>
        <v>4</v>
      </c>
      <c r="Q22" s="2">
        <v>42115</v>
      </c>
      <c r="R22" s="1">
        <f>pogoda__42[[#This Row],[Podlanie]]</f>
        <v>25000</v>
      </c>
    </row>
    <row r="23" spans="1:18" x14ac:dyDescent="0.45">
      <c r="A23">
        <v>8</v>
      </c>
      <c r="B23">
        <v>2.2000000000000002</v>
      </c>
      <c r="C23">
        <f t="shared" si="0"/>
        <v>25000</v>
      </c>
      <c r="D23">
        <f>700*pogoda__42[[#This Row],[opady]]</f>
        <v>1540.0000000000002</v>
      </c>
      <c r="E23">
        <f>MIN(SUM(pogoda__42[[#This Row],[Stan po czątku dnia]:[Opday do zbiornika]]), 25000)</f>
        <v>25000</v>
      </c>
      <c r="F23">
        <f>IF(pogoda__42[[#This Row],[opady]] = 0, pogoda__42[[#This Row],[Stan po czątku dnia]]*(0.0003)*pogoda__42[[#This Row],[temperatura_srednia]]^(1.5), 0)</f>
        <v>0</v>
      </c>
      <c r="G23" s="1">
        <f>ROUNDUP(pogoda__42[[#This Row],[Czy paruje]], 0)*(-1)</f>
        <v>0</v>
      </c>
      <c r="H23" s="1">
        <f>SUM(pogoda__42[[#This Row],[Stany po opadach]], pogoda__42[[#This Row],[Parowanie]])</f>
        <v>25000</v>
      </c>
      <c r="I23" s="1" t="str">
        <f>IF(AND(pogoda__42[[#This Row],[temperatura_srednia]] &gt; 15, pogoda__42[[#This Row],[opady]] &lt;= 0.61), "TAK", "NIE")</f>
        <v>NIE</v>
      </c>
      <c r="J23" s="1">
        <f>IF(pogoda__42[[#This Row],[Czy podlewać]] = "TAK", IF(pogoda__42[[#This Row],[temperatura_srednia]]&lt;30, -12000, -24000),0)</f>
        <v>0</v>
      </c>
      <c r="K23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23" s="1">
        <f>pogoda__42[[#This Row],[Podlanie]]</f>
        <v>25000</v>
      </c>
      <c r="M23" s="2">
        <v>42116</v>
      </c>
      <c r="N23" s="1">
        <f>IF(pogoda__42[[#This Row],[Stan przed podlanie]]+pogoda__42[[#This Row],[Ile podlać]]&lt;0, 25000-pogoda__42[[#This Row],[Stan przed podlanie]], 0)</f>
        <v>0</v>
      </c>
      <c r="O23" s="1">
        <f>MONTH(pogoda__42[[#This Row],[Dzień]])</f>
        <v>4</v>
      </c>
      <c r="Q23" s="2">
        <v>42116</v>
      </c>
      <c r="R23" s="1">
        <f>pogoda__42[[#This Row],[Podlanie]]</f>
        <v>25000</v>
      </c>
    </row>
    <row r="24" spans="1:18" x14ac:dyDescent="0.45">
      <c r="A24">
        <v>11</v>
      </c>
      <c r="B24">
        <v>1</v>
      </c>
      <c r="C24">
        <f t="shared" si="0"/>
        <v>25000</v>
      </c>
      <c r="D24">
        <f>700*pogoda__42[[#This Row],[opady]]</f>
        <v>700</v>
      </c>
      <c r="E24">
        <f>MIN(SUM(pogoda__42[[#This Row],[Stan po czątku dnia]:[Opday do zbiornika]]), 25000)</f>
        <v>25000</v>
      </c>
      <c r="F24">
        <f>IF(pogoda__42[[#This Row],[opady]] = 0, pogoda__42[[#This Row],[Stan po czątku dnia]]*(0.0003)*pogoda__42[[#This Row],[temperatura_srednia]]^(1.5), 0)</f>
        <v>0</v>
      </c>
      <c r="G24" s="1">
        <f>ROUNDUP(pogoda__42[[#This Row],[Czy paruje]], 0)*(-1)</f>
        <v>0</v>
      </c>
      <c r="H24" s="1">
        <f>SUM(pogoda__42[[#This Row],[Stany po opadach]], pogoda__42[[#This Row],[Parowanie]])</f>
        <v>25000</v>
      </c>
      <c r="I24" s="1" t="str">
        <f>IF(AND(pogoda__42[[#This Row],[temperatura_srednia]] &gt; 15, pogoda__42[[#This Row],[opady]] &lt;= 0.61), "TAK", "NIE")</f>
        <v>NIE</v>
      </c>
      <c r="J24" s="1">
        <f>IF(pogoda__42[[#This Row],[Czy podlewać]] = "TAK", IF(pogoda__42[[#This Row],[temperatura_srednia]]&lt;30, -12000, -24000),0)</f>
        <v>0</v>
      </c>
      <c r="K24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24" s="1">
        <f>pogoda__42[[#This Row],[Podlanie]]</f>
        <v>25000</v>
      </c>
      <c r="M24" s="2">
        <v>42117</v>
      </c>
      <c r="N24" s="1">
        <f>IF(pogoda__42[[#This Row],[Stan przed podlanie]]+pogoda__42[[#This Row],[Ile podlać]]&lt;0, 25000-pogoda__42[[#This Row],[Stan przed podlanie]], 0)</f>
        <v>0</v>
      </c>
      <c r="O24" s="1">
        <f>MONTH(pogoda__42[[#This Row],[Dzień]])</f>
        <v>4</v>
      </c>
      <c r="Q24" s="2">
        <v>42117</v>
      </c>
      <c r="R24" s="1">
        <f>pogoda__42[[#This Row],[Podlanie]]</f>
        <v>25000</v>
      </c>
    </row>
    <row r="25" spans="1:18" x14ac:dyDescent="0.45">
      <c r="A25">
        <v>12</v>
      </c>
      <c r="B25">
        <v>1</v>
      </c>
      <c r="C25">
        <f t="shared" si="0"/>
        <v>25000</v>
      </c>
      <c r="D25">
        <f>700*pogoda__42[[#This Row],[opady]]</f>
        <v>700</v>
      </c>
      <c r="E25">
        <f>MIN(SUM(pogoda__42[[#This Row],[Stan po czątku dnia]:[Opday do zbiornika]]), 25000)</f>
        <v>25000</v>
      </c>
      <c r="F25">
        <f>IF(pogoda__42[[#This Row],[opady]] = 0, pogoda__42[[#This Row],[Stan po czątku dnia]]*(0.0003)*pogoda__42[[#This Row],[temperatura_srednia]]^(1.5), 0)</f>
        <v>0</v>
      </c>
      <c r="G25" s="1">
        <f>ROUNDUP(pogoda__42[[#This Row],[Czy paruje]], 0)*(-1)</f>
        <v>0</v>
      </c>
      <c r="H25" s="1">
        <f>SUM(pogoda__42[[#This Row],[Stany po opadach]], pogoda__42[[#This Row],[Parowanie]])</f>
        <v>25000</v>
      </c>
      <c r="I25" s="1" t="str">
        <f>IF(AND(pogoda__42[[#This Row],[temperatura_srednia]] &gt; 15, pogoda__42[[#This Row],[opady]] &lt;= 0.61), "TAK", "NIE")</f>
        <v>NIE</v>
      </c>
      <c r="J25" s="1">
        <f>IF(pogoda__42[[#This Row],[Czy podlewać]] = "TAK", IF(pogoda__42[[#This Row],[temperatura_srednia]]&lt;30, -12000, -24000),0)</f>
        <v>0</v>
      </c>
      <c r="K25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25" s="1">
        <f>pogoda__42[[#This Row],[Podlanie]]</f>
        <v>25000</v>
      </c>
      <c r="M25" s="2">
        <v>42118</v>
      </c>
      <c r="N25" s="1">
        <f>IF(pogoda__42[[#This Row],[Stan przed podlanie]]+pogoda__42[[#This Row],[Ile podlać]]&lt;0, 25000-pogoda__42[[#This Row],[Stan przed podlanie]], 0)</f>
        <v>0</v>
      </c>
      <c r="O25" s="1">
        <f>MONTH(pogoda__42[[#This Row],[Dzień]])</f>
        <v>4</v>
      </c>
      <c r="Q25" s="2">
        <v>42118</v>
      </c>
      <c r="R25" s="1">
        <f>pogoda__42[[#This Row],[Podlanie]]</f>
        <v>25000</v>
      </c>
    </row>
    <row r="26" spans="1:18" x14ac:dyDescent="0.45">
      <c r="A26">
        <v>14</v>
      </c>
      <c r="B26">
        <v>1</v>
      </c>
      <c r="C26">
        <f t="shared" si="0"/>
        <v>25000</v>
      </c>
      <c r="D26">
        <f>700*pogoda__42[[#This Row],[opady]]</f>
        <v>700</v>
      </c>
      <c r="E26">
        <f>MIN(SUM(pogoda__42[[#This Row],[Stan po czątku dnia]:[Opday do zbiornika]]), 25000)</f>
        <v>25000</v>
      </c>
      <c r="F26">
        <f>IF(pogoda__42[[#This Row],[opady]] = 0, pogoda__42[[#This Row],[Stan po czątku dnia]]*(0.0003)*pogoda__42[[#This Row],[temperatura_srednia]]^(1.5), 0)</f>
        <v>0</v>
      </c>
      <c r="G26" s="1">
        <f>ROUNDUP(pogoda__42[[#This Row],[Czy paruje]], 0)*(-1)</f>
        <v>0</v>
      </c>
      <c r="H26" s="1">
        <f>SUM(pogoda__42[[#This Row],[Stany po opadach]], pogoda__42[[#This Row],[Parowanie]])</f>
        <v>25000</v>
      </c>
      <c r="I26" s="1" t="str">
        <f>IF(AND(pogoda__42[[#This Row],[temperatura_srednia]] &gt; 15, pogoda__42[[#This Row],[opady]] &lt;= 0.61), "TAK", "NIE")</f>
        <v>NIE</v>
      </c>
      <c r="J26" s="1">
        <f>IF(pogoda__42[[#This Row],[Czy podlewać]] = "TAK", IF(pogoda__42[[#This Row],[temperatura_srednia]]&lt;30, -12000, -24000),0)</f>
        <v>0</v>
      </c>
      <c r="K26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26" s="1">
        <f>pogoda__42[[#This Row],[Podlanie]]</f>
        <v>25000</v>
      </c>
      <c r="M26" s="2">
        <v>42119</v>
      </c>
      <c r="N26" s="1">
        <f>IF(pogoda__42[[#This Row],[Stan przed podlanie]]+pogoda__42[[#This Row],[Ile podlać]]&lt;0, 25000-pogoda__42[[#This Row],[Stan przed podlanie]], 0)</f>
        <v>0</v>
      </c>
      <c r="O26" s="1">
        <f>MONTH(pogoda__42[[#This Row],[Dzień]])</f>
        <v>4</v>
      </c>
      <c r="Q26" s="2">
        <v>42119</v>
      </c>
      <c r="R26" s="1">
        <f>pogoda__42[[#This Row],[Podlanie]]</f>
        <v>25000</v>
      </c>
    </row>
    <row r="27" spans="1:18" x14ac:dyDescent="0.45">
      <c r="A27">
        <v>16</v>
      </c>
      <c r="B27">
        <v>0</v>
      </c>
      <c r="C27">
        <f t="shared" si="0"/>
        <v>25000</v>
      </c>
      <c r="D27">
        <f>700*pogoda__42[[#This Row],[opady]]</f>
        <v>0</v>
      </c>
      <c r="E27">
        <f>MIN(SUM(pogoda__42[[#This Row],[Stan po czątku dnia]:[Opday do zbiornika]]), 25000)</f>
        <v>25000</v>
      </c>
      <c r="F27">
        <f>IF(pogoda__42[[#This Row],[opady]] = 0, pogoda__42[[#This Row],[Stan po czątku dnia]]*(0.0003)*pogoda__42[[#This Row],[temperatura_srednia]]^(1.5), 0)</f>
        <v>479.99999999999977</v>
      </c>
      <c r="G27" s="1">
        <f>ROUNDUP(pogoda__42[[#This Row],[Czy paruje]], 0)*(-1)</f>
        <v>-480</v>
      </c>
      <c r="H27" s="1">
        <f>SUM(pogoda__42[[#This Row],[Stany po opadach]], pogoda__42[[#This Row],[Parowanie]])</f>
        <v>24520</v>
      </c>
      <c r="I27" s="1" t="str">
        <f>IF(AND(pogoda__42[[#This Row],[temperatura_srednia]] &gt; 15, pogoda__42[[#This Row],[opady]] &lt;= 0.61), "TAK", "NIE")</f>
        <v>TAK</v>
      </c>
      <c r="J27" s="1">
        <f>IF(pogoda__42[[#This Row],[Czy podlewać]] = "TAK", IF(pogoda__42[[#This Row],[temperatura_srednia]]&lt;30, -12000, -24000),0)</f>
        <v>-12000</v>
      </c>
      <c r="K27" s="1">
        <f>IF(pogoda__42[[#This Row],[Stan przed podlanie]]+pogoda__42[[#This Row],[Ile podlać]]&lt;0, 25000+pogoda__42[[#This Row],[Ile podlać]], pogoda__42[[#This Row],[Stan przed podlanie]]+pogoda__42[[#This Row],[Ile podlać]])</f>
        <v>12520</v>
      </c>
      <c r="L27" s="1">
        <f>pogoda__42[[#This Row],[Podlanie]]</f>
        <v>12520</v>
      </c>
      <c r="M27" s="2">
        <v>42120</v>
      </c>
      <c r="N27" s="1">
        <f>IF(pogoda__42[[#This Row],[Stan przed podlanie]]+pogoda__42[[#This Row],[Ile podlać]]&lt;0, 25000-pogoda__42[[#This Row],[Stan przed podlanie]], 0)</f>
        <v>0</v>
      </c>
      <c r="O27" s="1">
        <f>MONTH(pogoda__42[[#This Row],[Dzień]])</f>
        <v>4</v>
      </c>
      <c r="Q27" s="2">
        <v>42120</v>
      </c>
      <c r="R27" s="1">
        <f>pogoda__42[[#This Row],[Podlanie]]</f>
        <v>12520</v>
      </c>
    </row>
    <row r="28" spans="1:18" x14ac:dyDescent="0.45">
      <c r="A28">
        <v>16</v>
      </c>
      <c r="B28">
        <v>1</v>
      </c>
      <c r="C28">
        <f t="shared" si="0"/>
        <v>12520</v>
      </c>
      <c r="D28">
        <f>700*pogoda__42[[#This Row],[opady]]</f>
        <v>700</v>
      </c>
      <c r="E28">
        <f>MIN(SUM(pogoda__42[[#This Row],[Stan po czątku dnia]:[Opday do zbiornika]]), 25000)</f>
        <v>13220</v>
      </c>
      <c r="F28">
        <f>IF(pogoda__42[[#This Row],[opady]] = 0, pogoda__42[[#This Row],[Stan po czątku dnia]]*(0.0003)*pogoda__42[[#This Row],[temperatura_srednia]]^(1.5), 0)</f>
        <v>0</v>
      </c>
      <c r="G28" s="1">
        <f>ROUNDUP(pogoda__42[[#This Row],[Czy paruje]], 0)*(-1)</f>
        <v>0</v>
      </c>
      <c r="H28" s="1">
        <f>SUM(pogoda__42[[#This Row],[Stany po opadach]], pogoda__42[[#This Row],[Parowanie]])</f>
        <v>13220</v>
      </c>
      <c r="I28" s="1" t="str">
        <f>IF(AND(pogoda__42[[#This Row],[temperatura_srednia]] &gt; 15, pogoda__42[[#This Row],[opady]] &lt;= 0.61), "TAK", "NIE")</f>
        <v>NIE</v>
      </c>
      <c r="J28" s="1">
        <f>IF(pogoda__42[[#This Row],[Czy podlewać]] = "TAK", IF(pogoda__42[[#This Row],[temperatura_srednia]]&lt;30, -12000, -24000),0)</f>
        <v>0</v>
      </c>
      <c r="K28" s="1">
        <f>IF(pogoda__42[[#This Row],[Stan przed podlanie]]+pogoda__42[[#This Row],[Ile podlać]]&lt;0, 25000+pogoda__42[[#This Row],[Ile podlać]], pogoda__42[[#This Row],[Stan przed podlanie]]+pogoda__42[[#This Row],[Ile podlać]])</f>
        <v>13220</v>
      </c>
      <c r="L28" s="1">
        <f>pogoda__42[[#This Row],[Podlanie]]</f>
        <v>13220</v>
      </c>
      <c r="M28" s="2">
        <v>42121</v>
      </c>
      <c r="N28" s="1">
        <f>IF(pogoda__42[[#This Row],[Stan przed podlanie]]+pogoda__42[[#This Row],[Ile podlać]]&lt;0, 25000-pogoda__42[[#This Row],[Stan przed podlanie]], 0)</f>
        <v>0</v>
      </c>
      <c r="O28" s="1">
        <f>MONTH(pogoda__42[[#This Row],[Dzień]])</f>
        <v>4</v>
      </c>
      <c r="Q28" s="2">
        <v>42121</v>
      </c>
      <c r="R28" s="1">
        <f>pogoda__42[[#This Row],[Podlanie]]</f>
        <v>13220</v>
      </c>
    </row>
    <row r="29" spans="1:18" x14ac:dyDescent="0.45">
      <c r="A29">
        <v>6</v>
      </c>
      <c r="B29">
        <v>2</v>
      </c>
      <c r="C29">
        <f t="shared" si="0"/>
        <v>13220</v>
      </c>
      <c r="D29">
        <f>700*pogoda__42[[#This Row],[opady]]</f>
        <v>1400</v>
      </c>
      <c r="E29">
        <f>MIN(SUM(pogoda__42[[#This Row],[Stan po czątku dnia]:[Opday do zbiornika]]), 25000)</f>
        <v>14620</v>
      </c>
      <c r="F29">
        <f>IF(pogoda__42[[#This Row],[opady]] = 0, pogoda__42[[#This Row],[Stan po czątku dnia]]*(0.0003)*pogoda__42[[#This Row],[temperatura_srednia]]^(1.5), 0)</f>
        <v>0</v>
      </c>
      <c r="G29" s="1">
        <f>ROUNDUP(pogoda__42[[#This Row],[Czy paruje]], 0)*(-1)</f>
        <v>0</v>
      </c>
      <c r="H29" s="1">
        <f>SUM(pogoda__42[[#This Row],[Stany po opadach]], pogoda__42[[#This Row],[Parowanie]])</f>
        <v>14620</v>
      </c>
      <c r="I29" s="1" t="str">
        <f>IF(AND(pogoda__42[[#This Row],[temperatura_srednia]] &gt; 15, pogoda__42[[#This Row],[opady]] &lt;= 0.61), "TAK", "NIE")</f>
        <v>NIE</v>
      </c>
      <c r="J29" s="1">
        <f>IF(pogoda__42[[#This Row],[Czy podlewać]] = "TAK", IF(pogoda__42[[#This Row],[temperatura_srednia]]&lt;30, -12000, -24000),0)</f>
        <v>0</v>
      </c>
      <c r="K29" s="1">
        <f>IF(pogoda__42[[#This Row],[Stan przed podlanie]]+pogoda__42[[#This Row],[Ile podlać]]&lt;0, 25000+pogoda__42[[#This Row],[Ile podlać]], pogoda__42[[#This Row],[Stan przed podlanie]]+pogoda__42[[#This Row],[Ile podlać]])</f>
        <v>14620</v>
      </c>
      <c r="L29" s="1">
        <f>pogoda__42[[#This Row],[Podlanie]]</f>
        <v>14620</v>
      </c>
      <c r="M29" s="2">
        <v>42122</v>
      </c>
      <c r="N29" s="1">
        <f>IF(pogoda__42[[#This Row],[Stan przed podlanie]]+pogoda__42[[#This Row],[Ile podlać]]&lt;0, 25000-pogoda__42[[#This Row],[Stan przed podlanie]], 0)</f>
        <v>0</v>
      </c>
      <c r="O29" s="1">
        <f>MONTH(pogoda__42[[#This Row],[Dzień]])</f>
        <v>4</v>
      </c>
      <c r="Q29" s="2">
        <v>42122</v>
      </c>
      <c r="R29" s="1">
        <f>pogoda__42[[#This Row],[Podlanie]]</f>
        <v>14620</v>
      </c>
    </row>
    <row r="30" spans="1:18" x14ac:dyDescent="0.45">
      <c r="A30">
        <v>7</v>
      </c>
      <c r="B30">
        <v>0</v>
      </c>
      <c r="C30">
        <f t="shared" si="0"/>
        <v>14620</v>
      </c>
      <c r="D30">
        <f>700*pogoda__42[[#This Row],[opady]]</f>
        <v>0</v>
      </c>
      <c r="E30">
        <f>MIN(SUM(pogoda__42[[#This Row],[Stan po czątku dnia]:[Opday do zbiornika]]), 25000)</f>
        <v>14620</v>
      </c>
      <c r="F30">
        <f>IF(pogoda__42[[#This Row],[opady]] = 0, pogoda__42[[#This Row],[Stan po czątku dnia]]*(0.0003)*pogoda__42[[#This Row],[temperatura_srednia]]^(1.5), 0)</f>
        <v>81.229856752305025</v>
      </c>
      <c r="G30" s="1">
        <f>ROUNDUP(pogoda__42[[#This Row],[Czy paruje]], 0)*(-1)</f>
        <v>-82</v>
      </c>
      <c r="H30" s="1">
        <f>SUM(pogoda__42[[#This Row],[Stany po opadach]], pogoda__42[[#This Row],[Parowanie]])</f>
        <v>14538</v>
      </c>
      <c r="I30" s="1" t="str">
        <f>IF(AND(pogoda__42[[#This Row],[temperatura_srednia]] &gt; 15, pogoda__42[[#This Row],[opady]] &lt;= 0.61), "TAK", "NIE")</f>
        <v>NIE</v>
      </c>
      <c r="J30" s="1">
        <f>IF(pogoda__42[[#This Row],[Czy podlewać]] = "TAK", IF(pogoda__42[[#This Row],[temperatura_srednia]]&lt;30, -12000, -24000),0)</f>
        <v>0</v>
      </c>
      <c r="K30" s="1">
        <f>IF(pogoda__42[[#This Row],[Stan przed podlanie]]+pogoda__42[[#This Row],[Ile podlać]]&lt;0, 25000+pogoda__42[[#This Row],[Ile podlać]], pogoda__42[[#This Row],[Stan przed podlanie]]+pogoda__42[[#This Row],[Ile podlać]])</f>
        <v>14538</v>
      </c>
      <c r="L30" s="1">
        <f>pogoda__42[[#This Row],[Podlanie]]</f>
        <v>14538</v>
      </c>
      <c r="M30" s="2">
        <v>42123</v>
      </c>
      <c r="N30" s="1">
        <f>IF(pogoda__42[[#This Row],[Stan przed podlanie]]+pogoda__42[[#This Row],[Ile podlać]]&lt;0, 25000-pogoda__42[[#This Row],[Stan przed podlanie]], 0)</f>
        <v>0</v>
      </c>
      <c r="O30" s="1">
        <f>MONTH(pogoda__42[[#This Row],[Dzień]])</f>
        <v>4</v>
      </c>
      <c r="Q30" s="2">
        <v>42123</v>
      </c>
      <c r="R30" s="1">
        <f>pogoda__42[[#This Row],[Podlanie]]</f>
        <v>14538</v>
      </c>
    </row>
    <row r="31" spans="1:18" x14ac:dyDescent="0.45">
      <c r="A31">
        <v>10</v>
      </c>
      <c r="B31">
        <v>0</v>
      </c>
      <c r="C31">
        <f t="shared" si="0"/>
        <v>14538</v>
      </c>
      <c r="D31">
        <f>700*pogoda__42[[#This Row],[opady]]</f>
        <v>0</v>
      </c>
      <c r="E31">
        <f>MIN(SUM(pogoda__42[[#This Row],[Stan po czątku dnia]:[Opday do zbiornika]]), 25000)</f>
        <v>14538</v>
      </c>
      <c r="F31">
        <f>IF(pogoda__42[[#This Row],[opady]] = 0, pogoda__42[[#This Row],[Stan po czątku dnia]]*(0.0003)*pogoda__42[[#This Row],[temperatura_srednia]]^(1.5), 0)</f>
        <v>137.91957787058374</v>
      </c>
      <c r="G31" s="1">
        <f>ROUNDUP(pogoda__42[[#This Row],[Czy paruje]], 0)*(-1)</f>
        <v>-138</v>
      </c>
      <c r="H31" s="1">
        <f>SUM(pogoda__42[[#This Row],[Stany po opadach]], pogoda__42[[#This Row],[Parowanie]])</f>
        <v>14400</v>
      </c>
      <c r="I31" s="1" t="str">
        <f>IF(AND(pogoda__42[[#This Row],[temperatura_srednia]] &gt; 15, pogoda__42[[#This Row],[opady]] &lt;= 0.61), "TAK", "NIE")</f>
        <v>NIE</v>
      </c>
      <c r="J31" s="1">
        <f>IF(pogoda__42[[#This Row],[Czy podlewać]] = "TAK", IF(pogoda__42[[#This Row],[temperatura_srednia]]&lt;30, -12000, -24000),0)</f>
        <v>0</v>
      </c>
      <c r="K31" s="1">
        <f>IF(pogoda__42[[#This Row],[Stan przed podlanie]]+pogoda__42[[#This Row],[Ile podlać]]&lt;0, 25000+pogoda__42[[#This Row],[Ile podlać]], pogoda__42[[#This Row],[Stan przed podlanie]]+pogoda__42[[#This Row],[Ile podlać]])</f>
        <v>14400</v>
      </c>
      <c r="L31" s="1">
        <f>pogoda__42[[#This Row],[Podlanie]]</f>
        <v>14400</v>
      </c>
      <c r="M31" s="2">
        <v>42124</v>
      </c>
      <c r="N31" s="1">
        <f>IF(pogoda__42[[#This Row],[Stan przed podlanie]]+pogoda__42[[#This Row],[Ile podlać]]&lt;0, 25000-pogoda__42[[#This Row],[Stan przed podlanie]], 0)</f>
        <v>0</v>
      </c>
      <c r="O31" s="1">
        <f>MONTH(pogoda__42[[#This Row],[Dzień]])</f>
        <v>4</v>
      </c>
      <c r="Q31" s="2">
        <v>42124</v>
      </c>
      <c r="R31" s="1">
        <f>pogoda__42[[#This Row],[Podlanie]]</f>
        <v>14400</v>
      </c>
    </row>
    <row r="32" spans="1:18" x14ac:dyDescent="0.45">
      <c r="A32">
        <v>10</v>
      </c>
      <c r="B32">
        <v>4</v>
      </c>
      <c r="C32">
        <f t="shared" si="0"/>
        <v>14400</v>
      </c>
      <c r="D32">
        <f>700*pogoda__42[[#This Row],[opady]]</f>
        <v>2800</v>
      </c>
      <c r="E32">
        <f>MIN(SUM(pogoda__42[[#This Row],[Stan po czątku dnia]:[Opday do zbiornika]]), 25000)</f>
        <v>17200</v>
      </c>
      <c r="F32">
        <f>IF(pogoda__42[[#This Row],[opady]] = 0, pogoda__42[[#This Row],[Stan po czątku dnia]]*(0.0003)*pogoda__42[[#This Row],[temperatura_srednia]]^(1.5), 0)</f>
        <v>0</v>
      </c>
      <c r="G32" s="1">
        <f>ROUNDUP(pogoda__42[[#This Row],[Czy paruje]], 0)*(-1)</f>
        <v>0</v>
      </c>
      <c r="H32" s="1">
        <f>SUM(pogoda__42[[#This Row],[Stany po opadach]], pogoda__42[[#This Row],[Parowanie]])</f>
        <v>17200</v>
      </c>
      <c r="I32" s="1" t="str">
        <f>IF(AND(pogoda__42[[#This Row],[temperatura_srednia]] &gt; 15, pogoda__42[[#This Row],[opady]] &lt;= 0.61), "TAK", "NIE")</f>
        <v>NIE</v>
      </c>
      <c r="J32" s="1">
        <f>IF(pogoda__42[[#This Row],[Czy podlewać]] = "TAK", IF(pogoda__42[[#This Row],[temperatura_srednia]]&lt;30, -12000, -24000),0)</f>
        <v>0</v>
      </c>
      <c r="K32" s="1">
        <f>IF(pogoda__42[[#This Row],[Stan przed podlanie]]+pogoda__42[[#This Row],[Ile podlać]]&lt;0, 25000+pogoda__42[[#This Row],[Ile podlać]], pogoda__42[[#This Row],[Stan przed podlanie]]+pogoda__42[[#This Row],[Ile podlać]])</f>
        <v>17200</v>
      </c>
      <c r="L32" s="1">
        <f>pogoda__42[[#This Row],[Podlanie]]</f>
        <v>17200</v>
      </c>
      <c r="M32" s="2">
        <v>42125</v>
      </c>
      <c r="N32" s="1">
        <f>IF(pogoda__42[[#This Row],[Stan przed podlanie]]+pogoda__42[[#This Row],[Ile podlać]]&lt;0, 25000-pogoda__42[[#This Row],[Stan przed podlanie]], 0)</f>
        <v>0</v>
      </c>
      <c r="O32" s="1">
        <f>MONTH(pogoda__42[[#This Row],[Dzień]])</f>
        <v>5</v>
      </c>
      <c r="Q32" s="2">
        <v>42125</v>
      </c>
      <c r="R32" s="1">
        <f>pogoda__42[[#This Row],[Podlanie]]</f>
        <v>17200</v>
      </c>
    </row>
    <row r="33" spans="1:18" x14ac:dyDescent="0.45">
      <c r="A33">
        <v>7</v>
      </c>
      <c r="B33">
        <v>5</v>
      </c>
      <c r="C33">
        <f t="shared" si="0"/>
        <v>17200</v>
      </c>
      <c r="D33">
        <f>700*pogoda__42[[#This Row],[opady]]</f>
        <v>3500</v>
      </c>
      <c r="E33">
        <f>MIN(SUM(pogoda__42[[#This Row],[Stan po czątku dnia]:[Opday do zbiornika]]), 25000)</f>
        <v>20700</v>
      </c>
      <c r="F33">
        <f>IF(pogoda__42[[#This Row],[opady]] = 0, pogoda__42[[#This Row],[Stan po czątku dnia]]*(0.0003)*pogoda__42[[#This Row],[temperatura_srednia]]^(1.5), 0)</f>
        <v>0</v>
      </c>
      <c r="G33" s="1">
        <f>ROUNDUP(pogoda__42[[#This Row],[Czy paruje]], 0)*(-1)</f>
        <v>0</v>
      </c>
      <c r="H33" s="1">
        <f>SUM(pogoda__42[[#This Row],[Stany po opadach]], pogoda__42[[#This Row],[Parowanie]])</f>
        <v>20700</v>
      </c>
      <c r="I33" s="1" t="str">
        <f>IF(AND(pogoda__42[[#This Row],[temperatura_srednia]] &gt; 15, pogoda__42[[#This Row],[opady]] &lt;= 0.61), "TAK", "NIE")</f>
        <v>NIE</v>
      </c>
      <c r="J33" s="1">
        <f>IF(pogoda__42[[#This Row],[Czy podlewać]] = "TAK", IF(pogoda__42[[#This Row],[temperatura_srednia]]&lt;30, -12000, -24000),0)</f>
        <v>0</v>
      </c>
      <c r="K33" s="1">
        <f>IF(pogoda__42[[#This Row],[Stan przed podlanie]]+pogoda__42[[#This Row],[Ile podlać]]&lt;0, 25000+pogoda__42[[#This Row],[Ile podlać]], pogoda__42[[#This Row],[Stan przed podlanie]]+pogoda__42[[#This Row],[Ile podlać]])</f>
        <v>20700</v>
      </c>
      <c r="L33" s="1">
        <f>pogoda__42[[#This Row],[Podlanie]]</f>
        <v>20700</v>
      </c>
      <c r="M33" s="2">
        <v>42126</v>
      </c>
      <c r="N33" s="1">
        <f>IF(pogoda__42[[#This Row],[Stan przed podlanie]]+pogoda__42[[#This Row],[Ile podlać]]&lt;0, 25000-pogoda__42[[#This Row],[Stan przed podlanie]], 0)</f>
        <v>0</v>
      </c>
      <c r="O33" s="1">
        <f>MONTH(pogoda__42[[#This Row],[Dzień]])</f>
        <v>5</v>
      </c>
      <c r="Q33" s="2">
        <v>42126</v>
      </c>
      <c r="R33" s="1">
        <f>pogoda__42[[#This Row],[Podlanie]]</f>
        <v>20700</v>
      </c>
    </row>
    <row r="34" spans="1:18" x14ac:dyDescent="0.45">
      <c r="A34">
        <v>9</v>
      </c>
      <c r="B34">
        <v>4</v>
      </c>
      <c r="C34">
        <f t="shared" si="0"/>
        <v>20700</v>
      </c>
      <c r="D34">
        <f>700*pogoda__42[[#This Row],[opady]]</f>
        <v>2800</v>
      </c>
      <c r="E34">
        <f>MIN(SUM(pogoda__42[[#This Row],[Stan po czątku dnia]:[Opday do zbiornika]]), 25000)</f>
        <v>23500</v>
      </c>
      <c r="F34">
        <f>IF(pogoda__42[[#This Row],[opady]] = 0, pogoda__42[[#This Row],[Stan po czątku dnia]]*(0.0003)*pogoda__42[[#This Row],[temperatura_srednia]]^(1.5), 0)</f>
        <v>0</v>
      </c>
      <c r="G34" s="1">
        <f>ROUNDUP(pogoda__42[[#This Row],[Czy paruje]], 0)*(-1)</f>
        <v>0</v>
      </c>
      <c r="H34" s="1">
        <f>SUM(pogoda__42[[#This Row],[Stany po opadach]], pogoda__42[[#This Row],[Parowanie]])</f>
        <v>23500</v>
      </c>
      <c r="I34" s="1" t="str">
        <f>IF(AND(pogoda__42[[#This Row],[temperatura_srednia]] &gt; 15, pogoda__42[[#This Row],[opady]] &lt;= 0.61), "TAK", "NIE")</f>
        <v>NIE</v>
      </c>
      <c r="J34" s="1">
        <f>IF(pogoda__42[[#This Row],[Czy podlewać]] = "TAK", IF(pogoda__42[[#This Row],[temperatura_srednia]]&lt;30, -12000, -24000),0)</f>
        <v>0</v>
      </c>
      <c r="K34" s="1">
        <f>IF(pogoda__42[[#This Row],[Stan przed podlanie]]+pogoda__42[[#This Row],[Ile podlać]]&lt;0, 25000+pogoda__42[[#This Row],[Ile podlać]], pogoda__42[[#This Row],[Stan przed podlanie]]+pogoda__42[[#This Row],[Ile podlać]])</f>
        <v>23500</v>
      </c>
      <c r="L34" s="1">
        <f>pogoda__42[[#This Row],[Podlanie]]</f>
        <v>23500</v>
      </c>
      <c r="M34" s="2">
        <v>42127</v>
      </c>
      <c r="N34" s="1">
        <f>IF(pogoda__42[[#This Row],[Stan przed podlanie]]+pogoda__42[[#This Row],[Ile podlać]]&lt;0, 25000-pogoda__42[[#This Row],[Stan przed podlanie]], 0)</f>
        <v>0</v>
      </c>
      <c r="O34" s="1">
        <f>MONTH(pogoda__42[[#This Row],[Dzień]])</f>
        <v>5</v>
      </c>
      <c r="Q34" s="2">
        <v>42127</v>
      </c>
      <c r="R34" s="1">
        <f>pogoda__42[[#This Row],[Podlanie]]</f>
        <v>23500</v>
      </c>
    </row>
    <row r="35" spans="1:18" x14ac:dyDescent="0.45">
      <c r="A35">
        <v>15</v>
      </c>
      <c r="B35">
        <v>0.4</v>
      </c>
      <c r="C35">
        <f t="shared" si="0"/>
        <v>23500</v>
      </c>
      <c r="D35">
        <f>700*pogoda__42[[#This Row],[opady]]</f>
        <v>280</v>
      </c>
      <c r="E35">
        <f>MIN(SUM(pogoda__42[[#This Row],[Stan po czątku dnia]:[Opday do zbiornika]]), 25000)</f>
        <v>23780</v>
      </c>
      <c r="F35">
        <f>IF(pogoda__42[[#This Row],[opady]] = 0, pogoda__42[[#This Row],[Stan po czątku dnia]]*(0.0003)*pogoda__42[[#This Row],[temperatura_srednia]]^(1.5), 0)</f>
        <v>0</v>
      </c>
      <c r="G35" s="1">
        <f>ROUNDUP(pogoda__42[[#This Row],[Czy paruje]], 0)*(-1)</f>
        <v>0</v>
      </c>
      <c r="H35" s="1">
        <f>SUM(pogoda__42[[#This Row],[Stany po opadach]], pogoda__42[[#This Row],[Parowanie]])</f>
        <v>23780</v>
      </c>
      <c r="I35" s="1" t="str">
        <f>IF(AND(pogoda__42[[#This Row],[temperatura_srednia]] &gt; 15, pogoda__42[[#This Row],[opady]] &lt;= 0.61), "TAK", "NIE")</f>
        <v>NIE</v>
      </c>
      <c r="J35" s="1">
        <f>IF(pogoda__42[[#This Row],[Czy podlewać]] = "TAK", IF(pogoda__42[[#This Row],[temperatura_srednia]]&lt;30, -12000, -24000),0)</f>
        <v>0</v>
      </c>
      <c r="K35" s="1">
        <f>IF(pogoda__42[[#This Row],[Stan przed podlanie]]+pogoda__42[[#This Row],[Ile podlać]]&lt;0, 25000+pogoda__42[[#This Row],[Ile podlać]], pogoda__42[[#This Row],[Stan przed podlanie]]+pogoda__42[[#This Row],[Ile podlać]])</f>
        <v>23780</v>
      </c>
      <c r="L35" s="1">
        <f>pogoda__42[[#This Row],[Podlanie]]</f>
        <v>23780</v>
      </c>
      <c r="M35" s="2">
        <v>42128</v>
      </c>
      <c r="N35" s="1">
        <f>IF(pogoda__42[[#This Row],[Stan przed podlanie]]+pogoda__42[[#This Row],[Ile podlać]]&lt;0, 25000-pogoda__42[[#This Row],[Stan przed podlanie]], 0)</f>
        <v>0</v>
      </c>
      <c r="O35" s="1">
        <f>MONTH(pogoda__42[[#This Row],[Dzień]])</f>
        <v>5</v>
      </c>
      <c r="Q35" s="2">
        <v>42128</v>
      </c>
      <c r="R35" s="1">
        <f>pogoda__42[[#This Row],[Podlanie]]</f>
        <v>23780</v>
      </c>
    </row>
    <row r="36" spans="1:18" x14ac:dyDescent="0.45">
      <c r="A36">
        <v>18</v>
      </c>
      <c r="B36">
        <v>0.4</v>
      </c>
      <c r="C36">
        <f t="shared" si="0"/>
        <v>23780</v>
      </c>
      <c r="D36">
        <f>700*pogoda__42[[#This Row],[opady]]</f>
        <v>280</v>
      </c>
      <c r="E36">
        <f>MIN(SUM(pogoda__42[[#This Row],[Stan po czątku dnia]:[Opday do zbiornika]]), 25000)</f>
        <v>24060</v>
      </c>
      <c r="F36">
        <f>IF(pogoda__42[[#This Row],[opady]] = 0, pogoda__42[[#This Row],[Stan po czątku dnia]]*(0.0003)*pogoda__42[[#This Row],[temperatura_srednia]]^(1.5), 0)</f>
        <v>0</v>
      </c>
      <c r="G36" s="1">
        <f>ROUNDUP(pogoda__42[[#This Row],[Czy paruje]], 0)*(-1)</f>
        <v>0</v>
      </c>
      <c r="H36" s="1">
        <f>SUM(pogoda__42[[#This Row],[Stany po opadach]], pogoda__42[[#This Row],[Parowanie]])</f>
        <v>24060</v>
      </c>
      <c r="I36" s="1" t="str">
        <f>IF(AND(pogoda__42[[#This Row],[temperatura_srednia]] &gt; 15, pogoda__42[[#This Row],[opady]] &lt;= 0.61), "TAK", "NIE")</f>
        <v>TAK</v>
      </c>
      <c r="J36" s="1">
        <f>IF(pogoda__42[[#This Row],[Czy podlewać]] = "TAK", IF(pogoda__42[[#This Row],[temperatura_srednia]]&lt;30, -12000, -24000),0)</f>
        <v>-12000</v>
      </c>
      <c r="K36" s="1">
        <f>IF(pogoda__42[[#This Row],[Stan przed podlanie]]+pogoda__42[[#This Row],[Ile podlać]]&lt;0, 25000+pogoda__42[[#This Row],[Ile podlać]], pogoda__42[[#This Row],[Stan przed podlanie]]+pogoda__42[[#This Row],[Ile podlać]])</f>
        <v>12060</v>
      </c>
      <c r="L36" s="1">
        <f>pogoda__42[[#This Row],[Podlanie]]</f>
        <v>12060</v>
      </c>
      <c r="M36" s="2">
        <v>42129</v>
      </c>
      <c r="N36" s="1">
        <f>IF(pogoda__42[[#This Row],[Stan przed podlanie]]+pogoda__42[[#This Row],[Ile podlać]]&lt;0, 25000-pogoda__42[[#This Row],[Stan przed podlanie]], 0)</f>
        <v>0</v>
      </c>
      <c r="O36" s="1">
        <f>MONTH(pogoda__42[[#This Row],[Dzień]])</f>
        <v>5</v>
      </c>
      <c r="Q36" s="2">
        <v>42129</v>
      </c>
      <c r="R36" s="1">
        <f>pogoda__42[[#This Row],[Podlanie]]</f>
        <v>12060</v>
      </c>
    </row>
    <row r="37" spans="1:18" x14ac:dyDescent="0.45">
      <c r="A37">
        <v>16</v>
      </c>
      <c r="B37">
        <v>0</v>
      </c>
      <c r="C37">
        <f t="shared" si="0"/>
        <v>12060</v>
      </c>
      <c r="D37">
        <f>700*pogoda__42[[#This Row],[opady]]</f>
        <v>0</v>
      </c>
      <c r="E37">
        <f>MIN(SUM(pogoda__42[[#This Row],[Stan po czątku dnia]:[Opday do zbiornika]]), 25000)</f>
        <v>12060</v>
      </c>
      <c r="F37">
        <f>IF(pogoda__42[[#This Row],[opady]] = 0, pogoda__42[[#This Row],[Stan po czątku dnia]]*(0.0003)*pogoda__42[[#This Row],[temperatura_srednia]]^(1.5), 0)</f>
        <v>231.55199999999991</v>
      </c>
      <c r="G37" s="1">
        <f>ROUNDUP(pogoda__42[[#This Row],[Czy paruje]], 0)*(-1)</f>
        <v>-232</v>
      </c>
      <c r="H37" s="1">
        <f>SUM(pogoda__42[[#This Row],[Stany po opadach]], pogoda__42[[#This Row],[Parowanie]])</f>
        <v>11828</v>
      </c>
      <c r="I37" s="1" t="str">
        <f>IF(AND(pogoda__42[[#This Row],[temperatura_srednia]] &gt; 15, pogoda__42[[#This Row],[opady]] &lt;= 0.61), "TAK", "NIE")</f>
        <v>TAK</v>
      </c>
      <c r="J37" s="1">
        <f>IF(pogoda__42[[#This Row],[Czy podlewać]] = "TAK", IF(pogoda__42[[#This Row],[temperatura_srednia]]&lt;30, -12000, -24000),0)</f>
        <v>-12000</v>
      </c>
      <c r="K37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37" s="1">
        <f>pogoda__42[[#This Row],[Podlanie]]</f>
        <v>13000</v>
      </c>
      <c r="M37" s="2">
        <v>42130</v>
      </c>
      <c r="N37" s="1">
        <f>IF(pogoda__42[[#This Row],[Stan przed podlanie]]+pogoda__42[[#This Row],[Ile podlać]]&lt;0, 25000-pogoda__42[[#This Row],[Stan przed podlanie]], 0)</f>
        <v>13172</v>
      </c>
      <c r="O37" s="1">
        <f>MONTH(pogoda__42[[#This Row],[Dzień]])</f>
        <v>5</v>
      </c>
      <c r="Q37" s="2">
        <v>42130</v>
      </c>
      <c r="R37" s="1">
        <f>pogoda__42[[#This Row],[Podlanie]]</f>
        <v>13000</v>
      </c>
    </row>
    <row r="38" spans="1:18" x14ac:dyDescent="0.45">
      <c r="A38">
        <v>14</v>
      </c>
      <c r="B38">
        <v>0</v>
      </c>
      <c r="C38">
        <f t="shared" si="0"/>
        <v>13000</v>
      </c>
      <c r="D38">
        <f>700*pogoda__42[[#This Row],[opady]]</f>
        <v>0</v>
      </c>
      <c r="E38">
        <f>MIN(SUM(pogoda__42[[#This Row],[Stan po czątku dnia]:[Opday do zbiornika]]), 25000)</f>
        <v>13000</v>
      </c>
      <c r="F38">
        <f>IF(pogoda__42[[#This Row],[opady]] = 0, pogoda__42[[#This Row],[Stan po czątku dnia]]*(0.0003)*pogoda__42[[#This Row],[temperatura_srednia]]^(1.5), 0)</f>
        <v>204.29449331785707</v>
      </c>
      <c r="G38" s="1">
        <f>ROUNDUP(pogoda__42[[#This Row],[Czy paruje]], 0)*(-1)</f>
        <v>-205</v>
      </c>
      <c r="H38" s="1">
        <f>SUM(pogoda__42[[#This Row],[Stany po opadach]], pogoda__42[[#This Row],[Parowanie]])</f>
        <v>12795</v>
      </c>
      <c r="I38" s="1" t="str">
        <f>IF(AND(pogoda__42[[#This Row],[temperatura_srednia]] &gt; 15, pogoda__42[[#This Row],[opady]] &lt;= 0.61), "TAK", "NIE")</f>
        <v>NIE</v>
      </c>
      <c r="J38" s="1">
        <f>IF(pogoda__42[[#This Row],[Czy podlewać]] = "TAK", IF(pogoda__42[[#This Row],[temperatura_srednia]]&lt;30, -12000, -24000),0)</f>
        <v>0</v>
      </c>
      <c r="K38" s="1">
        <f>IF(pogoda__42[[#This Row],[Stan przed podlanie]]+pogoda__42[[#This Row],[Ile podlać]]&lt;0, 25000+pogoda__42[[#This Row],[Ile podlać]], pogoda__42[[#This Row],[Stan przed podlanie]]+pogoda__42[[#This Row],[Ile podlać]])</f>
        <v>12795</v>
      </c>
      <c r="L38" s="1">
        <f>pogoda__42[[#This Row],[Podlanie]]</f>
        <v>12795</v>
      </c>
      <c r="M38" s="2">
        <v>42131</v>
      </c>
      <c r="N38" s="1">
        <f>IF(pogoda__42[[#This Row],[Stan przed podlanie]]+pogoda__42[[#This Row],[Ile podlać]]&lt;0, 25000-pogoda__42[[#This Row],[Stan przed podlanie]], 0)</f>
        <v>0</v>
      </c>
      <c r="O38" s="1">
        <f>MONTH(pogoda__42[[#This Row],[Dzień]])</f>
        <v>5</v>
      </c>
      <c r="Q38" s="2">
        <v>42131</v>
      </c>
      <c r="R38" s="1">
        <f>pogoda__42[[#This Row],[Podlanie]]</f>
        <v>12795</v>
      </c>
    </row>
    <row r="39" spans="1:18" x14ac:dyDescent="0.45">
      <c r="A39">
        <v>10</v>
      </c>
      <c r="B39">
        <v>0</v>
      </c>
      <c r="C39">
        <f t="shared" si="0"/>
        <v>12795</v>
      </c>
      <c r="D39">
        <f>700*pogoda__42[[#This Row],[opady]]</f>
        <v>0</v>
      </c>
      <c r="E39">
        <f>MIN(SUM(pogoda__42[[#This Row],[Stan po czątku dnia]:[Opday do zbiornika]]), 25000)</f>
        <v>12795</v>
      </c>
      <c r="F39">
        <f>IF(pogoda__42[[#This Row],[opady]] = 0, pogoda__42[[#This Row],[Stan po czątku dnia]]*(0.0003)*pogoda__42[[#This Row],[temperatura_srednia]]^(1.5), 0)</f>
        <v>121.38402798556328</v>
      </c>
      <c r="G39" s="1">
        <f>ROUNDUP(pogoda__42[[#This Row],[Czy paruje]], 0)*(-1)</f>
        <v>-122</v>
      </c>
      <c r="H39" s="1">
        <f>SUM(pogoda__42[[#This Row],[Stany po opadach]], pogoda__42[[#This Row],[Parowanie]])</f>
        <v>12673</v>
      </c>
      <c r="I39" s="1" t="str">
        <f>IF(AND(pogoda__42[[#This Row],[temperatura_srednia]] &gt; 15, pogoda__42[[#This Row],[opady]] &lt;= 0.61), "TAK", "NIE")</f>
        <v>NIE</v>
      </c>
      <c r="J39" s="1">
        <f>IF(pogoda__42[[#This Row],[Czy podlewać]] = "TAK", IF(pogoda__42[[#This Row],[temperatura_srednia]]&lt;30, -12000, -24000),0)</f>
        <v>0</v>
      </c>
      <c r="K39" s="1">
        <f>IF(pogoda__42[[#This Row],[Stan przed podlanie]]+pogoda__42[[#This Row],[Ile podlać]]&lt;0, 25000+pogoda__42[[#This Row],[Ile podlać]], pogoda__42[[#This Row],[Stan przed podlanie]]+pogoda__42[[#This Row],[Ile podlać]])</f>
        <v>12673</v>
      </c>
      <c r="L39" s="1">
        <f>pogoda__42[[#This Row],[Podlanie]]</f>
        <v>12673</v>
      </c>
      <c r="M39" s="2">
        <v>42132</v>
      </c>
      <c r="N39" s="1">
        <f>IF(pogoda__42[[#This Row],[Stan przed podlanie]]+pogoda__42[[#This Row],[Ile podlać]]&lt;0, 25000-pogoda__42[[#This Row],[Stan przed podlanie]], 0)</f>
        <v>0</v>
      </c>
      <c r="O39" s="1">
        <f>MONTH(pogoda__42[[#This Row],[Dzień]])</f>
        <v>5</v>
      </c>
      <c r="Q39" s="2">
        <v>42132</v>
      </c>
      <c r="R39" s="1">
        <f>pogoda__42[[#This Row],[Podlanie]]</f>
        <v>12673</v>
      </c>
    </row>
    <row r="40" spans="1:18" x14ac:dyDescent="0.45">
      <c r="A40">
        <v>14</v>
      </c>
      <c r="B40">
        <v>0.3</v>
      </c>
      <c r="C40">
        <f t="shared" si="0"/>
        <v>12673</v>
      </c>
      <c r="D40">
        <f>700*pogoda__42[[#This Row],[opady]]</f>
        <v>210</v>
      </c>
      <c r="E40">
        <f>MIN(SUM(pogoda__42[[#This Row],[Stan po czątku dnia]:[Opday do zbiornika]]), 25000)</f>
        <v>12883</v>
      </c>
      <c r="F40">
        <f>IF(pogoda__42[[#This Row],[opady]] = 0, pogoda__42[[#This Row],[Stan po czątku dnia]]*(0.0003)*pogoda__42[[#This Row],[temperatura_srednia]]^(1.5), 0)</f>
        <v>0</v>
      </c>
      <c r="G40" s="1">
        <f>ROUNDUP(pogoda__42[[#This Row],[Czy paruje]], 0)*(-1)</f>
        <v>0</v>
      </c>
      <c r="H40" s="1">
        <f>SUM(pogoda__42[[#This Row],[Stany po opadach]], pogoda__42[[#This Row],[Parowanie]])</f>
        <v>12883</v>
      </c>
      <c r="I40" s="1" t="str">
        <f>IF(AND(pogoda__42[[#This Row],[temperatura_srednia]] &gt; 15, pogoda__42[[#This Row],[opady]] &lt;= 0.61), "TAK", "NIE")</f>
        <v>NIE</v>
      </c>
      <c r="J40" s="1">
        <f>IF(pogoda__42[[#This Row],[Czy podlewać]] = "TAK", IF(pogoda__42[[#This Row],[temperatura_srednia]]&lt;30, -12000, -24000),0)</f>
        <v>0</v>
      </c>
      <c r="K40" s="1">
        <f>IF(pogoda__42[[#This Row],[Stan przed podlanie]]+pogoda__42[[#This Row],[Ile podlać]]&lt;0, 25000+pogoda__42[[#This Row],[Ile podlać]], pogoda__42[[#This Row],[Stan przed podlanie]]+pogoda__42[[#This Row],[Ile podlać]])</f>
        <v>12883</v>
      </c>
      <c r="L40" s="1">
        <f>pogoda__42[[#This Row],[Podlanie]]</f>
        <v>12883</v>
      </c>
      <c r="M40" s="2">
        <v>42133</v>
      </c>
      <c r="N40" s="1">
        <f>IF(pogoda__42[[#This Row],[Stan przed podlanie]]+pogoda__42[[#This Row],[Ile podlać]]&lt;0, 25000-pogoda__42[[#This Row],[Stan przed podlanie]], 0)</f>
        <v>0</v>
      </c>
      <c r="O40" s="1">
        <f>MONTH(pogoda__42[[#This Row],[Dzień]])</f>
        <v>5</v>
      </c>
      <c r="Q40" s="2">
        <v>42133</v>
      </c>
      <c r="R40" s="1">
        <f>pogoda__42[[#This Row],[Podlanie]]</f>
        <v>12883</v>
      </c>
    </row>
    <row r="41" spans="1:18" x14ac:dyDescent="0.45">
      <c r="A41">
        <v>12</v>
      </c>
      <c r="B41">
        <v>0.1</v>
      </c>
      <c r="C41">
        <f t="shared" si="0"/>
        <v>12883</v>
      </c>
      <c r="D41">
        <f>700*pogoda__42[[#This Row],[opady]]</f>
        <v>70</v>
      </c>
      <c r="E41">
        <f>MIN(SUM(pogoda__42[[#This Row],[Stan po czątku dnia]:[Opday do zbiornika]]), 25000)</f>
        <v>12953</v>
      </c>
      <c r="F41">
        <f>IF(pogoda__42[[#This Row],[opady]] = 0, pogoda__42[[#This Row],[Stan po czątku dnia]]*(0.0003)*pogoda__42[[#This Row],[temperatura_srednia]]^(1.5), 0)</f>
        <v>0</v>
      </c>
      <c r="G41" s="1">
        <f>ROUNDUP(pogoda__42[[#This Row],[Czy paruje]], 0)*(-1)</f>
        <v>0</v>
      </c>
      <c r="H41" s="1">
        <f>SUM(pogoda__42[[#This Row],[Stany po opadach]], pogoda__42[[#This Row],[Parowanie]])</f>
        <v>12953</v>
      </c>
      <c r="I41" s="1" t="str">
        <f>IF(AND(pogoda__42[[#This Row],[temperatura_srednia]] &gt; 15, pogoda__42[[#This Row],[opady]] &lt;= 0.61), "TAK", "NIE")</f>
        <v>NIE</v>
      </c>
      <c r="J41" s="1">
        <f>IF(pogoda__42[[#This Row],[Czy podlewać]] = "TAK", IF(pogoda__42[[#This Row],[temperatura_srednia]]&lt;30, -12000, -24000),0)</f>
        <v>0</v>
      </c>
      <c r="K41" s="1">
        <f>IF(pogoda__42[[#This Row],[Stan przed podlanie]]+pogoda__42[[#This Row],[Ile podlać]]&lt;0, 25000+pogoda__42[[#This Row],[Ile podlać]], pogoda__42[[#This Row],[Stan przed podlanie]]+pogoda__42[[#This Row],[Ile podlać]])</f>
        <v>12953</v>
      </c>
      <c r="L41" s="1">
        <f>pogoda__42[[#This Row],[Podlanie]]</f>
        <v>12953</v>
      </c>
      <c r="M41" s="2">
        <v>42134</v>
      </c>
      <c r="N41" s="1">
        <f>IF(pogoda__42[[#This Row],[Stan przed podlanie]]+pogoda__42[[#This Row],[Ile podlać]]&lt;0, 25000-pogoda__42[[#This Row],[Stan przed podlanie]], 0)</f>
        <v>0</v>
      </c>
      <c r="O41" s="1">
        <f>MONTH(pogoda__42[[#This Row],[Dzień]])</f>
        <v>5</v>
      </c>
      <c r="Q41" s="2">
        <v>42134</v>
      </c>
      <c r="R41" s="1">
        <f>pogoda__42[[#This Row],[Podlanie]]</f>
        <v>12953</v>
      </c>
    </row>
    <row r="42" spans="1:18" x14ac:dyDescent="0.45">
      <c r="A42">
        <v>11</v>
      </c>
      <c r="B42">
        <v>0</v>
      </c>
      <c r="C42">
        <f t="shared" si="0"/>
        <v>12953</v>
      </c>
      <c r="D42">
        <f>700*pogoda__42[[#This Row],[opady]]</f>
        <v>0</v>
      </c>
      <c r="E42">
        <f>MIN(SUM(pogoda__42[[#This Row],[Stan po czątku dnia]:[Opday do zbiornika]]), 25000)</f>
        <v>12953</v>
      </c>
      <c r="F42">
        <f>IF(pogoda__42[[#This Row],[opady]] = 0, pogoda__42[[#This Row],[Stan po czątku dnia]]*(0.0003)*pogoda__42[[#This Row],[temperatura_srednia]]^(1.5), 0)</f>
        <v>141.76879500126253</v>
      </c>
      <c r="G42" s="1">
        <f>ROUNDUP(pogoda__42[[#This Row],[Czy paruje]], 0)*(-1)</f>
        <v>-142</v>
      </c>
      <c r="H42" s="1">
        <f>SUM(pogoda__42[[#This Row],[Stany po opadach]], pogoda__42[[#This Row],[Parowanie]])</f>
        <v>12811</v>
      </c>
      <c r="I42" s="1" t="str">
        <f>IF(AND(pogoda__42[[#This Row],[temperatura_srednia]] &gt; 15, pogoda__42[[#This Row],[opady]] &lt;= 0.61), "TAK", "NIE")</f>
        <v>NIE</v>
      </c>
      <c r="J42" s="1">
        <f>IF(pogoda__42[[#This Row],[Czy podlewać]] = "TAK", IF(pogoda__42[[#This Row],[temperatura_srednia]]&lt;30, -12000, -24000),0)</f>
        <v>0</v>
      </c>
      <c r="K42" s="1">
        <f>IF(pogoda__42[[#This Row],[Stan przed podlanie]]+pogoda__42[[#This Row],[Ile podlać]]&lt;0, 25000+pogoda__42[[#This Row],[Ile podlać]], pogoda__42[[#This Row],[Stan przed podlanie]]+pogoda__42[[#This Row],[Ile podlać]])</f>
        <v>12811</v>
      </c>
      <c r="L42" s="1">
        <f>pogoda__42[[#This Row],[Podlanie]]</f>
        <v>12811</v>
      </c>
      <c r="M42" s="2">
        <v>42135</v>
      </c>
      <c r="N42" s="1">
        <f>IF(pogoda__42[[#This Row],[Stan przed podlanie]]+pogoda__42[[#This Row],[Ile podlać]]&lt;0, 25000-pogoda__42[[#This Row],[Stan przed podlanie]], 0)</f>
        <v>0</v>
      </c>
      <c r="O42" s="1">
        <f>MONTH(pogoda__42[[#This Row],[Dzień]])</f>
        <v>5</v>
      </c>
      <c r="Q42" s="2">
        <v>42135</v>
      </c>
      <c r="R42" s="1">
        <f>pogoda__42[[#This Row],[Podlanie]]</f>
        <v>12811</v>
      </c>
    </row>
    <row r="43" spans="1:18" x14ac:dyDescent="0.45">
      <c r="A43">
        <v>16</v>
      </c>
      <c r="B43">
        <v>3</v>
      </c>
      <c r="C43">
        <f t="shared" si="0"/>
        <v>12811</v>
      </c>
      <c r="D43">
        <f>700*pogoda__42[[#This Row],[opady]]</f>
        <v>2100</v>
      </c>
      <c r="E43">
        <f>MIN(SUM(pogoda__42[[#This Row],[Stan po czątku dnia]:[Opday do zbiornika]]), 25000)</f>
        <v>14911</v>
      </c>
      <c r="F43">
        <f>IF(pogoda__42[[#This Row],[opady]] = 0, pogoda__42[[#This Row],[Stan po czątku dnia]]*(0.0003)*pogoda__42[[#This Row],[temperatura_srednia]]^(1.5), 0)</f>
        <v>0</v>
      </c>
      <c r="G43" s="1">
        <f>ROUNDUP(pogoda__42[[#This Row],[Czy paruje]], 0)*(-1)</f>
        <v>0</v>
      </c>
      <c r="H43" s="1">
        <f>SUM(pogoda__42[[#This Row],[Stany po opadach]], pogoda__42[[#This Row],[Parowanie]])</f>
        <v>14911</v>
      </c>
      <c r="I43" s="1" t="str">
        <f>IF(AND(pogoda__42[[#This Row],[temperatura_srednia]] &gt; 15, pogoda__42[[#This Row],[opady]] &lt;= 0.61), "TAK", "NIE")</f>
        <v>NIE</v>
      </c>
      <c r="J43" s="1">
        <f>IF(pogoda__42[[#This Row],[Czy podlewać]] = "TAK", IF(pogoda__42[[#This Row],[temperatura_srednia]]&lt;30, -12000, -24000),0)</f>
        <v>0</v>
      </c>
      <c r="K43" s="1">
        <f>IF(pogoda__42[[#This Row],[Stan przed podlanie]]+pogoda__42[[#This Row],[Ile podlać]]&lt;0, 25000+pogoda__42[[#This Row],[Ile podlać]], pogoda__42[[#This Row],[Stan przed podlanie]]+pogoda__42[[#This Row],[Ile podlać]])</f>
        <v>14911</v>
      </c>
      <c r="L43" s="1">
        <f>pogoda__42[[#This Row],[Podlanie]]</f>
        <v>14911</v>
      </c>
      <c r="M43" s="2">
        <v>42136</v>
      </c>
      <c r="N43" s="1">
        <f>IF(pogoda__42[[#This Row],[Stan przed podlanie]]+pogoda__42[[#This Row],[Ile podlać]]&lt;0, 25000-pogoda__42[[#This Row],[Stan przed podlanie]], 0)</f>
        <v>0</v>
      </c>
      <c r="O43" s="1">
        <f>MONTH(pogoda__42[[#This Row],[Dzień]])</f>
        <v>5</v>
      </c>
      <c r="Q43" s="2">
        <v>42136</v>
      </c>
      <c r="R43" s="1">
        <f>pogoda__42[[#This Row],[Podlanie]]</f>
        <v>14911</v>
      </c>
    </row>
    <row r="44" spans="1:18" x14ac:dyDescent="0.45">
      <c r="A44">
        <v>12</v>
      </c>
      <c r="B44">
        <v>0</v>
      </c>
      <c r="C44">
        <f t="shared" si="0"/>
        <v>14911</v>
      </c>
      <c r="D44">
        <f>700*pogoda__42[[#This Row],[opady]]</f>
        <v>0</v>
      </c>
      <c r="E44">
        <f>MIN(SUM(pogoda__42[[#This Row],[Stan po czątku dnia]:[Opday do zbiornika]]), 25000)</f>
        <v>14911</v>
      </c>
      <c r="F44">
        <f>IF(pogoda__42[[#This Row],[opady]] = 0, pogoda__42[[#This Row],[Stan po czątku dnia]]*(0.0003)*pogoda__42[[#This Row],[temperatura_srednia]]^(1.5), 0)</f>
        <v>185.95158905994865</v>
      </c>
      <c r="G44" s="1">
        <f>ROUNDUP(pogoda__42[[#This Row],[Czy paruje]], 0)*(-1)</f>
        <v>-186</v>
      </c>
      <c r="H44" s="1">
        <f>SUM(pogoda__42[[#This Row],[Stany po opadach]], pogoda__42[[#This Row],[Parowanie]])</f>
        <v>14725</v>
      </c>
      <c r="I44" s="1" t="str">
        <f>IF(AND(pogoda__42[[#This Row],[temperatura_srednia]] &gt; 15, pogoda__42[[#This Row],[opady]] &lt;= 0.61), "TAK", "NIE")</f>
        <v>NIE</v>
      </c>
      <c r="J44" s="1">
        <f>IF(pogoda__42[[#This Row],[Czy podlewać]] = "TAK", IF(pogoda__42[[#This Row],[temperatura_srednia]]&lt;30, -12000, -24000),0)</f>
        <v>0</v>
      </c>
      <c r="K44" s="1">
        <f>IF(pogoda__42[[#This Row],[Stan przed podlanie]]+pogoda__42[[#This Row],[Ile podlać]]&lt;0, 25000+pogoda__42[[#This Row],[Ile podlać]], pogoda__42[[#This Row],[Stan przed podlanie]]+pogoda__42[[#This Row],[Ile podlać]])</f>
        <v>14725</v>
      </c>
      <c r="L44" s="1">
        <f>pogoda__42[[#This Row],[Podlanie]]</f>
        <v>14725</v>
      </c>
      <c r="M44" s="2">
        <v>42137</v>
      </c>
      <c r="N44" s="1">
        <f>IF(pogoda__42[[#This Row],[Stan przed podlanie]]+pogoda__42[[#This Row],[Ile podlać]]&lt;0, 25000-pogoda__42[[#This Row],[Stan przed podlanie]], 0)</f>
        <v>0</v>
      </c>
      <c r="O44" s="1">
        <f>MONTH(pogoda__42[[#This Row],[Dzień]])</f>
        <v>5</v>
      </c>
      <c r="Q44" s="2">
        <v>42137</v>
      </c>
      <c r="R44" s="1">
        <f>pogoda__42[[#This Row],[Podlanie]]</f>
        <v>14725</v>
      </c>
    </row>
    <row r="45" spans="1:18" x14ac:dyDescent="0.45">
      <c r="A45">
        <v>10</v>
      </c>
      <c r="B45">
        <v>0</v>
      </c>
      <c r="C45">
        <f t="shared" si="0"/>
        <v>14725</v>
      </c>
      <c r="D45">
        <f>700*pogoda__42[[#This Row],[opady]]</f>
        <v>0</v>
      </c>
      <c r="E45">
        <f>MIN(SUM(pogoda__42[[#This Row],[Stan po czątku dnia]:[Opday do zbiornika]]), 25000)</f>
        <v>14725</v>
      </c>
      <c r="F45">
        <f>IF(pogoda__42[[#This Row],[opady]] = 0, pogoda__42[[#This Row],[Stan po czątku dnia]]*(0.0003)*pogoda__42[[#This Row],[temperatura_srednia]]^(1.5), 0)</f>
        <v>139.69361563793819</v>
      </c>
      <c r="G45" s="1">
        <f>ROUNDUP(pogoda__42[[#This Row],[Czy paruje]], 0)*(-1)</f>
        <v>-140</v>
      </c>
      <c r="H45" s="1">
        <f>SUM(pogoda__42[[#This Row],[Stany po opadach]], pogoda__42[[#This Row],[Parowanie]])</f>
        <v>14585</v>
      </c>
      <c r="I45" s="1" t="str">
        <f>IF(AND(pogoda__42[[#This Row],[temperatura_srednia]] &gt; 15, pogoda__42[[#This Row],[opady]] &lt;= 0.61), "TAK", "NIE")</f>
        <v>NIE</v>
      </c>
      <c r="J45" s="1">
        <f>IF(pogoda__42[[#This Row],[Czy podlewać]] = "TAK", IF(pogoda__42[[#This Row],[temperatura_srednia]]&lt;30, -12000, -24000),0)</f>
        <v>0</v>
      </c>
      <c r="K45" s="1">
        <f>IF(pogoda__42[[#This Row],[Stan przed podlanie]]+pogoda__42[[#This Row],[Ile podlać]]&lt;0, 25000+pogoda__42[[#This Row],[Ile podlać]], pogoda__42[[#This Row],[Stan przed podlanie]]+pogoda__42[[#This Row],[Ile podlać]])</f>
        <v>14585</v>
      </c>
      <c r="L45" s="1">
        <f>pogoda__42[[#This Row],[Podlanie]]</f>
        <v>14585</v>
      </c>
      <c r="M45" s="2">
        <v>42138</v>
      </c>
      <c r="N45" s="1">
        <f>IF(pogoda__42[[#This Row],[Stan przed podlanie]]+pogoda__42[[#This Row],[Ile podlać]]&lt;0, 25000-pogoda__42[[#This Row],[Stan przed podlanie]], 0)</f>
        <v>0</v>
      </c>
      <c r="O45" s="1">
        <f>MONTH(pogoda__42[[#This Row],[Dzień]])</f>
        <v>5</v>
      </c>
      <c r="Q45" s="2">
        <v>42138</v>
      </c>
      <c r="R45" s="1">
        <f>pogoda__42[[#This Row],[Podlanie]]</f>
        <v>14585</v>
      </c>
    </row>
    <row r="46" spans="1:18" x14ac:dyDescent="0.45">
      <c r="A46">
        <v>12</v>
      </c>
      <c r="B46">
        <v>0</v>
      </c>
      <c r="C46">
        <f t="shared" si="0"/>
        <v>14585</v>
      </c>
      <c r="D46">
        <f>700*pogoda__42[[#This Row],[opady]]</f>
        <v>0</v>
      </c>
      <c r="E46">
        <f>MIN(SUM(pogoda__42[[#This Row],[Stan po czątku dnia]:[Opday do zbiornika]]), 25000)</f>
        <v>14585</v>
      </c>
      <c r="F46">
        <f>IF(pogoda__42[[#This Row],[opady]] = 0, pogoda__42[[#This Row],[Stan po czątku dnia]]*(0.0003)*pogoda__42[[#This Row],[temperatura_srednia]]^(1.5), 0)</f>
        <v>181.886119404423</v>
      </c>
      <c r="G46" s="1">
        <f>ROUNDUP(pogoda__42[[#This Row],[Czy paruje]], 0)*(-1)</f>
        <v>-182</v>
      </c>
      <c r="H46" s="1">
        <f>SUM(pogoda__42[[#This Row],[Stany po opadach]], pogoda__42[[#This Row],[Parowanie]])</f>
        <v>14403</v>
      </c>
      <c r="I46" s="1" t="str">
        <f>IF(AND(pogoda__42[[#This Row],[temperatura_srednia]] &gt; 15, pogoda__42[[#This Row],[opady]] &lt;= 0.61), "TAK", "NIE")</f>
        <v>NIE</v>
      </c>
      <c r="J46" s="1">
        <f>IF(pogoda__42[[#This Row],[Czy podlewać]] = "TAK", IF(pogoda__42[[#This Row],[temperatura_srednia]]&lt;30, -12000, -24000),0)</f>
        <v>0</v>
      </c>
      <c r="K46" s="1">
        <f>IF(pogoda__42[[#This Row],[Stan przed podlanie]]+pogoda__42[[#This Row],[Ile podlać]]&lt;0, 25000+pogoda__42[[#This Row],[Ile podlać]], pogoda__42[[#This Row],[Stan przed podlanie]]+pogoda__42[[#This Row],[Ile podlać]])</f>
        <v>14403</v>
      </c>
      <c r="L46" s="1">
        <f>pogoda__42[[#This Row],[Podlanie]]</f>
        <v>14403</v>
      </c>
      <c r="M46" s="2">
        <v>42139</v>
      </c>
      <c r="N46" s="1">
        <f>IF(pogoda__42[[#This Row],[Stan przed podlanie]]+pogoda__42[[#This Row],[Ile podlać]]&lt;0, 25000-pogoda__42[[#This Row],[Stan przed podlanie]], 0)</f>
        <v>0</v>
      </c>
      <c r="O46" s="1">
        <f>MONTH(pogoda__42[[#This Row],[Dzień]])</f>
        <v>5</v>
      </c>
      <c r="Q46" s="2">
        <v>42139</v>
      </c>
      <c r="R46" s="1">
        <f>pogoda__42[[#This Row],[Podlanie]]</f>
        <v>14403</v>
      </c>
    </row>
    <row r="47" spans="1:18" x14ac:dyDescent="0.45">
      <c r="A47">
        <v>10</v>
      </c>
      <c r="B47">
        <v>1.8</v>
      </c>
      <c r="C47">
        <f t="shared" si="0"/>
        <v>14403</v>
      </c>
      <c r="D47">
        <f>700*pogoda__42[[#This Row],[opady]]</f>
        <v>1260</v>
      </c>
      <c r="E47">
        <f>MIN(SUM(pogoda__42[[#This Row],[Stan po czątku dnia]:[Opday do zbiornika]]), 25000)</f>
        <v>15663</v>
      </c>
      <c r="F47">
        <f>IF(pogoda__42[[#This Row],[opady]] = 0, pogoda__42[[#This Row],[Stan po czątku dnia]]*(0.0003)*pogoda__42[[#This Row],[temperatura_srednia]]^(1.5), 0)</f>
        <v>0</v>
      </c>
      <c r="G47" s="1">
        <f>ROUNDUP(pogoda__42[[#This Row],[Czy paruje]], 0)*(-1)</f>
        <v>0</v>
      </c>
      <c r="H47" s="1">
        <f>SUM(pogoda__42[[#This Row],[Stany po opadach]], pogoda__42[[#This Row],[Parowanie]])</f>
        <v>15663</v>
      </c>
      <c r="I47" s="1" t="str">
        <f>IF(AND(pogoda__42[[#This Row],[temperatura_srednia]] &gt; 15, pogoda__42[[#This Row],[opady]] &lt;= 0.61), "TAK", "NIE")</f>
        <v>NIE</v>
      </c>
      <c r="J47" s="1">
        <f>IF(pogoda__42[[#This Row],[Czy podlewać]] = "TAK", IF(pogoda__42[[#This Row],[temperatura_srednia]]&lt;30, -12000, -24000),0)</f>
        <v>0</v>
      </c>
      <c r="K47" s="1">
        <f>IF(pogoda__42[[#This Row],[Stan przed podlanie]]+pogoda__42[[#This Row],[Ile podlać]]&lt;0, 25000+pogoda__42[[#This Row],[Ile podlać]], pogoda__42[[#This Row],[Stan przed podlanie]]+pogoda__42[[#This Row],[Ile podlać]])</f>
        <v>15663</v>
      </c>
      <c r="L47" s="1">
        <f>pogoda__42[[#This Row],[Podlanie]]</f>
        <v>15663</v>
      </c>
      <c r="M47" s="2">
        <v>42140</v>
      </c>
      <c r="N47" s="1">
        <f>IF(pogoda__42[[#This Row],[Stan przed podlanie]]+pogoda__42[[#This Row],[Ile podlać]]&lt;0, 25000-pogoda__42[[#This Row],[Stan przed podlanie]], 0)</f>
        <v>0</v>
      </c>
      <c r="O47" s="1">
        <f>MONTH(pogoda__42[[#This Row],[Dzień]])</f>
        <v>5</v>
      </c>
      <c r="Q47" s="2">
        <v>42140</v>
      </c>
      <c r="R47" s="1">
        <f>pogoda__42[[#This Row],[Podlanie]]</f>
        <v>15663</v>
      </c>
    </row>
    <row r="48" spans="1:18" x14ac:dyDescent="0.45">
      <c r="A48">
        <v>11</v>
      </c>
      <c r="B48">
        <v>2.8</v>
      </c>
      <c r="C48">
        <f t="shared" si="0"/>
        <v>15663</v>
      </c>
      <c r="D48">
        <f>700*pogoda__42[[#This Row],[opady]]</f>
        <v>1959.9999999999998</v>
      </c>
      <c r="E48">
        <f>MIN(SUM(pogoda__42[[#This Row],[Stan po czątku dnia]:[Opday do zbiornika]]), 25000)</f>
        <v>17623</v>
      </c>
      <c r="F48">
        <f>IF(pogoda__42[[#This Row],[opady]] = 0, pogoda__42[[#This Row],[Stan po czątku dnia]]*(0.0003)*pogoda__42[[#This Row],[temperatura_srednia]]^(1.5), 0)</f>
        <v>0</v>
      </c>
      <c r="G48" s="1">
        <f>ROUNDUP(pogoda__42[[#This Row],[Czy paruje]], 0)*(-1)</f>
        <v>0</v>
      </c>
      <c r="H48" s="1">
        <f>SUM(pogoda__42[[#This Row],[Stany po opadach]], pogoda__42[[#This Row],[Parowanie]])</f>
        <v>17623</v>
      </c>
      <c r="I48" s="1" t="str">
        <f>IF(AND(pogoda__42[[#This Row],[temperatura_srednia]] &gt; 15, pogoda__42[[#This Row],[opady]] &lt;= 0.61), "TAK", "NIE")</f>
        <v>NIE</v>
      </c>
      <c r="J48" s="1">
        <f>IF(pogoda__42[[#This Row],[Czy podlewać]] = "TAK", IF(pogoda__42[[#This Row],[temperatura_srednia]]&lt;30, -12000, -24000),0)</f>
        <v>0</v>
      </c>
      <c r="K48" s="1">
        <f>IF(pogoda__42[[#This Row],[Stan przed podlanie]]+pogoda__42[[#This Row],[Ile podlać]]&lt;0, 25000+pogoda__42[[#This Row],[Ile podlać]], pogoda__42[[#This Row],[Stan przed podlanie]]+pogoda__42[[#This Row],[Ile podlać]])</f>
        <v>17623</v>
      </c>
      <c r="L48" s="1">
        <f>pogoda__42[[#This Row],[Podlanie]]</f>
        <v>17623</v>
      </c>
      <c r="M48" s="2">
        <v>42141</v>
      </c>
      <c r="N48" s="1">
        <f>IF(pogoda__42[[#This Row],[Stan przed podlanie]]+pogoda__42[[#This Row],[Ile podlać]]&lt;0, 25000-pogoda__42[[#This Row],[Stan przed podlanie]], 0)</f>
        <v>0</v>
      </c>
      <c r="O48" s="1">
        <f>MONTH(pogoda__42[[#This Row],[Dzień]])</f>
        <v>5</v>
      </c>
      <c r="Q48" s="2">
        <v>42141</v>
      </c>
      <c r="R48" s="1">
        <f>pogoda__42[[#This Row],[Podlanie]]</f>
        <v>17623</v>
      </c>
    </row>
    <row r="49" spans="1:18" x14ac:dyDescent="0.45">
      <c r="A49">
        <v>12</v>
      </c>
      <c r="B49">
        <v>1.9</v>
      </c>
      <c r="C49">
        <f t="shared" si="0"/>
        <v>17623</v>
      </c>
      <c r="D49">
        <f>700*pogoda__42[[#This Row],[opady]]</f>
        <v>1330</v>
      </c>
      <c r="E49">
        <f>MIN(SUM(pogoda__42[[#This Row],[Stan po czątku dnia]:[Opday do zbiornika]]), 25000)</f>
        <v>18953</v>
      </c>
      <c r="F49">
        <f>IF(pogoda__42[[#This Row],[opady]] = 0, pogoda__42[[#This Row],[Stan po czątku dnia]]*(0.0003)*pogoda__42[[#This Row],[temperatura_srednia]]^(1.5), 0)</f>
        <v>0</v>
      </c>
      <c r="G49" s="1">
        <f>ROUNDUP(pogoda__42[[#This Row],[Czy paruje]], 0)*(-1)</f>
        <v>0</v>
      </c>
      <c r="H49" s="1">
        <f>SUM(pogoda__42[[#This Row],[Stany po opadach]], pogoda__42[[#This Row],[Parowanie]])</f>
        <v>18953</v>
      </c>
      <c r="I49" s="1" t="str">
        <f>IF(AND(pogoda__42[[#This Row],[temperatura_srednia]] &gt; 15, pogoda__42[[#This Row],[opady]] &lt;= 0.61), "TAK", "NIE")</f>
        <v>NIE</v>
      </c>
      <c r="J49" s="1">
        <f>IF(pogoda__42[[#This Row],[Czy podlewać]] = "TAK", IF(pogoda__42[[#This Row],[temperatura_srednia]]&lt;30, -12000, -24000),0)</f>
        <v>0</v>
      </c>
      <c r="K49" s="1">
        <f>IF(pogoda__42[[#This Row],[Stan przed podlanie]]+pogoda__42[[#This Row],[Ile podlać]]&lt;0, 25000+pogoda__42[[#This Row],[Ile podlać]], pogoda__42[[#This Row],[Stan przed podlanie]]+pogoda__42[[#This Row],[Ile podlać]])</f>
        <v>18953</v>
      </c>
      <c r="L49" s="1">
        <f>pogoda__42[[#This Row],[Podlanie]]</f>
        <v>18953</v>
      </c>
      <c r="M49" s="2">
        <v>42142</v>
      </c>
      <c r="N49" s="1">
        <f>IF(pogoda__42[[#This Row],[Stan przed podlanie]]+pogoda__42[[#This Row],[Ile podlać]]&lt;0, 25000-pogoda__42[[#This Row],[Stan przed podlanie]], 0)</f>
        <v>0</v>
      </c>
      <c r="O49" s="1">
        <f>MONTH(pogoda__42[[#This Row],[Dzień]])</f>
        <v>5</v>
      </c>
      <c r="Q49" s="2">
        <v>42142</v>
      </c>
      <c r="R49" s="1">
        <f>pogoda__42[[#This Row],[Podlanie]]</f>
        <v>18953</v>
      </c>
    </row>
    <row r="50" spans="1:18" x14ac:dyDescent="0.45">
      <c r="A50">
        <v>16</v>
      </c>
      <c r="B50">
        <v>2.2000000000000002</v>
      </c>
      <c r="C50">
        <f t="shared" si="0"/>
        <v>18953</v>
      </c>
      <c r="D50">
        <f>700*pogoda__42[[#This Row],[opady]]</f>
        <v>1540.0000000000002</v>
      </c>
      <c r="E50">
        <f>MIN(SUM(pogoda__42[[#This Row],[Stan po czątku dnia]:[Opday do zbiornika]]), 25000)</f>
        <v>20493</v>
      </c>
      <c r="F50">
        <f>IF(pogoda__42[[#This Row],[opady]] = 0, pogoda__42[[#This Row],[Stan po czątku dnia]]*(0.0003)*pogoda__42[[#This Row],[temperatura_srednia]]^(1.5), 0)</f>
        <v>0</v>
      </c>
      <c r="G50" s="1">
        <f>ROUNDUP(pogoda__42[[#This Row],[Czy paruje]], 0)*(-1)</f>
        <v>0</v>
      </c>
      <c r="H50" s="1">
        <f>SUM(pogoda__42[[#This Row],[Stany po opadach]], pogoda__42[[#This Row],[Parowanie]])</f>
        <v>20493</v>
      </c>
      <c r="I50" s="1" t="str">
        <f>IF(AND(pogoda__42[[#This Row],[temperatura_srednia]] &gt; 15, pogoda__42[[#This Row],[opady]] &lt;= 0.61), "TAK", "NIE")</f>
        <v>NIE</v>
      </c>
      <c r="J50" s="1">
        <f>IF(pogoda__42[[#This Row],[Czy podlewać]] = "TAK", IF(pogoda__42[[#This Row],[temperatura_srednia]]&lt;30, -12000, -24000),0)</f>
        <v>0</v>
      </c>
      <c r="K50" s="1">
        <f>IF(pogoda__42[[#This Row],[Stan przed podlanie]]+pogoda__42[[#This Row],[Ile podlać]]&lt;0, 25000+pogoda__42[[#This Row],[Ile podlać]], pogoda__42[[#This Row],[Stan przed podlanie]]+pogoda__42[[#This Row],[Ile podlać]])</f>
        <v>20493</v>
      </c>
      <c r="L50" s="1">
        <f>pogoda__42[[#This Row],[Podlanie]]</f>
        <v>20493</v>
      </c>
      <c r="M50" s="2">
        <v>42143</v>
      </c>
      <c r="N50" s="1">
        <f>IF(pogoda__42[[#This Row],[Stan przed podlanie]]+pogoda__42[[#This Row],[Ile podlać]]&lt;0, 25000-pogoda__42[[#This Row],[Stan przed podlanie]], 0)</f>
        <v>0</v>
      </c>
      <c r="O50" s="1">
        <f>MONTH(pogoda__42[[#This Row],[Dzień]])</f>
        <v>5</v>
      </c>
      <c r="Q50" s="2">
        <v>42143</v>
      </c>
      <c r="R50" s="1">
        <f>pogoda__42[[#This Row],[Podlanie]]</f>
        <v>20493</v>
      </c>
    </row>
    <row r="51" spans="1:18" x14ac:dyDescent="0.45">
      <c r="A51">
        <v>13</v>
      </c>
      <c r="B51">
        <v>2.2999999999999998</v>
      </c>
      <c r="C51">
        <f t="shared" si="0"/>
        <v>20493</v>
      </c>
      <c r="D51">
        <f>700*pogoda__42[[#This Row],[opady]]</f>
        <v>1609.9999999999998</v>
      </c>
      <c r="E51">
        <f>MIN(SUM(pogoda__42[[#This Row],[Stan po czątku dnia]:[Opday do zbiornika]]), 25000)</f>
        <v>22103</v>
      </c>
      <c r="F51">
        <f>IF(pogoda__42[[#This Row],[opady]] = 0, pogoda__42[[#This Row],[Stan po czątku dnia]]*(0.0003)*pogoda__42[[#This Row],[temperatura_srednia]]^(1.5), 0)</f>
        <v>0</v>
      </c>
      <c r="G51" s="1">
        <f>ROUNDUP(pogoda__42[[#This Row],[Czy paruje]], 0)*(-1)</f>
        <v>0</v>
      </c>
      <c r="H51" s="1">
        <f>SUM(pogoda__42[[#This Row],[Stany po opadach]], pogoda__42[[#This Row],[Parowanie]])</f>
        <v>22103</v>
      </c>
      <c r="I51" s="1" t="str">
        <f>IF(AND(pogoda__42[[#This Row],[temperatura_srednia]] &gt; 15, pogoda__42[[#This Row],[opady]] &lt;= 0.61), "TAK", "NIE")</f>
        <v>NIE</v>
      </c>
      <c r="J51" s="1">
        <f>IF(pogoda__42[[#This Row],[Czy podlewać]] = "TAK", IF(pogoda__42[[#This Row],[temperatura_srednia]]&lt;30, -12000, -24000),0)</f>
        <v>0</v>
      </c>
      <c r="K51" s="1">
        <f>IF(pogoda__42[[#This Row],[Stan przed podlanie]]+pogoda__42[[#This Row],[Ile podlać]]&lt;0, 25000+pogoda__42[[#This Row],[Ile podlać]], pogoda__42[[#This Row],[Stan przed podlanie]]+pogoda__42[[#This Row],[Ile podlać]])</f>
        <v>22103</v>
      </c>
      <c r="L51" s="1">
        <f>pogoda__42[[#This Row],[Podlanie]]</f>
        <v>22103</v>
      </c>
      <c r="M51" s="2">
        <v>42144</v>
      </c>
      <c r="N51" s="1">
        <f>IF(pogoda__42[[#This Row],[Stan przed podlanie]]+pogoda__42[[#This Row],[Ile podlać]]&lt;0, 25000-pogoda__42[[#This Row],[Stan przed podlanie]], 0)</f>
        <v>0</v>
      </c>
      <c r="O51" s="1">
        <f>MONTH(pogoda__42[[#This Row],[Dzień]])</f>
        <v>5</v>
      </c>
      <c r="Q51" s="2">
        <v>42144</v>
      </c>
      <c r="R51" s="1">
        <f>pogoda__42[[#This Row],[Podlanie]]</f>
        <v>22103</v>
      </c>
    </row>
    <row r="52" spans="1:18" x14ac:dyDescent="0.45">
      <c r="A52">
        <v>11</v>
      </c>
      <c r="B52">
        <v>5.4</v>
      </c>
      <c r="C52">
        <f t="shared" si="0"/>
        <v>22103</v>
      </c>
      <c r="D52">
        <f>700*pogoda__42[[#This Row],[opady]]</f>
        <v>3780.0000000000005</v>
      </c>
      <c r="E52">
        <f>MIN(SUM(pogoda__42[[#This Row],[Stan po czątku dnia]:[Opday do zbiornika]]), 25000)</f>
        <v>25000</v>
      </c>
      <c r="F52">
        <f>IF(pogoda__42[[#This Row],[opady]] = 0, pogoda__42[[#This Row],[Stan po czątku dnia]]*(0.0003)*pogoda__42[[#This Row],[temperatura_srednia]]^(1.5), 0)</f>
        <v>0</v>
      </c>
      <c r="G52" s="1">
        <f>ROUNDUP(pogoda__42[[#This Row],[Czy paruje]], 0)*(-1)</f>
        <v>0</v>
      </c>
      <c r="H52" s="1">
        <f>SUM(pogoda__42[[#This Row],[Stany po opadach]], pogoda__42[[#This Row],[Parowanie]])</f>
        <v>25000</v>
      </c>
      <c r="I52" s="1" t="str">
        <f>IF(AND(pogoda__42[[#This Row],[temperatura_srednia]] &gt; 15, pogoda__42[[#This Row],[opady]] &lt;= 0.61), "TAK", "NIE")</f>
        <v>NIE</v>
      </c>
      <c r="J52" s="1">
        <f>IF(pogoda__42[[#This Row],[Czy podlewać]] = "TAK", IF(pogoda__42[[#This Row],[temperatura_srednia]]&lt;30, -12000, -24000),0)</f>
        <v>0</v>
      </c>
      <c r="K52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52" s="1">
        <f>pogoda__42[[#This Row],[Podlanie]]</f>
        <v>25000</v>
      </c>
      <c r="M52" s="2">
        <v>42145</v>
      </c>
      <c r="N52" s="1">
        <f>IF(pogoda__42[[#This Row],[Stan przed podlanie]]+pogoda__42[[#This Row],[Ile podlać]]&lt;0, 25000-pogoda__42[[#This Row],[Stan przed podlanie]], 0)</f>
        <v>0</v>
      </c>
      <c r="O52" s="1">
        <f>MONTH(pogoda__42[[#This Row],[Dzień]])</f>
        <v>5</v>
      </c>
      <c r="Q52" s="2">
        <v>42145</v>
      </c>
      <c r="R52" s="1">
        <f>pogoda__42[[#This Row],[Podlanie]]</f>
        <v>25000</v>
      </c>
    </row>
    <row r="53" spans="1:18" x14ac:dyDescent="0.45">
      <c r="A53">
        <v>12</v>
      </c>
      <c r="B53">
        <v>5.5</v>
      </c>
      <c r="C53">
        <f t="shared" si="0"/>
        <v>25000</v>
      </c>
      <c r="D53">
        <f>700*pogoda__42[[#This Row],[opady]]</f>
        <v>3850</v>
      </c>
      <c r="E53">
        <f>MIN(SUM(pogoda__42[[#This Row],[Stan po czątku dnia]:[Opday do zbiornika]]), 25000)</f>
        <v>25000</v>
      </c>
      <c r="F53">
        <f>IF(pogoda__42[[#This Row],[opady]] = 0, pogoda__42[[#This Row],[Stan po czątku dnia]]*(0.0003)*pogoda__42[[#This Row],[temperatura_srednia]]^(1.5), 0)</f>
        <v>0</v>
      </c>
      <c r="G53" s="1">
        <f>ROUNDUP(pogoda__42[[#This Row],[Czy paruje]], 0)*(-1)</f>
        <v>0</v>
      </c>
      <c r="H53" s="1">
        <f>SUM(pogoda__42[[#This Row],[Stany po opadach]], pogoda__42[[#This Row],[Parowanie]])</f>
        <v>25000</v>
      </c>
      <c r="I53" s="1" t="str">
        <f>IF(AND(pogoda__42[[#This Row],[temperatura_srednia]] &gt; 15, pogoda__42[[#This Row],[opady]] &lt;= 0.61), "TAK", "NIE")</f>
        <v>NIE</v>
      </c>
      <c r="J53" s="1">
        <f>IF(pogoda__42[[#This Row],[Czy podlewać]] = "TAK", IF(pogoda__42[[#This Row],[temperatura_srednia]]&lt;30, -12000, -24000),0)</f>
        <v>0</v>
      </c>
      <c r="K53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53" s="1">
        <f>pogoda__42[[#This Row],[Podlanie]]</f>
        <v>25000</v>
      </c>
      <c r="M53" s="2">
        <v>42146</v>
      </c>
      <c r="N53" s="1">
        <f>IF(pogoda__42[[#This Row],[Stan przed podlanie]]+pogoda__42[[#This Row],[Ile podlać]]&lt;0, 25000-pogoda__42[[#This Row],[Stan przed podlanie]], 0)</f>
        <v>0</v>
      </c>
      <c r="O53" s="1">
        <f>MONTH(pogoda__42[[#This Row],[Dzień]])</f>
        <v>5</v>
      </c>
      <c r="Q53" s="2">
        <v>42146</v>
      </c>
      <c r="R53" s="1">
        <f>pogoda__42[[#This Row],[Podlanie]]</f>
        <v>25000</v>
      </c>
    </row>
    <row r="54" spans="1:18" x14ac:dyDescent="0.45">
      <c r="A54">
        <v>12</v>
      </c>
      <c r="B54">
        <v>5.2</v>
      </c>
      <c r="C54">
        <f t="shared" si="0"/>
        <v>25000</v>
      </c>
      <c r="D54">
        <f>700*pogoda__42[[#This Row],[opady]]</f>
        <v>3640</v>
      </c>
      <c r="E54">
        <f>MIN(SUM(pogoda__42[[#This Row],[Stan po czątku dnia]:[Opday do zbiornika]]), 25000)</f>
        <v>25000</v>
      </c>
      <c r="F54">
        <f>IF(pogoda__42[[#This Row],[opady]] = 0, pogoda__42[[#This Row],[Stan po czątku dnia]]*(0.0003)*pogoda__42[[#This Row],[temperatura_srednia]]^(1.5), 0)</f>
        <v>0</v>
      </c>
      <c r="G54" s="1">
        <f>ROUNDUP(pogoda__42[[#This Row],[Czy paruje]], 0)*(-1)</f>
        <v>0</v>
      </c>
      <c r="H54" s="1">
        <f>SUM(pogoda__42[[#This Row],[Stany po opadach]], pogoda__42[[#This Row],[Parowanie]])</f>
        <v>25000</v>
      </c>
      <c r="I54" s="1" t="str">
        <f>IF(AND(pogoda__42[[#This Row],[temperatura_srednia]] &gt; 15, pogoda__42[[#This Row],[opady]] &lt;= 0.61), "TAK", "NIE")</f>
        <v>NIE</v>
      </c>
      <c r="J54" s="1">
        <f>IF(pogoda__42[[#This Row],[Czy podlewać]] = "TAK", IF(pogoda__42[[#This Row],[temperatura_srednia]]&lt;30, -12000, -24000),0)</f>
        <v>0</v>
      </c>
      <c r="K54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54" s="1">
        <f>pogoda__42[[#This Row],[Podlanie]]</f>
        <v>25000</v>
      </c>
      <c r="M54" s="2">
        <v>42147</v>
      </c>
      <c r="N54" s="1">
        <f>IF(pogoda__42[[#This Row],[Stan przed podlanie]]+pogoda__42[[#This Row],[Ile podlać]]&lt;0, 25000-pogoda__42[[#This Row],[Stan przed podlanie]], 0)</f>
        <v>0</v>
      </c>
      <c r="O54" s="1">
        <f>MONTH(pogoda__42[[#This Row],[Dzień]])</f>
        <v>5</v>
      </c>
      <c r="Q54" s="2">
        <v>42147</v>
      </c>
      <c r="R54" s="1">
        <f>pogoda__42[[#This Row],[Podlanie]]</f>
        <v>25000</v>
      </c>
    </row>
    <row r="55" spans="1:18" x14ac:dyDescent="0.45">
      <c r="A55">
        <v>14</v>
      </c>
      <c r="B55">
        <v>3</v>
      </c>
      <c r="C55">
        <f t="shared" si="0"/>
        <v>25000</v>
      </c>
      <c r="D55">
        <f>700*pogoda__42[[#This Row],[opady]]</f>
        <v>2100</v>
      </c>
      <c r="E55">
        <f>MIN(SUM(pogoda__42[[#This Row],[Stan po czątku dnia]:[Opday do zbiornika]]), 25000)</f>
        <v>25000</v>
      </c>
      <c r="F55">
        <f>IF(pogoda__42[[#This Row],[opady]] = 0, pogoda__42[[#This Row],[Stan po czątku dnia]]*(0.0003)*pogoda__42[[#This Row],[temperatura_srednia]]^(1.5), 0)</f>
        <v>0</v>
      </c>
      <c r="G55" s="1">
        <f>ROUNDUP(pogoda__42[[#This Row],[Czy paruje]], 0)*(-1)</f>
        <v>0</v>
      </c>
      <c r="H55" s="1">
        <f>SUM(pogoda__42[[#This Row],[Stany po opadach]], pogoda__42[[#This Row],[Parowanie]])</f>
        <v>25000</v>
      </c>
      <c r="I55" s="1" t="str">
        <f>IF(AND(pogoda__42[[#This Row],[temperatura_srednia]] &gt; 15, pogoda__42[[#This Row],[opady]] &lt;= 0.61), "TAK", "NIE")</f>
        <v>NIE</v>
      </c>
      <c r="J55" s="1">
        <f>IF(pogoda__42[[#This Row],[Czy podlewać]] = "TAK", IF(pogoda__42[[#This Row],[temperatura_srednia]]&lt;30, -12000, -24000),0)</f>
        <v>0</v>
      </c>
      <c r="K55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55" s="1">
        <f>pogoda__42[[#This Row],[Podlanie]]</f>
        <v>25000</v>
      </c>
      <c r="M55" s="2">
        <v>42148</v>
      </c>
      <c r="N55" s="1">
        <f>IF(pogoda__42[[#This Row],[Stan przed podlanie]]+pogoda__42[[#This Row],[Ile podlać]]&lt;0, 25000-pogoda__42[[#This Row],[Stan przed podlanie]], 0)</f>
        <v>0</v>
      </c>
      <c r="O55" s="1">
        <f>MONTH(pogoda__42[[#This Row],[Dzień]])</f>
        <v>5</v>
      </c>
      <c r="Q55" s="2">
        <v>42148</v>
      </c>
      <c r="R55" s="1">
        <f>pogoda__42[[#This Row],[Podlanie]]</f>
        <v>25000</v>
      </c>
    </row>
    <row r="56" spans="1:18" x14ac:dyDescent="0.45">
      <c r="A56">
        <v>15</v>
      </c>
      <c r="B56">
        <v>0</v>
      </c>
      <c r="C56">
        <f t="shared" si="0"/>
        <v>25000</v>
      </c>
      <c r="D56">
        <f>700*pogoda__42[[#This Row],[opady]]</f>
        <v>0</v>
      </c>
      <c r="E56">
        <f>MIN(SUM(pogoda__42[[#This Row],[Stan po czątku dnia]:[Opday do zbiornika]]), 25000)</f>
        <v>25000</v>
      </c>
      <c r="F56">
        <f>IF(pogoda__42[[#This Row],[opady]] = 0, pogoda__42[[#This Row],[Stan po czątku dnia]]*(0.0003)*pogoda__42[[#This Row],[temperatura_srednia]]^(1.5), 0)</f>
        <v>435.71062644833421</v>
      </c>
      <c r="G56" s="1">
        <f>ROUNDUP(pogoda__42[[#This Row],[Czy paruje]], 0)*(-1)</f>
        <v>-436</v>
      </c>
      <c r="H56" s="1">
        <f>SUM(pogoda__42[[#This Row],[Stany po opadach]], pogoda__42[[#This Row],[Parowanie]])</f>
        <v>24564</v>
      </c>
      <c r="I56" s="1" t="str">
        <f>IF(AND(pogoda__42[[#This Row],[temperatura_srednia]] &gt; 15, pogoda__42[[#This Row],[opady]] &lt;= 0.61), "TAK", "NIE")</f>
        <v>NIE</v>
      </c>
      <c r="J56" s="1">
        <f>IF(pogoda__42[[#This Row],[Czy podlewać]] = "TAK", IF(pogoda__42[[#This Row],[temperatura_srednia]]&lt;30, -12000, -24000),0)</f>
        <v>0</v>
      </c>
      <c r="K56" s="1">
        <f>IF(pogoda__42[[#This Row],[Stan przed podlanie]]+pogoda__42[[#This Row],[Ile podlać]]&lt;0, 25000+pogoda__42[[#This Row],[Ile podlać]], pogoda__42[[#This Row],[Stan przed podlanie]]+pogoda__42[[#This Row],[Ile podlać]])</f>
        <v>24564</v>
      </c>
      <c r="L56" s="1">
        <f>pogoda__42[[#This Row],[Podlanie]]</f>
        <v>24564</v>
      </c>
      <c r="M56" s="2">
        <v>42149</v>
      </c>
      <c r="N56" s="1">
        <f>IF(pogoda__42[[#This Row],[Stan przed podlanie]]+pogoda__42[[#This Row],[Ile podlać]]&lt;0, 25000-pogoda__42[[#This Row],[Stan przed podlanie]], 0)</f>
        <v>0</v>
      </c>
      <c r="O56" s="1">
        <f>MONTH(pogoda__42[[#This Row],[Dzień]])</f>
        <v>5</v>
      </c>
      <c r="Q56" s="2">
        <v>42149</v>
      </c>
      <c r="R56" s="1">
        <f>pogoda__42[[#This Row],[Podlanie]]</f>
        <v>24564</v>
      </c>
    </row>
    <row r="57" spans="1:18" x14ac:dyDescent="0.45">
      <c r="A57">
        <v>14</v>
      </c>
      <c r="B57">
        <v>0</v>
      </c>
      <c r="C57">
        <f t="shared" si="0"/>
        <v>24564</v>
      </c>
      <c r="D57">
        <f>700*pogoda__42[[#This Row],[opady]]</f>
        <v>0</v>
      </c>
      <c r="E57">
        <f>MIN(SUM(pogoda__42[[#This Row],[Stan po czątku dnia]:[Opday do zbiornika]]), 25000)</f>
        <v>24564</v>
      </c>
      <c r="F57">
        <f>IF(pogoda__42[[#This Row],[opady]] = 0, pogoda__42[[#This Row],[Stan po czątku dnia]]*(0.0003)*pogoda__42[[#This Row],[temperatura_srednia]]^(1.5), 0)</f>
        <v>386.02230260460317</v>
      </c>
      <c r="G57" s="1">
        <f>ROUNDUP(pogoda__42[[#This Row],[Czy paruje]], 0)*(-1)</f>
        <v>-387</v>
      </c>
      <c r="H57" s="1">
        <f>SUM(pogoda__42[[#This Row],[Stany po opadach]], pogoda__42[[#This Row],[Parowanie]])</f>
        <v>24177</v>
      </c>
      <c r="I57" s="1" t="str">
        <f>IF(AND(pogoda__42[[#This Row],[temperatura_srednia]] &gt; 15, pogoda__42[[#This Row],[opady]] &lt;= 0.61), "TAK", "NIE")</f>
        <v>NIE</v>
      </c>
      <c r="J57" s="1">
        <f>IF(pogoda__42[[#This Row],[Czy podlewać]] = "TAK", IF(pogoda__42[[#This Row],[temperatura_srednia]]&lt;30, -12000, -24000),0)</f>
        <v>0</v>
      </c>
      <c r="K57" s="1">
        <f>IF(pogoda__42[[#This Row],[Stan przed podlanie]]+pogoda__42[[#This Row],[Ile podlać]]&lt;0, 25000+pogoda__42[[#This Row],[Ile podlać]], pogoda__42[[#This Row],[Stan przed podlanie]]+pogoda__42[[#This Row],[Ile podlać]])</f>
        <v>24177</v>
      </c>
      <c r="L57" s="1">
        <f>pogoda__42[[#This Row],[Podlanie]]</f>
        <v>24177</v>
      </c>
      <c r="M57" s="2">
        <v>42150</v>
      </c>
      <c r="N57" s="1">
        <f>IF(pogoda__42[[#This Row],[Stan przed podlanie]]+pogoda__42[[#This Row],[Ile podlać]]&lt;0, 25000-pogoda__42[[#This Row],[Stan przed podlanie]], 0)</f>
        <v>0</v>
      </c>
      <c r="O57" s="1">
        <f>MONTH(pogoda__42[[#This Row],[Dzień]])</f>
        <v>5</v>
      </c>
      <c r="Q57" s="2">
        <v>42150</v>
      </c>
      <c r="R57" s="1">
        <f>pogoda__42[[#This Row],[Podlanie]]</f>
        <v>24177</v>
      </c>
    </row>
    <row r="58" spans="1:18" x14ac:dyDescent="0.45">
      <c r="A58">
        <v>10</v>
      </c>
      <c r="B58">
        <v>0</v>
      </c>
      <c r="C58">
        <f t="shared" si="0"/>
        <v>24177</v>
      </c>
      <c r="D58">
        <f>700*pogoda__42[[#This Row],[opady]]</f>
        <v>0</v>
      </c>
      <c r="E58">
        <f>MIN(SUM(pogoda__42[[#This Row],[Stan po czątku dnia]:[Opday do zbiornika]]), 25000)</f>
        <v>24177</v>
      </c>
      <c r="F58">
        <f>IF(pogoda__42[[#This Row],[opady]] = 0, pogoda__42[[#This Row],[Stan po czątku dnia]]*(0.0003)*pogoda__42[[#This Row],[temperatura_srednia]]^(1.5), 0)</f>
        <v>229.36316096967275</v>
      </c>
      <c r="G58" s="1">
        <f>ROUNDUP(pogoda__42[[#This Row],[Czy paruje]], 0)*(-1)</f>
        <v>-230</v>
      </c>
      <c r="H58" s="1">
        <f>SUM(pogoda__42[[#This Row],[Stany po opadach]], pogoda__42[[#This Row],[Parowanie]])</f>
        <v>23947</v>
      </c>
      <c r="I58" s="1" t="str">
        <f>IF(AND(pogoda__42[[#This Row],[temperatura_srednia]] &gt; 15, pogoda__42[[#This Row],[opady]] &lt;= 0.61), "TAK", "NIE")</f>
        <v>NIE</v>
      </c>
      <c r="J58" s="1">
        <f>IF(pogoda__42[[#This Row],[Czy podlewać]] = "TAK", IF(pogoda__42[[#This Row],[temperatura_srednia]]&lt;30, -12000, -24000),0)</f>
        <v>0</v>
      </c>
      <c r="K58" s="1">
        <f>IF(pogoda__42[[#This Row],[Stan przed podlanie]]+pogoda__42[[#This Row],[Ile podlać]]&lt;0, 25000+pogoda__42[[#This Row],[Ile podlać]], pogoda__42[[#This Row],[Stan przed podlanie]]+pogoda__42[[#This Row],[Ile podlać]])</f>
        <v>23947</v>
      </c>
      <c r="L58" s="1">
        <f>pogoda__42[[#This Row],[Podlanie]]</f>
        <v>23947</v>
      </c>
      <c r="M58" s="2">
        <v>42151</v>
      </c>
      <c r="N58" s="1">
        <f>IF(pogoda__42[[#This Row],[Stan przed podlanie]]+pogoda__42[[#This Row],[Ile podlać]]&lt;0, 25000-pogoda__42[[#This Row],[Stan przed podlanie]], 0)</f>
        <v>0</v>
      </c>
      <c r="O58" s="1">
        <f>MONTH(pogoda__42[[#This Row],[Dzień]])</f>
        <v>5</v>
      </c>
      <c r="Q58" s="2">
        <v>42151</v>
      </c>
      <c r="R58" s="1">
        <f>pogoda__42[[#This Row],[Podlanie]]</f>
        <v>23947</v>
      </c>
    </row>
    <row r="59" spans="1:18" x14ac:dyDescent="0.45">
      <c r="A59">
        <v>12</v>
      </c>
      <c r="B59">
        <v>0.1</v>
      </c>
      <c r="C59">
        <f t="shared" si="0"/>
        <v>23947</v>
      </c>
      <c r="D59">
        <f>700*pogoda__42[[#This Row],[opady]]</f>
        <v>70</v>
      </c>
      <c r="E59">
        <f>MIN(SUM(pogoda__42[[#This Row],[Stan po czątku dnia]:[Opday do zbiornika]]), 25000)</f>
        <v>24017</v>
      </c>
      <c r="F59">
        <f>IF(pogoda__42[[#This Row],[opady]] = 0, pogoda__42[[#This Row],[Stan po czątku dnia]]*(0.0003)*pogoda__42[[#This Row],[temperatura_srednia]]^(1.5), 0)</f>
        <v>0</v>
      </c>
      <c r="G59" s="1">
        <f>ROUNDUP(pogoda__42[[#This Row],[Czy paruje]], 0)*(-1)</f>
        <v>0</v>
      </c>
      <c r="H59" s="1">
        <f>SUM(pogoda__42[[#This Row],[Stany po opadach]], pogoda__42[[#This Row],[Parowanie]])</f>
        <v>24017</v>
      </c>
      <c r="I59" s="1" t="str">
        <f>IF(AND(pogoda__42[[#This Row],[temperatura_srednia]] &gt; 15, pogoda__42[[#This Row],[opady]] &lt;= 0.61), "TAK", "NIE")</f>
        <v>NIE</v>
      </c>
      <c r="J59" s="1">
        <f>IF(pogoda__42[[#This Row],[Czy podlewać]] = "TAK", IF(pogoda__42[[#This Row],[temperatura_srednia]]&lt;30, -12000, -24000),0)</f>
        <v>0</v>
      </c>
      <c r="K59" s="1">
        <f>IF(pogoda__42[[#This Row],[Stan przed podlanie]]+pogoda__42[[#This Row],[Ile podlać]]&lt;0, 25000+pogoda__42[[#This Row],[Ile podlać]], pogoda__42[[#This Row],[Stan przed podlanie]]+pogoda__42[[#This Row],[Ile podlać]])</f>
        <v>24017</v>
      </c>
      <c r="L59" s="1">
        <f>pogoda__42[[#This Row],[Podlanie]]</f>
        <v>24017</v>
      </c>
      <c r="M59" s="2">
        <v>42152</v>
      </c>
      <c r="N59" s="1">
        <f>IF(pogoda__42[[#This Row],[Stan przed podlanie]]+pogoda__42[[#This Row],[Ile podlać]]&lt;0, 25000-pogoda__42[[#This Row],[Stan przed podlanie]], 0)</f>
        <v>0</v>
      </c>
      <c r="O59" s="1">
        <f>MONTH(pogoda__42[[#This Row],[Dzień]])</f>
        <v>5</v>
      </c>
      <c r="Q59" s="2">
        <v>42152</v>
      </c>
      <c r="R59" s="1">
        <f>pogoda__42[[#This Row],[Podlanie]]</f>
        <v>24017</v>
      </c>
    </row>
    <row r="60" spans="1:18" x14ac:dyDescent="0.45">
      <c r="A60">
        <v>14</v>
      </c>
      <c r="B60">
        <v>0</v>
      </c>
      <c r="C60">
        <f t="shared" si="0"/>
        <v>24017</v>
      </c>
      <c r="D60">
        <f>700*pogoda__42[[#This Row],[opady]]</f>
        <v>0</v>
      </c>
      <c r="E60">
        <f>MIN(SUM(pogoda__42[[#This Row],[Stan po czątku dnia]:[Opday do zbiornika]]), 25000)</f>
        <v>24017</v>
      </c>
      <c r="F60">
        <f>IF(pogoda__42[[#This Row],[opady]] = 0, pogoda__42[[#This Row],[Stan po czątku dnia]]*(0.0003)*pogoda__42[[#This Row],[temperatura_srednia]]^(1.5), 0)</f>
        <v>377.42621892422869</v>
      </c>
      <c r="G60" s="1">
        <f>ROUNDUP(pogoda__42[[#This Row],[Czy paruje]], 0)*(-1)</f>
        <v>-378</v>
      </c>
      <c r="H60" s="1">
        <f>SUM(pogoda__42[[#This Row],[Stany po opadach]], pogoda__42[[#This Row],[Parowanie]])</f>
        <v>23639</v>
      </c>
      <c r="I60" s="1" t="str">
        <f>IF(AND(pogoda__42[[#This Row],[temperatura_srednia]] &gt; 15, pogoda__42[[#This Row],[opady]] &lt;= 0.61), "TAK", "NIE")</f>
        <v>NIE</v>
      </c>
      <c r="J60" s="1">
        <f>IF(pogoda__42[[#This Row],[Czy podlewać]] = "TAK", IF(pogoda__42[[#This Row],[temperatura_srednia]]&lt;30, -12000, -24000),0)</f>
        <v>0</v>
      </c>
      <c r="K60" s="1">
        <f>IF(pogoda__42[[#This Row],[Stan przed podlanie]]+pogoda__42[[#This Row],[Ile podlać]]&lt;0, 25000+pogoda__42[[#This Row],[Ile podlać]], pogoda__42[[#This Row],[Stan przed podlanie]]+pogoda__42[[#This Row],[Ile podlać]])</f>
        <v>23639</v>
      </c>
      <c r="L60" s="1">
        <f>pogoda__42[[#This Row],[Podlanie]]</f>
        <v>23639</v>
      </c>
      <c r="M60" s="2">
        <v>42153</v>
      </c>
      <c r="N60" s="1">
        <f>IF(pogoda__42[[#This Row],[Stan przed podlanie]]+pogoda__42[[#This Row],[Ile podlać]]&lt;0, 25000-pogoda__42[[#This Row],[Stan przed podlanie]], 0)</f>
        <v>0</v>
      </c>
      <c r="O60" s="1">
        <f>MONTH(pogoda__42[[#This Row],[Dzień]])</f>
        <v>5</v>
      </c>
      <c r="Q60" s="2">
        <v>42153</v>
      </c>
      <c r="R60" s="1">
        <f>pogoda__42[[#This Row],[Podlanie]]</f>
        <v>23639</v>
      </c>
    </row>
    <row r="61" spans="1:18" x14ac:dyDescent="0.45">
      <c r="A61">
        <v>13</v>
      </c>
      <c r="B61">
        <v>0</v>
      </c>
      <c r="C61">
        <f t="shared" si="0"/>
        <v>23639</v>
      </c>
      <c r="D61">
        <f>700*pogoda__42[[#This Row],[opady]]</f>
        <v>0</v>
      </c>
      <c r="E61">
        <f>MIN(SUM(pogoda__42[[#This Row],[Stan po czątku dnia]:[Opday do zbiornika]]), 25000)</f>
        <v>23639</v>
      </c>
      <c r="F61">
        <f>IF(pogoda__42[[#This Row],[opady]] = 0, pogoda__42[[#This Row],[Stan po czątku dnia]]*(0.0003)*pogoda__42[[#This Row],[temperatura_srednia]]^(1.5), 0)</f>
        <v>332.40334374270367</v>
      </c>
      <c r="G61" s="1">
        <f>ROUNDUP(pogoda__42[[#This Row],[Czy paruje]], 0)*(-1)</f>
        <v>-333</v>
      </c>
      <c r="H61" s="1">
        <f>SUM(pogoda__42[[#This Row],[Stany po opadach]], pogoda__42[[#This Row],[Parowanie]])</f>
        <v>23306</v>
      </c>
      <c r="I61" s="1" t="str">
        <f>IF(AND(pogoda__42[[#This Row],[temperatura_srednia]] &gt; 15, pogoda__42[[#This Row],[opady]] &lt;= 0.61), "TAK", "NIE")</f>
        <v>NIE</v>
      </c>
      <c r="J61" s="1">
        <f>IF(pogoda__42[[#This Row],[Czy podlewać]] = "TAK", IF(pogoda__42[[#This Row],[temperatura_srednia]]&lt;30, -12000, -24000),0)</f>
        <v>0</v>
      </c>
      <c r="K61" s="1">
        <f>IF(pogoda__42[[#This Row],[Stan przed podlanie]]+pogoda__42[[#This Row],[Ile podlać]]&lt;0, 25000+pogoda__42[[#This Row],[Ile podlać]], pogoda__42[[#This Row],[Stan przed podlanie]]+pogoda__42[[#This Row],[Ile podlać]])</f>
        <v>23306</v>
      </c>
      <c r="L61" s="1">
        <f>pogoda__42[[#This Row],[Podlanie]]</f>
        <v>23306</v>
      </c>
      <c r="M61" s="2">
        <v>42154</v>
      </c>
      <c r="N61" s="1">
        <f>IF(pogoda__42[[#This Row],[Stan przed podlanie]]+pogoda__42[[#This Row],[Ile podlać]]&lt;0, 25000-pogoda__42[[#This Row],[Stan przed podlanie]], 0)</f>
        <v>0</v>
      </c>
      <c r="O61" s="1">
        <f>MONTH(pogoda__42[[#This Row],[Dzień]])</f>
        <v>5</v>
      </c>
      <c r="Q61" s="2">
        <v>42154</v>
      </c>
      <c r="R61" s="1">
        <f>pogoda__42[[#This Row],[Podlanie]]</f>
        <v>23306</v>
      </c>
    </row>
    <row r="62" spans="1:18" x14ac:dyDescent="0.45">
      <c r="A62">
        <v>12</v>
      </c>
      <c r="B62">
        <v>0</v>
      </c>
      <c r="C62">
        <f t="shared" si="0"/>
        <v>23306</v>
      </c>
      <c r="D62">
        <f>700*pogoda__42[[#This Row],[opady]]</f>
        <v>0</v>
      </c>
      <c r="E62">
        <f>MIN(SUM(pogoda__42[[#This Row],[Stan po czątku dnia]:[Opday do zbiornika]]), 25000)</f>
        <v>23306</v>
      </c>
      <c r="F62">
        <f>IF(pogoda__42[[#This Row],[opady]] = 0, pogoda__42[[#This Row],[Stan po czątku dnia]]*(0.0003)*pogoda__42[[#This Row],[temperatura_srednia]]^(1.5), 0)</f>
        <v>290.6436680726419</v>
      </c>
      <c r="G62" s="1">
        <f>ROUNDUP(pogoda__42[[#This Row],[Czy paruje]], 0)*(-1)</f>
        <v>-291</v>
      </c>
      <c r="H62" s="1">
        <f>SUM(pogoda__42[[#This Row],[Stany po opadach]], pogoda__42[[#This Row],[Parowanie]])</f>
        <v>23015</v>
      </c>
      <c r="I62" s="1" t="str">
        <f>IF(AND(pogoda__42[[#This Row],[temperatura_srednia]] &gt; 15, pogoda__42[[#This Row],[opady]] &lt;= 0.61), "TAK", "NIE")</f>
        <v>NIE</v>
      </c>
      <c r="J62" s="1">
        <f>IF(pogoda__42[[#This Row],[Czy podlewać]] = "TAK", IF(pogoda__42[[#This Row],[temperatura_srednia]]&lt;30, -12000, -24000),0)</f>
        <v>0</v>
      </c>
      <c r="K62" s="1">
        <f>IF(pogoda__42[[#This Row],[Stan przed podlanie]]+pogoda__42[[#This Row],[Ile podlać]]&lt;0, 25000+pogoda__42[[#This Row],[Ile podlać]], pogoda__42[[#This Row],[Stan przed podlanie]]+pogoda__42[[#This Row],[Ile podlać]])</f>
        <v>23015</v>
      </c>
      <c r="L62" s="1">
        <f>pogoda__42[[#This Row],[Podlanie]]</f>
        <v>23015</v>
      </c>
      <c r="M62" s="2">
        <v>42155</v>
      </c>
      <c r="N62" s="1">
        <f>IF(pogoda__42[[#This Row],[Stan przed podlanie]]+pogoda__42[[#This Row],[Ile podlać]]&lt;0, 25000-pogoda__42[[#This Row],[Stan przed podlanie]], 0)</f>
        <v>0</v>
      </c>
      <c r="O62" s="1">
        <f>MONTH(pogoda__42[[#This Row],[Dzień]])</f>
        <v>5</v>
      </c>
      <c r="Q62" s="2">
        <v>42155</v>
      </c>
      <c r="R62" s="1">
        <f>pogoda__42[[#This Row],[Podlanie]]</f>
        <v>23015</v>
      </c>
    </row>
    <row r="63" spans="1:18" x14ac:dyDescent="0.45">
      <c r="A63">
        <v>18</v>
      </c>
      <c r="B63">
        <v>4</v>
      </c>
      <c r="C63">
        <f t="shared" si="0"/>
        <v>23015</v>
      </c>
      <c r="D63">
        <f>700*pogoda__42[[#This Row],[opady]]</f>
        <v>2800</v>
      </c>
      <c r="E63">
        <f>MIN(SUM(pogoda__42[[#This Row],[Stan po czątku dnia]:[Opday do zbiornika]]), 25000)</f>
        <v>25000</v>
      </c>
      <c r="F63">
        <f>IF(pogoda__42[[#This Row],[opady]] = 0, pogoda__42[[#This Row],[Stan po czątku dnia]]*(0.0003)*pogoda__42[[#This Row],[temperatura_srednia]]^(1.5), 0)</f>
        <v>0</v>
      </c>
      <c r="G63" s="1">
        <f>ROUNDUP(pogoda__42[[#This Row],[Czy paruje]], 0)*(-1)</f>
        <v>0</v>
      </c>
      <c r="H63" s="1">
        <f>SUM(pogoda__42[[#This Row],[Stany po opadach]], pogoda__42[[#This Row],[Parowanie]])</f>
        <v>25000</v>
      </c>
      <c r="I63" s="1" t="str">
        <f>IF(AND(pogoda__42[[#This Row],[temperatura_srednia]] &gt; 15, pogoda__42[[#This Row],[opady]] &lt;= 0.61), "TAK", "NIE")</f>
        <v>NIE</v>
      </c>
      <c r="J63" s="1">
        <f>IF(pogoda__42[[#This Row],[Czy podlewać]] = "TAK", IF(pogoda__42[[#This Row],[temperatura_srednia]]&lt;30, -12000, -24000),0)</f>
        <v>0</v>
      </c>
      <c r="K63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63" s="1">
        <f>pogoda__42[[#This Row],[Podlanie]]</f>
        <v>25000</v>
      </c>
      <c r="M63" s="2">
        <v>42156</v>
      </c>
      <c r="N63" s="1">
        <f>IF(pogoda__42[[#This Row],[Stan przed podlanie]]+pogoda__42[[#This Row],[Ile podlać]]&lt;0, 25000-pogoda__42[[#This Row],[Stan przed podlanie]], 0)</f>
        <v>0</v>
      </c>
      <c r="O63" s="1">
        <f>MONTH(pogoda__42[[#This Row],[Dzień]])</f>
        <v>6</v>
      </c>
      <c r="Q63" s="2">
        <v>42156</v>
      </c>
      <c r="R63" s="1">
        <f>pogoda__42[[#This Row],[Podlanie]]</f>
        <v>25000</v>
      </c>
    </row>
    <row r="64" spans="1:18" x14ac:dyDescent="0.45">
      <c r="A64">
        <v>18</v>
      </c>
      <c r="B64">
        <v>3</v>
      </c>
      <c r="C64">
        <f t="shared" si="0"/>
        <v>25000</v>
      </c>
      <c r="D64">
        <f>700*pogoda__42[[#This Row],[opady]]</f>
        <v>2100</v>
      </c>
      <c r="E64">
        <f>MIN(SUM(pogoda__42[[#This Row],[Stan po czątku dnia]:[Opday do zbiornika]]), 25000)</f>
        <v>25000</v>
      </c>
      <c r="F64">
        <f>IF(pogoda__42[[#This Row],[opady]] = 0, pogoda__42[[#This Row],[Stan po czątku dnia]]*(0.0003)*pogoda__42[[#This Row],[temperatura_srednia]]^(1.5), 0)</f>
        <v>0</v>
      </c>
      <c r="G64" s="1">
        <f>ROUNDUP(pogoda__42[[#This Row],[Czy paruje]], 0)*(-1)</f>
        <v>0</v>
      </c>
      <c r="H64" s="1">
        <f>SUM(pogoda__42[[#This Row],[Stany po opadach]], pogoda__42[[#This Row],[Parowanie]])</f>
        <v>25000</v>
      </c>
      <c r="I64" s="1" t="str">
        <f>IF(AND(pogoda__42[[#This Row],[temperatura_srednia]] &gt; 15, pogoda__42[[#This Row],[opady]] &lt;= 0.61), "TAK", "NIE")</f>
        <v>NIE</v>
      </c>
      <c r="J64" s="1">
        <f>IF(pogoda__42[[#This Row],[Czy podlewać]] = "TAK", IF(pogoda__42[[#This Row],[temperatura_srednia]]&lt;30, -12000, -24000),0)</f>
        <v>0</v>
      </c>
      <c r="K64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64" s="1">
        <f>pogoda__42[[#This Row],[Podlanie]]</f>
        <v>25000</v>
      </c>
      <c r="M64" s="2">
        <v>42157</v>
      </c>
      <c r="N64" s="1">
        <f>IF(pogoda__42[[#This Row],[Stan przed podlanie]]+pogoda__42[[#This Row],[Ile podlać]]&lt;0, 25000-pogoda__42[[#This Row],[Stan przed podlanie]], 0)</f>
        <v>0</v>
      </c>
      <c r="O64" s="1">
        <f>MONTH(pogoda__42[[#This Row],[Dzień]])</f>
        <v>6</v>
      </c>
      <c r="Q64" s="2">
        <v>42157</v>
      </c>
      <c r="R64" s="1">
        <f>pogoda__42[[#This Row],[Podlanie]]</f>
        <v>25000</v>
      </c>
    </row>
    <row r="65" spans="1:18" x14ac:dyDescent="0.45">
      <c r="A65">
        <v>22</v>
      </c>
      <c r="B65">
        <v>0</v>
      </c>
      <c r="C65">
        <f t="shared" si="0"/>
        <v>25000</v>
      </c>
      <c r="D65">
        <f>700*pogoda__42[[#This Row],[opady]]</f>
        <v>0</v>
      </c>
      <c r="E65">
        <f>MIN(SUM(pogoda__42[[#This Row],[Stan po czątku dnia]:[Opday do zbiornika]]), 25000)</f>
        <v>25000</v>
      </c>
      <c r="F65">
        <f>IF(pogoda__42[[#This Row],[opady]] = 0, pogoda__42[[#This Row],[Stan po czątku dnia]]*(0.0003)*pogoda__42[[#This Row],[temperatura_srednia]]^(1.5), 0)</f>
        <v>773.9186003708661</v>
      </c>
      <c r="G65" s="1">
        <f>ROUNDUP(pogoda__42[[#This Row],[Czy paruje]], 0)*(-1)</f>
        <v>-774</v>
      </c>
      <c r="H65" s="1">
        <f>SUM(pogoda__42[[#This Row],[Stany po opadach]], pogoda__42[[#This Row],[Parowanie]])</f>
        <v>24226</v>
      </c>
      <c r="I65" s="1" t="str">
        <f>IF(AND(pogoda__42[[#This Row],[temperatura_srednia]] &gt; 15, pogoda__42[[#This Row],[opady]] &lt;= 0.61), "TAK", "NIE")</f>
        <v>TAK</v>
      </c>
      <c r="J65" s="1">
        <f>IF(pogoda__42[[#This Row],[Czy podlewać]] = "TAK", IF(pogoda__42[[#This Row],[temperatura_srednia]]&lt;30, -12000, -24000),0)</f>
        <v>-12000</v>
      </c>
      <c r="K65" s="1">
        <f>IF(pogoda__42[[#This Row],[Stan przed podlanie]]+pogoda__42[[#This Row],[Ile podlać]]&lt;0, 25000+pogoda__42[[#This Row],[Ile podlać]], pogoda__42[[#This Row],[Stan przed podlanie]]+pogoda__42[[#This Row],[Ile podlać]])</f>
        <v>12226</v>
      </c>
      <c r="L65" s="1">
        <f>pogoda__42[[#This Row],[Podlanie]]</f>
        <v>12226</v>
      </c>
      <c r="M65" s="2">
        <v>42158</v>
      </c>
      <c r="N65" s="1">
        <f>IF(pogoda__42[[#This Row],[Stan przed podlanie]]+pogoda__42[[#This Row],[Ile podlać]]&lt;0, 25000-pogoda__42[[#This Row],[Stan przed podlanie]], 0)</f>
        <v>0</v>
      </c>
      <c r="O65" s="1">
        <f>MONTH(pogoda__42[[#This Row],[Dzień]])</f>
        <v>6</v>
      </c>
      <c r="Q65" s="2">
        <v>42158</v>
      </c>
      <c r="R65" s="1">
        <f>pogoda__42[[#This Row],[Podlanie]]</f>
        <v>12226</v>
      </c>
    </row>
    <row r="66" spans="1:18" x14ac:dyDescent="0.45">
      <c r="A66">
        <v>15</v>
      </c>
      <c r="B66">
        <v>0</v>
      </c>
      <c r="C66">
        <f t="shared" si="0"/>
        <v>12226</v>
      </c>
      <c r="D66">
        <f>700*pogoda__42[[#This Row],[opady]]</f>
        <v>0</v>
      </c>
      <c r="E66">
        <f>MIN(SUM(pogoda__42[[#This Row],[Stan po czątku dnia]:[Opday do zbiornika]]), 25000)</f>
        <v>12226</v>
      </c>
      <c r="F66">
        <f>IF(pogoda__42[[#This Row],[opady]] = 0, pogoda__42[[#This Row],[Stan po czątku dnia]]*(0.0003)*pogoda__42[[#This Row],[temperatura_srednia]]^(1.5), 0)</f>
        <v>213.07992475829337</v>
      </c>
      <c r="G66" s="1">
        <f>ROUNDUP(pogoda__42[[#This Row],[Czy paruje]], 0)*(-1)</f>
        <v>-214</v>
      </c>
      <c r="H66" s="1">
        <f>SUM(pogoda__42[[#This Row],[Stany po opadach]], pogoda__42[[#This Row],[Parowanie]])</f>
        <v>12012</v>
      </c>
      <c r="I66" s="1" t="str">
        <f>IF(AND(pogoda__42[[#This Row],[temperatura_srednia]] &gt; 15, pogoda__42[[#This Row],[opady]] &lt;= 0.61), "TAK", "NIE")</f>
        <v>NIE</v>
      </c>
      <c r="J66" s="1">
        <f>IF(pogoda__42[[#This Row],[Czy podlewać]] = "TAK", IF(pogoda__42[[#This Row],[temperatura_srednia]]&lt;30, -12000, -24000),0)</f>
        <v>0</v>
      </c>
      <c r="K66" s="1">
        <f>IF(pogoda__42[[#This Row],[Stan przed podlanie]]+pogoda__42[[#This Row],[Ile podlać]]&lt;0, 25000+pogoda__42[[#This Row],[Ile podlać]], pogoda__42[[#This Row],[Stan przed podlanie]]+pogoda__42[[#This Row],[Ile podlać]])</f>
        <v>12012</v>
      </c>
      <c r="L66" s="1">
        <f>pogoda__42[[#This Row],[Podlanie]]</f>
        <v>12012</v>
      </c>
      <c r="M66" s="2">
        <v>42159</v>
      </c>
      <c r="N66" s="1">
        <f>IF(pogoda__42[[#This Row],[Stan przed podlanie]]+pogoda__42[[#This Row],[Ile podlać]]&lt;0, 25000-pogoda__42[[#This Row],[Stan przed podlanie]], 0)</f>
        <v>0</v>
      </c>
      <c r="O66" s="1">
        <f>MONTH(pogoda__42[[#This Row],[Dzień]])</f>
        <v>6</v>
      </c>
      <c r="Q66" s="2">
        <v>42159</v>
      </c>
      <c r="R66" s="1">
        <f>pogoda__42[[#This Row],[Podlanie]]</f>
        <v>12012</v>
      </c>
    </row>
    <row r="67" spans="1:18" x14ac:dyDescent="0.45">
      <c r="A67">
        <v>18</v>
      </c>
      <c r="B67">
        <v>0</v>
      </c>
      <c r="C67">
        <f t="shared" si="0"/>
        <v>12012</v>
      </c>
      <c r="D67">
        <f>700*pogoda__42[[#This Row],[opady]]</f>
        <v>0</v>
      </c>
      <c r="E67">
        <f>MIN(SUM(pogoda__42[[#This Row],[Stan po czątku dnia]:[Opday do zbiornika]]), 25000)</f>
        <v>12012</v>
      </c>
      <c r="F67">
        <f>IF(pogoda__42[[#This Row],[opady]] = 0, pogoda__42[[#This Row],[Stan po czątku dnia]]*(0.0003)*pogoda__42[[#This Row],[temperatura_srednia]]^(1.5), 0)</f>
        <v>275.19803964185479</v>
      </c>
      <c r="G67" s="1">
        <f>ROUNDUP(pogoda__42[[#This Row],[Czy paruje]], 0)*(-1)</f>
        <v>-276</v>
      </c>
      <c r="H67" s="1">
        <f>SUM(pogoda__42[[#This Row],[Stany po opadach]], pogoda__42[[#This Row],[Parowanie]])</f>
        <v>11736</v>
      </c>
      <c r="I67" s="1" t="str">
        <f>IF(AND(pogoda__42[[#This Row],[temperatura_srednia]] &gt; 15, pogoda__42[[#This Row],[opady]] &lt;= 0.61), "TAK", "NIE")</f>
        <v>TAK</v>
      </c>
      <c r="J67" s="1">
        <f>IF(pogoda__42[[#This Row],[Czy podlewać]] = "TAK", IF(pogoda__42[[#This Row],[temperatura_srednia]]&lt;30, -12000, -24000),0)</f>
        <v>-12000</v>
      </c>
      <c r="K67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67" s="1">
        <f>pogoda__42[[#This Row],[Podlanie]]</f>
        <v>13000</v>
      </c>
      <c r="M67" s="2">
        <v>42160</v>
      </c>
      <c r="N67" s="1">
        <f>IF(pogoda__42[[#This Row],[Stan przed podlanie]]+pogoda__42[[#This Row],[Ile podlać]]&lt;0, 25000-pogoda__42[[#This Row],[Stan przed podlanie]], 0)</f>
        <v>13264</v>
      </c>
      <c r="O67" s="1">
        <f>MONTH(pogoda__42[[#This Row],[Dzień]])</f>
        <v>6</v>
      </c>
      <c r="Q67" s="2">
        <v>42160</v>
      </c>
      <c r="R67" s="1">
        <f>pogoda__42[[#This Row],[Podlanie]]</f>
        <v>13000</v>
      </c>
    </row>
    <row r="68" spans="1:18" x14ac:dyDescent="0.45">
      <c r="A68">
        <v>22</v>
      </c>
      <c r="B68">
        <v>0</v>
      </c>
      <c r="C68">
        <f t="shared" ref="C68:C131" si="2">L67</f>
        <v>13000</v>
      </c>
      <c r="D68">
        <f>700*pogoda__42[[#This Row],[opady]]</f>
        <v>0</v>
      </c>
      <c r="E68">
        <f>MIN(SUM(pogoda__42[[#This Row],[Stan po czątku dnia]:[Opday do zbiornika]]), 25000)</f>
        <v>13000</v>
      </c>
      <c r="F68">
        <f>IF(pogoda__42[[#This Row],[opady]] = 0, pogoda__42[[#This Row],[Stan po czątku dnia]]*(0.0003)*pogoda__42[[#This Row],[temperatura_srednia]]^(1.5), 0)</f>
        <v>402.43767219285036</v>
      </c>
      <c r="G68" s="1">
        <f>ROUNDUP(pogoda__42[[#This Row],[Czy paruje]], 0)*(-1)</f>
        <v>-403</v>
      </c>
      <c r="H68" s="1">
        <f>SUM(pogoda__42[[#This Row],[Stany po opadach]], pogoda__42[[#This Row],[Parowanie]])</f>
        <v>12597</v>
      </c>
      <c r="I68" s="1" t="str">
        <f>IF(AND(pogoda__42[[#This Row],[temperatura_srednia]] &gt; 15, pogoda__42[[#This Row],[opady]] &lt;= 0.61), "TAK", "NIE")</f>
        <v>TAK</v>
      </c>
      <c r="J68" s="1">
        <f>IF(pogoda__42[[#This Row],[Czy podlewać]] = "TAK", IF(pogoda__42[[#This Row],[temperatura_srednia]]&lt;30, -12000, -24000),0)</f>
        <v>-12000</v>
      </c>
      <c r="K68" s="1">
        <f>IF(pogoda__42[[#This Row],[Stan przed podlanie]]+pogoda__42[[#This Row],[Ile podlać]]&lt;0, 25000+pogoda__42[[#This Row],[Ile podlać]], pogoda__42[[#This Row],[Stan przed podlanie]]+pogoda__42[[#This Row],[Ile podlać]])</f>
        <v>597</v>
      </c>
      <c r="L68" s="1">
        <f>pogoda__42[[#This Row],[Podlanie]]</f>
        <v>597</v>
      </c>
      <c r="M68" s="2">
        <v>42161</v>
      </c>
      <c r="N68" s="1">
        <f>IF(pogoda__42[[#This Row],[Stan przed podlanie]]+pogoda__42[[#This Row],[Ile podlać]]&lt;0, 25000-pogoda__42[[#This Row],[Stan przed podlanie]], 0)</f>
        <v>0</v>
      </c>
      <c r="O68" s="1">
        <f>MONTH(pogoda__42[[#This Row],[Dzień]])</f>
        <v>6</v>
      </c>
      <c r="Q68" s="2">
        <v>42161</v>
      </c>
      <c r="R68" s="1">
        <f>pogoda__42[[#This Row],[Podlanie]]</f>
        <v>597</v>
      </c>
    </row>
    <row r="69" spans="1:18" x14ac:dyDescent="0.45">
      <c r="A69">
        <v>14</v>
      </c>
      <c r="B69">
        <v>8</v>
      </c>
      <c r="C69">
        <f t="shared" si="2"/>
        <v>597</v>
      </c>
      <c r="D69">
        <f>700*pogoda__42[[#This Row],[opady]]</f>
        <v>5600</v>
      </c>
      <c r="E69">
        <f>MIN(SUM(pogoda__42[[#This Row],[Stan po czątku dnia]:[Opday do zbiornika]]), 25000)</f>
        <v>6197</v>
      </c>
      <c r="F69">
        <f>IF(pogoda__42[[#This Row],[opady]] = 0, pogoda__42[[#This Row],[Stan po czątku dnia]]*(0.0003)*pogoda__42[[#This Row],[temperatura_srednia]]^(1.5), 0)</f>
        <v>0</v>
      </c>
      <c r="G69" s="1">
        <f>ROUNDUP(pogoda__42[[#This Row],[Czy paruje]], 0)*(-1)</f>
        <v>0</v>
      </c>
      <c r="H69" s="1">
        <f>SUM(pogoda__42[[#This Row],[Stany po opadach]], pogoda__42[[#This Row],[Parowanie]])</f>
        <v>6197</v>
      </c>
      <c r="I69" s="1" t="str">
        <f>IF(AND(pogoda__42[[#This Row],[temperatura_srednia]] &gt; 15, pogoda__42[[#This Row],[opady]] &lt;= 0.61), "TAK", "NIE")</f>
        <v>NIE</v>
      </c>
      <c r="J69" s="1">
        <f>IF(pogoda__42[[#This Row],[Czy podlewać]] = "TAK", IF(pogoda__42[[#This Row],[temperatura_srednia]]&lt;30, -12000, -24000),0)</f>
        <v>0</v>
      </c>
      <c r="K69" s="1">
        <f>IF(pogoda__42[[#This Row],[Stan przed podlanie]]+pogoda__42[[#This Row],[Ile podlać]]&lt;0, 25000+pogoda__42[[#This Row],[Ile podlać]], pogoda__42[[#This Row],[Stan przed podlanie]]+pogoda__42[[#This Row],[Ile podlać]])</f>
        <v>6197</v>
      </c>
      <c r="L69" s="1">
        <f>pogoda__42[[#This Row],[Podlanie]]</f>
        <v>6197</v>
      </c>
      <c r="M69" s="2">
        <v>42162</v>
      </c>
      <c r="N69" s="1">
        <f>IF(pogoda__42[[#This Row],[Stan przed podlanie]]+pogoda__42[[#This Row],[Ile podlać]]&lt;0, 25000-pogoda__42[[#This Row],[Stan przed podlanie]], 0)</f>
        <v>0</v>
      </c>
      <c r="O69" s="1">
        <f>MONTH(pogoda__42[[#This Row],[Dzień]])</f>
        <v>6</v>
      </c>
      <c r="Q69" s="2">
        <v>42162</v>
      </c>
      <c r="R69" s="1">
        <f>pogoda__42[[#This Row],[Podlanie]]</f>
        <v>6197</v>
      </c>
    </row>
    <row r="70" spans="1:18" x14ac:dyDescent="0.45">
      <c r="A70">
        <v>14</v>
      </c>
      <c r="B70">
        <v>5.9</v>
      </c>
      <c r="C70">
        <f t="shared" si="2"/>
        <v>6197</v>
      </c>
      <c r="D70">
        <f>700*pogoda__42[[#This Row],[opady]]</f>
        <v>4130</v>
      </c>
      <c r="E70">
        <f>MIN(SUM(pogoda__42[[#This Row],[Stan po czątku dnia]:[Opday do zbiornika]]), 25000)</f>
        <v>10327</v>
      </c>
      <c r="F70">
        <f>IF(pogoda__42[[#This Row],[opady]] = 0, pogoda__42[[#This Row],[Stan po czątku dnia]]*(0.0003)*pogoda__42[[#This Row],[temperatura_srednia]]^(1.5), 0)</f>
        <v>0</v>
      </c>
      <c r="G70" s="1">
        <f>ROUNDUP(pogoda__42[[#This Row],[Czy paruje]], 0)*(-1)</f>
        <v>0</v>
      </c>
      <c r="H70" s="1">
        <f>SUM(pogoda__42[[#This Row],[Stany po opadach]], pogoda__42[[#This Row],[Parowanie]])</f>
        <v>10327</v>
      </c>
      <c r="I70" s="1" t="str">
        <f>IF(AND(pogoda__42[[#This Row],[temperatura_srednia]] &gt; 15, pogoda__42[[#This Row],[opady]] &lt;= 0.61), "TAK", "NIE")</f>
        <v>NIE</v>
      </c>
      <c r="J70" s="1">
        <f>IF(pogoda__42[[#This Row],[Czy podlewać]] = "TAK", IF(pogoda__42[[#This Row],[temperatura_srednia]]&lt;30, -12000, -24000),0)</f>
        <v>0</v>
      </c>
      <c r="K70" s="1">
        <f>IF(pogoda__42[[#This Row],[Stan przed podlanie]]+pogoda__42[[#This Row],[Ile podlać]]&lt;0, 25000+pogoda__42[[#This Row],[Ile podlać]], pogoda__42[[#This Row],[Stan przed podlanie]]+pogoda__42[[#This Row],[Ile podlać]])</f>
        <v>10327</v>
      </c>
      <c r="L70" s="1">
        <f>pogoda__42[[#This Row],[Podlanie]]</f>
        <v>10327</v>
      </c>
      <c r="M70" s="2">
        <v>42163</v>
      </c>
      <c r="N70" s="1">
        <f>IF(pogoda__42[[#This Row],[Stan przed podlanie]]+pogoda__42[[#This Row],[Ile podlać]]&lt;0, 25000-pogoda__42[[#This Row],[Stan przed podlanie]], 0)</f>
        <v>0</v>
      </c>
      <c r="O70" s="1">
        <f>MONTH(pogoda__42[[#This Row],[Dzień]])</f>
        <v>6</v>
      </c>
      <c r="Q70" s="2">
        <v>42163</v>
      </c>
      <c r="R70" s="1">
        <f>pogoda__42[[#This Row],[Podlanie]]</f>
        <v>10327</v>
      </c>
    </row>
    <row r="71" spans="1:18" x14ac:dyDescent="0.45">
      <c r="A71">
        <v>12</v>
      </c>
      <c r="B71">
        <v>5</v>
      </c>
      <c r="C71">
        <f t="shared" si="2"/>
        <v>10327</v>
      </c>
      <c r="D71">
        <f>700*pogoda__42[[#This Row],[opady]]</f>
        <v>3500</v>
      </c>
      <c r="E71">
        <f>MIN(SUM(pogoda__42[[#This Row],[Stan po czątku dnia]:[Opday do zbiornika]]), 25000)</f>
        <v>13827</v>
      </c>
      <c r="F71">
        <f>IF(pogoda__42[[#This Row],[opady]] = 0, pogoda__42[[#This Row],[Stan po czątku dnia]]*(0.0003)*pogoda__42[[#This Row],[temperatura_srednia]]^(1.5), 0)</f>
        <v>0</v>
      </c>
      <c r="G71" s="1">
        <f>ROUNDUP(pogoda__42[[#This Row],[Czy paruje]], 0)*(-1)</f>
        <v>0</v>
      </c>
      <c r="H71" s="1">
        <f>SUM(pogoda__42[[#This Row],[Stany po opadach]], pogoda__42[[#This Row],[Parowanie]])</f>
        <v>13827</v>
      </c>
      <c r="I71" s="1" t="str">
        <f>IF(AND(pogoda__42[[#This Row],[temperatura_srednia]] &gt; 15, pogoda__42[[#This Row],[opady]] &lt;= 0.61), "TAK", "NIE")</f>
        <v>NIE</v>
      </c>
      <c r="J71" s="1">
        <f>IF(pogoda__42[[#This Row],[Czy podlewać]] = "TAK", IF(pogoda__42[[#This Row],[temperatura_srednia]]&lt;30, -12000, -24000),0)</f>
        <v>0</v>
      </c>
      <c r="K71" s="1">
        <f>IF(pogoda__42[[#This Row],[Stan przed podlanie]]+pogoda__42[[#This Row],[Ile podlać]]&lt;0, 25000+pogoda__42[[#This Row],[Ile podlać]], pogoda__42[[#This Row],[Stan przed podlanie]]+pogoda__42[[#This Row],[Ile podlać]])</f>
        <v>13827</v>
      </c>
      <c r="L71" s="1">
        <f>pogoda__42[[#This Row],[Podlanie]]</f>
        <v>13827</v>
      </c>
      <c r="M71" s="2">
        <v>42164</v>
      </c>
      <c r="N71" s="1">
        <f>IF(pogoda__42[[#This Row],[Stan przed podlanie]]+pogoda__42[[#This Row],[Ile podlać]]&lt;0, 25000-pogoda__42[[#This Row],[Stan przed podlanie]], 0)</f>
        <v>0</v>
      </c>
      <c r="O71" s="1">
        <f>MONTH(pogoda__42[[#This Row],[Dzień]])</f>
        <v>6</v>
      </c>
      <c r="Q71" s="2">
        <v>42164</v>
      </c>
      <c r="R71" s="1">
        <f>pogoda__42[[#This Row],[Podlanie]]</f>
        <v>13827</v>
      </c>
    </row>
    <row r="72" spans="1:18" x14ac:dyDescent="0.45">
      <c r="A72">
        <v>16</v>
      </c>
      <c r="B72">
        <v>0</v>
      </c>
      <c r="C72">
        <f t="shared" si="2"/>
        <v>13827</v>
      </c>
      <c r="D72">
        <f>700*pogoda__42[[#This Row],[opady]]</f>
        <v>0</v>
      </c>
      <c r="E72">
        <f>MIN(SUM(pogoda__42[[#This Row],[Stan po czątku dnia]:[Opday do zbiornika]]), 25000)</f>
        <v>13827</v>
      </c>
      <c r="F72">
        <f>IF(pogoda__42[[#This Row],[opady]] = 0, pogoda__42[[#This Row],[Stan po czątku dnia]]*(0.0003)*pogoda__42[[#This Row],[temperatura_srednia]]^(1.5), 0)</f>
        <v>265.47839999999985</v>
      </c>
      <c r="G72" s="1">
        <f>ROUNDUP(pogoda__42[[#This Row],[Czy paruje]], 0)*(-1)</f>
        <v>-266</v>
      </c>
      <c r="H72" s="1">
        <f>SUM(pogoda__42[[#This Row],[Stany po opadach]], pogoda__42[[#This Row],[Parowanie]])</f>
        <v>13561</v>
      </c>
      <c r="I72" s="1" t="str">
        <f>IF(AND(pogoda__42[[#This Row],[temperatura_srednia]] &gt; 15, pogoda__42[[#This Row],[opady]] &lt;= 0.61), "TAK", "NIE")</f>
        <v>TAK</v>
      </c>
      <c r="J72" s="1">
        <f>IF(pogoda__42[[#This Row],[Czy podlewać]] = "TAK", IF(pogoda__42[[#This Row],[temperatura_srednia]]&lt;30, -12000, -24000),0)</f>
        <v>-12000</v>
      </c>
      <c r="K72" s="1">
        <f>IF(pogoda__42[[#This Row],[Stan przed podlanie]]+pogoda__42[[#This Row],[Ile podlać]]&lt;0, 25000+pogoda__42[[#This Row],[Ile podlać]], pogoda__42[[#This Row],[Stan przed podlanie]]+pogoda__42[[#This Row],[Ile podlać]])</f>
        <v>1561</v>
      </c>
      <c r="L72" s="1">
        <f>pogoda__42[[#This Row],[Podlanie]]</f>
        <v>1561</v>
      </c>
      <c r="M72" s="2">
        <v>42165</v>
      </c>
      <c r="N72" s="1">
        <f>IF(pogoda__42[[#This Row],[Stan przed podlanie]]+pogoda__42[[#This Row],[Ile podlać]]&lt;0, 25000-pogoda__42[[#This Row],[Stan przed podlanie]], 0)</f>
        <v>0</v>
      </c>
      <c r="O72" s="1">
        <f>MONTH(pogoda__42[[#This Row],[Dzień]])</f>
        <v>6</v>
      </c>
      <c r="Q72" s="2">
        <v>42165</v>
      </c>
      <c r="R72" s="1">
        <f>pogoda__42[[#This Row],[Podlanie]]</f>
        <v>1561</v>
      </c>
    </row>
    <row r="73" spans="1:18" x14ac:dyDescent="0.45">
      <c r="A73">
        <v>16</v>
      </c>
      <c r="B73">
        <v>0</v>
      </c>
      <c r="C73">
        <f t="shared" si="2"/>
        <v>1561</v>
      </c>
      <c r="D73">
        <f>700*pogoda__42[[#This Row],[opady]]</f>
        <v>0</v>
      </c>
      <c r="E73">
        <f>MIN(SUM(pogoda__42[[#This Row],[Stan po czątku dnia]:[Opday do zbiornika]]), 25000)</f>
        <v>1561</v>
      </c>
      <c r="F73">
        <f>IF(pogoda__42[[#This Row],[opady]] = 0, pogoda__42[[#This Row],[Stan po czątku dnia]]*(0.0003)*pogoda__42[[#This Row],[temperatura_srednia]]^(1.5), 0)</f>
        <v>29.971199999999985</v>
      </c>
      <c r="G73" s="1">
        <f>ROUNDUP(pogoda__42[[#This Row],[Czy paruje]], 0)*(-1)</f>
        <v>-30</v>
      </c>
      <c r="H73" s="1">
        <f>SUM(pogoda__42[[#This Row],[Stany po opadach]], pogoda__42[[#This Row],[Parowanie]])</f>
        <v>1531</v>
      </c>
      <c r="I73" s="1" t="str">
        <f>IF(AND(pogoda__42[[#This Row],[temperatura_srednia]] &gt; 15, pogoda__42[[#This Row],[opady]] &lt;= 0.61), "TAK", "NIE")</f>
        <v>TAK</v>
      </c>
      <c r="J73" s="1">
        <f>IF(pogoda__42[[#This Row],[Czy podlewać]] = "TAK", IF(pogoda__42[[#This Row],[temperatura_srednia]]&lt;30, -12000, -24000),0)</f>
        <v>-12000</v>
      </c>
      <c r="K73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73" s="1">
        <f>pogoda__42[[#This Row],[Podlanie]]</f>
        <v>13000</v>
      </c>
      <c r="M73" s="2">
        <v>42166</v>
      </c>
      <c r="N73" s="1">
        <f>IF(pogoda__42[[#This Row],[Stan przed podlanie]]+pogoda__42[[#This Row],[Ile podlać]]&lt;0, 25000-pogoda__42[[#This Row],[Stan przed podlanie]], 0)</f>
        <v>23469</v>
      </c>
      <c r="O73" s="1">
        <f>MONTH(pogoda__42[[#This Row],[Dzień]])</f>
        <v>6</v>
      </c>
      <c r="Q73" s="2">
        <v>42166</v>
      </c>
      <c r="R73" s="1">
        <f>pogoda__42[[#This Row],[Podlanie]]</f>
        <v>13000</v>
      </c>
    </row>
    <row r="74" spans="1:18" x14ac:dyDescent="0.45">
      <c r="A74">
        <v>18</v>
      </c>
      <c r="B74">
        <v>5</v>
      </c>
      <c r="C74">
        <f t="shared" si="2"/>
        <v>13000</v>
      </c>
      <c r="D74">
        <f>700*pogoda__42[[#This Row],[opady]]</f>
        <v>3500</v>
      </c>
      <c r="E74">
        <f>MIN(SUM(pogoda__42[[#This Row],[Stan po czątku dnia]:[Opday do zbiornika]]), 25000)</f>
        <v>16500</v>
      </c>
      <c r="F74">
        <f>IF(pogoda__42[[#This Row],[opady]] = 0, pogoda__42[[#This Row],[Stan po czątku dnia]]*(0.0003)*pogoda__42[[#This Row],[temperatura_srednia]]^(1.5), 0)</f>
        <v>0</v>
      </c>
      <c r="G74" s="1">
        <f>ROUNDUP(pogoda__42[[#This Row],[Czy paruje]], 0)*(-1)</f>
        <v>0</v>
      </c>
      <c r="H74" s="1">
        <f>SUM(pogoda__42[[#This Row],[Stany po opadach]], pogoda__42[[#This Row],[Parowanie]])</f>
        <v>16500</v>
      </c>
      <c r="I74" s="1" t="str">
        <f>IF(AND(pogoda__42[[#This Row],[temperatura_srednia]] &gt; 15, pogoda__42[[#This Row],[opady]] &lt;= 0.61), "TAK", "NIE")</f>
        <v>NIE</v>
      </c>
      <c r="J74" s="1">
        <f>IF(pogoda__42[[#This Row],[Czy podlewać]] = "TAK", IF(pogoda__42[[#This Row],[temperatura_srednia]]&lt;30, -12000, -24000),0)</f>
        <v>0</v>
      </c>
      <c r="K74" s="1">
        <f>IF(pogoda__42[[#This Row],[Stan przed podlanie]]+pogoda__42[[#This Row],[Ile podlać]]&lt;0, 25000+pogoda__42[[#This Row],[Ile podlać]], pogoda__42[[#This Row],[Stan przed podlanie]]+pogoda__42[[#This Row],[Ile podlać]])</f>
        <v>16500</v>
      </c>
      <c r="L74" s="1">
        <f>pogoda__42[[#This Row],[Podlanie]]</f>
        <v>16500</v>
      </c>
      <c r="M74" s="2">
        <v>42167</v>
      </c>
      <c r="N74" s="1">
        <f>IF(pogoda__42[[#This Row],[Stan przed podlanie]]+pogoda__42[[#This Row],[Ile podlać]]&lt;0, 25000-pogoda__42[[#This Row],[Stan przed podlanie]], 0)</f>
        <v>0</v>
      </c>
      <c r="O74" s="1">
        <f>MONTH(pogoda__42[[#This Row],[Dzień]])</f>
        <v>6</v>
      </c>
      <c r="Q74" s="2">
        <v>42167</v>
      </c>
      <c r="R74" s="1">
        <f>pogoda__42[[#This Row],[Podlanie]]</f>
        <v>16500</v>
      </c>
    </row>
    <row r="75" spans="1:18" x14ac:dyDescent="0.45">
      <c r="A75">
        <v>19</v>
      </c>
      <c r="B75">
        <v>1</v>
      </c>
      <c r="C75">
        <f t="shared" si="2"/>
        <v>16500</v>
      </c>
      <c r="D75">
        <f>700*pogoda__42[[#This Row],[opady]]</f>
        <v>700</v>
      </c>
      <c r="E75">
        <f>MIN(SUM(pogoda__42[[#This Row],[Stan po czątku dnia]:[Opday do zbiornika]]), 25000)</f>
        <v>17200</v>
      </c>
      <c r="F75">
        <f>IF(pogoda__42[[#This Row],[opady]] = 0, pogoda__42[[#This Row],[Stan po czątku dnia]]*(0.0003)*pogoda__42[[#This Row],[temperatura_srednia]]^(1.5), 0)</f>
        <v>0</v>
      </c>
      <c r="G75" s="1">
        <f>ROUNDUP(pogoda__42[[#This Row],[Czy paruje]], 0)*(-1)</f>
        <v>0</v>
      </c>
      <c r="H75" s="1">
        <f>SUM(pogoda__42[[#This Row],[Stany po opadach]], pogoda__42[[#This Row],[Parowanie]])</f>
        <v>17200</v>
      </c>
      <c r="I75" s="1" t="str">
        <f>IF(AND(pogoda__42[[#This Row],[temperatura_srednia]] &gt; 15, pogoda__42[[#This Row],[opady]] &lt;= 0.61), "TAK", "NIE")</f>
        <v>NIE</v>
      </c>
      <c r="J75" s="1">
        <f>IF(pogoda__42[[#This Row],[Czy podlewać]] = "TAK", IF(pogoda__42[[#This Row],[temperatura_srednia]]&lt;30, -12000, -24000),0)</f>
        <v>0</v>
      </c>
      <c r="K75" s="1">
        <f>IF(pogoda__42[[#This Row],[Stan przed podlanie]]+pogoda__42[[#This Row],[Ile podlać]]&lt;0, 25000+pogoda__42[[#This Row],[Ile podlać]], pogoda__42[[#This Row],[Stan przed podlanie]]+pogoda__42[[#This Row],[Ile podlać]])</f>
        <v>17200</v>
      </c>
      <c r="L75" s="1">
        <f>pogoda__42[[#This Row],[Podlanie]]</f>
        <v>17200</v>
      </c>
      <c r="M75" s="2">
        <v>42168</v>
      </c>
      <c r="N75" s="1">
        <f>IF(pogoda__42[[#This Row],[Stan przed podlanie]]+pogoda__42[[#This Row],[Ile podlać]]&lt;0, 25000-pogoda__42[[#This Row],[Stan przed podlanie]], 0)</f>
        <v>0</v>
      </c>
      <c r="O75" s="1">
        <f>MONTH(pogoda__42[[#This Row],[Dzień]])</f>
        <v>6</v>
      </c>
      <c r="Q75" s="2">
        <v>42168</v>
      </c>
      <c r="R75" s="1">
        <f>pogoda__42[[#This Row],[Podlanie]]</f>
        <v>17200</v>
      </c>
    </row>
    <row r="76" spans="1:18" x14ac:dyDescent="0.45">
      <c r="A76">
        <v>22</v>
      </c>
      <c r="B76">
        <v>0</v>
      </c>
      <c r="C76">
        <f t="shared" si="2"/>
        <v>17200</v>
      </c>
      <c r="D76">
        <f>700*pogoda__42[[#This Row],[opady]]</f>
        <v>0</v>
      </c>
      <c r="E76">
        <f>MIN(SUM(pogoda__42[[#This Row],[Stan po czątku dnia]:[Opday do zbiornika]]), 25000)</f>
        <v>17200</v>
      </c>
      <c r="F76">
        <f>IF(pogoda__42[[#This Row],[opady]] = 0, pogoda__42[[#This Row],[Stan po czątku dnia]]*(0.0003)*pogoda__42[[#This Row],[temperatura_srednia]]^(1.5), 0)</f>
        <v>532.45599705515588</v>
      </c>
      <c r="G76" s="1">
        <f>ROUNDUP(pogoda__42[[#This Row],[Czy paruje]], 0)*(-1)</f>
        <v>-533</v>
      </c>
      <c r="H76" s="1">
        <f>SUM(pogoda__42[[#This Row],[Stany po opadach]], pogoda__42[[#This Row],[Parowanie]])</f>
        <v>16667</v>
      </c>
      <c r="I76" s="1" t="str">
        <f>IF(AND(pogoda__42[[#This Row],[temperatura_srednia]] &gt; 15, pogoda__42[[#This Row],[opady]] &lt;= 0.61), "TAK", "NIE")</f>
        <v>TAK</v>
      </c>
      <c r="J76" s="1">
        <f>IF(pogoda__42[[#This Row],[Czy podlewać]] = "TAK", IF(pogoda__42[[#This Row],[temperatura_srednia]]&lt;30, -12000, -24000),0)</f>
        <v>-12000</v>
      </c>
      <c r="K76" s="1">
        <f>IF(pogoda__42[[#This Row],[Stan przed podlanie]]+pogoda__42[[#This Row],[Ile podlać]]&lt;0, 25000+pogoda__42[[#This Row],[Ile podlać]], pogoda__42[[#This Row],[Stan przed podlanie]]+pogoda__42[[#This Row],[Ile podlać]])</f>
        <v>4667</v>
      </c>
      <c r="L76" s="1">
        <f>pogoda__42[[#This Row],[Podlanie]]</f>
        <v>4667</v>
      </c>
      <c r="M76" s="2">
        <v>42169</v>
      </c>
      <c r="N76" s="1">
        <f>IF(pogoda__42[[#This Row],[Stan przed podlanie]]+pogoda__42[[#This Row],[Ile podlać]]&lt;0, 25000-pogoda__42[[#This Row],[Stan przed podlanie]], 0)</f>
        <v>0</v>
      </c>
      <c r="O76" s="1">
        <f>MONTH(pogoda__42[[#This Row],[Dzień]])</f>
        <v>6</v>
      </c>
      <c r="Q76" s="2">
        <v>42169</v>
      </c>
      <c r="R76" s="1">
        <f>pogoda__42[[#This Row],[Podlanie]]</f>
        <v>4667</v>
      </c>
    </row>
    <row r="77" spans="1:18" x14ac:dyDescent="0.45">
      <c r="A77">
        <v>16</v>
      </c>
      <c r="B77">
        <v>0</v>
      </c>
      <c r="C77">
        <f t="shared" si="2"/>
        <v>4667</v>
      </c>
      <c r="D77">
        <f>700*pogoda__42[[#This Row],[opady]]</f>
        <v>0</v>
      </c>
      <c r="E77">
        <f>MIN(SUM(pogoda__42[[#This Row],[Stan po czątku dnia]:[Opday do zbiornika]]), 25000)</f>
        <v>4667</v>
      </c>
      <c r="F77">
        <f>IF(pogoda__42[[#This Row],[opady]] = 0, pogoda__42[[#This Row],[Stan po czątku dnia]]*(0.0003)*pogoda__42[[#This Row],[temperatura_srednia]]^(1.5), 0)</f>
        <v>89.606399999999965</v>
      </c>
      <c r="G77" s="1">
        <f>ROUNDUP(pogoda__42[[#This Row],[Czy paruje]], 0)*(-1)</f>
        <v>-90</v>
      </c>
      <c r="H77" s="1">
        <f>SUM(pogoda__42[[#This Row],[Stany po opadach]], pogoda__42[[#This Row],[Parowanie]])</f>
        <v>4577</v>
      </c>
      <c r="I77" s="1" t="str">
        <f>IF(AND(pogoda__42[[#This Row],[temperatura_srednia]] &gt; 15, pogoda__42[[#This Row],[opady]] &lt;= 0.61), "TAK", "NIE")</f>
        <v>TAK</v>
      </c>
      <c r="J77" s="1">
        <f>IF(pogoda__42[[#This Row],[Czy podlewać]] = "TAK", IF(pogoda__42[[#This Row],[temperatura_srednia]]&lt;30, -12000, -24000),0)</f>
        <v>-12000</v>
      </c>
      <c r="K77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77" s="1">
        <f>pogoda__42[[#This Row],[Podlanie]]</f>
        <v>13000</v>
      </c>
      <c r="M77" s="2">
        <v>42170</v>
      </c>
      <c r="N77" s="1">
        <f>IF(pogoda__42[[#This Row],[Stan przed podlanie]]+pogoda__42[[#This Row],[Ile podlać]]&lt;0, 25000-pogoda__42[[#This Row],[Stan przed podlanie]], 0)</f>
        <v>20423</v>
      </c>
      <c r="O77" s="1">
        <f>MONTH(pogoda__42[[#This Row],[Dzień]])</f>
        <v>6</v>
      </c>
      <c r="Q77" s="2">
        <v>42170</v>
      </c>
      <c r="R77" s="1">
        <f>pogoda__42[[#This Row],[Podlanie]]</f>
        <v>13000</v>
      </c>
    </row>
    <row r="78" spans="1:18" x14ac:dyDescent="0.45">
      <c r="A78">
        <v>12</v>
      </c>
      <c r="B78">
        <v>0</v>
      </c>
      <c r="C78">
        <f t="shared" si="2"/>
        <v>13000</v>
      </c>
      <c r="D78">
        <f>700*pogoda__42[[#This Row],[opady]]</f>
        <v>0</v>
      </c>
      <c r="E78">
        <f>MIN(SUM(pogoda__42[[#This Row],[Stan po czątku dnia]:[Opday do zbiornika]]), 25000)</f>
        <v>13000</v>
      </c>
      <c r="F78">
        <f>IF(pogoda__42[[#This Row],[opady]] = 0, pogoda__42[[#This Row],[Stan po czątku dnia]]*(0.0003)*pogoda__42[[#This Row],[temperatura_srednia]]^(1.5), 0)</f>
        <v>162.11995558844694</v>
      </c>
      <c r="G78" s="1">
        <f>ROUNDUP(pogoda__42[[#This Row],[Czy paruje]], 0)*(-1)</f>
        <v>-163</v>
      </c>
      <c r="H78" s="1">
        <f>SUM(pogoda__42[[#This Row],[Stany po opadach]], pogoda__42[[#This Row],[Parowanie]])</f>
        <v>12837</v>
      </c>
      <c r="I78" s="1" t="str">
        <f>IF(AND(pogoda__42[[#This Row],[temperatura_srednia]] &gt; 15, pogoda__42[[#This Row],[opady]] &lt;= 0.61), "TAK", "NIE")</f>
        <v>NIE</v>
      </c>
      <c r="J78" s="1">
        <f>IF(pogoda__42[[#This Row],[Czy podlewać]] = "TAK", IF(pogoda__42[[#This Row],[temperatura_srednia]]&lt;30, -12000, -24000),0)</f>
        <v>0</v>
      </c>
      <c r="K78" s="1">
        <f>IF(pogoda__42[[#This Row],[Stan przed podlanie]]+pogoda__42[[#This Row],[Ile podlać]]&lt;0, 25000+pogoda__42[[#This Row],[Ile podlać]], pogoda__42[[#This Row],[Stan przed podlanie]]+pogoda__42[[#This Row],[Ile podlać]])</f>
        <v>12837</v>
      </c>
      <c r="L78" s="1">
        <f>pogoda__42[[#This Row],[Podlanie]]</f>
        <v>12837</v>
      </c>
      <c r="M78" s="2">
        <v>42171</v>
      </c>
      <c r="N78" s="1">
        <f>IF(pogoda__42[[#This Row],[Stan przed podlanie]]+pogoda__42[[#This Row],[Ile podlać]]&lt;0, 25000-pogoda__42[[#This Row],[Stan przed podlanie]], 0)</f>
        <v>0</v>
      </c>
      <c r="O78" s="1">
        <f>MONTH(pogoda__42[[#This Row],[Dzień]])</f>
        <v>6</v>
      </c>
      <c r="Q78" s="2">
        <v>42171</v>
      </c>
      <c r="R78" s="1">
        <f>pogoda__42[[#This Row],[Podlanie]]</f>
        <v>12837</v>
      </c>
    </row>
    <row r="79" spans="1:18" x14ac:dyDescent="0.45">
      <c r="A79">
        <v>14</v>
      </c>
      <c r="B79">
        <v>0</v>
      </c>
      <c r="C79">
        <f t="shared" si="2"/>
        <v>12837</v>
      </c>
      <c r="D79">
        <f>700*pogoda__42[[#This Row],[opady]]</f>
        <v>0</v>
      </c>
      <c r="E79">
        <f>MIN(SUM(pogoda__42[[#This Row],[Stan po czątku dnia]:[Opday do zbiornika]]), 25000)</f>
        <v>12837</v>
      </c>
      <c r="F79">
        <f>IF(pogoda__42[[#This Row],[opady]] = 0, pogoda__42[[#This Row],[Stan po czątku dnia]]*(0.0003)*pogoda__42[[#This Row],[temperatura_srednia]]^(1.5), 0)</f>
        <v>201.73295467087164</v>
      </c>
      <c r="G79" s="1">
        <f>ROUNDUP(pogoda__42[[#This Row],[Czy paruje]], 0)*(-1)</f>
        <v>-202</v>
      </c>
      <c r="H79" s="1">
        <f>SUM(pogoda__42[[#This Row],[Stany po opadach]], pogoda__42[[#This Row],[Parowanie]])</f>
        <v>12635</v>
      </c>
      <c r="I79" s="1" t="str">
        <f>IF(AND(pogoda__42[[#This Row],[temperatura_srednia]] &gt; 15, pogoda__42[[#This Row],[opady]] &lt;= 0.61), "TAK", "NIE")</f>
        <v>NIE</v>
      </c>
      <c r="J79" s="1">
        <f>IF(pogoda__42[[#This Row],[Czy podlewać]] = "TAK", IF(pogoda__42[[#This Row],[temperatura_srednia]]&lt;30, -12000, -24000),0)</f>
        <v>0</v>
      </c>
      <c r="K79" s="1">
        <f>IF(pogoda__42[[#This Row],[Stan przed podlanie]]+pogoda__42[[#This Row],[Ile podlać]]&lt;0, 25000+pogoda__42[[#This Row],[Ile podlać]], pogoda__42[[#This Row],[Stan przed podlanie]]+pogoda__42[[#This Row],[Ile podlać]])</f>
        <v>12635</v>
      </c>
      <c r="L79" s="1">
        <f>pogoda__42[[#This Row],[Podlanie]]</f>
        <v>12635</v>
      </c>
      <c r="M79" s="2">
        <v>42172</v>
      </c>
      <c r="N79" s="1">
        <f>IF(pogoda__42[[#This Row],[Stan przed podlanie]]+pogoda__42[[#This Row],[Ile podlać]]&lt;0, 25000-pogoda__42[[#This Row],[Stan przed podlanie]], 0)</f>
        <v>0</v>
      </c>
      <c r="O79" s="1">
        <f>MONTH(pogoda__42[[#This Row],[Dzień]])</f>
        <v>6</v>
      </c>
      <c r="Q79" s="2">
        <v>42172</v>
      </c>
      <c r="R79" s="1">
        <f>pogoda__42[[#This Row],[Podlanie]]</f>
        <v>12635</v>
      </c>
    </row>
    <row r="80" spans="1:18" x14ac:dyDescent="0.45">
      <c r="A80">
        <v>16</v>
      </c>
      <c r="B80">
        <v>0.3</v>
      </c>
      <c r="C80">
        <f t="shared" si="2"/>
        <v>12635</v>
      </c>
      <c r="D80">
        <f>700*pogoda__42[[#This Row],[opady]]</f>
        <v>210</v>
      </c>
      <c r="E80">
        <f>MIN(SUM(pogoda__42[[#This Row],[Stan po czątku dnia]:[Opday do zbiornika]]), 25000)</f>
        <v>12845</v>
      </c>
      <c r="F80">
        <f>IF(pogoda__42[[#This Row],[opady]] = 0, pogoda__42[[#This Row],[Stan po czątku dnia]]*(0.0003)*pogoda__42[[#This Row],[temperatura_srednia]]^(1.5), 0)</f>
        <v>0</v>
      </c>
      <c r="G80" s="1">
        <f>ROUNDUP(pogoda__42[[#This Row],[Czy paruje]], 0)*(-1)</f>
        <v>0</v>
      </c>
      <c r="H80" s="1">
        <f>SUM(pogoda__42[[#This Row],[Stany po opadach]], pogoda__42[[#This Row],[Parowanie]])</f>
        <v>12845</v>
      </c>
      <c r="I80" s="1" t="str">
        <f>IF(AND(pogoda__42[[#This Row],[temperatura_srednia]] &gt; 15, pogoda__42[[#This Row],[opady]] &lt;= 0.61), "TAK", "NIE")</f>
        <v>TAK</v>
      </c>
      <c r="J80" s="1">
        <f>IF(pogoda__42[[#This Row],[Czy podlewać]] = "TAK", IF(pogoda__42[[#This Row],[temperatura_srednia]]&lt;30, -12000, -24000),0)</f>
        <v>-12000</v>
      </c>
      <c r="K80" s="1">
        <f>IF(pogoda__42[[#This Row],[Stan przed podlanie]]+pogoda__42[[#This Row],[Ile podlać]]&lt;0, 25000+pogoda__42[[#This Row],[Ile podlać]], pogoda__42[[#This Row],[Stan przed podlanie]]+pogoda__42[[#This Row],[Ile podlać]])</f>
        <v>845</v>
      </c>
      <c r="L80" s="1">
        <f>pogoda__42[[#This Row],[Podlanie]]</f>
        <v>845</v>
      </c>
      <c r="M80" s="2">
        <v>42173</v>
      </c>
      <c r="N80" s="1">
        <f>IF(pogoda__42[[#This Row],[Stan przed podlanie]]+pogoda__42[[#This Row],[Ile podlać]]&lt;0, 25000-pogoda__42[[#This Row],[Stan przed podlanie]], 0)</f>
        <v>0</v>
      </c>
      <c r="O80" s="1">
        <f>MONTH(pogoda__42[[#This Row],[Dzień]])</f>
        <v>6</v>
      </c>
      <c r="Q80" s="2">
        <v>42173</v>
      </c>
      <c r="R80" s="1">
        <f>pogoda__42[[#This Row],[Podlanie]]</f>
        <v>845</v>
      </c>
    </row>
    <row r="81" spans="1:18" x14ac:dyDescent="0.45">
      <c r="A81">
        <v>12</v>
      </c>
      <c r="B81">
        <v>3</v>
      </c>
      <c r="C81">
        <f t="shared" si="2"/>
        <v>845</v>
      </c>
      <c r="D81">
        <f>700*pogoda__42[[#This Row],[opady]]</f>
        <v>2100</v>
      </c>
      <c r="E81">
        <f>MIN(SUM(pogoda__42[[#This Row],[Stan po czątku dnia]:[Opday do zbiornika]]), 25000)</f>
        <v>2945</v>
      </c>
      <c r="F81">
        <f>IF(pogoda__42[[#This Row],[opady]] = 0, pogoda__42[[#This Row],[Stan po czątku dnia]]*(0.0003)*pogoda__42[[#This Row],[temperatura_srednia]]^(1.5), 0)</f>
        <v>0</v>
      </c>
      <c r="G81" s="1">
        <f>ROUNDUP(pogoda__42[[#This Row],[Czy paruje]], 0)*(-1)</f>
        <v>0</v>
      </c>
      <c r="H81" s="1">
        <f>SUM(pogoda__42[[#This Row],[Stany po opadach]], pogoda__42[[#This Row],[Parowanie]])</f>
        <v>2945</v>
      </c>
      <c r="I81" s="1" t="str">
        <f>IF(AND(pogoda__42[[#This Row],[temperatura_srednia]] &gt; 15, pogoda__42[[#This Row],[opady]] &lt;= 0.61), "TAK", "NIE")</f>
        <v>NIE</v>
      </c>
      <c r="J81" s="1">
        <f>IF(pogoda__42[[#This Row],[Czy podlewać]] = "TAK", IF(pogoda__42[[#This Row],[temperatura_srednia]]&lt;30, -12000, -24000),0)</f>
        <v>0</v>
      </c>
      <c r="K81" s="1">
        <f>IF(pogoda__42[[#This Row],[Stan przed podlanie]]+pogoda__42[[#This Row],[Ile podlać]]&lt;0, 25000+pogoda__42[[#This Row],[Ile podlać]], pogoda__42[[#This Row],[Stan przed podlanie]]+pogoda__42[[#This Row],[Ile podlać]])</f>
        <v>2945</v>
      </c>
      <c r="L81" s="1">
        <f>pogoda__42[[#This Row],[Podlanie]]</f>
        <v>2945</v>
      </c>
      <c r="M81" s="2">
        <v>42174</v>
      </c>
      <c r="N81" s="1">
        <f>IF(pogoda__42[[#This Row],[Stan przed podlanie]]+pogoda__42[[#This Row],[Ile podlać]]&lt;0, 25000-pogoda__42[[#This Row],[Stan przed podlanie]], 0)</f>
        <v>0</v>
      </c>
      <c r="O81" s="1">
        <f>MONTH(pogoda__42[[#This Row],[Dzień]])</f>
        <v>6</v>
      </c>
      <c r="Q81" s="2">
        <v>42174</v>
      </c>
      <c r="R81" s="1">
        <f>pogoda__42[[#This Row],[Podlanie]]</f>
        <v>2945</v>
      </c>
    </row>
    <row r="82" spans="1:18" x14ac:dyDescent="0.45">
      <c r="A82">
        <v>13</v>
      </c>
      <c r="B82">
        <v>2</v>
      </c>
      <c r="C82">
        <f t="shared" si="2"/>
        <v>2945</v>
      </c>
      <c r="D82">
        <f>700*pogoda__42[[#This Row],[opady]]</f>
        <v>1400</v>
      </c>
      <c r="E82">
        <f>MIN(SUM(pogoda__42[[#This Row],[Stan po czątku dnia]:[Opday do zbiornika]]), 25000)</f>
        <v>4345</v>
      </c>
      <c r="F82">
        <f>IF(pogoda__42[[#This Row],[opady]] = 0, pogoda__42[[#This Row],[Stan po czątku dnia]]*(0.0003)*pogoda__42[[#This Row],[temperatura_srednia]]^(1.5), 0)</f>
        <v>0</v>
      </c>
      <c r="G82" s="1">
        <f>ROUNDUP(pogoda__42[[#This Row],[Czy paruje]], 0)*(-1)</f>
        <v>0</v>
      </c>
      <c r="H82" s="1">
        <f>SUM(pogoda__42[[#This Row],[Stany po opadach]], pogoda__42[[#This Row],[Parowanie]])</f>
        <v>4345</v>
      </c>
      <c r="I82" s="1" t="str">
        <f>IF(AND(pogoda__42[[#This Row],[temperatura_srednia]] &gt; 15, pogoda__42[[#This Row],[opady]] &lt;= 0.61), "TAK", "NIE")</f>
        <v>NIE</v>
      </c>
      <c r="J82" s="1">
        <f>IF(pogoda__42[[#This Row],[Czy podlewać]] = "TAK", IF(pogoda__42[[#This Row],[temperatura_srednia]]&lt;30, -12000, -24000),0)</f>
        <v>0</v>
      </c>
      <c r="K82" s="1">
        <f>IF(pogoda__42[[#This Row],[Stan przed podlanie]]+pogoda__42[[#This Row],[Ile podlać]]&lt;0, 25000+pogoda__42[[#This Row],[Ile podlać]], pogoda__42[[#This Row],[Stan przed podlanie]]+pogoda__42[[#This Row],[Ile podlać]])</f>
        <v>4345</v>
      </c>
      <c r="L82" s="1">
        <f>pogoda__42[[#This Row],[Podlanie]]</f>
        <v>4345</v>
      </c>
      <c r="M82" s="2">
        <v>42175</v>
      </c>
      <c r="N82" s="1">
        <f>IF(pogoda__42[[#This Row],[Stan przed podlanie]]+pogoda__42[[#This Row],[Ile podlać]]&lt;0, 25000-pogoda__42[[#This Row],[Stan przed podlanie]], 0)</f>
        <v>0</v>
      </c>
      <c r="O82" s="1">
        <f>MONTH(pogoda__42[[#This Row],[Dzień]])</f>
        <v>6</v>
      </c>
      <c r="Q82" s="2">
        <v>42175</v>
      </c>
      <c r="R82" s="1">
        <f>pogoda__42[[#This Row],[Podlanie]]</f>
        <v>4345</v>
      </c>
    </row>
    <row r="83" spans="1:18" x14ac:dyDescent="0.45">
      <c r="A83">
        <v>12</v>
      </c>
      <c r="B83">
        <v>0</v>
      </c>
      <c r="C83">
        <f t="shared" si="2"/>
        <v>4345</v>
      </c>
      <c r="D83">
        <f>700*pogoda__42[[#This Row],[opady]]</f>
        <v>0</v>
      </c>
      <c r="E83">
        <f>MIN(SUM(pogoda__42[[#This Row],[Stan po czątku dnia]:[Opday do zbiornika]]), 25000)</f>
        <v>4345</v>
      </c>
      <c r="F83">
        <f>IF(pogoda__42[[#This Row],[opady]] = 0, pogoda__42[[#This Row],[Stan po czątku dnia]]*(0.0003)*pogoda__42[[#This Row],[temperatura_srednia]]^(1.5), 0)</f>
        <v>54.185477463984775</v>
      </c>
      <c r="G83" s="1">
        <f>ROUNDUP(pogoda__42[[#This Row],[Czy paruje]], 0)*(-1)</f>
        <v>-55</v>
      </c>
      <c r="H83" s="1">
        <f>SUM(pogoda__42[[#This Row],[Stany po opadach]], pogoda__42[[#This Row],[Parowanie]])</f>
        <v>4290</v>
      </c>
      <c r="I83" s="1" t="str">
        <f>IF(AND(pogoda__42[[#This Row],[temperatura_srednia]] &gt; 15, pogoda__42[[#This Row],[opady]] &lt;= 0.61), "TAK", "NIE")</f>
        <v>NIE</v>
      </c>
      <c r="J83" s="1">
        <f>IF(pogoda__42[[#This Row],[Czy podlewać]] = "TAK", IF(pogoda__42[[#This Row],[temperatura_srednia]]&lt;30, -12000, -24000),0)</f>
        <v>0</v>
      </c>
      <c r="K83" s="1">
        <f>IF(pogoda__42[[#This Row],[Stan przed podlanie]]+pogoda__42[[#This Row],[Ile podlać]]&lt;0, 25000+pogoda__42[[#This Row],[Ile podlać]], pogoda__42[[#This Row],[Stan przed podlanie]]+pogoda__42[[#This Row],[Ile podlać]])</f>
        <v>4290</v>
      </c>
      <c r="L83" s="1">
        <f>pogoda__42[[#This Row],[Podlanie]]</f>
        <v>4290</v>
      </c>
      <c r="M83" s="2">
        <v>42176</v>
      </c>
      <c r="N83" s="1">
        <f>IF(pogoda__42[[#This Row],[Stan przed podlanie]]+pogoda__42[[#This Row],[Ile podlać]]&lt;0, 25000-pogoda__42[[#This Row],[Stan przed podlanie]], 0)</f>
        <v>0</v>
      </c>
      <c r="O83" s="1">
        <f>MONTH(pogoda__42[[#This Row],[Dzień]])</f>
        <v>6</v>
      </c>
      <c r="Q83" s="2">
        <v>42176</v>
      </c>
      <c r="R83" s="1">
        <f>pogoda__42[[#This Row],[Podlanie]]</f>
        <v>4290</v>
      </c>
    </row>
    <row r="84" spans="1:18" x14ac:dyDescent="0.45">
      <c r="A84">
        <v>12</v>
      </c>
      <c r="B84">
        <v>3</v>
      </c>
      <c r="C84">
        <f t="shared" si="2"/>
        <v>4290</v>
      </c>
      <c r="D84">
        <f>700*pogoda__42[[#This Row],[opady]]</f>
        <v>2100</v>
      </c>
      <c r="E84">
        <f>MIN(SUM(pogoda__42[[#This Row],[Stan po czątku dnia]:[Opday do zbiornika]]), 25000)</f>
        <v>6390</v>
      </c>
      <c r="F84">
        <f>IF(pogoda__42[[#This Row],[opady]] = 0, pogoda__42[[#This Row],[Stan po czątku dnia]]*(0.0003)*pogoda__42[[#This Row],[temperatura_srednia]]^(1.5), 0)</f>
        <v>0</v>
      </c>
      <c r="G84" s="1">
        <f>ROUNDUP(pogoda__42[[#This Row],[Czy paruje]], 0)*(-1)</f>
        <v>0</v>
      </c>
      <c r="H84" s="1">
        <f>SUM(pogoda__42[[#This Row],[Stany po opadach]], pogoda__42[[#This Row],[Parowanie]])</f>
        <v>6390</v>
      </c>
      <c r="I84" s="1" t="str">
        <f>IF(AND(pogoda__42[[#This Row],[temperatura_srednia]] &gt; 15, pogoda__42[[#This Row],[opady]] &lt;= 0.61), "TAK", "NIE")</f>
        <v>NIE</v>
      </c>
      <c r="J84" s="1">
        <f>IF(pogoda__42[[#This Row],[Czy podlewać]] = "TAK", IF(pogoda__42[[#This Row],[temperatura_srednia]]&lt;30, -12000, -24000),0)</f>
        <v>0</v>
      </c>
      <c r="K84" s="1">
        <f>IF(pogoda__42[[#This Row],[Stan przed podlanie]]+pogoda__42[[#This Row],[Ile podlać]]&lt;0, 25000+pogoda__42[[#This Row],[Ile podlać]], pogoda__42[[#This Row],[Stan przed podlanie]]+pogoda__42[[#This Row],[Ile podlać]])</f>
        <v>6390</v>
      </c>
      <c r="L84" s="1">
        <f>pogoda__42[[#This Row],[Podlanie]]</f>
        <v>6390</v>
      </c>
      <c r="M84" s="2">
        <v>42177</v>
      </c>
      <c r="N84" s="1">
        <f>IF(pogoda__42[[#This Row],[Stan przed podlanie]]+pogoda__42[[#This Row],[Ile podlać]]&lt;0, 25000-pogoda__42[[#This Row],[Stan przed podlanie]], 0)</f>
        <v>0</v>
      </c>
      <c r="O84" s="1">
        <f>MONTH(pogoda__42[[#This Row],[Dzień]])</f>
        <v>6</v>
      </c>
      <c r="Q84" s="2">
        <v>42177</v>
      </c>
      <c r="R84" s="1">
        <f>pogoda__42[[#This Row],[Podlanie]]</f>
        <v>6390</v>
      </c>
    </row>
    <row r="85" spans="1:18" x14ac:dyDescent="0.45">
      <c r="A85">
        <v>13</v>
      </c>
      <c r="B85">
        <v>3</v>
      </c>
      <c r="C85">
        <f t="shared" si="2"/>
        <v>6390</v>
      </c>
      <c r="D85">
        <f>700*pogoda__42[[#This Row],[opady]]</f>
        <v>2100</v>
      </c>
      <c r="E85">
        <f>MIN(SUM(pogoda__42[[#This Row],[Stan po czątku dnia]:[Opday do zbiornika]]), 25000)</f>
        <v>8490</v>
      </c>
      <c r="F85">
        <f>IF(pogoda__42[[#This Row],[opady]] = 0, pogoda__42[[#This Row],[Stan po czątku dnia]]*(0.0003)*pogoda__42[[#This Row],[temperatura_srednia]]^(1.5), 0)</f>
        <v>0</v>
      </c>
      <c r="G85" s="1">
        <f>ROUNDUP(pogoda__42[[#This Row],[Czy paruje]], 0)*(-1)</f>
        <v>0</v>
      </c>
      <c r="H85" s="1">
        <f>SUM(pogoda__42[[#This Row],[Stany po opadach]], pogoda__42[[#This Row],[Parowanie]])</f>
        <v>8490</v>
      </c>
      <c r="I85" s="1" t="str">
        <f>IF(AND(pogoda__42[[#This Row],[temperatura_srednia]] &gt; 15, pogoda__42[[#This Row],[opady]] &lt;= 0.61), "TAK", "NIE")</f>
        <v>NIE</v>
      </c>
      <c r="J85" s="1">
        <f>IF(pogoda__42[[#This Row],[Czy podlewać]] = "TAK", IF(pogoda__42[[#This Row],[temperatura_srednia]]&lt;30, -12000, -24000),0)</f>
        <v>0</v>
      </c>
      <c r="K85" s="1">
        <f>IF(pogoda__42[[#This Row],[Stan przed podlanie]]+pogoda__42[[#This Row],[Ile podlać]]&lt;0, 25000+pogoda__42[[#This Row],[Ile podlać]], pogoda__42[[#This Row],[Stan przed podlanie]]+pogoda__42[[#This Row],[Ile podlać]])</f>
        <v>8490</v>
      </c>
      <c r="L85" s="1">
        <f>pogoda__42[[#This Row],[Podlanie]]</f>
        <v>8490</v>
      </c>
      <c r="M85" s="2">
        <v>42178</v>
      </c>
      <c r="N85" s="1">
        <f>IF(pogoda__42[[#This Row],[Stan przed podlanie]]+pogoda__42[[#This Row],[Ile podlać]]&lt;0, 25000-pogoda__42[[#This Row],[Stan przed podlanie]], 0)</f>
        <v>0</v>
      </c>
      <c r="O85" s="1">
        <f>MONTH(pogoda__42[[#This Row],[Dzień]])</f>
        <v>6</v>
      </c>
      <c r="Q85" s="2">
        <v>42178</v>
      </c>
      <c r="R85" s="1">
        <f>pogoda__42[[#This Row],[Podlanie]]</f>
        <v>8490</v>
      </c>
    </row>
    <row r="86" spans="1:18" x14ac:dyDescent="0.45">
      <c r="A86">
        <v>12</v>
      </c>
      <c r="B86">
        <v>0</v>
      </c>
      <c r="C86">
        <f t="shared" si="2"/>
        <v>8490</v>
      </c>
      <c r="D86">
        <f>700*pogoda__42[[#This Row],[opady]]</f>
        <v>0</v>
      </c>
      <c r="E86">
        <f>MIN(SUM(pogoda__42[[#This Row],[Stan po czątku dnia]:[Opday do zbiornika]]), 25000)</f>
        <v>8490</v>
      </c>
      <c r="F86">
        <f>IF(pogoda__42[[#This Row],[opady]] = 0, pogoda__42[[#This Row],[Stan po czątku dnia]]*(0.0003)*pogoda__42[[#This Row],[temperatura_srednia]]^(1.5), 0)</f>
        <v>105.87680176507035</v>
      </c>
      <c r="G86" s="1">
        <f>ROUNDUP(pogoda__42[[#This Row],[Czy paruje]], 0)*(-1)</f>
        <v>-106</v>
      </c>
      <c r="H86" s="1">
        <f>SUM(pogoda__42[[#This Row],[Stany po opadach]], pogoda__42[[#This Row],[Parowanie]])</f>
        <v>8384</v>
      </c>
      <c r="I86" s="1" t="str">
        <f>IF(AND(pogoda__42[[#This Row],[temperatura_srednia]] &gt; 15, pogoda__42[[#This Row],[opady]] &lt;= 0.61), "TAK", "NIE")</f>
        <v>NIE</v>
      </c>
      <c r="J86" s="1">
        <f>IF(pogoda__42[[#This Row],[Czy podlewać]] = "TAK", IF(pogoda__42[[#This Row],[temperatura_srednia]]&lt;30, -12000, -24000),0)</f>
        <v>0</v>
      </c>
      <c r="K86" s="1">
        <f>IF(pogoda__42[[#This Row],[Stan przed podlanie]]+pogoda__42[[#This Row],[Ile podlać]]&lt;0, 25000+pogoda__42[[#This Row],[Ile podlać]], pogoda__42[[#This Row],[Stan przed podlanie]]+pogoda__42[[#This Row],[Ile podlać]])</f>
        <v>8384</v>
      </c>
      <c r="L86" s="1">
        <f>pogoda__42[[#This Row],[Podlanie]]</f>
        <v>8384</v>
      </c>
      <c r="M86" s="2">
        <v>42179</v>
      </c>
      <c r="N86" s="1">
        <f>IF(pogoda__42[[#This Row],[Stan przed podlanie]]+pogoda__42[[#This Row],[Ile podlać]]&lt;0, 25000-pogoda__42[[#This Row],[Stan przed podlanie]], 0)</f>
        <v>0</v>
      </c>
      <c r="O86" s="1">
        <f>MONTH(pogoda__42[[#This Row],[Dzień]])</f>
        <v>6</v>
      </c>
      <c r="Q86" s="2">
        <v>42179</v>
      </c>
      <c r="R86" s="1">
        <f>pogoda__42[[#This Row],[Podlanie]]</f>
        <v>8384</v>
      </c>
    </row>
    <row r="87" spans="1:18" x14ac:dyDescent="0.45">
      <c r="A87">
        <v>16</v>
      </c>
      <c r="B87">
        <v>0</v>
      </c>
      <c r="C87">
        <f t="shared" si="2"/>
        <v>8384</v>
      </c>
      <c r="D87">
        <f>700*pogoda__42[[#This Row],[opady]]</f>
        <v>0</v>
      </c>
      <c r="E87">
        <f>MIN(SUM(pogoda__42[[#This Row],[Stan po czątku dnia]:[Opday do zbiornika]]), 25000)</f>
        <v>8384</v>
      </c>
      <c r="F87">
        <f>IF(pogoda__42[[#This Row],[opady]] = 0, pogoda__42[[#This Row],[Stan po czątku dnia]]*(0.0003)*pogoda__42[[#This Row],[temperatura_srednia]]^(1.5), 0)</f>
        <v>160.97279999999992</v>
      </c>
      <c r="G87" s="1">
        <f>ROUNDUP(pogoda__42[[#This Row],[Czy paruje]], 0)*(-1)</f>
        <v>-161</v>
      </c>
      <c r="H87" s="1">
        <f>SUM(pogoda__42[[#This Row],[Stany po opadach]], pogoda__42[[#This Row],[Parowanie]])</f>
        <v>8223</v>
      </c>
      <c r="I87" s="1" t="str">
        <f>IF(AND(pogoda__42[[#This Row],[temperatura_srednia]] &gt; 15, pogoda__42[[#This Row],[opady]] &lt;= 0.61), "TAK", "NIE")</f>
        <v>TAK</v>
      </c>
      <c r="J87" s="1">
        <f>IF(pogoda__42[[#This Row],[Czy podlewać]] = "TAK", IF(pogoda__42[[#This Row],[temperatura_srednia]]&lt;30, -12000, -24000),0)</f>
        <v>-12000</v>
      </c>
      <c r="K87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87" s="1">
        <f>pogoda__42[[#This Row],[Podlanie]]</f>
        <v>13000</v>
      </c>
      <c r="M87" s="2">
        <v>42180</v>
      </c>
      <c r="N87" s="1">
        <f>IF(pogoda__42[[#This Row],[Stan przed podlanie]]+pogoda__42[[#This Row],[Ile podlać]]&lt;0, 25000-pogoda__42[[#This Row],[Stan przed podlanie]], 0)</f>
        <v>16777</v>
      </c>
      <c r="O87" s="1">
        <f>MONTH(pogoda__42[[#This Row],[Dzień]])</f>
        <v>6</v>
      </c>
      <c r="Q87" s="2">
        <v>42180</v>
      </c>
      <c r="R87" s="1">
        <f>pogoda__42[[#This Row],[Podlanie]]</f>
        <v>13000</v>
      </c>
    </row>
    <row r="88" spans="1:18" x14ac:dyDescent="0.45">
      <c r="A88">
        <v>16</v>
      </c>
      <c r="B88">
        <v>7</v>
      </c>
      <c r="C88">
        <f t="shared" si="2"/>
        <v>13000</v>
      </c>
      <c r="D88">
        <f>700*pogoda__42[[#This Row],[opady]]</f>
        <v>4900</v>
      </c>
      <c r="E88">
        <f>MIN(SUM(pogoda__42[[#This Row],[Stan po czątku dnia]:[Opday do zbiornika]]), 25000)</f>
        <v>17900</v>
      </c>
      <c r="F88">
        <f>IF(pogoda__42[[#This Row],[opady]] = 0, pogoda__42[[#This Row],[Stan po czątku dnia]]*(0.0003)*pogoda__42[[#This Row],[temperatura_srednia]]^(1.5), 0)</f>
        <v>0</v>
      </c>
      <c r="G88" s="1">
        <f>ROUNDUP(pogoda__42[[#This Row],[Czy paruje]], 0)*(-1)</f>
        <v>0</v>
      </c>
      <c r="H88" s="1">
        <f>SUM(pogoda__42[[#This Row],[Stany po opadach]], pogoda__42[[#This Row],[Parowanie]])</f>
        <v>17900</v>
      </c>
      <c r="I88" s="1" t="str">
        <f>IF(AND(pogoda__42[[#This Row],[temperatura_srednia]] &gt; 15, pogoda__42[[#This Row],[opady]] &lt;= 0.61), "TAK", "NIE")</f>
        <v>NIE</v>
      </c>
      <c r="J88" s="1">
        <f>IF(pogoda__42[[#This Row],[Czy podlewać]] = "TAK", IF(pogoda__42[[#This Row],[temperatura_srednia]]&lt;30, -12000, -24000),0)</f>
        <v>0</v>
      </c>
      <c r="K88" s="1">
        <f>IF(pogoda__42[[#This Row],[Stan przed podlanie]]+pogoda__42[[#This Row],[Ile podlać]]&lt;0, 25000+pogoda__42[[#This Row],[Ile podlać]], pogoda__42[[#This Row],[Stan przed podlanie]]+pogoda__42[[#This Row],[Ile podlać]])</f>
        <v>17900</v>
      </c>
      <c r="L88" s="1">
        <f>pogoda__42[[#This Row],[Podlanie]]</f>
        <v>17900</v>
      </c>
      <c r="M88" s="2">
        <v>42181</v>
      </c>
      <c r="N88" s="1">
        <f>IF(pogoda__42[[#This Row],[Stan przed podlanie]]+pogoda__42[[#This Row],[Ile podlać]]&lt;0, 25000-pogoda__42[[#This Row],[Stan przed podlanie]], 0)</f>
        <v>0</v>
      </c>
      <c r="O88" s="1">
        <f>MONTH(pogoda__42[[#This Row],[Dzień]])</f>
        <v>6</v>
      </c>
      <c r="Q88" s="2">
        <v>42181</v>
      </c>
      <c r="R88" s="1">
        <f>pogoda__42[[#This Row],[Podlanie]]</f>
        <v>17900</v>
      </c>
    </row>
    <row r="89" spans="1:18" x14ac:dyDescent="0.45">
      <c r="A89">
        <v>18</v>
      </c>
      <c r="B89">
        <v>6</v>
      </c>
      <c r="C89">
        <f t="shared" si="2"/>
        <v>17900</v>
      </c>
      <c r="D89">
        <f>700*pogoda__42[[#This Row],[opady]]</f>
        <v>4200</v>
      </c>
      <c r="E89">
        <f>MIN(SUM(pogoda__42[[#This Row],[Stan po czątku dnia]:[Opday do zbiornika]]), 25000)</f>
        <v>22100</v>
      </c>
      <c r="F89">
        <f>IF(pogoda__42[[#This Row],[opady]] = 0, pogoda__42[[#This Row],[Stan po czątku dnia]]*(0.0003)*pogoda__42[[#This Row],[temperatura_srednia]]^(1.5), 0)</f>
        <v>0</v>
      </c>
      <c r="G89" s="1">
        <f>ROUNDUP(pogoda__42[[#This Row],[Czy paruje]], 0)*(-1)</f>
        <v>0</v>
      </c>
      <c r="H89" s="1">
        <f>SUM(pogoda__42[[#This Row],[Stany po opadach]], pogoda__42[[#This Row],[Parowanie]])</f>
        <v>22100</v>
      </c>
      <c r="I89" s="1" t="str">
        <f>IF(AND(pogoda__42[[#This Row],[temperatura_srednia]] &gt; 15, pogoda__42[[#This Row],[opady]] &lt;= 0.61), "TAK", "NIE")</f>
        <v>NIE</v>
      </c>
      <c r="J89" s="1">
        <f>IF(pogoda__42[[#This Row],[Czy podlewać]] = "TAK", IF(pogoda__42[[#This Row],[temperatura_srednia]]&lt;30, -12000, -24000),0)</f>
        <v>0</v>
      </c>
      <c r="K89" s="1">
        <f>IF(pogoda__42[[#This Row],[Stan przed podlanie]]+pogoda__42[[#This Row],[Ile podlać]]&lt;0, 25000+pogoda__42[[#This Row],[Ile podlać]], pogoda__42[[#This Row],[Stan przed podlanie]]+pogoda__42[[#This Row],[Ile podlać]])</f>
        <v>22100</v>
      </c>
      <c r="L89" s="1">
        <f>pogoda__42[[#This Row],[Podlanie]]</f>
        <v>22100</v>
      </c>
      <c r="M89" s="2">
        <v>42182</v>
      </c>
      <c r="N89" s="1">
        <f>IF(pogoda__42[[#This Row],[Stan przed podlanie]]+pogoda__42[[#This Row],[Ile podlać]]&lt;0, 25000-pogoda__42[[#This Row],[Stan przed podlanie]], 0)</f>
        <v>0</v>
      </c>
      <c r="O89" s="1">
        <f>MONTH(pogoda__42[[#This Row],[Dzień]])</f>
        <v>6</v>
      </c>
      <c r="Q89" s="2">
        <v>42182</v>
      </c>
      <c r="R89" s="1">
        <f>pogoda__42[[#This Row],[Podlanie]]</f>
        <v>22100</v>
      </c>
    </row>
    <row r="90" spans="1:18" x14ac:dyDescent="0.45">
      <c r="A90">
        <v>16</v>
      </c>
      <c r="B90">
        <v>0</v>
      </c>
      <c r="C90">
        <f t="shared" si="2"/>
        <v>22100</v>
      </c>
      <c r="D90">
        <f>700*pogoda__42[[#This Row],[opady]]</f>
        <v>0</v>
      </c>
      <c r="E90">
        <f>MIN(SUM(pogoda__42[[#This Row],[Stan po czątku dnia]:[Opday do zbiornika]]), 25000)</f>
        <v>22100</v>
      </c>
      <c r="F90">
        <f>IF(pogoda__42[[#This Row],[opady]] = 0, pogoda__42[[#This Row],[Stan po czątku dnia]]*(0.0003)*pogoda__42[[#This Row],[temperatura_srednia]]^(1.5), 0)</f>
        <v>424.31999999999982</v>
      </c>
      <c r="G90" s="1">
        <f>ROUNDUP(pogoda__42[[#This Row],[Czy paruje]], 0)*(-1)</f>
        <v>-425</v>
      </c>
      <c r="H90" s="1">
        <f>SUM(pogoda__42[[#This Row],[Stany po opadach]], pogoda__42[[#This Row],[Parowanie]])</f>
        <v>21675</v>
      </c>
      <c r="I90" s="1" t="str">
        <f>IF(AND(pogoda__42[[#This Row],[temperatura_srednia]] &gt; 15, pogoda__42[[#This Row],[opady]] &lt;= 0.61), "TAK", "NIE")</f>
        <v>TAK</v>
      </c>
      <c r="J90" s="1">
        <f>IF(pogoda__42[[#This Row],[Czy podlewać]] = "TAK", IF(pogoda__42[[#This Row],[temperatura_srednia]]&lt;30, -12000, -24000),0)</f>
        <v>-12000</v>
      </c>
      <c r="K90" s="1">
        <f>IF(pogoda__42[[#This Row],[Stan przed podlanie]]+pogoda__42[[#This Row],[Ile podlać]]&lt;0, 25000+pogoda__42[[#This Row],[Ile podlać]], pogoda__42[[#This Row],[Stan przed podlanie]]+pogoda__42[[#This Row],[Ile podlać]])</f>
        <v>9675</v>
      </c>
      <c r="L90" s="1">
        <f>pogoda__42[[#This Row],[Podlanie]]</f>
        <v>9675</v>
      </c>
      <c r="M90" s="2">
        <v>42183</v>
      </c>
      <c r="N90" s="1">
        <f>IF(pogoda__42[[#This Row],[Stan przed podlanie]]+pogoda__42[[#This Row],[Ile podlać]]&lt;0, 25000-pogoda__42[[#This Row],[Stan przed podlanie]], 0)</f>
        <v>0</v>
      </c>
      <c r="O90" s="1">
        <f>MONTH(pogoda__42[[#This Row],[Dzień]])</f>
        <v>6</v>
      </c>
      <c r="Q90" s="2">
        <v>42183</v>
      </c>
      <c r="R90" s="1">
        <f>pogoda__42[[#This Row],[Podlanie]]</f>
        <v>9675</v>
      </c>
    </row>
    <row r="91" spans="1:18" x14ac:dyDescent="0.45">
      <c r="A91">
        <v>16</v>
      </c>
      <c r="B91">
        <v>0</v>
      </c>
      <c r="C91">
        <f t="shared" si="2"/>
        <v>9675</v>
      </c>
      <c r="D91">
        <f>700*pogoda__42[[#This Row],[opady]]</f>
        <v>0</v>
      </c>
      <c r="E91">
        <f>MIN(SUM(pogoda__42[[#This Row],[Stan po czątku dnia]:[Opday do zbiornika]]), 25000)</f>
        <v>9675</v>
      </c>
      <c r="F91">
        <f>IF(pogoda__42[[#This Row],[opady]] = 0, pogoda__42[[#This Row],[Stan po czątku dnia]]*(0.0003)*pogoda__42[[#This Row],[temperatura_srednia]]^(1.5), 0)</f>
        <v>185.75999999999993</v>
      </c>
      <c r="G91" s="1">
        <f>ROUNDUP(pogoda__42[[#This Row],[Czy paruje]], 0)*(-1)</f>
        <v>-186</v>
      </c>
      <c r="H91" s="1">
        <f>SUM(pogoda__42[[#This Row],[Stany po opadach]], pogoda__42[[#This Row],[Parowanie]])</f>
        <v>9489</v>
      </c>
      <c r="I91" s="1" t="str">
        <f>IF(AND(pogoda__42[[#This Row],[temperatura_srednia]] &gt; 15, pogoda__42[[#This Row],[opady]] &lt;= 0.61), "TAK", "NIE")</f>
        <v>TAK</v>
      </c>
      <c r="J91" s="1">
        <f>IF(pogoda__42[[#This Row],[Czy podlewać]] = "TAK", IF(pogoda__42[[#This Row],[temperatura_srednia]]&lt;30, -12000, -24000),0)</f>
        <v>-12000</v>
      </c>
      <c r="K91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91" s="1">
        <f>pogoda__42[[#This Row],[Podlanie]]</f>
        <v>13000</v>
      </c>
      <c r="M91" s="2">
        <v>42184</v>
      </c>
      <c r="N91" s="1">
        <f>IF(pogoda__42[[#This Row],[Stan przed podlanie]]+pogoda__42[[#This Row],[Ile podlać]]&lt;0, 25000-pogoda__42[[#This Row],[Stan przed podlanie]], 0)</f>
        <v>15511</v>
      </c>
      <c r="O91" s="1">
        <f>MONTH(pogoda__42[[#This Row],[Dzień]])</f>
        <v>6</v>
      </c>
      <c r="Q91" s="2">
        <v>42184</v>
      </c>
      <c r="R91" s="1">
        <f>pogoda__42[[#This Row],[Podlanie]]</f>
        <v>13000</v>
      </c>
    </row>
    <row r="92" spans="1:18" x14ac:dyDescent="0.45">
      <c r="A92">
        <v>19</v>
      </c>
      <c r="B92">
        <v>0</v>
      </c>
      <c r="C92">
        <f t="shared" si="2"/>
        <v>13000</v>
      </c>
      <c r="D92">
        <f>700*pogoda__42[[#This Row],[opady]]</f>
        <v>0</v>
      </c>
      <c r="E92">
        <f>MIN(SUM(pogoda__42[[#This Row],[Stan po czątku dnia]:[Opday do zbiornika]]), 25000)</f>
        <v>13000</v>
      </c>
      <c r="F92">
        <f>IF(pogoda__42[[#This Row],[opady]] = 0, pogoda__42[[#This Row],[Stan po czątku dnia]]*(0.0003)*pogoda__42[[#This Row],[temperatura_srednia]]^(1.5), 0)</f>
        <v>322.99441171636374</v>
      </c>
      <c r="G92" s="1">
        <f>ROUNDUP(pogoda__42[[#This Row],[Czy paruje]], 0)*(-1)</f>
        <v>-323</v>
      </c>
      <c r="H92" s="1">
        <f>SUM(pogoda__42[[#This Row],[Stany po opadach]], pogoda__42[[#This Row],[Parowanie]])</f>
        <v>12677</v>
      </c>
      <c r="I92" s="1" t="str">
        <f>IF(AND(pogoda__42[[#This Row],[temperatura_srednia]] &gt; 15, pogoda__42[[#This Row],[opady]] &lt;= 0.61), "TAK", "NIE")</f>
        <v>TAK</v>
      </c>
      <c r="J92" s="1">
        <f>IF(pogoda__42[[#This Row],[Czy podlewać]] = "TAK", IF(pogoda__42[[#This Row],[temperatura_srednia]]&lt;30, -12000, -24000),0)</f>
        <v>-12000</v>
      </c>
      <c r="K92" s="1">
        <f>IF(pogoda__42[[#This Row],[Stan przed podlanie]]+pogoda__42[[#This Row],[Ile podlać]]&lt;0, 25000+pogoda__42[[#This Row],[Ile podlać]], pogoda__42[[#This Row],[Stan przed podlanie]]+pogoda__42[[#This Row],[Ile podlać]])</f>
        <v>677</v>
      </c>
      <c r="L92" s="1">
        <f>pogoda__42[[#This Row],[Podlanie]]</f>
        <v>677</v>
      </c>
      <c r="M92" s="2">
        <v>42185</v>
      </c>
      <c r="N92" s="1">
        <f>IF(pogoda__42[[#This Row],[Stan przed podlanie]]+pogoda__42[[#This Row],[Ile podlać]]&lt;0, 25000-pogoda__42[[#This Row],[Stan przed podlanie]], 0)</f>
        <v>0</v>
      </c>
      <c r="O92" s="1">
        <f>MONTH(pogoda__42[[#This Row],[Dzień]])</f>
        <v>6</v>
      </c>
      <c r="Q92" s="2">
        <v>42185</v>
      </c>
      <c r="R92" s="1">
        <f>pogoda__42[[#This Row],[Podlanie]]</f>
        <v>677</v>
      </c>
    </row>
    <row r="93" spans="1:18" x14ac:dyDescent="0.45">
      <c r="A93">
        <v>18</v>
      </c>
      <c r="B93">
        <v>0</v>
      </c>
      <c r="C93">
        <f t="shared" si="2"/>
        <v>677</v>
      </c>
      <c r="D93">
        <f>700*pogoda__42[[#This Row],[opady]]</f>
        <v>0</v>
      </c>
      <c r="E93">
        <f>MIN(SUM(pogoda__42[[#This Row],[Stan po czątku dnia]:[Opday do zbiornika]]), 25000)</f>
        <v>677</v>
      </c>
      <c r="F93">
        <f>IF(pogoda__42[[#This Row],[opady]] = 0, pogoda__42[[#This Row],[Stan po czątku dnia]]*(0.0003)*pogoda__42[[#This Row],[temperatura_srednia]]^(1.5), 0)</f>
        <v>15.510245823970671</v>
      </c>
      <c r="G93" s="1">
        <f>ROUNDUP(pogoda__42[[#This Row],[Czy paruje]], 0)*(-1)</f>
        <v>-16</v>
      </c>
      <c r="H93" s="1">
        <f>SUM(pogoda__42[[#This Row],[Stany po opadach]], pogoda__42[[#This Row],[Parowanie]])</f>
        <v>661</v>
      </c>
      <c r="I93" s="1" t="str">
        <f>IF(AND(pogoda__42[[#This Row],[temperatura_srednia]] &gt; 15, pogoda__42[[#This Row],[opady]] &lt;= 0.61), "TAK", "NIE")</f>
        <v>TAK</v>
      </c>
      <c r="J93" s="1">
        <f>IF(pogoda__42[[#This Row],[Czy podlewać]] = "TAK", IF(pogoda__42[[#This Row],[temperatura_srednia]]&lt;30, -12000, -24000),0)</f>
        <v>-12000</v>
      </c>
      <c r="K93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93" s="1">
        <f>pogoda__42[[#This Row],[Podlanie]]</f>
        <v>13000</v>
      </c>
      <c r="M93" s="2">
        <v>42186</v>
      </c>
      <c r="N93" s="1">
        <f>IF(pogoda__42[[#This Row],[Stan przed podlanie]]+pogoda__42[[#This Row],[Ile podlać]]&lt;0, 25000-pogoda__42[[#This Row],[Stan przed podlanie]], 0)</f>
        <v>24339</v>
      </c>
      <c r="O93" s="1">
        <f>MONTH(pogoda__42[[#This Row],[Dzień]])</f>
        <v>7</v>
      </c>
      <c r="Q93" s="2">
        <v>42186</v>
      </c>
      <c r="R93" s="1">
        <f>pogoda__42[[#This Row],[Podlanie]]</f>
        <v>13000</v>
      </c>
    </row>
    <row r="94" spans="1:18" x14ac:dyDescent="0.45">
      <c r="A94">
        <v>20</v>
      </c>
      <c r="B94">
        <v>0</v>
      </c>
      <c r="C94">
        <f t="shared" si="2"/>
        <v>13000</v>
      </c>
      <c r="D94">
        <f>700*pogoda__42[[#This Row],[opady]]</f>
        <v>0</v>
      </c>
      <c r="E94">
        <f>MIN(SUM(pogoda__42[[#This Row],[Stan po czątku dnia]:[Opday do zbiornika]]), 25000)</f>
        <v>13000</v>
      </c>
      <c r="F94">
        <f>IF(pogoda__42[[#This Row],[opady]] = 0, pogoda__42[[#This Row],[Stan po czątku dnia]]*(0.0003)*pogoda__42[[#This Row],[temperatura_srednia]]^(1.5), 0)</f>
        <v>348.82660448996717</v>
      </c>
      <c r="G94" s="1">
        <f>ROUNDUP(pogoda__42[[#This Row],[Czy paruje]], 0)*(-1)</f>
        <v>-349</v>
      </c>
      <c r="H94" s="1">
        <f>SUM(pogoda__42[[#This Row],[Stany po opadach]], pogoda__42[[#This Row],[Parowanie]])</f>
        <v>12651</v>
      </c>
      <c r="I94" s="1" t="str">
        <f>IF(AND(pogoda__42[[#This Row],[temperatura_srednia]] &gt; 15, pogoda__42[[#This Row],[opady]] &lt;= 0.61), "TAK", "NIE")</f>
        <v>TAK</v>
      </c>
      <c r="J94" s="1">
        <f>IF(pogoda__42[[#This Row],[Czy podlewać]] = "TAK", IF(pogoda__42[[#This Row],[temperatura_srednia]]&lt;30, -12000, -24000),0)</f>
        <v>-12000</v>
      </c>
      <c r="K94" s="1">
        <f>IF(pogoda__42[[#This Row],[Stan przed podlanie]]+pogoda__42[[#This Row],[Ile podlać]]&lt;0, 25000+pogoda__42[[#This Row],[Ile podlać]], pogoda__42[[#This Row],[Stan przed podlanie]]+pogoda__42[[#This Row],[Ile podlać]])</f>
        <v>651</v>
      </c>
      <c r="L94" s="1">
        <f>pogoda__42[[#This Row],[Podlanie]]</f>
        <v>651</v>
      </c>
      <c r="M94" s="2">
        <v>42187</v>
      </c>
      <c r="N94" s="1">
        <f>IF(pogoda__42[[#This Row],[Stan przed podlanie]]+pogoda__42[[#This Row],[Ile podlać]]&lt;0, 25000-pogoda__42[[#This Row],[Stan przed podlanie]], 0)</f>
        <v>0</v>
      </c>
      <c r="O94" s="1">
        <f>MONTH(pogoda__42[[#This Row],[Dzień]])</f>
        <v>7</v>
      </c>
      <c r="Q94" s="2">
        <v>42187</v>
      </c>
      <c r="R94" s="1">
        <f>pogoda__42[[#This Row],[Podlanie]]</f>
        <v>651</v>
      </c>
    </row>
    <row r="95" spans="1:18" x14ac:dyDescent="0.45">
      <c r="A95">
        <v>22</v>
      </c>
      <c r="B95">
        <v>0</v>
      </c>
      <c r="C95">
        <f t="shared" si="2"/>
        <v>651</v>
      </c>
      <c r="D95">
        <f>700*pogoda__42[[#This Row],[opady]]</f>
        <v>0</v>
      </c>
      <c r="E95">
        <f>MIN(SUM(pogoda__42[[#This Row],[Stan po czątku dnia]:[Opday do zbiornika]]), 25000)</f>
        <v>651</v>
      </c>
      <c r="F95">
        <f>IF(pogoda__42[[#This Row],[opady]] = 0, pogoda__42[[#This Row],[Stan po czątku dnia]]*(0.0003)*pogoda__42[[#This Row],[temperatura_srednia]]^(1.5), 0)</f>
        <v>20.152840353657353</v>
      </c>
      <c r="G95" s="1">
        <f>ROUNDUP(pogoda__42[[#This Row],[Czy paruje]], 0)*(-1)</f>
        <v>-21</v>
      </c>
      <c r="H95" s="1">
        <f>SUM(pogoda__42[[#This Row],[Stany po opadach]], pogoda__42[[#This Row],[Parowanie]])</f>
        <v>630</v>
      </c>
      <c r="I95" s="1" t="str">
        <f>IF(AND(pogoda__42[[#This Row],[temperatura_srednia]] &gt; 15, pogoda__42[[#This Row],[opady]] &lt;= 0.61), "TAK", "NIE")</f>
        <v>TAK</v>
      </c>
      <c r="J95" s="1">
        <f>IF(pogoda__42[[#This Row],[Czy podlewać]] = "TAK", IF(pogoda__42[[#This Row],[temperatura_srednia]]&lt;30, -12000, -24000),0)</f>
        <v>-12000</v>
      </c>
      <c r="K95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95" s="1">
        <f>pogoda__42[[#This Row],[Podlanie]]</f>
        <v>13000</v>
      </c>
      <c r="M95" s="2">
        <v>42188</v>
      </c>
      <c r="N95" s="1">
        <f>IF(pogoda__42[[#This Row],[Stan przed podlanie]]+pogoda__42[[#This Row],[Ile podlać]]&lt;0, 25000-pogoda__42[[#This Row],[Stan przed podlanie]], 0)</f>
        <v>24370</v>
      </c>
      <c r="O95" s="1">
        <f>MONTH(pogoda__42[[#This Row],[Dzień]])</f>
        <v>7</v>
      </c>
      <c r="Q95" s="2">
        <v>42188</v>
      </c>
      <c r="R95" s="1">
        <f>pogoda__42[[#This Row],[Podlanie]]</f>
        <v>13000</v>
      </c>
    </row>
    <row r="96" spans="1:18" x14ac:dyDescent="0.45">
      <c r="A96">
        <v>25</v>
      </c>
      <c r="B96">
        <v>0</v>
      </c>
      <c r="C96">
        <f t="shared" si="2"/>
        <v>13000</v>
      </c>
      <c r="D96">
        <f>700*pogoda__42[[#This Row],[opady]]</f>
        <v>0</v>
      </c>
      <c r="E96">
        <f>MIN(SUM(pogoda__42[[#This Row],[Stan po czątku dnia]:[Opday do zbiornika]]), 25000)</f>
        <v>13000</v>
      </c>
      <c r="F96">
        <f>IF(pogoda__42[[#This Row],[opady]] = 0, pogoda__42[[#This Row],[Stan po czątku dnia]]*(0.0003)*pogoda__42[[#This Row],[temperatura_srednia]]^(1.5), 0)</f>
        <v>487.49999999999972</v>
      </c>
      <c r="G96" s="1">
        <f>ROUNDUP(pogoda__42[[#This Row],[Czy paruje]], 0)*(-1)</f>
        <v>-488</v>
      </c>
      <c r="H96" s="1">
        <f>SUM(pogoda__42[[#This Row],[Stany po opadach]], pogoda__42[[#This Row],[Parowanie]])</f>
        <v>12512</v>
      </c>
      <c r="I96" s="1" t="str">
        <f>IF(AND(pogoda__42[[#This Row],[temperatura_srednia]] &gt; 15, pogoda__42[[#This Row],[opady]] &lt;= 0.61), "TAK", "NIE")</f>
        <v>TAK</v>
      </c>
      <c r="J96" s="1">
        <f>IF(pogoda__42[[#This Row],[Czy podlewać]] = "TAK", IF(pogoda__42[[#This Row],[temperatura_srednia]]&lt;30, -12000, -24000),0)</f>
        <v>-12000</v>
      </c>
      <c r="K96" s="1">
        <f>IF(pogoda__42[[#This Row],[Stan przed podlanie]]+pogoda__42[[#This Row],[Ile podlać]]&lt;0, 25000+pogoda__42[[#This Row],[Ile podlać]], pogoda__42[[#This Row],[Stan przed podlanie]]+pogoda__42[[#This Row],[Ile podlać]])</f>
        <v>512</v>
      </c>
      <c r="L96" s="1">
        <f>pogoda__42[[#This Row],[Podlanie]]</f>
        <v>512</v>
      </c>
      <c r="M96" s="2">
        <v>42189</v>
      </c>
      <c r="N96" s="1">
        <f>IF(pogoda__42[[#This Row],[Stan przed podlanie]]+pogoda__42[[#This Row],[Ile podlać]]&lt;0, 25000-pogoda__42[[#This Row],[Stan przed podlanie]], 0)</f>
        <v>0</v>
      </c>
      <c r="O96" s="1">
        <f>MONTH(pogoda__42[[#This Row],[Dzień]])</f>
        <v>7</v>
      </c>
      <c r="Q96" s="2">
        <v>42189</v>
      </c>
      <c r="R96" s="1">
        <f>pogoda__42[[#This Row],[Podlanie]]</f>
        <v>512</v>
      </c>
    </row>
    <row r="97" spans="1:18" x14ac:dyDescent="0.45">
      <c r="A97">
        <v>26</v>
      </c>
      <c r="B97">
        <v>0</v>
      </c>
      <c r="C97">
        <f t="shared" si="2"/>
        <v>512</v>
      </c>
      <c r="D97">
        <f>700*pogoda__42[[#This Row],[opady]]</f>
        <v>0</v>
      </c>
      <c r="E97">
        <f>MIN(SUM(pogoda__42[[#This Row],[Stan po czątku dnia]:[Opday do zbiornika]]), 25000)</f>
        <v>512</v>
      </c>
      <c r="F97">
        <f>IF(pogoda__42[[#This Row],[opady]] = 0, pogoda__42[[#This Row],[Stan po czątku dnia]]*(0.0003)*pogoda__42[[#This Row],[temperatura_srednia]]^(1.5), 0)</f>
        <v>20.363444329484153</v>
      </c>
      <c r="G97" s="1">
        <f>ROUNDUP(pogoda__42[[#This Row],[Czy paruje]], 0)*(-1)</f>
        <v>-21</v>
      </c>
      <c r="H97" s="1">
        <f>SUM(pogoda__42[[#This Row],[Stany po opadach]], pogoda__42[[#This Row],[Parowanie]])</f>
        <v>491</v>
      </c>
      <c r="I97" s="1" t="str">
        <f>IF(AND(pogoda__42[[#This Row],[temperatura_srednia]] &gt; 15, pogoda__42[[#This Row],[opady]] &lt;= 0.61), "TAK", "NIE")</f>
        <v>TAK</v>
      </c>
      <c r="J97" s="1">
        <f>IF(pogoda__42[[#This Row],[Czy podlewać]] = "TAK", IF(pogoda__42[[#This Row],[temperatura_srednia]]&lt;30, -12000, -24000),0)</f>
        <v>-12000</v>
      </c>
      <c r="K97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97" s="1">
        <f>pogoda__42[[#This Row],[Podlanie]]</f>
        <v>13000</v>
      </c>
      <c r="M97" s="2">
        <v>42190</v>
      </c>
      <c r="N97" s="1">
        <f>IF(pogoda__42[[#This Row],[Stan przed podlanie]]+pogoda__42[[#This Row],[Ile podlać]]&lt;0, 25000-pogoda__42[[#This Row],[Stan przed podlanie]], 0)</f>
        <v>24509</v>
      </c>
      <c r="O97" s="1">
        <f>MONTH(pogoda__42[[#This Row],[Dzień]])</f>
        <v>7</v>
      </c>
      <c r="Q97" s="2">
        <v>42190</v>
      </c>
      <c r="R97" s="1">
        <f>pogoda__42[[#This Row],[Podlanie]]</f>
        <v>13000</v>
      </c>
    </row>
    <row r="98" spans="1:18" x14ac:dyDescent="0.45">
      <c r="A98">
        <v>22</v>
      </c>
      <c r="B98">
        <v>0</v>
      </c>
      <c r="C98">
        <f t="shared" si="2"/>
        <v>13000</v>
      </c>
      <c r="D98">
        <f>700*pogoda__42[[#This Row],[opady]]</f>
        <v>0</v>
      </c>
      <c r="E98">
        <f>MIN(SUM(pogoda__42[[#This Row],[Stan po czątku dnia]:[Opday do zbiornika]]), 25000)</f>
        <v>13000</v>
      </c>
      <c r="F98">
        <f>IF(pogoda__42[[#This Row],[opady]] = 0, pogoda__42[[#This Row],[Stan po czątku dnia]]*(0.0003)*pogoda__42[[#This Row],[temperatura_srednia]]^(1.5), 0)</f>
        <v>402.43767219285036</v>
      </c>
      <c r="G98" s="1">
        <f>ROUNDUP(pogoda__42[[#This Row],[Czy paruje]], 0)*(-1)</f>
        <v>-403</v>
      </c>
      <c r="H98" s="1">
        <f>SUM(pogoda__42[[#This Row],[Stany po opadach]], pogoda__42[[#This Row],[Parowanie]])</f>
        <v>12597</v>
      </c>
      <c r="I98" s="1" t="str">
        <f>IF(AND(pogoda__42[[#This Row],[temperatura_srednia]] &gt; 15, pogoda__42[[#This Row],[opady]] &lt;= 0.61), "TAK", "NIE")</f>
        <v>TAK</v>
      </c>
      <c r="J98" s="1">
        <f>IF(pogoda__42[[#This Row],[Czy podlewać]] = "TAK", IF(pogoda__42[[#This Row],[temperatura_srednia]]&lt;30, -12000, -24000),0)</f>
        <v>-12000</v>
      </c>
      <c r="K98" s="1">
        <f>IF(pogoda__42[[#This Row],[Stan przed podlanie]]+pogoda__42[[#This Row],[Ile podlać]]&lt;0, 25000+pogoda__42[[#This Row],[Ile podlać]], pogoda__42[[#This Row],[Stan przed podlanie]]+pogoda__42[[#This Row],[Ile podlać]])</f>
        <v>597</v>
      </c>
      <c r="L98" s="1">
        <f>pogoda__42[[#This Row],[Podlanie]]</f>
        <v>597</v>
      </c>
      <c r="M98" s="2">
        <v>42191</v>
      </c>
      <c r="N98" s="1">
        <f>IF(pogoda__42[[#This Row],[Stan przed podlanie]]+pogoda__42[[#This Row],[Ile podlać]]&lt;0, 25000-pogoda__42[[#This Row],[Stan przed podlanie]], 0)</f>
        <v>0</v>
      </c>
      <c r="O98" s="1">
        <f>MONTH(pogoda__42[[#This Row],[Dzień]])</f>
        <v>7</v>
      </c>
      <c r="Q98" s="2">
        <v>42191</v>
      </c>
      <c r="R98" s="1">
        <f>pogoda__42[[#This Row],[Podlanie]]</f>
        <v>597</v>
      </c>
    </row>
    <row r="99" spans="1:18" x14ac:dyDescent="0.45">
      <c r="A99">
        <v>22</v>
      </c>
      <c r="B99">
        <v>18</v>
      </c>
      <c r="C99">
        <f t="shared" si="2"/>
        <v>597</v>
      </c>
      <c r="D99">
        <f>700*pogoda__42[[#This Row],[opady]]</f>
        <v>12600</v>
      </c>
      <c r="E99">
        <f>MIN(SUM(pogoda__42[[#This Row],[Stan po czątku dnia]:[Opday do zbiornika]]), 25000)</f>
        <v>13197</v>
      </c>
      <c r="F99">
        <f>IF(pogoda__42[[#This Row],[opady]] = 0, pogoda__42[[#This Row],[Stan po czątku dnia]]*(0.0003)*pogoda__42[[#This Row],[temperatura_srednia]]^(1.5), 0)</f>
        <v>0</v>
      </c>
      <c r="G99" s="1">
        <f>ROUNDUP(pogoda__42[[#This Row],[Czy paruje]], 0)*(-1)</f>
        <v>0</v>
      </c>
      <c r="H99" s="1">
        <f>SUM(pogoda__42[[#This Row],[Stany po opadach]], pogoda__42[[#This Row],[Parowanie]])</f>
        <v>13197</v>
      </c>
      <c r="I99" s="1" t="str">
        <f>IF(AND(pogoda__42[[#This Row],[temperatura_srednia]] &gt; 15, pogoda__42[[#This Row],[opady]] &lt;= 0.61), "TAK", "NIE")</f>
        <v>NIE</v>
      </c>
      <c r="J99" s="1">
        <f>IF(pogoda__42[[#This Row],[Czy podlewać]] = "TAK", IF(pogoda__42[[#This Row],[temperatura_srednia]]&lt;30, -12000, -24000),0)</f>
        <v>0</v>
      </c>
      <c r="K99" s="1">
        <f>IF(pogoda__42[[#This Row],[Stan przed podlanie]]+pogoda__42[[#This Row],[Ile podlać]]&lt;0, 25000+pogoda__42[[#This Row],[Ile podlać]], pogoda__42[[#This Row],[Stan przed podlanie]]+pogoda__42[[#This Row],[Ile podlać]])</f>
        <v>13197</v>
      </c>
      <c r="L99" s="1">
        <f>pogoda__42[[#This Row],[Podlanie]]</f>
        <v>13197</v>
      </c>
      <c r="M99" s="2">
        <v>42192</v>
      </c>
      <c r="N99" s="1">
        <f>IF(pogoda__42[[#This Row],[Stan przed podlanie]]+pogoda__42[[#This Row],[Ile podlać]]&lt;0, 25000-pogoda__42[[#This Row],[Stan przed podlanie]], 0)</f>
        <v>0</v>
      </c>
      <c r="O99" s="1">
        <f>MONTH(pogoda__42[[#This Row],[Dzień]])</f>
        <v>7</v>
      </c>
      <c r="Q99" s="2">
        <v>42192</v>
      </c>
      <c r="R99" s="1">
        <f>pogoda__42[[#This Row],[Podlanie]]</f>
        <v>13197</v>
      </c>
    </row>
    <row r="100" spans="1:18" x14ac:dyDescent="0.45">
      <c r="A100">
        <v>20</v>
      </c>
      <c r="B100">
        <v>3</v>
      </c>
      <c r="C100">
        <f t="shared" si="2"/>
        <v>13197</v>
      </c>
      <c r="D100">
        <f>700*pogoda__42[[#This Row],[opady]]</f>
        <v>2100</v>
      </c>
      <c r="E100">
        <f>MIN(SUM(pogoda__42[[#This Row],[Stan po czątku dnia]:[Opday do zbiornika]]), 25000)</f>
        <v>15297</v>
      </c>
      <c r="F100">
        <f>IF(pogoda__42[[#This Row],[opady]] = 0, pogoda__42[[#This Row],[Stan po czątku dnia]]*(0.0003)*pogoda__42[[#This Row],[temperatura_srednia]]^(1.5), 0)</f>
        <v>0</v>
      </c>
      <c r="G100" s="1">
        <f>ROUNDUP(pogoda__42[[#This Row],[Czy paruje]], 0)*(-1)</f>
        <v>0</v>
      </c>
      <c r="H100" s="1">
        <f>SUM(pogoda__42[[#This Row],[Stany po opadach]], pogoda__42[[#This Row],[Parowanie]])</f>
        <v>15297</v>
      </c>
      <c r="I100" s="1" t="str">
        <f>IF(AND(pogoda__42[[#This Row],[temperatura_srednia]] &gt; 15, pogoda__42[[#This Row],[opady]] &lt;= 0.61), "TAK", "NIE")</f>
        <v>NIE</v>
      </c>
      <c r="J100" s="1">
        <f>IF(pogoda__42[[#This Row],[Czy podlewać]] = "TAK", IF(pogoda__42[[#This Row],[temperatura_srednia]]&lt;30, -12000, -24000),0)</f>
        <v>0</v>
      </c>
      <c r="K100" s="1">
        <f>IF(pogoda__42[[#This Row],[Stan przed podlanie]]+pogoda__42[[#This Row],[Ile podlać]]&lt;0, 25000+pogoda__42[[#This Row],[Ile podlać]], pogoda__42[[#This Row],[Stan przed podlanie]]+pogoda__42[[#This Row],[Ile podlać]])</f>
        <v>15297</v>
      </c>
      <c r="L100" s="1">
        <f>pogoda__42[[#This Row],[Podlanie]]</f>
        <v>15297</v>
      </c>
      <c r="M100" s="2">
        <v>42193</v>
      </c>
      <c r="N100" s="1">
        <f>IF(pogoda__42[[#This Row],[Stan przed podlanie]]+pogoda__42[[#This Row],[Ile podlać]]&lt;0, 25000-pogoda__42[[#This Row],[Stan przed podlanie]], 0)</f>
        <v>0</v>
      </c>
      <c r="O100" s="1">
        <f>MONTH(pogoda__42[[#This Row],[Dzień]])</f>
        <v>7</v>
      </c>
      <c r="Q100" s="2">
        <v>42193</v>
      </c>
      <c r="R100" s="1">
        <f>pogoda__42[[#This Row],[Podlanie]]</f>
        <v>15297</v>
      </c>
    </row>
    <row r="101" spans="1:18" x14ac:dyDescent="0.45">
      <c r="A101">
        <v>16</v>
      </c>
      <c r="B101">
        <v>0.2</v>
      </c>
      <c r="C101">
        <f t="shared" si="2"/>
        <v>15297</v>
      </c>
      <c r="D101">
        <f>700*pogoda__42[[#This Row],[opady]]</f>
        <v>140</v>
      </c>
      <c r="E101">
        <f>MIN(SUM(pogoda__42[[#This Row],[Stan po czątku dnia]:[Opday do zbiornika]]), 25000)</f>
        <v>15437</v>
      </c>
      <c r="F101">
        <f>IF(pogoda__42[[#This Row],[opady]] = 0, pogoda__42[[#This Row],[Stan po czątku dnia]]*(0.0003)*pogoda__42[[#This Row],[temperatura_srednia]]^(1.5), 0)</f>
        <v>0</v>
      </c>
      <c r="G101" s="1">
        <f>ROUNDUP(pogoda__42[[#This Row],[Czy paruje]], 0)*(-1)</f>
        <v>0</v>
      </c>
      <c r="H101" s="1">
        <f>SUM(pogoda__42[[#This Row],[Stany po opadach]], pogoda__42[[#This Row],[Parowanie]])</f>
        <v>15437</v>
      </c>
      <c r="I101" s="1" t="str">
        <f>IF(AND(pogoda__42[[#This Row],[temperatura_srednia]] &gt; 15, pogoda__42[[#This Row],[opady]] &lt;= 0.61), "TAK", "NIE")</f>
        <v>TAK</v>
      </c>
      <c r="J101" s="1">
        <f>IF(pogoda__42[[#This Row],[Czy podlewać]] = "TAK", IF(pogoda__42[[#This Row],[temperatura_srednia]]&lt;30, -12000, -24000),0)</f>
        <v>-12000</v>
      </c>
      <c r="K101" s="1">
        <f>IF(pogoda__42[[#This Row],[Stan przed podlanie]]+pogoda__42[[#This Row],[Ile podlać]]&lt;0, 25000+pogoda__42[[#This Row],[Ile podlać]], pogoda__42[[#This Row],[Stan przed podlanie]]+pogoda__42[[#This Row],[Ile podlać]])</f>
        <v>3437</v>
      </c>
      <c r="L101" s="1">
        <f>pogoda__42[[#This Row],[Podlanie]]</f>
        <v>3437</v>
      </c>
      <c r="M101" s="2">
        <v>42194</v>
      </c>
      <c r="N101" s="1">
        <f>IF(pogoda__42[[#This Row],[Stan przed podlanie]]+pogoda__42[[#This Row],[Ile podlać]]&lt;0, 25000-pogoda__42[[#This Row],[Stan przed podlanie]], 0)</f>
        <v>0</v>
      </c>
      <c r="O101" s="1">
        <f>MONTH(pogoda__42[[#This Row],[Dzień]])</f>
        <v>7</v>
      </c>
      <c r="Q101" s="2">
        <v>42194</v>
      </c>
      <c r="R101" s="1">
        <f>pogoda__42[[#This Row],[Podlanie]]</f>
        <v>3437</v>
      </c>
    </row>
    <row r="102" spans="1:18" x14ac:dyDescent="0.45">
      <c r="A102">
        <v>13</v>
      </c>
      <c r="B102">
        <v>12.2</v>
      </c>
      <c r="C102">
        <f t="shared" si="2"/>
        <v>3437</v>
      </c>
      <c r="D102">
        <f>700*pogoda__42[[#This Row],[opady]]</f>
        <v>8540</v>
      </c>
      <c r="E102">
        <f>MIN(SUM(pogoda__42[[#This Row],[Stan po czątku dnia]:[Opday do zbiornika]]), 25000)</f>
        <v>11977</v>
      </c>
      <c r="F102">
        <f>IF(pogoda__42[[#This Row],[opady]] = 0, pogoda__42[[#This Row],[Stan po czątku dnia]]*(0.0003)*pogoda__42[[#This Row],[temperatura_srednia]]^(1.5), 0)</f>
        <v>0</v>
      </c>
      <c r="G102" s="1">
        <f>ROUNDUP(pogoda__42[[#This Row],[Czy paruje]], 0)*(-1)</f>
        <v>0</v>
      </c>
      <c r="H102" s="1">
        <f>SUM(pogoda__42[[#This Row],[Stany po opadach]], pogoda__42[[#This Row],[Parowanie]])</f>
        <v>11977</v>
      </c>
      <c r="I102" s="1" t="str">
        <f>IF(AND(pogoda__42[[#This Row],[temperatura_srednia]] &gt; 15, pogoda__42[[#This Row],[opady]] &lt;= 0.61), "TAK", "NIE")</f>
        <v>NIE</v>
      </c>
      <c r="J102" s="1">
        <f>IF(pogoda__42[[#This Row],[Czy podlewać]] = "TAK", IF(pogoda__42[[#This Row],[temperatura_srednia]]&lt;30, -12000, -24000),0)</f>
        <v>0</v>
      </c>
      <c r="K102" s="1">
        <f>IF(pogoda__42[[#This Row],[Stan przed podlanie]]+pogoda__42[[#This Row],[Ile podlać]]&lt;0, 25000+pogoda__42[[#This Row],[Ile podlać]], pogoda__42[[#This Row],[Stan przed podlanie]]+pogoda__42[[#This Row],[Ile podlać]])</f>
        <v>11977</v>
      </c>
      <c r="L102" s="1">
        <f>pogoda__42[[#This Row],[Podlanie]]</f>
        <v>11977</v>
      </c>
      <c r="M102" s="2">
        <v>42195</v>
      </c>
      <c r="N102" s="1">
        <f>IF(pogoda__42[[#This Row],[Stan przed podlanie]]+pogoda__42[[#This Row],[Ile podlać]]&lt;0, 25000-pogoda__42[[#This Row],[Stan przed podlanie]], 0)</f>
        <v>0</v>
      </c>
      <c r="O102" s="1">
        <f>MONTH(pogoda__42[[#This Row],[Dzień]])</f>
        <v>7</v>
      </c>
      <c r="Q102" s="2">
        <v>42195</v>
      </c>
      <c r="R102" s="1">
        <f>pogoda__42[[#This Row],[Podlanie]]</f>
        <v>11977</v>
      </c>
    </row>
    <row r="103" spans="1:18" x14ac:dyDescent="0.45">
      <c r="A103">
        <v>16</v>
      </c>
      <c r="B103">
        <v>0</v>
      </c>
      <c r="C103">
        <f t="shared" si="2"/>
        <v>11977</v>
      </c>
      <c r="D103">
        <f>700*pogoda__42[[#This Row],[opady]]</f>
        <v>0</v>
      </c>
      <c r="E103">
        <f>MIN(SUM(pogoda__42[[#This Row],[Stan po czątku dnia]:[Opday do zbiornika]]), 25000)</f>
        <v>11977</v>
      </c>
      <c r="F103">
        <f>IF(pogoda__42[[#This Row],[opady]] = 0, pogoda__42[[#This Row],[Stan po czątku dnia]]*(0.0003)*pogoda__42[[#This Row],[temperatura_srednia]]^(1.5), 0)</f>
        <v>229.9583999999999</v>
      </c>
      <c r="G103" s="1">
        <f>ROUNDUP(pogoda__42[[#This Row],[Czy paruje]], 0)*(-1)</f>
        <v>-230</v>
      </c>
      <c r="H103" s="1">
        <f>SUM(pogoda__42[[#This Row],[Stany po opadach]], pogoda__42[[#This Row],[Parowanie]])</f>
        <v>11747</v>
      </c>
      <c r="I103" s="1" t="str">
        <f>IF(AND(pogoda__42[[#This Row],[temperatura_srednia]] &gt; 15, pogoda__42[[#This Row],[opady]] &lt;= 0.61), "TAK", "NIE")</f>
        <v>TAK</v>
      </c>
      <c r="J103" s="1">
        <f>IF(pogoda__42[[#This Row],[Czy podlewać]] = "TAK", IF(pogoda__42[[#This Row],[temperatura_srednia]]&lt;30, -12000, -24000),0)</f>
        <v>-12000</v>
      </c>
      <c r="K103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03" s="1">
        <f>pogoda__42[[#This Row],[Podlanie]]</f>
        <v>13000</v>
      </c>
      <c r="M103" s="2">
        <v>42196</v>
      </c>
      <c r="N103" s="1">
        <f>IF(pogoda__42[[#This Row],[Stan przed podlanie]]+pogoda__42[[#This Row],[Ile podlać]]&lt;0, 25000-pogoda__42[[#This Row],[Stan przed podlanie]], 0)</f>
        <v>13253</v>
      </c>
      <c r="O103" s="1">
        <f>MONTH(pogoda__42[[#This Row],[Dzień]])</f>
        <v>7</v>
      </c>
      <c r="Q103" s="2">
        <v>42196</v>
      </c>
      <c r="R103" s="1">
        <f>pogoda__42[[#This Row],[Podlanie]]</f>
        <v>13000</v>
      </c>
    </row>
    <row r="104" spans="1:18" x14ac:dyDescent="0.45">
      <c r="A104">
        <v>18</v>
      </c>
      <c r="B104">
        <v>2</v>
      </c>
      <c r="C104">
        <f t="shared" si="2"/>
        <v>13000</v>
      </c>
      <c r="D104">
        <f>700*pogoda__42[[#This Row],[opady]]</f>
        <v>1400</v>
      </c>
      <c r="E104">
        <f>MIN(SUM(pogoda__42[[#This Row],[Stan po czątku dnia]:[Opday do zbiornika]]), 25000)</f>
        <v>14400</v>
      </c>
      <c r="F104">
        <f>IF(pogoda__42[[#This Row],[opady]] = 0, pogoda__42[[#This Row],[Stan po czątku dnia]]*(0.0003)*pogoda__42[[#This Row],[temperatura_srednia]]^(1.5), 0)</f>
        <v>0</v>
      </c>
      <c r="G104" s="1">
        <f>ROUNDUP(pogoda__42[[#This Row],[Czy paruje]], 0)*(-1)</f>
        <v>0</v>
      </c>
      <c r="H104" s="1">
        <f>SUM(pogoda__42[[#This Row],[Stany po opadach]], pogoda__42[[#This Row],[Parowanie]])</f>
        <v>14400</v>
      </c>
      <c r="I104" s="1" t="str">
        <f>IF(AND(pogoda__42[[#This Row],[temperatura_srednia]] &gt; 15, pogoda__42[[#This Row],[opady]] &lt;= 0.61), "TAK", "NIE")</f>
        <v>NIE</v>
      </c>
      <c r="J104" s="1">
        <f>IF(pogoda__42[[#This Row],[Czy podlewać]] = "TAK", IF(pogoda__42[[#This Row],[temperatura_srednia]]&lt;30, -12000, -24000),0)</f>
        <v>0</v>
      </c>
      <c r="K104" s="1">
        <f>IF(pogoda__42[[#This Row],[Stan przed podlanie]]+pogoda__42[[#This Row],[Ile podlać]]&lt;0, 25000+pogoda__42[[#This Row],[Ile podlać]], pogoda__42[[#This Row],[Stan przed podlanie]]+pogoda__42[[#This Row],[Ile podlać]])</f>
        <v>14400</v>
      </c>
      <c r="L104" s="1">
        <f>pogoda__42[[#This Row],[Podlanie]]</f>
        <v>14400</v>
      </c>
      <c r="M104" s="2">
        <v>42197</v>
      </c>
      <c r="N104" s="1">
        <f>IF(pogoda__42[[#This Row],[Stan przed podlanie]]+pogoda__42[[#This Row],[Ile podlać]]&lt;0, 25000-pogoda__42[[#This Row],[Stan przed podlanie]], 0)</f>
        <v>0</v>
      </c>
      <c r="O104" s="1">
        <f>MONTH(pogoda__42[[#This Row],[Dzień]])</f>
        <v>7</v>
      </c>
      <c r="Q104" s="2">
        <v>42197</v>
      </c>
      <c r="R104" s="1">
        <f>pogoda__42[[#This Row],[Podlanie]]</f>
        <v>14400</v>
      </c>
    </row>
    <row r="105" spans="1:18" x14ac:dyDescent="0.45">
      <c r="A105">
        <v>18</v>
      </c>
      <c r="B105">
        <v>12</v>
      </c>
      <c r="C105">
        <f t="shared" si="2"/>
        <v>14400</v>
      </c>
      <c r="D105">
        <f>700*pogoda__42[[#This Row],[opady]]</f>
        <v>8400</v>
      </c>
      <c r="E105">
        <f>MIN(SUM(pogoda__42[[#This Row],[Stan po czątku dnia]:[Opday do zbiornika]]), 25000)</f>
        <v>22800</v>
      </c>
      <c r="F105">
        <f>IF(pogoda__42[[#This Row],[opady]] = 0, pogoda__42[[#This Row],[Stan po czątku dnia]]*(0.0003)*pogoda__42[[#This Row],[temperatura_srednia]]^(1.5), 0)</f>
        <v>0</v>
      </c>
      <c r="G105" s="1">
        <f>ROUNDUP(pogoda__42[[#This Row],[Czy paruje]], 0)*(-1)</f>
        <v>0</v>
      </c>
      <c r="H105" s="1">
        <f>SUM(pogoda__42[[#This Row],[Stany po opadach]], pogoda__42[[#This Row],[Parowanie]])</f>
        <v>22800</v>
      </c>
      <c r="I105" s="1" t="str">
        <f>IF(AND(pogoda__42[[#This Row],[temperatura_srednia]] &gt; 15, pogoda__42[[#This Row],[opady]] &lt;= 0.61), "TAK", "NIE")</f>
        <v>NIE</v>
      </c>
      <c r="J105" s="1">
        <f>IF(pogoda__42[[#This Row],[Czy podlewać]] = "TAK", IF(pogoda__42[[#This Row],[temperatura_srednia]]&lt;30, -12000, -24000),0)</f>
        <v>0</v>
      </c>
      <c r="K105" s="1">
        <f>IF(pogoda__42[[#This Row],[Stan przed podlanie]]+pogoda__42[[#This Row],[Ile podlać]]&lt;0, 25000+pogoda__42[[#This Row],[Ile podlać]], pogoda__42[[#This Row],[Stan przed podlanie]]+pogoda__42[[#This Row],[Ile podlać]])</f>
        <v>22800</v>
      </c>
      <c r="L105" s="1">
        <f>pogoda__42[[#This Row],[Podlanie]]</f>
        <v>22800</v>
      </c>
      <c r="M105" s="2">
        <v>42198</v>
      </c>
      <c r="N105" s="1">
        <f>IF(pogoda__42[[#This Row],[Stan przed podlanie]]+pogoda__42[[#This Row],[Ile podlać]]&lt;0, 25000-pogoda__42[[#This Row],[Stan przed podlanie]], 0)</f>
        <v>0</v>
      </c>
      <c r="O105" s="1">
        <f>MONTH(pogoda__42[[#This Row],[Dzień]])</f>
        <v>7</v>
      </c>
      <c r="Q105" s="2">
        <v>42198</v>
      </c>
      <c r="R105" s="1">
        <f>pogoda__42[[#This Row],[Podlanie]]</f>
        <v>22800</v>
      </c>
    </row>
    <row r="106" spans="1:18" x14ac:dyDescent="0.45">
      <c r="A106">
        <v>18</v>
      </c>
      <c r="B106">
        <v>0</v>
      </c>
      <c r="C106">
        <f t="shared" si="2"/>
        <v>22800</v>
      </c>
      <c r="D106">
        <f>700*pogoda__42[[#This Row],[opady]]</f>
        <v>0</v>
      </c>
      <c r="E106">
        <f>MIN(SUM(pogoda__42[[#This Row],[Stan po czątku dnia]:[Opday do zbiornika]]), 25000)</f>
        <v>22800</v>
      </c>
      <c r="F106">
        <f>IF(pogoda__42[[#This Row],[opady]] = 0, pogoda__42[[#This Row],[Stan po czątku dnia]]*(0.0003)*pogoda__42[[#This Row],[temperatura_srednia]]^(1.5), 0)</f>
        <v>522.35392139812598</v>
      </c>
      <c r="G106" s="1">
        <f>ROUNDUP(pogoda__42[[#This Row],[Czy paruje]], 0)*(-1)</f>
        <v>-523</v>
      </c>
      <c r="H106" s="1">
        <f>SUM(pogoda__42[[#This Row],[Stany po opadach]], pogoda__42[[#This Row],[Parowanie]])</f>
        <v>22277</v>
      </c>
      <c r="I106" s="1" t="str">
        <f>IF(AND(pogoda__42[[#This Row],[temperatura_srednia]] &gt; 15, pogoda__42[[#This Row],[opady]] &lt;= 0.61), "TAK", "NIE")</f>
        <v>TAK</v>
      </c>
      <c r="J106" s="1">
        <f>IF(pogoda__42[[#This Row],[Czy podlewać]] = "TAK", IF(pogoda__42[[#This Row],[temperatura_srednia]]&lt;30, -12000, -24000),0)</f>
        <v>-12000</v>
      </c>
      <c r="K106" s="1">
        <f>IF(pogoda__42[[#This Row],[Stan przed podlanie]]+pogoda__42[[#This Row],[Ile podlać]]&lt;0, 25000+pogoda__42[[#This Row],[Ile podlać]], pogoda__42[[#This Row],[Stan przed podlanie]]+pogoda__42[[#This Row],[Ile podlać]])</f>
        <v>10277</v>
      </c>
      <c r="L106" s="1">
        <f>pogoda__42[[#This Row],[Podlanie]]</f>
        <v>10277</v>
      </c>
      <c r="M106" s="2">
        <v>42199</v>
      </c>
      <c r="N106" s="1">
        <f>IF(pogoda__42[[#This Row],[Stan przed podlanie]]+pogoda__42[[#This Row],[Ile podlać]]&lt;0, 25000-pogoda__42[[#This Row],[Stan przed podlanie]], 0)</f>
        <v>0</v>
      </c>
      <c r="O106" s="1">
        <f>MONTH(pogoda__42[[#This Row],[Dzień]])</f>
        <v>7</v>
      </c>
      <c r="Q106" s="2">
        <v>42199</v>
      </c>
      <c r="R106" s="1">
        <f>pogoda__42[[#This Row],[Podlanie]]</f>
        <v>10277</v>
      </c>
    </row>
    <row r="107" spans="1:18" x14ac:dyDescent="0.45">
      <c r="A107">
        <v>18</v>
      </c>
      <c r="B107">
        <v>0</v>
      </c>
      <c r="C107">
        <f t="shared" si="2"/>
        <v>10277</v>
      </c>
      <c r="D107">
        <f>700*pogoda__42[[#This Row],[opady]]</f>
        <v>0</v>
      </c>
      <c r="E107">
        <f>MIN(SUM(pogoda__42[[#This Row],[Stan po czątku dnia]:[Opday do zbiornika]]), 25000)</f>
        <v>10277</v>
      </c>
      <c r="F107">
        <f>IF(pogoda__42[[#This Row],[opady]] = 0, pogoda__42[[#This Row],[Stan po czątku dnia]]*(0.0003)*pogoda__42[[#This Row],[temperatura_srednia]]^(1.5), 0)</f>
        <v>235.44873904423426</v>
      </c>
      <c r="G107" s="1">
        <f>ROUNDUP(pogoda__42[[#This Row],[Czy paruje]], 0)*(-1)</f>
        <v>-236</v>
      </c>
      <c r="H107" s="1">
        <f>SUM(pogoda__42[[#This Row],[Stany po opadach]], pogoda__42[[#This Row],[Parowanie]])</f>
        <v>10041</v>
      </c>
      <c r="I107" s="1" t="str">
        <f>IF(AND(pogoda__42[[#This Row],[temperatura_srednia]] &gt; 15, pogoda__42[[#This Row],[opady]] &lt;= 0.61), "TAK", "NIE")</f>
        <v>TAK</v>
      </c>
      <c r="J107" s="1">
        <f>IF(pogoda__42[[#This Row],[Czy podlewać]] = "TAK", IF(pogoda__42[[#This Row],[temperatura_srednia]]&lt;30, -12000, -24000),0)</f>
        <v>-12000</v>
      </c>
      <c r="K107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07" s="1">
        <f>pogoda__42[[#This Row],[Podlanie]]</f>
        <v>13000</v>
      </c>
      <c r="M107" s="2">
        <v>42200</v>
      </c>
      <c r="N107" s="1">
        <f>IF(pogoda__42[[#This Row],[Stan przed podlanie]]+pogoda__42[[#This Row],[Ile podlać]]&lt;0, 25000-pogoda__42[[#This Row],[Stan przed podlanie]], 0)</f>
        <v>14959</v>
      </c>
      <c r="O107" s="1">
        <f>MONTH(pogoda__42[[#This Row],[Dzień]])</f>
        <v>7</v>
      </c>
      <c r="Q107" s="2">
        <v>42200</v>
      </c>
      <c r="R107" s="1">
        <f>pogoda__42[[#This Row],[Podlanie]]</f>
        <v>13000</v>
      </c>
    </row>
    <row r="108" spans="1:18" x14ac:dyDescent="0.45">
      <c r="A108">
        <v>16</v>
      </c>
      <c r="B108">
        <v>0</v>
      </c>
      <c r="C108">
        <f t="shared" si="2"/>
        <v>13000</v>
      </c>
      <c r="D108">
        <f>700*pogoda__42[[#This Row],[opady]]</f>
        <v>0</v>
      </c>
      <c r="E108">
        <f>MIN(SUM(pogoda__42[[#This Row],[Stan po czątku dnia]:[Opday do zbiornika]]), 25000)</f>
        <v>13000</v>
      </c>
      <c r="F108">
        <f>IF(pogoda__42[[#This Row],[opady]] = 0, pogoda__42[[#This Row],[Stan po czątku dnia]]*(0.0003)*pogoda__42[[#This Row],[temperatura_srednia]]^(1.5), 0)</f>
        <v>249.59999999999988</v>
      </c>
      <c r="G108" s="1">
        <f>ROUNDUP(pogoda__42[[#This Row],[Czy paruje]], 0)*(-1)</f>
        <v>-250</v>
      </c>
      <c r="H108" s="1">
        <f>SUM(pogoda__42[[#This Row],[Stany po opadach]], pogoda__42[[#This Row],[Parowanie]])</f>
        <v>12750</v>
      </c>
      <c r="I108" s="1" t="str">
        <f>IF(AND(pogoda__42[[#This Row],[temperatura_srednia]] &gt; 15, pogoda__42[[#This Row],[opady]] &lt;= 0.61), "TAK", "NIE")</f>
        <v>TAK</v>
      </c>
      <c r="J108" s="1">
        <f>IF(pogoda__42[[#This Row],[Czy podlewać]] = "TAK", IF(pogoda__42[[#This Row],[temperatura_srednia]]&lt;30, -12000, -24000),0)</f>
        <v>-12000</v>
      </c>
      <c r="K108" s="1">
        <f>IF(pogoda__42[[#This Row],[Stan przed podlanie]]+pogoda__42[[#This Row],[Ile podlać]]&lt;0, 25000+pogoda__42[[#This Row],[Ile podlać]], pogoda__42[[#This Row],[Stan przed podlanie]]+pogoda__42[[#This Row],[Ile podlać]])</f>
        <v>750</v>
      </c>
      <c r="L108" s="1">
        <f>pogoda__42[[#This Row],[Podlanie]]</f>
        <v>750</v>
      </c>
      <c r="M108" s="2">
        <v>42201</v>
      </c>
      <c r="N108" s="1">
        <f>IF(pogoda__42[[#This Row],[Stan przed podlanie]]+pogoda__42[[#This Row],[Ile podlać]]&lt;0, 25000-pogoda__42[[#This Row],[Stan przed podlanie]], 0)</f>
        <v>0</v>
      </c>
      <c r="O108" s="1">
        <f>MONTH(pogoda__42[[#This Row],[Dzień]])</f>
        <v>7</v>
      </c>
      <c r="Q108" s="2">
        <v>42201</v>
      </c>
      <c r="R108" s="1">
        <f>pogoda__42[[#This Row],[Podlanie]]</f>
        <v>750</v>
      </c>
    </row>
    <row r="109" spans="1:18" x14ac:dyDescent="0.45">
      <c r="A109">
        <v>21</v>
      </c>
      <c r="B109">
        <v>0</v>
      </c>
      <c r="C109">
        <f t="shared" si="2"/>
        <v>750</v>
      </c>
      <c r="D109">
        <f>700*pogoda__42[[#This Row],[opady]]</f>
        <v>0</v>
      </c>
      <c r="E109">
        <f>MIN(SUM(pogoda__42[[#This Row],[Stan po czątku dnia]:[Opday do zbiornika]]), 25000)</f>
        <v>750</v>
      </c>
      <c r="F109">
        <f>IF(pogoda__42[[#This Row],[opady]] = 0, pogoda__42[[#This Row],[Stan po czątku dnia]]*(0.0003)*pogoda__42[[#This Row],[temperatura_srednia]]^(1.5), 0)</f>
        <v>21.65267015866635</v>
      </c>
      <c r="G109" s="1">
        <f>ROUNDUP(pogoda__42[[#This Row],[Czy paruje]], 0)*(-1)</f>
        <v>-22</v>
      </c>
      <c r="H109" s="1">
        <f>SUM(pogoda__42[[#This Row],[Stany po opadach]], pogoda__42[[#This Row],[Parowanie]])</f>
        <v>728</v>
      </c>
      <c r="I109" s="1" t="str">
        <f>IF(AND(pogoda__42[[#This Row],[temperatura_srednia]] &gt; 15, pogoda__42[[#This Row],[opady]] &lt;= 0.61), "TAK", "NIE")</f>
        <v>TAK</v>
      </c>
      <c r="J109" s="1">
        <f>IF(pogoda__42[[#This Row],[Czy podlewać]] = "TAK", IF(pogoda__42[[#This Row],[temperatura_srednia]]&lt;30, -12000, -24000),0)</f>
        <v>-12000</v>
      </c>
      <c r="K109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09" s="1">
        <f>pogoda__42[[#This Row],[Podlanie]]</f>
        <v>13000</v>
      </c>
      <c r="M109" s="2">
        <v>42202</v>
      </c>
      <c r="N109" s="1">
        <f>IF(pogoda__42[[#This Row],[Stan przed podlanie]]+pogoda__42[[#This Row],[Ile podlać]]&lt;0, 25000-pogoda__42[[#This Row],[Stan przed podlanie]], 0)</f>
        <v>24272</v>
      </c>
      <c r="O109" s="1">
        <f>MONTH(pogoda__42[[#This Row],[Dzień]])</f>
        <v>7</v>
      </c>
      <c r="Q109" s="2">
        <v>42202</v>
      </c>
      <c r="R109" s="1">
        <f>pogoda__42[[#This Row],[Podlanie]]</f>
        <v>13000</v>
      </c>
    </row>
    <row r="110" spans="1:18" x14ac:dyDescent="0.45">
      <c r="A110">
        <v>26</v>
      </c>
      <c r="B110">
        <v>0</v>
      </c>
      <c r="C110">
        <f t="shared" si="2"/>
        <v>13000</v>
      </c>
      <c r="D110">
        <f>700*pogoda__42[[#This Row],[opady]]</f>
        <v>0</v>
      </c>
      <c r="E110">
        <f>MIN(SUM(pogoda__42[[#This Row],[Stan po czątku dnia]:[Opday do zbiornika]]), 25000)</f>
        <v>13000</v>
      </c>
      <c r="F110">
        <f>IF(pogoda__42[[#This Row],[opady]] = 0, pogoda__42[[#This Row],[Stan po czątku dnia]]*(0.0003)*pogoda__42[[#This Row],[temperatura_srednia]]^(1.5), 0)</f>
        <v>517.04057867830852</v>
      </c>
      <c r="G110" s="1">
        <f>ROUNDUP(pogoda__42[[#This Row],[Czy paruje]], 0)*(-1)</f>
        <v>-518</v>
      </c>
      <c r="H110" s="1">
        <f>SUM(pogoda__42[[#This Row],[Stany po opadach]], pogoda__42[[#This Row],[Parowanie]])</f>
        <v>12482</v>
      </c>
      <c r="I110" s="1" t="str">
        <f>IF(AND(pogoda__42[[#This Row],[temperatura_srednia]] &gt; 15, pogoda__42[[#This Row],[opady]] &lt;= 0.61), "TAK", "NIE")</f>
        <v>TAK</v>
      </c>
      <c r="J110" s="1">
        <f>IF(pogoda__42[[#This Row],[Czy podlewać]] = "TAK", IF(pogoda__42[[#This Row],[temperatura_srednia]]&lt;30, -12000, -24000),0)</f>
        <v>-12000</v>
      </c>
      <c r="K110" s="1">
        <f>IF(pogoda__42[[#This Row],[Stan przed podlanie]]+pogoda__42[[#This Row],[Ile podlać]]&lt;0, 25000+pogoda__42[[#This Row],[Ile podlać]], pogoda__42[[#This Row],[Stan przed podlanie]]+pogoda__42[[#This Row],[Ile podlać]])</f>
        <v>482</v>
      </c>
      <c r="L110" s="1">
        <f>pogoda__42[[#This Row],[Podlanie]]</f>
        <v>482</v>
      </c>
      <c r="M110" s="2">
        <v>42203</v>
      </c>
      <c r="N110" s="1">
        <f>IF(pogoda__42[[#This Row],[Stan przed podlanie]]+pogoda__42[[#This Row],[Ile podlać]]&lt;0, 25000-pogoda__42[[#This Row],[Stan przed podlanie]], 0)</f>
        <v>0</v>
      </c>
      <c r="O110" s="1">
        <f>MONTH(pogoda__42[[#This Row],[Dzień]])</f>
        <v>7</v>
      </c>
      <c r="Q110" s="2">
        <v>42203</v>
      </c>
      <c r="R110" s="1">
        <f>pogoda__42[[#This Row],[Podlanie]]</f>
        <v>482</v>
      </c>
    </row>
    <row r="111" spans="1:18" x14ac:dyDescent="0.45">
      <c r="A111">
        <v>23</v>
      </c>
      <c r="B111">
        <v>18</v>
      </c>
      <c r="C111">
        <f t="shared" si="2"/>
        <v>482</v>
      </c>
      <c r="D111">
        <f>700*pogoda__42[[#This Row],[opady]]</f>
        <v>12600</v>
      </c>
      <c r="E111">
        <f>MIN(SUM(pogoda__42[[#This Row],[Stan po czątku dnia]:[Opday do zbiornika]]), 25000)</f>
        <v>13082</v>
      </c>
      <c r="F111">
        <f>IF(pogoda__42[[#This Row],[opady]] = 0, pogoda__42[[#This Row],[Stan po czątku dnia]]*(0.0003)*pogoda__42[[#This Row],[temperatura_srednia]]^(1.5), 0)</f>
        <v>0</v>
      </c>
      <c r="G111" s="1">
        <f>ROUNDUP(pogoda__42[[#This Row],[Czy paruje]], 0)*(-1)</f>
        <v>0</v>
      </c>
      <c r="H111" s="1">
        <f>SUM(pogoda__42[[#This Row],[Stany po opadach]], pogoda__42[[#This Row],[Parowanie]])</f>
        <v>13082</v>
      </c>
      <c r="I111" s="1" t="str">
        <f>IF(AND(pogoda__42[[#This Row],[temperatura_srednia]] &gt; 15, pogoda__42[[#This Row],[opady]] &lt;= 0.61), "TAK", "NIE")</f>
        <v>NIE</v>
      </c>
      <c r="J111" s="1">
        <f>IF(pogoda__42[[#This Row],[Czy podlewać]] = "TAK", IF(pogoda__42[[#This Row],[temperatura_srednia]]&lt;30, -12000, -24000),0)</f>
        <v>0</v>
      </c>
      <c r="K111" s="1">
        <f>IF(pogoda__42[[#This Row],[Stan przed podlanie]]+pogoda__42[[#This Row],[Ile podlać]]&lt;0, 25000+pogoda__42[[#This Row],[Ile podlać]], pogoda__42[[#This Row],[Stan przed podlanie]]+pogoda__42[[#This Row],[Ile podlać]])</f>
        <v>13082</v>
      </c>
      <c r="L111" s="1">
        <f>pogoda__42[[#This Row],[Podlanie]]</f>
        <v>13082</v>
      </c>
      <c r="M111" s="2">
        <v>42204</v>
      </c>
      <c r="N111" s="1">
        <f>IF(pogoda__42[[#This Row],[Stan przed podlanie]]+pogoda__42[[#This Row],[Ile podlać]]&lt;0, 25000-pogoda__42[[#This Row],[Stan przed podlanie]], 0)</f>
        <v>0</v>
      </c>
      <c r="O111" s="1">
        <f>MONTH(pogoda__42[[#This Row],[Dzień]])</f>
        <v>7</v>
      </c>
      <c r="Q111" s="2">
        <v>42204</v>
      </c>
      <c r="R111" s="1">
        <f>pogoda__42[[#This Row],[Podlanie]]</f>
        <v>13082</v>
      </c>
    </row>
    <row r="112" spans="1:18" x14ac:dyDescent="0.45">
      <c r="A112">
        <v>19</v>
      </c>
      <c r="B112">
        <v>0</v>
      </c>
      <c r="C112">
        <f t="shared" si="2"/>
        <v>13082</v>
      </c>
      <c r="D112">
        <f>700*pogoda__42[[#This Row],[opady]]</f>
        <v>0</v>
      </c>
      <c r="E112">
        <f>MIN(SUM(pogoda__42[[#This Row],[Stan po czątku dnia]:[Opday do zbiornika]]), 25000)</f>
        <v>13082</v>
      </c>
      <c r="F112">
        <f>IF(pogoda__42[[#This Row],[opady]] = 0, pogoda__42[[#This Row],[Stan po czątku dnia]]*(0.0003)*pogoda__42[[#This Row],[temperatura_srednia]]^(1.5), 0)</f>
        <v>325.03176108257469</v>
      </c>
      <c r="G112" s="1">
        <f>ROUNDUP(pogoda__42[[#This Row],[Czy paruje]], 0)*(-1)</f>
        <v>-326</v>
      </c>
      <c r="H112" s="1">
        <f>SUM(pogoda__42[[#This Row],[Stany po opadach]], pogoda__42[[#This Row],[Parowanie]])</f>
        <v>12756</v>
      </c>
      <c r="I112" s="1" t="str">
        <f>IF(AND(pogoda__42[[#This Row],[temperatura_srednia]] &gt; 15, pogoda__42[[#This Row],[opady]] &lt;= 0.61), "TAK", "NIE")</f>
        <v>TAK</v>
      </c>
      <c r="J112" s="1">
        <f>IF(pogoda__42[[#This Row],[Czy podlewać]] = "TAK", IF(pogoda__42[[#This Row],[temperatura_srednia]]&lt;30, -12000, -24000),0)</f>
        <v>-12000</v>
      </c>
      <c r="K112" s="1">
        <f>IF(pogoda__42[[#This Row],[Stan przed podlanie]]+pogoda__42[[#This Row],[Ile podlać]]&lt;0, 25000+pogoda__42[[#This Row],[Ile podlać]], pogoda__42[[#This Row],[Stan przed podlanie]]+pogoda__42[[#This Row],[Ile podlać]])</f>
        <v>756</v>
      </c>
      <c r="L112" s="1">
        <f>pogoda__42[[#This Row],[Podlanie]]</f>
        <v>756</v>
      </c>
      <c r="M112" s="2">
        <v>42205</v>
      </c>
      <c r="N112" s="1">
        <f>IF(pogoda__42[[#This Row],[Stan przed podlanie]]+pogoda__42[[#This Row],[Ile podlać]]&lt;0, 25000-pogoda__42[[#This Row],[Stan przed podlanie]], 0)</f>
        <v>0</v>
      </c>
      <c r="O112" s="1">
        <f>MONTH(pogoda__42[[#This Row],[Dzień]])</f>
        <v>7</v>
      </c>
      <c r="Q112" s="2">
        <v>42205</v>
      </c>
      <c r="R112" s="1">
        <f>pogoda__42[[#This Row],[Podlanie]]</f>
        <v>756</v>
      </c>
    </row>
    <row r="113" spans="1:18" x14ac:dyDescent="0.45">
      <c r="A113">
        <v>20</v>
      </c>
      <c r="B113">
        <v>6</v>
      </c>
      <c r="C113">
        <f t="shared" si="2"/>
        <v>756</v>
      </c>
      <c r="D113">
        <f>700*pogoda__42[[#This Row],[opady]]</f>
        <v>4200</v>
      </c>
      <c r="E113">
        <f>MIN(SUM(pogoda__42[[#This Row],[Stan po czątku dnia]:[Opday do zbiornika]]), 25000)</f>
        <v>4956</v>
      </c>
      <c r="F113">
        <f>IF(pogoda__42[[#This Row],[opady]] = 0, pogoda__42[[#This Row],[Stan po czątku dnia]]*(0.0003)*pogoda__42[[#This Row],[temperatura_srednia]]^(1.5), 0)</f>
        <v>0</v>
      </c>
      <c r="G113" s="1">
        <f>ROUNDUP(pogoda__42[[#This Row],[Czy paruje]], 0)*(-1)</f>
        <v>0</v>
      </c>
      <c r="H113" s="1">
        <f>SUM(pogoda__42[[#This Row],[Stany po opadach]], pogoda__42[[#This Row],[Parowanie]])</f>
        <v>4956</v>
      </c>
      <c r="I113" s="1" t="str">
        <f>IF(AND(pogoda__42[[#This Row],[temperatura_srednia]] &gt; 15, pogoda__42[[#This Row],[opady]] &lt;= 0.61), "TAK", "NIE")</f>
        <v>NIE</v>
      </c>
      <c r="J113" s="1">
        <f>IF(pogoda__42[[#This Row],[Czy podlewać]] = "TAK", IF(pogoda__42[[#This Row],[temperatura_srednia]]&lt;30, -12000, -24000),0)</f>
        <v>0</v>
      </c>
      <c r="K113" s="1">
        <f>IF(pogoda__42[[#This Row],[Stan przed podlanie]]+pogoda__42[[#This Row],[Ile podlać]]&lt;0, 25000+pogoda__42[[#This Row],[Ile podlać]], pogoda__42[[#This Row],[Stan przed podlanie]]+pogoda__42[[#This Row],[Ile podlać]])</f>
        <v>4956</v>
      </c>
      <c r="L113" s="1">
        <f>pogoda__42[[#This Row],[Podlanie]]</f>
        <v>4956</v>
      </c>
      <c r="M113" s="2">
        <v>42206</v>
      </c>
      <c r="N113" s="1">
        <f>IF(pogoda__42[[#This Row],[Stan przed podlanie]]+pogoda__42[[#This Row],[Ile podlać]]&lt;0, 25000-pogoda__42[[#This Row],[Stan przed podlanie]], 0)</f>
        <v>0</v>
      </c>
      <c r="O113" s="1">
        <f>MONTH(pogoda__42[[#This Row],[Dzień]])</f>
        <v>7</v>
      </c>
      <c r="Q113" s="2">
        <v>42206</v>
      </c>
      <c r="R113" s="1">
        <f>pogoda__42[[#This Row],[Podlanie]]</f>
        <v>4956</v>
      </c>
    </row>
    <row r="114" spans="1:18" x14ac:dyDescent="0.45">
      <c r="A114">
        <v>22</v>
      </c>
      <c r="B114">
        <v>0</v>
      </c>
      <c r="C114">
        <f t="shared" si="2"/>
        <v>4956</v>
      </c>
      <c r="D114">
        <f>700*pogoda__42[[#This Row],[opady]]</f>
        <v>0</v>
      </c>
      <c r="E114">
        <f>MIN(SUM(pogoda__42[[#This Row],[Stan po czątku dnia]:[Opday do zbiornika]]), 25000)</f>
        <v>4956</v>
      </c>
      <c r="F114">
        <f>IF(pogoda__42[[#This Row],[opady]] = 0, pogoda__42[[#This Row],[Stan po czątku dnia]]*(0.0003)*pogoda__42[[#This Row],[temperatura_srednia]]^(1.5), 0)</f>
        <v>153.42162333752049</v>
      </c>
      <c r="G114" s="1">
        <f>ROUNDUP(pogoda__42[[#This Row],[Czy paruje]], 0)*(-1)</f>
        <v>-154</v>
      </c>
      <c r="H114" s="1">
        <f>SUM(pogoda__42[[#This Row],[Stany po opadach]], pogoda__42[[#This Row],[Parowanie]])</f>
        <v>4802</v>
      </c>
      <c r="I114" s="1" t="str">
        <f>IF(AND(pogoda__42[[#This Row],[temperatura_srednia]] &gt; 15, pogoda__42[[#This Row],[opady]] &lt;= 0.61), "TAK", "NIE")</f>
        <v>TAK</v>
      </c>
      <c r="J114" s="1">
        <f>IF(pogoda__42[[#This Row],[Czy podlewać]] = "TAK", IF(pogoda__42[[#This Row],[temperatura_srednia]]&lt;30, -12000, -24000),0)</f>
        <v>-12000</v>
      </c>
      <c r="K114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14" s="1">
        <f>pogoda__42[[#This Row],[Podlanie]]</f>
        <v>13000</v>
      </c>
      <c r="M114" s="2">
        <v>42207</v>
      </c>
      <c r="N114" s="1">
        <f>IF(pogoda__42[[#This Row],[Stan przed podlanie]]+pogoda__42[[#This Row],[Ile podlać]]&lt;0, 25000-pogoda__42[[#This Row],[Stan przed podlanie]], 0)</f>
        <v>20198</v>
      </c>
      <c r="O114" s="1">
        <f>MONTH(pogoda__42[[#This Row],[Dzień]])</f>
        <v>7</v>
      </c>
      <c r="Q114" s="2">
        <v>42207</v>
      </c>
      <c r="R114" s="1">
        <f>pogoda__42[[#This Row],[Podlanie]]</f>
        <v>13000</v>
      </c>
    </row>
    <row r="115" spans="1:18" x14ac:dyDescent="0.45">
      <c r="A115">
        <v>20</v>
      </c>
      <c r="B115">
        <v>0</v>
      </c>
      <c r="C115">
        <f t="shared" si="2"/>
        <v>13000</v>
      </c>
      <c r="D115">
        <f>700*pogoda__42[[#This Row],[opady]]</f>
        <v>0</v>
      </c>
      <c r="E115">
        <f>MIN(SUM(pogoda__42[[#This Row],[Stan po czątku dnia]:[Opday do zbiornika]]), 25000)</f>
        <v>13000</v>
      </c>
      <c r="F115">
        <f>IF(pogoda__42[[#This Row],[opady]] = 0, pogoda__42[[#This Row],[Stan po czątku dnia]]*(0.0003)*pogoda__42[[#This Row],[temperatura_srednia]]^(1.5), 0)</f>
        <v>348.82660448996717</v>
      </c>
      <c r="G115" s="1">
        <f>ROUNDUP(pogoda__42[[#This Row],[Czy paruje]], 0)*(-1)</f>
        <v>-349</v>
      </c>
      <c r="H115" s="1">
        <f>SUM(pogoda__42[[#This Row],[Stany po opadach]], pogoda__42[[#This Row],[Parowanie]])</f>
        <v>12651</v>
      </c>
      <c r="I115" s="1" t="str">
        <f>IF(AND(pogoda__42[[#This Row],[temperatura_srednia]] &gt; 15, pogoda__42[[#This Row],[opady]] &lt;= 0.61), "TAK", "NIE")</f>
        <v>TAK</v>
      </c>
      <c r="J115" s="1">
        <f>IF(pogoda__42[[#This Row],[Czy podlewać]] = "TAK", IF(pogoda__42[[#This Row],[temperatura_srednia]]&lt;30, -12000, -24000),0)</f>
        <v>-12000</v>
      </c>
      <c r="K115" s="1">
        <f>IF(pogoda__42[[#This Row],[Stan przed podlanie]]+pogoda__42[[#This Row],[Ile podlać]]&lt;0, 25000+pogoda__42[[#This Row],[Ile podlać]], pogoda__42[[#This Row],[Stan przed podlanie]]+pogoda__42[[#This Row],[Ile podlać]])</f>
        <v>651</v>
      </c>
      <c r="L115" s="1">
        <f>pogoda__42[[#This Row],[Podlanie]]</f>
        <v>651</v>
      </c>
      <c r="M115" s="2">
        <v>42208</v>
      </c>
      <c r="N115" s="1">
        <f>IF(pogoda__42[[#This Row],[Stan przed podlanie]]+pogoda__42[[#This Row],[Ile podlać]]&lt;0, 25000-pogoda__42[[#This Row],[Stan przed podlanie]], 0)</f>
        <v>0</v>
      </c>
      <c r="O115" s="1">
        <f>MONTH(pogoda__42[[#This Row],[Dzień]])</f>
        <v>7</v>
      </c>
      <c r="Q115" s="2">
        <v>42208</v>
      </c>
      <c r="R115" s="1">
        <f>pogoda__42[[#This Row],[Podlanie]]</f>
        <v>651</v>
      </c>
    </row>
    <row r="116" spans="1:18" x14ac:dyDescent="0.45">
      <c r="A116">
        <v>20</v>
      </c>
      <c r="B116">
        <v>0</v>
      </c>
      <c r="C116">
        <f t="shared" si="2"/>
        <v>651</v>
      </c>
      <c r="D116">
        <f>700*pogoda__42[[#This Row],[opady]]</f>
        <v>0</v>
      </c>
      <c r="E116">
        <f>MIN(SUM(pogoda__42[[#This Row],[Stan po czątku dnia]:[Opday do zbiornika]]), 25000)</f>
        <v>651</v>
      </c>
      <c r="F116">
        <f>IF(pogoda__42[[#This Row],[opady]] = 0, pogoda__42[[#This Row],[Stan po czątku dnia]]*(0.0003)*pogoda__42[[#This Row],[temperatura_srednia]]^(1.5), 0)</f>
        <v>17.468163040228355</v>
      </c>
      <c r="G116" s="1">
        <f>ROUNDUP(pogoda__42[[#This Row],[Czy paruje]], 0)*(-1)</f>
        <v>-18</v>
      </c>
      <c r="H116" s="1">
        <f>SUM(pogoda__42[[#This Row],[Stany po opadach]], pogoda__42[[#This Row],[Parowanie]])</f>
        <v>633</v>
      </c>
      <c r="I116" s="1" t="str">
        <f>IF(AND(pogoda__42[[#This Row],[temperatura_srednia]] &gt; 15, pogoda__42[[#This Row],[opady]] &lt;= 0.61), "TAK", "NIE")</f>
        <v>TAK</v>
      </c>
      <c r="J116" s="1">
        <f>IF(pogoda__42[[#This Row],[Czy podlewać]] = "TAK", IF(pogoda__42[[#This Row],[temperatura_srednia]]&lt;30, -12000, -24000),0)</f>
        <v>-12000</v>
      </c>
      <c r="K116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16" s="1">
        <f>pogoda__42[[#This Row],[Podlanie]]</f>
        <v>13000</v>
      </c>
      <c r="M116" s="2">
        <v>42209</v>
      </c>
      <c r="N116" s="1">
        <f>IF(pogoda__42[[#This Row],[Stan przed podlanie]]+pogoda__42[[#This Row],[Ile podlać]]&lt;0, 25000-pogoda__42[[#This Row],[Stan przed podlanie]], 0)</f>
        <v>24367</v>
      </c>
      <c r="O116" s="1">
        <f>MONTH(pogoda__42[[#This Row],[Dzień]])</f>
        <v>7</v>
      </c>
      <c r="Q116" s="2">
        <v>42209</v>
      </c>
      <c r="R116" s="1">
        <f>pogoda__42[[#This Row],[Podlanie]]</f>
        <v>13000</v>
      </c>
    </row>
    <row r="117" spans="1:18" x14ac:dyDescent="0.45">
      <c r="A117">
        <v>23</v>
      </c>
      <c r="B117">
        <v>0.1</v>
      </c>
      <c r="C117">
        <f t="shared" si="2"/>
        <v>13000</v>
      </c>
      <c r="D117">
        <f>700*pogoda__42[[#This Row],[opady]]</f>
        <v>70</v>
      </c>
      <c r="E117">
        <f>MIN(SUM(pogoda__42[[#This Row],[Stan po czątku dnia]:[Opday do zbiornika]]), 25000)</f>
        <v>13070</v>
      </c>
      <c r="F117">
        <f>IF(pogoda__42[[#This Row],[opady]] = 0, pogoda__42[[#This Row],[Stan po czątku dnia]]*(0.0003)*pogoda__42[[#This Row],[temperatura_srednia]]^(1.5), 0)</f>
        <v>0</v>
      </c>
      <c r="G117" s="1">
        <f>ROUNDUP(pogoda__42[[#This Row],[Czy paruje]], 0)*(-1)</f>
        <v>0</v>
      </c>
      <c r="H117" s="1">
        <f>SUM(pogoda__42[[#This Row],[Stany po opadach]], pogoda__42[[#This Row],[Parowanie]])</f>
        <v>13070</v>
      </c>
      <c r="I117" s="1" t="str">
        <f>IF(AND(pogoda__42[[#This Row],[temperatura_srednia]] &gt; 15, pogoda__42[[#This Row],[opady]] &lt;= 0.61), "TAK", "NIE")</f>
        <v>TAK</v>
      </c>
      <c r="J117" s="1">
        <f>IF(pogoda__42[[#This Row],[Czy podlewać]] = "TAK", IF(pogoda__42[[#This Row],[temperatura_srednia]]&lt;30, -12000, -24000),0)</f>
        <v>-12000</v>
      </c>
      <c r="K117" s="1">
        <f>IF(pogoda__42[[#This Row],[Stan przed podlanie]]+pogoda__42[[#This Row],[Ile podlać]]&lt;0, 25000+pogoda__42[[#This Row],[Ile podlać]], pogoda__42[[#This Row],[Stan przed podlanie]]+pogoda__42[[#This Row],[Ile podlać]])</f>
        <v>1070</v>
      </c>
      <c r="L117" s="1">
        <f>pogoda__42[[#This Row],[Podlanie]]</f>
        <v>1070</v>
      </c>
      <c r="M117" s="2">
        <v>42210</v>
      </c>
      <c r="N117" s="1">
        <f>IF(pogoda__42[[#This Row],[Stan przed podlanie]]+pogoda__42[[#This Row],[Ile podlać]]&lt;0, 25000-pogoda__42[[#This Row],[Stan przed podlanie]], 0)</f>
        <v>0</v>
      </c>
      <c r="O117" s="1">
        <f>MONTH(pogoda__42[[#This Row],[Dzień]])</f>
        <v>7</v>
      </c>
      <c r="Q117" s="2">
        <v>42210</v>
      </c>
      <c r="R117" s="1">
        <f>pogoda__42[[#This Row],[Podlanie]]</f>
        <v>1070</v>
      </c>
    </row>
    <row r="118" spans="1:18" x14ac:dyDescent="0.45">
      <c r="A118">
        <v>16</v>
      </c>
      <c r="B118">
        <v>0</v>
      </c>
      <c r="C118">
        <f t="shared" si="2"/>
        <v>1070</v>
      </c>
      <c r="D118">
        <f>700*pogoda__42[[#This Row],[opady]]</f>
        <v>0</v>
      </c>
      <c r="E118">
        <f>MIN(SUM(pogoda__42[[#This Row],[Stan po czątku dnia]:[Opday do zbiornika]]), 25000)</f>
        <v>1070</v>
      </c>
      <c r="F118">
        <f>IF(pogoda__42[[#This Row],[opady]] = 0, pogoda__42[[#This Row],[Stan po czątku dnia]]*(0.0003)*pogoda__42[[#This Row],[temperatura_srednia]]^(1.5), 0)</f>
        <v>20.54399999999999</v>
      </c>
      <c r="G118" s="1">
        <f>ROUNDUP(pogoda__42[[#This Row],[Czy paruje]], 0)*(-1)</f>
        <v>-21</v>
      </c>
      <c r="H118" s="1">
        <f>SUM(pogoda__42[[#This Row],[Stany po opadach]], pogoda__42[[#This Row],[Parowanie]])</f>
        <v>1049</v>
      </c>
      <c r="I118" s="1" t="str">
        <f>IF(AND(pogoda__42[[#This Row],[temperatura_srednia]] &gt; 15, pogoda__42[[#This Row],[opady]] &lt;= 0.61), "TAK", "NIE")</f>
        <v>TAK</v>
      </c>
      <c r="J118" s="1">
        <f>IF(pogoda__42[[#This Row],[Czy podlewać]] = "TAK", IF(pogoda__42[[#This Row],[temperatura_srednia]]&lt;30, -12000, -24000),0)</f>
        <v>-12000</v>
      </c>
      <c r="K118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18" s="1">
        <f>pogoda__42[[#This Row],[Podlanie]]</f>
        <v>13000</v>
      </c>
      <c r="M118" s="2">
        <v>42211</v>
      </c>
      <c r="N118" s="1">
        <f>IF(pogoda__42[[#This Row],[Stan przed podlanie]]+pogoda__42[[#This Row],[Ile podlać]]&lt;0, 25000-pogoda__42[[#This Row],[Stan przed podlanie]], 0)</f>
        <v>23951</v>
      </c>
      <c r="O118" s="1">
        <f>MONTH(pogoda__42[[#This Row],[Dzień]])</f>
        <v>7</v>
      </c>
      <c r="Q118" s="2">
        <v>42211</v>
      </c>
      <c r="R118" s="1">
        <f>pogoda__42[[#This Row],[Podlanie]]</f>
        <v>13000</v>
      </c>
    </row>
    <row r="119" spans="1:18" x14ac:dyDescent="0.45">
      <c r="A119">
        <v>16</v>
      </c>
      <c r="B119">
        <v>0.1</v>
      </c>
      <c r="C119">
        <f t="shared" si="2"/>
        <v>13000</v>
      </c>
      <c r="D119">
        <f>700*pogoda__42[[#This Row],[opady]]</f>
        <v>70</v>
      </c>
      <c r="E119">
        <f>MIN(SUM(pogoda__42[[#This Row],[Stan po czątku dnia]:[Opday do zbiornika]]), 25000)</f>
        <v>13070</v>
      </c>
      <c r="F119">
        <f>IF(pogoda__42[[#This Row],[opady]] = 0, pogoda__42[[#This Row],[Stan po czątku dnia]]*(0.0003)*pogoda__42[[#This Row],[temperatura_srednia]]^(1.5), 0)</f>
        <v>0</v>
      </c>
      <c r="G119" s="1">
        <f>ROUNDUP(pogoda__42[[#This Row],[Czy paruje]], 0)*(-1)</f>
        <v>0</v>
      </c>
      <c r="H119" s="1">
        <f>SUM(pogoda__42[[#This Row],[Stany po opadach]], pogoda__42[[#This Row],[Parowanie]])</f>
        <v>13070</v>
      </c>
      <c r="I119" s="1" t="str">
        <f>IF(AND(pogoda__42[[#This Row],[temperatura_srednia]] &gt; 15, pogoda__42[[#This Row],[opady]] &lt;= 0.61), "TAK", "NIE")</f>
        <v>TAK</v>
      </c>
      <c r="J119" s="1">
        <f>IF(pogoda__42[[#This Row],[Czy podlewać]] = "TAK", IF(pogoda__42[[#This Row],[temperatura_srednia]]&lt;30, -12000, -24000),0)</f>
        <v>-12000</v>
      </c>
      <c r="K119" s="1">
        <f>IF(pogoda__42[[#This Row],[Stan przed podlanie]]+pogoda__42[[#This Row],[Ile podlać]]&lt;0, 25000+pogoda__42[[#This Row],[Ile podlać]], pogoda__42[[#This Row],[Stan przed podlanie]]+pogoda__42[[#This Row],[Ile podlać]])</f>
        <v>1070</v>
      </c>
      <c r="L119" s="1">
        <f>pogoda__42[[#This Row],[Podlanie]]</f>
        <v>1070</v>
      </c>
      <c r="M119" s="2">
        <v>42212</v>
      </c>
      <c r="N119" s="1">
        <f>IF(pogoda__42[[#This Row],[Stan przed podlanie]]+pogoda__42[[#This Row],[Ile podlać]]&lt;0, 25000-pogoda__42[[#This Row],[Stan przed podlanie]], 0)</f>
        <v>0</v>
      </c>
      <c r="O119" s="1">
        <f>MONTH(pogoda__42[[#This Row],[Dzień]])</f>
        <v>7</v>
      </c>
      <c r="Q119" s="2">
        <v>42212</v>
      </c>
      <c r="R119" s="1">
        <f>pogoda__42[[#This Row],[Podlanie]]</f>
        <v>1070</v>
      </c>
    </row>
    <row r="120" spans="1:18" x14ac:dyDescent="0.45">
      <c r="A120">
        <v>18</v>
      </c>
      <c r="B120">
        <v>0.3</v>
      </c>
      <c r="C120">
        <f t="shared" si="2"/>
        <v>1070</v>
      </c>
      <c r="D120">
        <f>700*pogoda__42[[#This Row],[opady]]</f>
        <v>210</v>
      </c>
      <c r="E120">
        <f>MIN(SUM(pogoda__42[[#This Row],[Stan po czątku dnia]:[Opday do zbiornika]]), 25000)</f>
        <v>1280</v>
      </c>
      <c r="F120">
        <f>IF(pogoda__42[[#This Row],[opady]] = 0, pogoda__42[[#This Row],[Stan po czątku dnia]]*(0.0003)*pogoda__42[[#This Row],[temperatura_srednia]]^(1.5), 0)</f>
        <v>0</v>
      </c>
      <c r="G120" s="1">
        <f>ROUNDUP(pogoda__42[[#This Row],[Czy paruje]], 0)*(-1)</f>
        <v>0</v>
      </c>
      <c r="H120" s="1">
        <f>SUM(pogoda__42[[#This Row],[Stany po opadach]], pogoda__42[[#This Row],[Parowanie]])</f>
        <v>1280</v>
      </c>
      <c r="I120" s="1" t="str">
        <f>IF(AND(pogoda__42[[#This Row],[temperatura_srednia]] &gt; 15, pogoda__42[[#This Row],[opady]] &lt;= 0.61), "TAK", "NIE")</f>
        <v>TAK</v>
      </c>
      <c r="J120" s="1">
        <f>IF(pogoda__42[[#This Row],[Czy podlewać]] = "TAK", IF(pogoda__42[[#This Row],[temperatura_srednia]]&lt;30, -12000, -24000),0)</f>
        <v>-12000</v>
      </c>
      <c r="K120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20" s="1">
        <f>pogoda__42[[#This Row],[Podlanie]]</f>
        <v>13000</v>
      </c>
      <c r="M120" s="2">
        <v>42213</v>
      </c>
      <c r="N120" s="1">
        <f>IF(pogoda__42[[#This Row],[Stan przed podlanie]]+pogoda__42[[#This Row],[Ile podlać]]&lt;0, 25000-pogoda__42[[#This Row],[Stan przed podlanie]], 0)</f>
        <v>23720</v>
      </c>
      <c r="O120" s="1">
        <f>MONTH(pogoda__42[[#This Row],[Dzień]])</f>
        <v>7</v>
      </c>
      <c r="Q120" s="2">
        <v>42213</v>
      </c>
      <c r="R120" s="1">
        <f>pogoda__42[[#This Row],[Podlanie]]</f>
        <v>13000</v>
      </c>
    </row>
    <row r="121" spans="1:18" x14ac:dyDescent="0.45">
      <c r="A121">
        <v>18</v>
      </c>
      <c r="B121">
        <v>0</v>
      </c>
      <c r="C121">
        <f t="shared" si="2"/>
        <v>13000</v>
      </c>
      <c r="D121">
        <f>700*pogoda__42[[#This Row],[opady]]</f>
        <v>0</v>
      </c>
      <c r="E121">
        <f>MIN(SUM(pogoda__42[[#This Row],[Stan po czątku dnia]:[Opday do zbiornika]]), 25000)</f>
        <v>13000</v>
      </c>
      <c r="F121">
        <f>IF(pogoda__42[[#This Row],[opady]] = 0, pogoda__42[[#This Row],[Stan po czątku dnia]]*(0.0003)*pogoda__42[[#This Row],[temperatura_srednia]]^(1.5), 0)</f>
        <v>297.83337623577358</v>
      </c>
      <c r="G121" s="1">
        <f>ROUNDUP(pogoda__42[[#This Row],[Czy paruje]], 0)*(-1)</f>
        <v>-298</v>
      </c>
      <c r="H121" s="1">
        <f>SUM(pogoda__42[[#This Row],[Stany po opadach]], pogoda__42[[#This Row],[Parowanie]])</f>
        <v>12702</v>
      </c>
      <c r="I121" s="1" t="str">
        <f>IF(AND(pogoda__42[[#This Row],[temperatura_srednia]] &gt; 15, pogoda__42[[#This Row],[opady]] &lt;= 0.61), "TAK", "NIE")</f>
        <v>TAK</v>
      </c>
      <c r="J121" s="1">
        <f>IF(pogoda__42[[#This Row],[Czy podlewać]] = "TAK", IF(pogoda__42[[#This Row],[temperatura_srednia]]&lt;30, -12000, -24000),0)</f>
        <v>-12000</v>
      </c>
      <c r="K121" s="1">
        <f>IF(pogoda__42[[#This Row],[Stan przed podlanie]]+pogoda__42[[#This Row],[Ile podlać]]&lt;0, 25000+pogoda__42[[#This Row],[Ile podlać]], pogoda__42[[#This Row],[Stan przed podlanie]]+pogoda__42[[#This Row],[Ile podlać]])</f>
        <v>702</v>
      </c>
      <c r="L121" s="1">
        <f>pogoda__42[[#This Row],[Podlanie]]</f>
        <v>702</v>
      </c>
      <c r="M121" s="2">
        <v>42214</v>
      </c>
      <c r="N121" s="1">
        <f>IF(pogoda__42[[#This Row],[Stan przed podlanie]]+pogoda__42[[#This Row],[Ile podlać]]&lt;0, 25000-pogoda__42[[#This Row],[Stan przed podlanie]], 0)</f>
        <v>0</v>
      </c>
      <c r="O121" s="1">
        <f>MONTH(pogoda__42[[#This Row],[Dzień]])</f>
        <v>7</v>
      </c>
      <c r="Q121" s="2">
        <v>42214</v>
      </c>
      <c r="R121" s="1">
        <f>pogoda__42[[#This Row],[Podlanie]]</f>
        <v>702</v>
      </c>
    </row>
    <row r="122" spans="1:18" x14ac:dyDescent="0.45">
      <c r="A122">
        <v>14</v>
      </c>
      <c r="B122">
        <v>0</v>
      </c>
      <c r="C122">
        <f t="shared" si="2"/>
        <v>702</v>
      </c>
      <c r="D122">
        <f>700*pogoda__42[[#This Row],[opady]]</f>
        <v>0</v>
      </c>
      <c r="E122">
        <f>MIN(SUM(pogoda__42[[#This Row],[Stan po czątku dnia]:[Opday do zbiornika]]), 25000)</f>
        <v>702</v>
      </c>
      <c r="F122">
        <f>IF(pogoda__42[[#This Row],[opady]] = 0, pogoda__42[[#This Row],[Stan po czątku dnia]]*(0.0003)*pogoda__42[[#This Row],[temperatura_srednia]]^(1.5), 0)</f>
        <v>11.031902639164281</v>
      </c>
      <c r="G122" s="1">
        <f>ROUNDUP(pogoda__42[[#This Row],[Czy paruje]], 0)*(-1)</f>
        <v>-12</v>
      </c>
      <c r="H122" s="1">
        <f>SUM(pogoda__42[[#This Row],[Stany po opadach]], pogoda__42[[#This Row],[Parowanie]])</f>
        <v>690</v>
      </c>
      <c r="I122" s="1" t="str">
        <f>IF(AND(pogoda__42[[#This Row],[temperatura_srednia]] &gt; 15, pogoda__42[[#This Row],[opady]] &lt;= 0.61), "TAK", "NIE")</f>
        <v>NIE</v>
      </c>
      <c r="J122" s="1">
        <f>IF(pogoda__42[[#This Row],[Czy podlewać]] = "TAK", IF(pogoda__42[[#This Row],[temperatura_srednia]]&lt;30, -12000, -24000),0)</f>
        <v>0</v>
      </c>
      <c r="K122" s="1">
        <f>IF(pogoda__42[[#This Row],[Stan przed podlanie]]+pogoda__42[[#This Row],[Ile podlać]]&lt;0, 25000+pogoda__42[[#This Row],[Ile podlać]], pogoda__42[[#This Row],[Stan przed podlanie]]+pogoda__42[[#This Row],[Ile podlać]])</f>
        <v>690</v>
      </c>
      <c r="L122" s="1">
        <f>pogoda__42[[#This Row],[Podlanie]]</f>
        <v>690</v>
      </c>
      <c r="M122" s="2">
        <v>42215</v>
      </c>
      <c r="N122" s="1">
        <f>IF(pogoda__42[[#This Row],[Stan przed podlanie]]+pogoda__42[[#This Row],[Ile podlać]]&lt;0, 25000-pogoda__42[[#This Row],[Stan przed podlanie]], 0)</f>
        <v>0</v>
      </c>
      <c r="O122" s="1">
        <f>MONTH(pogoda__42[[#This Row],[Dzień]])</f>
        <v>7</v>
      </c>
      <c r="Q122" s="2">
        <v>42215</v>
      </c>
      <c r="R122" s="1">
        <f>pogoda__42[[#This Row],[Podlanie]]</f>
        <v>690</v>
      </c>
    </row>
    <row r="123" spans="1:18" x14ac:dyDescent="0.45">
      <c r="A123">
        <v>14</v>
      </c>
      <c r="B123">
        <v>0</v>
      </c>
      <c r="C123">
        <f t="shared" si="2"/>
        <v>690</v>
      </c>
      <c r="D123">
        <f>700*pogoda__42[[#This Row],[opady]]</f>
        <v>0</v>
      </c>
      <c r="E123">
        <f>MIN(SUM(pogoda__42[[#This Row],[Stan po czątku dnia]:[Opday do zbiornika]]), 25000)</f>
        <v>690</v>
      </c>
      <c r="F123">
        <f>IF(pogoda__42[[#This Row],[opady]] = 0, pogoda__42[[#This Row],[Stan po czątku dnia]]*(0.0003)*pogoda__42[[#This Row],[temperatura_srednia]]^(1.5), 0)</f>
        <v>10.843323106870876</v>
      </c>
      <c r="G123" s="1">
        <f>ROUNDUP(pogoda__42[[#This Row],[Czy paruje]], 0)*(-1)</f>
        <v>-11</v>
      </c>
      <c r="H123" s="1">
        <f>SUM(pogoda__42[[#This Row],[Stany po opadach]], pogoda__42[[#This Row],[Parowanie]])</f>
        <v>679</v>
      </c>
      <c r="I123" s="1" t="str">
        <f>IF(AND(pogoda__42[[#This Row],[temperatura_srednia]] &gt; 15, pogoda__42[[#This Row],[opady]] &lt;= 0.61), "TAK", "NIE")</f>
        <v>NIE</v>
      </c>
      <c r="J123" s="1">
        <f>IF(pogoda__42[[#This Row],[Czy podlewać]] = "TAK", IF(pogoda__42[[#This Row],[temperatura_srednia]]&lt;30, -12000, -24000),0)</f>
        <v>0</v>
      </c>
      <c r="K123" s="1">
        <f>IF(pogoda__42[[#This Row],[Stan przed podlanie]]+pogoda__42[[#This Row],[Ile podlać]]&lt;0, 25000+pogoda__42[[#This Row],[Ile podlać]], pogoda__42[[#This Row],[Stan przed podlanie]]+pogoda__42[[#This Row],[Ile podlać]])</f>
        <v>679</v>
      </c>
      <c r="L123" s="1">
        <f>pogoda__42[[#This Row],[Podlanie]]</f>
        <v>679</v>
      </c>
      <c r="M123" s="2">
        <v>42216</v>
      </c>
      <c r="N123" s="1">
        <f>IF(pogoda__42[[#This Row],[Stan przed podlanie]]+pogoda__42[[#This Row],[Ile podlać]]&lt;0, 25000-pogoda__42[[#This Row],[Stan przed podlanie]], 0)</f>
        <v>0</v>
      </c>
      <c r="O123" s="1">
        <f>MONTH(pogoda__42[[#This Row],[Dzień]])</f>
        <v>7</v>
      </c>
      <c r="Q123" s="2">
        <v>42216</v>
      </c>
      <c r="R123" s="1">
        <f>pogoda__42[[#This Row],[Podlanie]]</f>
        <v>679</v>
      </c>
    </row>
    <row r="124" spans="1:18" x14ac:dyDescent="0.45">
      <c r="A124">
        <v>16</v>
      </c>
      <c r="B124">
        <v>0</v>
      </c>
      <c r="C124">
        <f t="shared" si="2"/>
        <v>679</v>
      </c>
      <c r="D124">
        <f>700*pogoda__42[[#This Row],[opady]]</f>
        <v>0</v>
      </c>
      <c r="E124">
        <f>MIN(SUM(pogoda__42[[#This Row],[Stan po czątku dnia]:[Opday do zbiornika]]), 25000)</f>
        <v>679</v>
      </c>
      <c r="F124">
        <f>IF(pogoda__42[[#This Row],[opady]] = 0, pogoda__42[[#This Row],[Stan po czątku dnia]]*(0.0003)*pogoda__42[[#This Row],[temperatura_srednia]]^(1.5), 0)</f>
        <v>13.036799999999996</v>
      </c>
      <c r="G124" s="1">
        <f>ROUNDUP(pogoda__42[[#This Row],[Czy paruje]], 0)*(-1)</f>
        <v>-14</v>
      </c>
      <c r="H124" s="1">
        <f>SUM(pogoda__42[[#This Row],[Stany po opadach]], pogoda__42[[#This Row],[Parowanie]])</f>
        <v>665</v>
      </c>
      <c r="I124" s="1" t="str">
        <f>IF(AND(pogoda__42[[#This Row],[temperatura_srednia]] &gt; 15, pogoda__42[[#This Row],[opady]] &lt;= 0.61), "TAK", "NIE")</f>
        <v>TAK</v>
      </c>
      <c r="J124" s="1">
        <f>IF(pogoda__42[[#This Row],[Czy podlewać]] = "TAK", IF(pogoda__42[[#This Row],[temperatura_srednia]]&lt;30, -12000, -24000),0)</f>
        <v>-12000</v>
      </c>
      <c r="K124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24" s="1">
        <f>pogoda__42[[#This Row],[Podlanie]]</f>
        <v>13000</v>
      </c>
      <c r="M124" s="2">
        <v>42217</v>
      </c>
      <c r="N124" s="1">
        <f>IF(pogoda__42[[#This Row],[Stan przed podlanie]]+pogoda__42[[#This Row],[Ile podlać]]&lt;0, 25000-pogoda__42[[#This Row],[Stan przed podlanie]], 0)</f>
        <v>24335</v>
      </c>
      <c r="O124" s="1">
        <f>MONTH(pogoda__42[[#This Row],[Dzień]])</f>
        <v>8</v>
      </c>
      <c r="Q124" s="2">
        <v>42217</v>
      </c>
      <c r="R124" s="1">
        <f>pogoda__42[[#This Row],[Podlanie]]</f>
        <v>13000</v>
      </c>
    </row>
    <row r="125" spans="1:18" x14ac:dyDescent="0.45">
      <c r="A125">
        <v>22</v>
      </c>
      <c r="B125">
        <v>0</v>
      </c>
      <c r="C125">
        <f t="shared" si="2"/>
        <v>13000</v>
      </c>
      <c r="D125">
        <f>700*pogoda__42[[#This Row],[opady]]</f>
        <v>0</v>
      </c>
      <c r="E125">
        <f>MIN(SUM(pogoda__42[[#This Row],[Stan po czątku dnia]:[Opday do zbiornika]]), 25000)</f>
        <v>13000</v>
      </c>
      <c r="F125">
        <f>IF(pogoda__42[[#This Row],[opady]] = 0, pogoda__42[[#This Row],[Stan po czątku dnia]]*(0.0003)*pogoda__42[[#This Row],[temperatura_srednia]]^(1.5), 0)</f>
        <v>402.43767219285036</v>
      </c>
      <c r="G125" s="1">
        <f>ROUNDUP(pogoda__42[[#This Row],[Czy paruje]], 0)*(-1)</f>
        <v>-403</v>
      </c>
      <c r="H125" s="1">
        <f>SUM(pogoda__42[[#This Row],[Stany po opadach]], pogoda__42[[#This Row],[Parowanie]])</f>
        <v>12597</v>
      </c>
      <c r="I125" s="1" t="str">
        <f>IF(AND(pogoda__42[[#This Row],[temperatura_srednia]] &gt; 15, pogoda__42[[#This Row],[opady]] &lt;= 0.61), "TAK", "NIE")</f>
        <v>TAK</v>
      </c>
      <c r="J125" s="1">
        <f>IF(pogoda__42[[#This Row],[Czy podlewać]] = "TAK", IF(pogoda__42[[#This Row],[temperatura_srednia]]&lt;30, -12000, -24000),0)</f>
        <v>-12000</v>
      </c>
      <c r="K125" s="1">
        <f>IF(pogoda__42[[#This Row],[Stan przed podlanie]]+pogoda__42[[#This Row],[Ile podlać]]&lt;0, 25000+pogoda__42[[#This Row],[Ile podlać]], pogoda__42[[#This Row],[Stan przed podlanie]]+pogoda__42[[#This Row],[Ile podlać]])</f>
        <v>597</v>
      </c>
      <c r="L125" s="1">
        <f>pogoda__42[[#This Row],[Podlanie]]</f>
        <v>597</v>
      </c>
      <c r="M125" s="2">
        <v>42218</v>
      </c>
      <c r="N125" s="1">
        <f>IF(pogoda__42[[#This Row],[Stan przed podlanie]]+pogoda__42[[#This Row],[Ile podlać]]&lt;0, 25000-pogoda__42[[#This Row],[Stan przed podlanie]], 0)</f>
        <v>0</v>
      </c>
      <c r="O125" s="1">
        <f>MONTH(pogoda__42[[#This Row],[Dzień]])</f>
        <v>8</v>
      </c>
      <c r="Q125" s="2">
        <v>42218</v>
      </c>
      <c r="R125" s="1">
        <f>pogoda__42[[#This Row],[Podlanie]]</f>
        <v>597</v>
      </c>
    </row>
    <row r="126" spans="1:18" x14ac:dyDescent="0.45">
      <c r="A126">
        <v>22</v>
      </c>
      <c r="B126">
        <v>0</v>
      </c>
      <c r="C126">
        <f t="shared" si="2"/>
        <v>597</v>
      </c>
      <c r="D126">
        <f>700*pogoda__42[[#This Row],[opady]]</f>
        <v>0</v>
      </c>
      <c r="E126">
        <f>MIN(SUM(pogoda__42[[#This Row],[Stan po czątku dnia]:[Opday do zbiornika]]), 25000)</f>
        <v>597</v>
      </c>
      <c r="F126">
        <f>IF(pogoda__42[[#This Row],[opady]] = 0, pogoda__42[[#This Row],[Stan po czątku dnia]]*(0.0003)*pogoda__42[[#This Row],[temperatura_srednia]]^(1.5), 0)</f>
        <v>18.48117617685628</v>
      </c>
      <c r="G126" s="1">
        <f>ROUNDUP(pogoda__42[[#This Row],[Czy paruje]], 0)*(-1)</f>
        <v>-19</v>
      </c>
      <c r="H126" s="1">
        <f>SUM(pogoda__42[[#This Row],[Stany po opadach]], pogoda__42[[#This Row],[Parowanie]])</f>
        <v>578</v>
      </c>
      <c r="I126" s="1" t="str">
        <f>IF(AND(pogoda__42[[#This Row],[temperatura_srednia]] &gt; 15, pogoda__42[[#This Row],[opady]] &lt;= 0.61), "TAK", "NIE")</f>
        <v>TAK</v>
      </c>
      <c r="J126" s="1">
        <f>IF(pogoda__42[[#This Row],[Czy podlewać]] = "TAK", IF(pogoda__42[[#This Row],[temperatura_srednia]]&lt;30, -12000, -24000),0)</f>
        <v>-12000</v>
      </c>
      <c r="K126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26" s="1">
        <f>pogoda__42[[#This Row],[Podlanie]]</f>
        <v>13000</v>
      </c>
      <c r="M126" s="2">
        <v>42219</v>
      </c>
      <c r="N126" s="1">
        <f>IF(pogoda__42[[#This Row],[Stan przed podlanie]]+pogoda__42[[#This Row],[Ile podlać]]&lt;0, 25000-pogoda__42[[#This Row],[Stan przed podlanie]], 0)</f>
        <v>24422</v>
      </c>
      <c r="O126" s="1">
        <f>MONTH(pogoda__42[[#This Row],[Dzień]])</f>
        <v>8</v>
      </c>
      <c r="Q126" s="2">
        <v>42219</v>
      </c>
      <c r="R126" s="1">
        <f>pogoda__42[[#This Row],[Podlanie]]</f>
        <v>13000</v>
      </c>
    </row>
    <row r="127" spans="1:18" x14ac:dyDescent="0.45">
      <c r="A127">
        <v>25</v>
      </c>
      <c r="B127">
        <v>0</v>
      </c>
      <c r="C127">
        <f t="shared" si="2"/>
        <v>13000</v>
      </c>
      <c r="D127">
        <f>700*pogoda__42[[#This Row],[opady]]</f>
        <v>0</v>
      </c>
      <c r="E127">
        <f>MIN(SUM(pogoda__42[[#This Row],[Stan po czątku dnia]:[Opday do zbiornika]]), 25000)</f>
        <v>13000</v>
      </c>
      <c r="F127">
        <f>IF(pogoda__42[[#This Row],[opady]] = 0, pogoda__42[[#This Row],[Stan po czątku dnia]]*(0.0003)*pogoda__42[[#This Row],[temperatura_srednia]]^(1.5), 0)</f>
        <v>487.49999999999972</v>
      </c>
      <c r="G127" s="1">
        <f>ROUNDUP(pogoda__42[[#This Row],[Czy paruje]], 0)*(-1)</f>
        <v>-488</v>
      </c>
      <c r="H127" s="1">
        <f>SUM(pogoda__42[[#This Row],[Stany po opadach]], pogoda__42[[#This Row],[Parowanie]])</f>
        <v>12512</v>
      </c>
      <c r="I127" s="1" t="str">
        <f>IF(AND(pogoda__42[[#This Row],[temperatura_srednia]] &gt; 15, pogoda__42[[#This Row],[opady]] &lt;= 0.61), "TAK", "NIE")</f>
        <v>TAK</v>
      </c>
      <c r="J127" s="1">
        <f>IF(pogoda__42[[#This Row],[Czy podlewać]] = "TAK", IF(pogoda__42[[#This Row],[temperatura_srednia]]&lt;30, -12000, -24000),0)</f>
        <v>-12000</v>
      </c>
      <c r="K127" s="1">
        <f>IF(pogoda__42[[#This Row],[Stan przed podlanie]]+pogoda__42[[#This Row],[Ile podlać]]&lt;0, 25000+pogoda__42[[#This Row],[Ile podlać]], pogoda__42[[#This Row],[Stan przed podlanie]]+pogoda__42[[#This Row],[Ile podlać]])</f>
        <v>512</v>
      </c>
      <c r="L127" s="1">
        <f>pogoda__42[[#This Row],[Podlanie]]</f>
        <v>512</v>
      </c>
      <c r="M127" s="2">
        <v>42220</v>
      </c>
      <c r="N127" s="1">
        <f>IF(pogoda__42[[#This Row],[Stan przed podlanie]]+pogoda__42[[#This Row],[Ile podlać]]&lt;0, 25000-pogoda__42[[#This Row],[Stan przed podlanie]], 0)</f>
        <v>0</v>
      </c>
      <c r="O127" s="1">
        <f>MONTH(pogoda__42[[#This Row],[Dzień]])</f>
        <v>8</v>
      </c>
      <c r="Q127" s="2">
        <v>42220</v>
      </c>
      <c r="R127" s="1">
        <f>pogoda__42[[#This Row],[Podlanie]]</f>
        <v>512</v>
      </c>
    </row>
    <row r="128" spans="1:18" x14ac:dyDescent="0.45">
      <c r="A128">
        <v>24</v>
      </c>
      <c r="B128">
        <v>0</v>
      </c>
      <c r="C128">
        <f t="shared" si="2"/>
        <v>512</v>
      </c>
      <c r="D128">
        <f>700*pogoda__42[[#This Row],[opady]]</f>
        <v>0</v>
      </c>
      <c r="E128">
        <f>MIN(SUM(pogoda__42[[#This Row],[Stan po czątku dnia]:[Opday do zbiornika]]), 25000)</f>
        <v>512</v>
      </c>
      <c r="F128">
        <f>IF(pogoda__42[[#This Row],[opady]] = 0, pogoda__42[[#This Row],[Stan po czątku dnia]]*(0.0003)*pogoda__42[[#This Row],[temperatura_srednia]]^(1.5), 0)</f>
        <v>18.059597975591821</v>
      </c>
      <c r="G128" s="1">
        <f>ROUNDUP(pogoda__42[[#This Row],[Czy paruje]], 0)*(-1)</f>
        <v>-19</v>
      </c>
      <c r="H128" s="1">
        <f>SUM(pogoda__42[[#This Row],[Stany po opadach]], pogoda__42[[#This Row],[Parowanie]])</f>
        <v>493</v>
      </c>
      <c r="I128" s="1" t="str">
        <f>IF(AND(pogoda__42[[#This Row],[temperatura_srednia]] &gt; 15, pogoda__42[[#This Row],[opady]] &lt;= 0.61), "TAK", "NIE")</f>
        <v>TAK</v>
      </c>
      <c r="J128" s="1">
        <f>IF(pogoda__42[[#This Row],[Czy podlewać]] = "TAK", IF(pogoda__42[[#This Row],[temperatura_srednia]]&lt;30, -12000, -24000),0)</f>
        <v>-12000</v>
      </c>
      <c r="K128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28" s="1">
        <f>pogoda__42[[#This Row],[Podlanie]]</f>
        <v>13000</v>
      </c>
      <c r="M128" s="2">
        <v>42221</v>
      </c>
      <c r="N128" s="1">
        <f>IF(pogoda__42[[#This Row],[Stan przed podlanie]]+pogoda__42[[#This Row],[Ile podlać]]&lt;0, 25000-pogoda__42[[#This Row],[Stan przed podlanie]], 0)</f>
        <v>24507</v>
      </c>
      <c r="O128" s="1">
        <f>MONTH(pogoda__42[[#This Row],[Dzień]])</f>
        <v>8</v>
      </c>
      <c r="Q128" s="2">
        <v>42221</v>
      </c>
      <c r="R128" s="1">
        <f>pogoda__42[[#This Row],[Podlanie]]</f>
        <v>13000</v>
      </c>
    </row>
    <row r="129" spans="1:18" x14ac:dyDescent="0.45">
      <c r="A129">
        <v>24</v>
      </c>
      <c r="B129">
        <v>0</v>
      </c>
      <c r="C129">
        <f t="shared" si="2"/>
        <v>13000</v>
      </c>
      <c r="D129">
        <f>700*pogoda__42[[#This Row],[opady]]</f>
        <v>0</v>
      </c>
      <c r="E129">
        <f>MIN(SUM(pogoda__42[[#This Row],[Stan po czątku dnia]:[Opday do zbiornika]]), 25000)</f>
        <v>13000</v>
      </c>
      <c r="F129">
        <f>IF(pogoda__42[[#This Row],[opady]] = 0, pogoda__42[[#This Row],[Stan po czątku dnia]]*(0.0003)*pogoda__42[[#This Row],[temperatura_srednia]]^(1.5), 0)</f>
        <v>458.54447984901105</v>
      </c>
      <c r="G129" s="1">
        <f>ROUNDUP(pogoda__42[[#This Row],[Czy paruje]], 0)*(-1)</f>
        <v>-459</v>
      </c>
      <c r="H129" s="1">
        <f>SUM(pogoda__42[[#This Row],[Stany po opadach]], pogoda__42[[#This Row],[Parowanie]])</f>
        <v>12541</v>
      </c>
      <c r="I129" s="1" t="str">
        <f>IF(AND(pogoda__42[[#This Row],[temperatura_srednia]] &gt; 15, pogoda__42[[#This Row],[opady]] &lt;= 0.61), "TAK", "NIE")</f>
        <v>TAK</v>
      </c>
      <c r="J129" s="1">
        <f>IF(pogoda__42[[#This Row],[Czy podlewać]] = "TAK", IF(pogoda__42[[#This Row],[temperatura_srednia]]&lt;30, -12000, -24000),0)</f>
        <v>-12000</v>
      </c>
      <c r="K129" s="1">
        <f>IF(pogoda__42[[#This Row],[Stan przed podlanie]]+pogoda__42[[#This Row],[Ile podlać]]&lt;0, 25000+pogoda__42[[#This Row],[Ile podlać]], pogoda__42[[#This Row],[Stan przed podlanie]]+pogoda__42[[#This Row],[Ile podlać]])</f>
        <v>541</v>
      </c>
      <c r="L129" s="1">
        <f>pogoda__42[[#This Row],[Podlanie]]</f>
        <v>541</v>
      </c>
      <c r="M129" s="2">
        <v>42222</v>
      </c>
      <c r="N129" s="1">
        <f>IF(pogoda__42[[#This Row],[Stan przed podlanie]]+pogoda__42[[#This Row],[Ile podlać]]&lt;0, 25000-pogoda__42[[#This Row],[Stan przed podlanie]], 0)</f>
        <v>0</v>
      </c>
      <c r="O129" s="1">
        <f>MONTH(pogoda__42[[#This Row],[Dzień]])</f>
        <v>8</v>
      </c>
      <c r="Q129" s="2">
        <v>42222</v>
      </c>
      <c r="R129" s="1">
        <f>pogoda__42[[#This Row],[Podlanie]]</f>
        <v>541</v>
      </c>
    </row>
    <row r="130" spans="1:18" x14ac:dyDescent="0.45">
      <c r="A130">
        <v>28</v>
      </c>
      <c r="B130">
        <v>0</v>
      </c>
      <c r="C130">
        <f t="shared" si="2"/>
        <v>541</v>
      </c>
      <c r="D130">
        <f>700*pogoda__42[[#This Row],[opady]]</f>
        <v>0</v>
      </c>
      <c r="E130">
        <f>MIN(SUM(pogoda__42[[#This Row],[Stan po czątku dnia]:[Opday do zbiornika]]), 25000)</f>
        <v>541</v>
      </c>
      <c r="F130">
        <f>IF(pogoda__42[[#This Row],[opady]] = 0, pogoda__42[[#This Row],[Stan po czątku dnia]]*(0.0003)*pogoda__42[[#This Row],[temperatura_srednia]]^(1.5), 0)</f>
        <v>24.046704516003835</v>
      </c>
      <c r="G130" s="1">
        <f>ROUNDUP(pogoda__42[[#This Row],[Czy paruje]], 0)*(-1)</f>
        <v>-25</v>
      </c>
      <c r="H130" s="1">
        <f>SUM(pogoda__42[[#This Row],[Stany po opadach]], pogoda__42[[#This Row],[Parowanie]])</f>
        <v>516</v>
      </c>
      <c r="I130" s="1" t="str">
        <f>IF(AND(pogoda__42[[#This Row],[temperatura_srednia]] &gt; 15, pogoda__42[[#This Row],[opady]] &lt;= 0.61), "TAK", "NIE")</f>
        <v>TAK</v>
      </c>
      <c r="J130" s="1">
        <f>IF(pogoda__42[[#This Row],[Czy podlewać]] = "TAK", IF(pogoda__42[[#This Row],[temperatura_srednia]]&lt;30, -12000, -24000),0)</f>
        <v>-12000</v>
      </c>
      <c r="K130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30" s="1">
        <f>pogoda__42[[#This Row],[Podlanie]]</f>
        <v>13000</v>
      </c>
      <c r="M130" s="2">
        <v>42223</v>
      </c>
      <c r="N130" s="1">
        <f>IF(pogoda__42[[#This Row],[Stan przed podlanie]]+pogoda__42[[#This Row],[Ile podlać]]&lt;0, 25000-pogoda__42[[#This Row],[Stan przed podlanie]], 0)</f>
        <v>24484</v>
      </c>
      <c r="O130" s="1">
        <f>MONTH(pogoda__42[[#This Row],[Dzień]])</f>
        <v>8</v>
      </c>
      <c r="Q130" s="2">
        <v>42223</v>
      </c>
      <c r="R130" s="1">
        <f>pogoda__42[[#This Row],[Podlanie]]</f>
        <v>13000</v>
      </c>
    </row>
    <row r="131" spans="1:18" x14ac:dyDescent="0.45">
      <c r="A131">
        <v>28</v>
      </c>
      <c r="B131">
        <v>0</v>
      </c>
      <c r="C131">
        <f t="shared" si="2"/>
        <v>13000</v>
      </c>
      <c r="D131">
        <f>700*pogoda__42[[#This Row],[opady]]</f>
        <v>0</v>
      </c>
      <c r="E131">
        <f>MIN(SUM(pogoda__42[[#This Row],[Stan po czątku dnia]:[Opday do zbiornika]]), 25000)</f>
        <v>13000</v>
      </c>
      <c r="F131">
        <f>IF(pogoda__42[[#This Row],[opady]] = 0, pogoda__42[[#This Row],[Stan po czątku dnia]]*(0.0003)*pogoda__42[[#This Row],[temperatura_srednia]]^(1.5), 0)</f>
        <v>577.83208633650622</v>
      </c>
      <c r="G131" s="1">
        <f>ROUNDUP(pogoda__42[[#This Row],[Czy paruje]], 0)*(-1)</f>
        <v>-578</v>
      </c>
      <c r="H131" s="1">
        <f>SUM(pogoda__42[[#This Row],[Stany po opadach]], pogoda__42[[#This Row],[Parowanie]])</f>
        <v>12422</v>
      </c>
      <c r="I131" s="1" t="str">
        <f>IF(AND(pogoda__42[[#This Row],[temperatura_srednia]] &gt; 15, pogoda__42[[#This Row],[opady]] &lt;= 0.61), "TAK", "NIE")</f>
        <v>TAK</v>
      </c>
      <c r="J131" s="1">
        <f>IF(pogoda__42[[#This Row],[Czy podlewać]] = "TAK", IF(pogoda__42[[#This Row],[temperatura_srednia]]&lt;30, -12000, -24000),0)</f>
        <v>-12000</v>
      </c>
      <c r="K131" s="1">
        <f>IF(pogoda__42[[#This Row],[Stan przed podlanie]]+pogoda__42[[#This Row],[Ile podlać]]&lt;0, 25000+pogoda__42[[#This Row],[Ile podlać]], pogoda__42[[#This Row],[Stan przed podlanie]]+pogoda__42[[#This Row],[Ile podlać]])</f>
        <v>422</v>
      </c>
      <c r="L131" s="1">
        <f>pogoda__42[[#This Row],[Podlanie]]</f>
        <v>422</v>
      </c>
      <c r="M131" s="2">
        <v>42224</v>
      </c>
      <c r="N131" s="1">
        <f>IF(pogoda__42[[#This Row],[Stan przed podlanie]]+pogoda__42[[#This Row],[Ile podlać]]&lt;0, 25000-pogoda__42[[#This Row],[Stan przed podlanie]], 0)</f>
        <v>0</v>
      </c>
      <c r="O131" s="1">
        <f>MONTH(pogoda__42[[#This Row],[Dzień]])</f>
        <v>8</v>
      </c>
      <c r="Q131" s="2">
        <v>42224</v>
      </c>
      <c r="R131" s="1">
        <f>pogoda__42[[#This Row],[Podlanie]]</f>
        <v>422</v>
      </c>
    </row>
    <row r="132" spans="1:18" x14ac:dyDescent="0.45">
      <c r="A132">
        <v>24</v>
      </c>
      <c r="B132">
        <v>0</v>
      </c>
      <c r="C132">
        <f t="shared" ref="C132:C184" si="3">L131</f>
        <v>422</v>
      </c>
      <c r="D132">
        <f>700*pogoda__42[[#This Row],[opady]]</f>
        <v>0</v>
      </c>
      <c r="E132">
        <f>MIN(SUM(pogoda__42[[#This Row],[Stan po czątku dnia]:[Opday do zbiornika]]), 25000)</f>
        <v>422</v>
      </c>
      <c r="F132">
        <f>IF(pogoda__42[[#This Row],[opady]] = 0, pogoda__42[[#This Row],[Stan po czątku dnia]]*(0.0003)*pogoda__42[[#This Row],[temperatura_srednia]]^(1.5), 0)</f>
        <v>14.885059268944822</v>
      </c>
      <c r="G132" s="1">
        <f>ROUNDUP(pogoda__42[[#This Row],[Czy paruje]], 0)*(-1)</f>
        <v>-15</v>
      </c>
      <c r="H132" s="1">
        <f>SUM(pogoda__42[[#This Row],[Stany po opadach]], pogoda__42[[#This Row],[Parowanie]])</f>
        <v>407</v>
      </c>
      <c r="I132" s="1" t="str">
        <f>IF(AND(pogoda__42[[#This Row],[temperatura_srednia]] &gt; 15, pogoda__42[[#This Row],[opady]] &lt;= 0.61), "TAK", "NIE")</f>
        <v>TAK</v>
      </c>
      <c r="J132" s="1">
        <f>IF(pogoda__42[[#This Row],[Czy podlewać]] = "TAK", IF(pogoda__42[[#This Row],[temperatura_srednia]]&lt;30, -12000, -24000),0)</f>
        <v>-12000</v>
      </c>
      <c r="K132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32" s="1">
        <f>pogoda__42[[#This Row],[Podlanie]]</f>
        <v>13000</v>
      </c>
      <c r="M132" s="2">
        <v>42225</v>
      </c>
      <c r="N132" s="1">
        <f>IF(pogoda__42[[#This Row],[Stan przed podlanie]]+pogoda__42[[#This Row],[Ile podlać]]&lt;0, 25000-pogoda__42[[#This Row],[Stan przed podlanie]], 0)</f>
        <v>24593</v>
      </c>
      <c r="O132" s="1">
        <f>MONTH(pogoda__42[[#This Row],[Dzień]])</f>
        <v>8</v>
      </c>
      <c r="Q132" s="2">
        <v>42225</v>
      </c>
      <c r="R132" s="1">
        <f>pogoda__42[[#This Row],[Podlanie]]</f>
        <v>13000</v>
      </c>
    </row>
    <row r="133" spans="1:18" x14ac:dyDescent="0.45">
      <c r="A133">
        <v>24</v>
      </c>
      <c r="B133">
        <v>0</v>
      </c>
      <c r="C133">
        <f t="shared" si="3"/>
        <v>13000</v>
      </c>
      <c r="D133">
        <f>700*pogoda__42[[#This Row],[opady]]</f>
        <v>0</v>
      </c>
      <c r="E133">
        <f>MIN(SUM(pogoda__42[[#This Row],[Stan po czątku dnia]:[Opday do zbiornika]]), 25000)</f>
        <v>13000</v>
      </c>
      <c r="F133">
        <f>IF(pogoda__42[[#This Row],[opady]] = 0, pogoda__42[[#This Row],[Stan po czątku dnia]]*(0.0003)*pogoda__42[[#This Row],[temperatura_srednia]]^(1.5), 0)</f>
        <v>458.54447984901105</v>
      </c>
      <c r="G133" s="1">
        <f>ROUNDUP(pogoda__42[[#This Row],[Czy paruje]], 0)*(-1)</f>
        <v>-459</v>
      </c>
      <c r="H133" s="1">
        <f>SUM(pogoda__42[[#This Row],[Stany po opadach]], pogoda__42[[#This Row],[Parowanie]])</f>
        <v>12541</v>
      </c>
      <c r="I133" s="1" t="str">
        <f>IF(AND(pogoda__42[[#This Row],[temperatura_srednia]] &gt; 15, pogoda__42[[#This Row],[opady]] &lt;= 0.61), "TAK", "NIE")</f>
        <v>TAK</v>
      </c>
      <c r="J133" s="1">
        <f>IF(pogoda__42[[#This Row],[Czy podlewać]] = "TAK", IF(pogoda__42[[#This Row],[temperatura_srednia]]&lt;30, -12000, -24000),0)</f>
        <v>-12000</v>
      </c>
      <c r="K133" s="1">
        <f>IF(pogoda__42[[#This Row],[Stan przed podlanie]]+pogoda__42[[#This Row],[Ile podlać]]&lt;0, 25000+pogoda__42[[#This Row],[Ile podlać]], pogoda__42[[#This Row],[Stan przed podlanie]]+pogoda__42[[#This Row],[Ile podlać]])</f>
        <v>541</v>
      </c>
      <c r="L133" s="1">
        <f>pogoda__42[[#This Row],[Podlanie]]</f>
        <v>541</v>
      </c>
      <c r="M133" s="2">
        <v>42226</v>
      </c>
      <c r="N133" s="1">
        <f>IF(pogoda__42[[#This Row],[Stan przed podlanie]]+pogoda__42[[#This Row],[Ile podlać]]&lt;0, 25000-pogoda__42[[#This Row],[Stan przed podlanie]], 0)</f>
        <v>0</v>
      </c>
      <c r="O133" s="1">
        <f>MONTH(pogoda__42[[#This Row],[Dzień]])</f>
        <v>8</v>
      </c>
      <c r="Q133" s="2">
        <v>42226</v>
      </c>
      <c r="R133" s="1">
        <f>pogoda__42[[#This Row],[Podlanie]]</f>
        <v>541</v>
      </c>
    </row>
    <row r="134" spans="1:18" x14ac:dyDescent="0.45">
      <c r="A134">
        <v>26</v>
      </c>
      <c r="B134">
        <v>0</v>
      </c>
      <c r="C134">
        <f t="shared" si="3"/>
        <v>541</v>
      </c>
      <c r="D134">
        <f>700*pogoda__42[[#This Row],[opady]]</f>
        <v>0</v>
      </c>
      <c r="E134">
        <f>MIN(SUM(pogoda__42[[#This Row],[Stan po czątku dnia]:[Opday do zbiornika]]), 25000)</f>
        <v>541</v>
      </c>
      <c r="F134">
        <f>IF(pogoda__42[[#This Row],[opady]] = 0, pogoda__42[[#This Row],[Stan po czątku dnia]]*(0.0003)*pogoda__42[[#This Row],[temperatura_srednia]]^(1.5), 0)</f>
        <v>21.516842543458839</v>
      </c>
      <c r="G134" s="1">
        <f>ROUNDUP(pogoda__42[[#This Row],[Czy paruje]], 0)*(-1)</f>
        <v>-22</v>
      </c>
      <c r="H134" s="1">
        <f>SUM(pogoda__42[[#This Row],[Stany po opadach]], pogoda__42[[#This Row],[Parowanie]])</f>
        <v>519</v>
      </c>
      <c r="I134" s="1" t="str">
        <f>IF(AND(pogoda__42[[#This Row],[temperatura_srednia]] &gt; 15, pogoda__42[[#This Row],[opady]] &lt;= 0.61), "TAK", "NIE")</f>
        <v>TAK</v>
      </c>
      <c r="J134" s="1">
        <f>IF(pogoda__42[[#This Row],[Czy podlewać]] = "TAK", IF(pogoda__42[[#This Row],[temperatura_srednia]]&lt;30, -12000, -24000),0)</f>
        <v>-12000</v>
      </c>
      <c r="K134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34" s="1">
        <f>pogoda__42[[#This Row],[Podlanie]]</f>
        <v>13000</v>
      </c>
      <c r="M134" s="2">
        <v>42227</v>
      </c>
      <c r="N134" s="1">
        <f>IF(pogoda__42[[#This Row],[Stan przed podlanie]]+pogoda__42[[#This Row],[Ile podlać]]&lt;0, 25000-pogoda__42[[#This Row],[Stan przed podlanie]], 0)</f>
        <v>24481</v>
      </c>
      <c r="O134" s="1">
        <f>MONTH(pogoda__42[[#This Row],[Dzień]])</f>
        <v>8</v>
      </c>
      <c r="Q134" s="2">
        <v>42227</v>
      </c>
      <c r="R134" s="1">
        <f>pogoda__42[[#This Row],[Podlanie]]</f>
        <v>13000</v>
      </c>
    </row>
    <row r="135" spans="1:18" x14ac:dyDescent="0.45">
      <c r="A135">
        <v>32</v>
      </c>
      <c r="B135">
        <v>0.6</v>
      </c>
      <c r="C135">
        <f t="shared" si="3"/>
        <v>13000</v>
      </c>
      <c r="D135">
        <f>700*pogoda__42[[#This Row],[opady]]</f>
        <v>420</v>
      </c>
      <c r="E135">
        <f>MIN(SUM(pogoda__42[[#This Row],[Stan po czątku dnia]:[Opday do zbiornika]]), 25000)</f>
        <v>13420</v>
      </c>
      <c r="F135">
        <f>IF(pogoda__42[[#This Row],[opady]] = 0, pogoda__42[[#This Row],[Stan po czątku dnia]]*(0.0003)*pogoda__42[[#This Row],[temperatura_srednia]]^(1.5), 0)</f>
        <v>0</v>
      </c>
      <c r="G135" s="1">
        <f>ROUNDUP(pogoda__42[[#This Row],[Czy paruje]], 0)*(-1)</f>
        <v>0</v>
      </c>
      <c r="H135" s="1">
        <f>SUM(pogoda__42[[#This Row],[Stany po opadach]], pogoda__42[[#This Row],[Parowanie]])</f>
        <v>13420</v>
      </c>
      <c r="I135" s="1" t="str">
        <f>IF(AND(pogoda__42[[#This Row],[temperatura_srednia]] &gt; 15, pogoda__42[[#This Row],[opady]] &lt;= 0.61), "TAK", "NIE")</f>
        <v>TAK</v>
      </c>
      <c r="J135" s="1">
        <f>IF(pogoda__42[[#This Row],[Czy podlewać]] = "TAK", IF(pogoda__42[[#This Row],[temperatura_srednia]]&lt;30, -12000, -24000),0)</f>
        <v>-24000</v>
      </c>
      <c r="K135" s="1">
        <f>IF(pogoda__42[[#This Row],[Stan przed podlanie]]+pogoda__42[[#This Row],[Ile podlać]]&lt;0, 25000+pogoda__42[[#This Row],[Ile podlać]], pogoda__42[[#This Row],[Stan przed podlanie]]+pogoda__42[[#This Row],[Ile podlać]])</f>
        <v>1000</v>
      </c>
      <c r="L135" s="1">
        <f>pogoda__42[[#This Row],[Podlanie]]</f>
        <v>1000</v>
      </c>
      <c r="M135" s="2">
        <v>42228</v>
      </c>
      <c r="N135" s="1">
        <f>IF(pogoda__42[[#This Row],[Stan przed podlanie]]+pogoda__42[[#This Row],[Ile podlać]]&lt;0, 25000-pogoda__42[[#This Row],[Stan przed podlanie]], 0)</f>
        <v>11580</v>
      </c>
      <c r="O135" s="1">
        <f>MONTH(pogoda__42[[#This Row],[Dzień]])</f>
        <v>8</v>
      </c>
      <c r="Q135" s="2">
        <v>42228</v>
      </c>
      <c r="R135" s="1">
        <f>pogoda__42[[#This Row],[Podlanie]]</f>
        <v>1000</v>
      </c>
    </row>
    <row r="136" spans="1:18" x14ac:dyDescent="0.45">
      <c r="A136">
        <v>31</v>
      </c>
      <c r="B136">
        <v>0.1</v>
      </c>
      <c r="C136">
        <f t="shared" si="3"/>
        <v>1000</v>
      </c>
      <c r="D136">
        <f>700*pogoda__42[[#This Row],[opady]]</f>
        <v>70</v>
      </c>
      <c r="E136">
        <f>MIN(SUM(pogoda__42[[#This Row],[Stan po czątku dnia]:[Opday do zbiornika]]), 25000)</f>
        <v>1070</v>
      </c>
      <c r="F136">
        <f>IF(pogoda__42[[#This Row],[opady]] = 0, pogoda__42[[#This Row],[Stan po czątku dnia]]*(0.0003)*pogoda__42[[#This Row],[temperatura_srednia]]^(1.5), 0)</f>
        <v>0</v>
      </c>
      <c r="G136" s="1">
        <f>ROUNDUP(pogoda__42[[#This Row],[Czy paruje]], 0)*(-1)</f>
        <v>0</v>
      </c>
      <c r="H136" s="1">
        <f>SUM(pogoda__42[[#This Row],[Stany po opadach]], pogoda__42[[#This Row],[Parowanie]])</f>
        <v>1070</v>
      </c>
      <c r="I136" s="1" t="str">
        <f>IF(AND(pogoda__42[[#This Row],[temperatura_srednia]] &gt; 15, pogoda__42[[#This Row],[opady]] &lt;= 0.61), "TAK", "NIE")</f>
        <v>TAK</v>
      </c>
      <c r="J136" s="1">
        <f>IF(pogoda__42[[#This Row],[Czy podlewać]] = "TAK", IF(pogoda__42[[#This Row],[temperatura_srednia]]&lt;30, -12000, -24000),0)</f>
        <v>-24000</v>
      </c>
      <c r="K136" s="1">
        <f>IF(pogoda__42[[#This Row],[Stan przed podlanie]]+pogoda__42[[#This Row],[Ile podlać]]&lt;0, 25000+pogoda__42[[#This Row],[Ile podlać]], pogoda__42[[#This Row],[Stan przed podlanie]]+pogoda__42[[#This Row],[Ile podlać]])</f>
        <v>1000</v>
      </c>
      <c r="L136" s="1">
        <f>pogoda__42[[#This Row],[Podlanie]]</f>
        <v>1000</v>
      </c>
      <c r="M136" s="2">
        <v>42229</v>
      </c>
      <c r="N136" s="1">
        <f>IF(pogoda__42[[#This Row],[Stan przed podlanie]]+pogoda__42[[#This Row],[Ile podlać]]&lt;0, 25000-pogoda__42[[#This Row],[Stan przed podlanie]], 0)</f>
        <v>23930</v>
      </c>
      <c r="O136" s="1">
        <f>MONTH(pogoda__42[[#This Row],[Dzień]])</f>
        <v>8</v>
      </c>
      <c r="Q136" s="2">
        <v>42229</v>
      </c>
      <c r="R136" s="1">
        <f>pogoda__42[[#This Row],[Podlanie]]</f>
        <v>1000</v>
      </c>
    </row>
    <row r="137" spans="1:18" x14ac:dyDescent="0.45">
      <c r="A137">
        <v>33</v>
      </c>
      <c r="B137">
        <v>0</v>
      </c>
      <c r="C137">
        <f t="shared" si="3"/>
        <v>1000</v>
      </c>
      <c r="D137">
        <f>700*pogoda__42[[#This Row],[opady]]</f>
        <v>0</v>
      </c>
      <c r="E137">
        <f>MIN(SUM(pogoda__42[[#This Row],[Stan po czątku dnia]:[Opday do zbiornika]]), 25000)</f>
        <v>1000</v>
      </c>
      <c r="F137">
        <f>IF(pogoda__42[[#This Row],[opady]] = 0, pogoda__42[[#This Row],[Stan po czątku dnia]]*(0.0003)*pogoda__42[[#This Row],[temperatura_srednia]]^(1.5), 0)</f>
        <v>56.871170200726496</v>
      </c>
      <c r="G137" s="1">
        <f>ROUNDUP(pogoda__42[[#This Row],[Czy paruje]], 0)*(-1)</f>
        <v>-57</v>
      </c>
      <c r="H137" s="1">
        <f>SUM(pogoda__42[[#This Row],[Stany po opadach]], pogoda__42[[#This Row],[Parowanie]])</f>
        <v>943</v>
      </c>
      <c r="I137" s="1" t="str">
        <f>IF(AND(pogoda__42[[#This Row],[temperatura_srednia]] &gt; 15, pogoda__42[[#This Row],[opady]] &lt;= 0.61), "TAK", "NIE")</f>
        <v>TAK</v>
      </c>
      <c r="J137" s="1">
        <f>IF(pogoda__42[[#This Row],[Czy podlewać]] = "TAK", IF(pogoda__42[[#This Row],[temperatura_srednia]]&lt;30, -12000, -24000),0)</f>
        <v>-24000</v>
      </c>
      <c r="K137" s="1">
        <f>IF(pogoda__42[[#This Row],[Stan przed podlanie]]+pogoda__42[[#This Row],[Ile podlać]]&lt;0, 25000+pogoda__42[[#This Row],[Ile podlać]], pogoda__42[[#This Row],[Stan przed podlanie]]+pogoda__42[[#This Row],[Ile podlać]])</f>
        <v>1000</v>
      </c>
      <c r="L137" s="1">
        <f>pogoda__42[[#This Row],[Podlanie]]</f>
        <v>1000</v>
      </c>
      <c r="M137" s="2">
        <v>42230</v>
      </c>
      <c r="N137" s="1">
        <f>IF(pogoda__42[[#This Row],[Stan przed podlanie]]+pogoda__42[[#This Row],[Ile podlać]]&lt;0, 25000-pogoda__42[[#This Row],[Stan przed podlanie]], 0)</f>
        <v>24057</v>
      </c>
      <c r="O137" s="1">
        <f>MONTH(pogoda__42[[#This Row],[Dzień]])</f>
        <v>8</v>
      </c>
      <c r="Q137" s="2">
        <v>42230</v>
      </c>
      <c r="R137" s="1">
        <f>pogoda__42[[#This Row],[Podlanie]]</f>
        <v>1000</v>
      </c>
    </row>
    <row r="138" spans="1:18" x14ac:dyDescent="0.45">
      <c r="A138">
        <v>31</v>
      </c>
      <c r="B138">
        <v>12</v>
      </c>
      <c r="C138">
        <f t="shared" si="3"/>
        <v>1000</v>
      </c>
      <c r="D138">
        <f>700*pogoda__42[[#This Row],[opady]]</f>
        <v>8400</v>
      </c>
      <c r="E138">
        <f>MIN(SUM(pogoda__42[[#This Row],[Stan po czątku dnia]:[Opday do zbiornika]]), 25000)</f>
        <v>9400</v>
      </c>
      <c r="F138">
        <f>IF(pogoda__42[[#This Row],[opady]] = 0, pogoda__42[[#This Row],[Stan po czątku dnia]]*(0.0003)*pogoda__42[[#This Row],[temperatura_srednia]]^(1.5), 0)</f>
        <v>0</v>
      </c>
      <c r="G138" s="1">
        <f>ROUNDUP(pogoda__42[[#This Row],[Czy paruje]], 0)*(-1)</f>
        <v>0</v>
      </c>
      <c r="H138" s="1">
        <f>SUM(pogoda__42[[#This Row],[Stany po opadach]], pogoda__42[[#This Row],[Parowanie]])</f>
        <v>9400</v>
      </c>
      <c r="I138" s="1" t="str">
        <f>IF(AND(pogoda__42[[#This Row],[temperatura_srednia]] &gt; 15, pogoda__42[[#This Row],[opady]] &lt;= 0.61), "TAK", "NIE")</f>
        <v>NIE</v>
      </c>
      <c r="J138" s="1">
        <f>IF(pogoda__42[[#This Row],[Czy podlewać]] = "TAK", IF(pogoda__42[[#This Row],[temperatura_srednia]]&lt;30, -12000, -24000),0)</f>
        <v>0</v>
      </c>
      <c r="K138" s="1">
        <f>IF(pogoda__42[[#This Row],[Stan przed podlanie]]+pogoda__42[[#This Row],[Ile podlać]]&lt;0, 25000+pogoda__42[[#This Row],[Ile podlać]], pogoda__42[[#This Row],[Stan przed podlanie]]+pogoda__42[[#This Row],[Ile podlać]])</f>
        <v>9400</v>
      </c>
      <c r="L138" s="1">
        <f>pogoda__42[[#This Row],[Podlanie]]</f>
        <v>9400</v>
      </c>
      <c r="M138" s="2">
        <v>42231</v>
      </c>
      <c r="N138" s="1">
        <f>IF(pogoda__42[[#This Row],[Stan przed podlanie]]+pogoda__42[[#This Row],[Ile podlać]]&lt;0, 25000-pogoda__42[[#This Row],[Stan przed podlanie]], 0)</f>
        <v>0</v>
      </c>
      <c r="O138" s="1">
        <f>MONTH(pogoda__42[[#This Row],[Dzień]])</f>
        <v>8</v>
      </c>
      <c r="Q138" s="2">
        <v>42231</v>
      </c>
      <c r="R138" s="1">
        <f>pogoda__42[[#This Row],[Podlanie]]</f>
        <v>9400</v>
      </c>
    </row>
    <row r="139" spans="1:18" x14ac:dyDescent="0.45">
      <c r="A139">
        <v>22</v>
      </c>
      <c r="B139">
        <v>0</v>
      </c>
      <c r="C139">
        <f t="shared" si="3"/>
        <v>9400</v>
      </c>
      <c r="D139">
        <f>700*pogoda__42[[#This Row],[opady]]</f>
        <v>0</v>
      </c>
      <c r="E139">
        <f>MIN(SUM(pogoda__42[[#This Row],[Stan po czątku dnia]:[Opday do zbiornika]]), 25000)</f>
        <v>9400</v>
      </c>
      <c r="F139">
        <f>IF(pogoda__42[[#This Row],[opady]] = 0, pogoda__42[[#This Row],[Stan po czątku dnia]]*(0.0003)*pogoda__42[[#This Row],[temperatura_srednia]]^(1.5), 0)</f>
        <v>290.99339373944565</v>
      </c>
      <c r="G139" s="1">
        <f>ROUNDUP(pogoda__42[[#This Row],[Czy paruje]], 0)*(-1)</f>
        <v>-291</v>
      </c>
      <c r="H139" s="1">
        <f>SUM(pogoda__42[[#This Row],[Stany po opadach]], pogoda__42[[#This Row],[Parowanie]])</f>
        <v>9109</v>
      </c>
      <c r="I139" s="1" t="str">
        <f>IF(AND(pogoda__42[[#This Row],[temperatura_srednia]] &gt; 15, pogoda__42[[#This Row],[opady]] &lt;= 0.61), "TAK", "NIE")</f>
        <v>TAK</v>
      </c>
      <c r="J139" s="1">
        <f>IF(pogoda__42[[#This Row],[Czy podlewać]] = "TAK", IF(pogoda__42[[#This Row],[temperatura_srednia]]&lt;30, -12000, -24000),0)</f>
        <v>-12000</v>
      </c>
      <c r="K139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39" s="1">
        <f>pogoda__42[[#This Row],[Podlanie]]</f>
        <v>13000</v>
      </c>
      <c r="M139" s="2">
        <v>42232</v>
      </c>
      <c r="N139" s="1">
        <f>IF(pogoda__42[[#This Row],[Stan przed podlanie]]+pogoda__42[[#This Row],[Ile podlać]]&lt;0, 25000-pogoda__42[[#This Row],[Stan przed podlanie]], 0)</f>
        <v>15891</v>
      </c>
      <c r="O139" s="1">
        <f>MONTH(pogoda__42[[#This Row],[Dzień]])</f>
        <v>8</v>
      </c>
      <c r="Q139" s="2">
        <v>42232</v>
      </c>
      <c r="R139" s="1">
        <f>pogoda__42[[#This Row],[Podlanie]]</f>
        <v>13000</v>
      </c>
    </row>
    <row r="140" spans="1:18" x14ac:dyDescent="0.45">
      <c r="A140">
        <v>24</v>
      </c>
      <c r="B140">
        <v>0.2</v>
      </c>
      <c r="C140">
        <f t="shared" si="3"/>
        <v>13000</v>
      </c>
      <c r="D140">
        <f>700*pogoda__42[[#This Row],[opady]]</f>
        <v>140</v>
      </c>
      <c r="E140">
        <f>MIN(SUM(pogoda__42[[#This Row],[Stan po czątku dnia]:[Opday do zbiornika]]), 25000)</f>
        <v>13140</v>
      </c>
      <c r="F140">
        <f>IF(pogoda__42[[#This Row],[opady]] = 0, pogoda__42[[#This Row],[Stan po czątku dnia]]*(0.0003)*pogoda__42[[#This Row],[temperatura_srednia]]^(1.5), 0)</f>
        <v>0</v>
      </c>
      <c r="G140" s="1">
        <f>ROUNDUP(pogoda__42[[#This Row],[Czy paruje]], 0)*(-1)</f>
        <v>0</v>
      </c>
      <c r="H140" s="1">
        <f>SUM(pogoda__42[[#This Row],[Stany po opadach]], pogoda__42[[#This Row],[Parowanie]])</f>
        <v>13140</v>
      </c>
      <c r="I140" s="1" t="str">
        <f>IF(AND(pogoda__42[[#This Row],[temperatura_srednia]] &gt; 15, pogoda__42[[#This Row],[opady]] &lt;= 0.61), "TAK", "NIE")</f>
        <v>TAK</v>
      </c>
      <c r="J140" s="1">
        <f>IF(pogoda__42[[#This Row],[Czy podlewać]] = "TAK", IF(pogoda__42[[#This Row],[temperatura_srednia]]&lt;30, -12000, -24000),0)</f>
        <v>-12000</v>
      </c>
      <c r="K140" s="1">
        <f>IF(pogoda__42[[#This Row],[Stan przed podlanie]]+pogoda__42[[#This Row],[Ile podlać]]&lt;0, 25000+pogoda__42[[#This Row],[Ile podlać]], pogoda__42[[#This Row],[Stan przed podlanie]]+pogoda__42[[#This Row],[Ile podlać]])</f>
        <v>1140</v>
      </c>
      <c r="L140" s="1">
        <f>pogoda__42[[#This Row],[Podlanie]]</f>
        <v>1140</v>
      </c>
      <c r="M140" s="2">
        <v>42233</v>
      </c>
      <c r="N140" s="1">
        <f>IF(pogoda__42[[#This Row],[Stan przed podlanie]]+pogoda__42[[#This Row],[Ile podlać]]&lt;0, 25000-pogoda__42[[#This Row],[Stan przed podlanie]], 0)</f>
        <v>0</v>
      </c>
      <c r="O140" s="1">
        <f>MONTH(pogoda__42[[#This Row],[Dzień]])</f>
        <v>8</v>
      </c>
      <c r="Q140" s="2">
        <v>42233</v>
      </c>
      <c r="R140" s="1">
        <f>pogoda__42[[#This Row],[Podlanie]]</f>
        <v>1140</v>
      </c>
    </row>
    <row r="141" spans="1:18" x14ac:dyDescent="0.45">
      <c r="A141">
        <v>22</v>
      </c>
      <c r="B141">
        <v>0</v>
      </c>
      <c r="C141">
        <f t="shared" si="3"/>
        <v>1140</v>
      </c>
      <c r="D141">
        <f>700*pogoda__42[[#This Row],[opady]]</f>
        <v>0</v>
      </c>
      <c r="E141">
        <f>MIN(SUM(pogoda__42[[#This Row],[Stan po czątku dnia]:[Opday do zbiornika]]), 25000)</f>
        <v>1140</v>
      </c>
      <c r="F141">
        <f>IF(pogoda__42[[#This Row],[opady]] = 0, pogoda__42[[#This Row],[Stan po czątku dnia]]*(0.0003)*pogoda__42[[#This Row],[temperatura_srednia]]^(1.5), 0)</f>
        <v>35.290688176911495</v>
      </c>
      <c r="G141" s="1">
        <f>ROUNDUP(pogoda__42[[#This Row],[Czy paruje]], 0)*(-1)</f>
        <v>-36</v>
      </c>
      <c r="H141" s="1">
        <f>SUM(pogoda__42[[#This Row],[Stany po opadach]], pogoda__42[[#This Row],[Parowanie]])</f>
        <v>1104</v>
      </c>
      <c r="I141" s="1" t="str">
        <f>IF(AND(pogoda__42[[#This Row],[temperatura_srednia]] &gt; 15, pogoda__42[[#This Row],[opady]] &lt;= 0.61), "TAK", "NIE")</f>
        <v>TAK</v>
      </c>
      <c r="J141" s="1">
        <f>IF(pogoda__42[[#This Row],[Czy podlewać]] = "TAK", IF(pogoda__42[[#This Row],[temperatura_srednia]]&lt;30, -12000, -24000),0)</f>
        <v>-12000</v>
      </c>
      <c r="K141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41" s="1">
        <f>pogoda__42[[#This Row],[Podlanie]]</f>
        <v>13000</v>
      </c>
      <c r="M141" s="2">
        <v>42234</v>
      </c>
      <c r="N141" s="1">
        <f>IF(pogoda__42[[#This Row],[Stan przed podlanie]]+pogoda__42[[#This Row],[Ile podlać]]&lt;0, 25000-pogoda__42[[#This Row],[Stan przed podlanie]], 0)</f>
        <v>23896</v>
      </c>
      <c r="O141" s="1">
        <f>MONTH(pogoda__42[[#This Row],[Dzień]])</f>
        <v>8</v>
      </c>
      <c r="Q141" s="2">
        <v>42234</v>
      </c>
      <c r="R141" s="1">
        <f>pogoda__42[[#This Row],[Podlanie]]</f>
        <v>13000</v>
      </c>
    </row>
    <row r="142" spans="1:18" x14ac:dyDescent="0.45">
      <c r="A142">
        <v>19</v>
      </c>
      <c r="B142">
        <v>0</v>
      </c>
      <c r="C142">
        <f t="shared" si="3"/>
        <v>13000</v>
      </c>
      <c r="D142">
        <f>700*pogoda__42[[#This Row],[opady]]</f>
        <v>0</v>
      </c>
      <c r="E142">
        <f>MIN(SUM(pogoda__42[[#This Row],[Stan po czątku dnia]:[Opday do zbiornika]]), 25000)</f>
        <v>13000</v>
      </c>
      <c r="F142">
        <f>IF(pogoda__42[[#This Row],[opady]] = 0, pogoda__42[[#This Row],[Stan po czątku dnia]]*(0.0003)*pogoda__42[[#This Row],[temperatura_srednia]]^(1.5), 0)</f>
        <v>322.99441171636374</v>
      </c>
      <c r="G142" s="1">
        <f>ROUNDUP(pogoda__42[[#This Row],[Czy paruje]], 0)*(-1)</f>
        <v>-323</v>
      </c>
      <c r="H142" s="1">
        <f>SUM(pogoda__42[[#This Row],[Stany po opadach]], pogoda__42[[#This Row],[Parowanie]])</f>
        <v>12677</v>
      </c>
      <c r="I142" s="1" t="str">
        <f>IF(AND(pogoda__42[[#This Row],[temperatura_srednia]] &gt; 15, pogoda__42[[#This Row],[opady]] &lt;= 0.61), "TAK", "NIE")</f>
        <v>TAK</v>
      </c>
      <c r="J142" s="1">
        <f>IF(pogoda__42[[#This Row],[Czy podlewać]] = "TAK", IF(pogoda__42[[#This Row],[temperatura_srednia]]&lt;30, -12000, -24000),0)</f>
        <v>-12000</v>
      </c>
      <c r="K142" s="1">
        <f>IF(pogoda__42[[#This Row],[Stan przed podlanie]]+pogoda__42[[#This Row],[Ile podlać]]&lt;0, 25000+pogoda__42[[#This Row],[Ile podlać]], pogoda__42[[#This Row],[Stan przed podlanie]]+pogoda__42[[#This Row],[Ile podlać]])</f>
        <v>677</v>
      </c>
      <c r="L142" s="1">
        <f>pogoda__42[[#This Row],[Podlanie]]</f>
        <v>677</v>
      </c>
      <c r="M142" s="2">
        <v>42235</v>
      </c>
      <c r="N142" s="1">
        <f>IF(pogoda__42[[#This Row],[Stan przed podlanie]]+pogoda__42[[#This Row],[Ile podlać]]&lt;0, 25000-pogoda__42[[#This Row],[Stan przed podlanie]], 0)</f>
        <v>0</v>
      </c>
      <c r="O142" s="1">
        <f>MONTH(pogoda__42[[#This Row],[Dzień]])</f>
        <v>8</v>
      </c>
      <c r="Q142" s="2">
        <v>42235</v>
      </c>
      <c r="R142" s="1">
        <f>pogoda__42[[#This Row],[Podlanie]]</f>
        <v>677</v>
      </c>
    </row>
    <row r="143" spans="1:18" x14ac:dyDescent="0.45">
      <c r="A143">
        <v>18</v>
      </c>
      <c r="B143">
        <v>0</v>
      </c>
      <c r="C143">
        <f t="shared" si="3"/>
        <v>677</v>
      </c>
      <c r="D143">
        <f>700*pogoda__42[[#This Row],[opady]]</f>
        <v>0</v>
      </c>
      <c r="E143">
        <f>MIN(SUM(pogoda__42[[#This Row],[Stan po czątku dnia]:[Opday do zbiornika]]), 25000)</f>
        <v>677</v>
      </c>
      <c r="F143">
        <f>IF(pogoda__42[[#This Row],[opady]] = 0, pogoda__42[[#This Row],[Stan po czątku dnia]]*(0.0003)*pogoda__42[[#This Row],[temperatura_srednia]]^(1.5), 0)</f>
        <v>15.510245823970671</v>
      </c>
      <c r="G143" s="1">
        <f>ROUNDUP(pogoda__42[[#This Row],[Czy paruje]], 0)*(-1)</f>
        <v>-16</v>
      </c>
      <c r="H143" s="1">
        <f>SUM(pogoda__42[[#This Row],[Stany po opadach]], pogoda__42[[#This Row],[Parowanie]])</f>
        <v>661</v>
      </c>
      <c r="I143" s="1" t="str">
        <f>IF(AND(pogoda__42[[#This Row],[temperatura_srednia]] &gt; 15, pogoda__42[[#This Row],[opady]] &lt;= 0.61), "TAK", "NIE")</f>
        <v>TAK</v>
      </c>
      <c r="J143" s="1">
        <f>IF(pogoda__42[[#This Row],[Czy podlewać]] = "TAK", IF(pogoda__42[[#This Row],[temperatura_srednia]]&lt;30, -12000, -24000),0)</f>
        <v>-12000</v>
      </c>
      <c r="K143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43" s="1">
        <f>pogoda__42[[#This Row],[Podlanie]]</f>
        <v>13000</v>
      </c>
      <c r="M143" s="2">
        <v>42236</v>
      </c>
      <c r="N143" s="1">
        <f>IF(pogoda__42[[#This Row],[Stan przed podlanie]]+pogoda__42[[#This Row],[Ile podlać]]&lt;0, 25000-pogoda__42[[#This Row],[Stan przed podlanie]], 0)</f>
        <v>24339</v>
      </c>
      <c r="O143" s="1">
        <f>MONTH(pogoda__42[[#This Row],[Dzień]])</f>
        <v>8</v>
      </c>
      <c r="Q143" s="2">
        <v>42236</v>
      </c>
      <c r="R143" s="1">
        <f>pogoda__42[[#This Row],[Podlanie]]</f>
        <v>13000</v>
      </c>
    </row>
    <row r="144" spans="1:18" x14ac:dyDescent="0.45">
      <c r="A144">
        <v>18</v>
      </c>
      <c r="B144">
        <v>0</v>
      </c>
      <c r="C144">
        <f t="shared" si="3"/>
        <v>13000</v>
      </c>
      <c r="D144">
        <f>700*pogoda__42[[#This Row],[opady]]</f>
        <v>0</v>
      </c>
      <c r="E144">
        <f>MIN(SUM(pogoda__42[[#This Row],[Stan po czątku dnia]:[Opday do zbiornika]]), 25000)</f>
        <v>13000</v>
      </c>
      <c r="F144">
        <f>IF(pogoda__42[[#This Row],[opady]] = 0, pogoda__42[[#This Row],[Stan po czątku dnia]]*(0.0003)*pogoda__42[[#This Row],[temperatura_srednia]]^(1.5), 0)</f>
        <v>297.83337623577358</v>
      </c>
      <c r="G144" s="1">
        <f>ROUNDUP(pogoda__42[[#This Row],[Czy paruje]], 0)*(-1)</f>
        <v>-298</v>
      </c>
      <c r="H144" s="1">
        <f>SUM(pogoda__42[[#This Row],[Stany po opadach]], pogoda__42[[#This Row],[Parowanie]])</f>
        <v>12702</v>
      </c>
      <c r="I144" s="1" t="str">
        <f>IF(AND(pogoda__42[[#This Row],[temperatura_srednia]] &gt; 15, pogoda__42[[#This Row],[opady]] &lt;= 0.61), "TAK", "NIE")</f>
        <v>TAK</v>
      </c>
      <c r="J144" s="1">
        <f>IF(pogoda__42[[#This Row],[Czy podlewać]] = "TAK", IF(pogoda__42[[#This Row],[temperatura_srednia]]&lt;30, -12000, -24000),0)</f>
        <v>-12000</v>
      </c>
      <c r="K144" s="1">
        <f>IF(pogoda__42[[#This Row],[Stan przed podlanie]]+pogoda__42[[#This Row],[Ile podlać]]&lt;0, 25000+pogoda__42[[#This Row],[Ile podlać]], pogoda__42[[#This Row],[Stan przed podlanie]]+pogoda__42[[#This Row],[Ile podlać]])</f>
        <v>702</v>
      </c>
      <c r="L144" s="1">
        <f>pogoda__42[[#This Row],[Podlanie]]</f>
        <v>702</v>
      </c>
      <c r="M144" s="2">
        <v>42237</v>
      </c>
      <c r="N144" s="1">
        <f>IF(pogoda__42[[#This Row],[Stan przed podlanie]]+pogoda__42[[#This Row],[Ile podlać]]&lt;0, 25000-pogoda__42[[#This Row],[Stan przed podlanie]], 0)</f>
        <v>0</v>
      </c>
      <c r="O144" s="1">
        <f>MONTH(pogoda__42[[#This Row],[Dzień]])</f>
        <v>8</v>
      </c>
      <c r="Q144" s="2">
        <v>42237</v>
      </c>
      <c r="R144" s="1">
        <f>pogoda__42[[#This Row],[Podlanie]]</f>
        <v>702</v>
      </c>
    </row>
    <row r="145" spans="1:18" x14ac:dyDescent="0.45">
      <c r="A145">
        <v>18</v>
      </c>
      <c r="B145">
        <v>0</v>
      </c>
      <c r="C145">
        <f t="shared" si="3"/>
        <v>702</v>
      </c>
      <c r="D145">
        <f>700*pogoda__42[[#This Row],[opady]]</f>
        <v>0</v>
      </c>
      <c r="E145">
        <f>MIN(SUM(pogoda__42[[#This Row],[Stan po czątku dnia]:[Opday do zbiornika]]), 25000)</f>
        <v>702</v>
      </c>
      <c r="F145">
        <f>IF(pogoda__42[[#This Row],[opady]] = 0, pogoda__42[[#This Row],[Stan po czątku dnia]]*(0.0003)*pogoda__42[[#This Row],[temperatura_srednia]]^(1.5), 0)</f>
        <v>16.083002316731775</v>
      </c>
      <c r="G145" s="1">
        <f>ROUNDUP(pogoda__42[[#This Row],[Czy paruje]], 0)*(-1)</f>
        <v>-17</v>
      </c>
      <c r="H145" s="1">
        <f>SUM(pogoda__42[[#This Row],[Stany po opadach]], pogoda__42[[#This Row],[Parowanie]])</f>
        <v>685</v>
      </c>
      <c r="I145" s="1" t="str">
        <f>IF(AND(pogoda__42[[#This Row],[temperatura_srednia]] &gt; 15, pogoda__42[[#This Row],[opady]] &lt;= 0.61), "TAK", "NIE")</f>
        <v>TAK</v>
      </c>
      <c r="J145" s="1">
        <f>IF(pogoda__42[[#This Row],[Czy podlewać]] = "TAK", IF(pogoda__42[[#This Row],[temperatura_srednia]]&lt;30, -12000, -24000),0)</f>
        <v>-12000</v>
      </c>
      <c r="K145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45" s="1">
        <f>pogoda__42[[#This Row],[Podlanie]]</f>
        <v>13000</v>
      </c>
      <c r="M145" s="2">
        <v>42238</v>
      </c>
      <c r="N145" s="1">
        <f>IF(pogoda__42[[#This Row],[Stan przed podlanie]]+pogoda__42[[#This Row],[Ile podlać]]&lt;0, 25000-pogoda__42[[#This Row],[Stan przed podlanie]], 0)</f>
        <v>24315</v>
      </c>
      <c r="O145" s="1">
        <f>MONTH(pogoda__42[[#This Row],[Dzień]])</f>
        <v>8</v>
      </c>
      <c r="Q145" s="2">
        <v>42238</v>
      </c>
      <c r="R145" s="1">
        <f>pogoda__42[[#This Row],[Podlanie]]</f>
        <v>13000</v>
      </c>
    </row>
    <row r="146" spans="1:18" x14ac:dyDescent="0.45">
      <c r="A146">
        <v>19</v>
      </c>
      <c r="B146">
        <v>0</v>
      </c>
      <c r="C146">
        <f t="shared" si="3"/>
        <v>13000</v>
      </c>
      <c r="D146">
        <f>700*pogoda__42[[#This Row],[opady]]</f>
        <v>0</v>
      </c>
      <c r="E146">
        <f>MIN(SUM(pogoda__42[[#This Row],[Stan po czątku dnia]:[Opday do zbiornika]]), 25000)</f>
        <v>13000</v>
      </c>
      <c r="F146">
        <f>IF(pogoda__42[[#This Row],[opady]] = 0, pogoda__42[[#This Row],[Stan po czątku dnia]]*(0.0003)*pogoda__42[[#This Row],[temperatura_srednia]]^(1.5), 0)</f>
        <v>322.99441171636374</v>
      </c>
      <c r="G146" s="1">
        <f>ROUNDUP(pogoda__42[[#This Row],[Czy paruje]], 0)*(-1)</f>
        <v>-323</v>
      </c>
      <c r="H146" s="1">
        <f>SUM(pogoda__42[[#This Row],[Stany po opadach]], pogoda__42[[#This Row],[Parowanie]])</f>
        <v>12677</v>
      </c>
      <c r="I146" s="1" t="str">
        <f>IF(AND(pogoda__42[[#This Row],[temperatura_srednia]] &gt; 15, pogoda__42[[#This Row],[opady]] &lt;= 0.61), "TAK", "NIE")</f>
        <v>TAK</v>
      </c>
      <c r="J146" s="1">
        <f>IF(pogoda__42[[#This Row],[Czy podlewać]] = "TAK", IF(pogoda__42[[#This Row],[temperatura_srednia]]&lt;30, -12000, -24000),0)</f>
        <v>-12000</v>
      </c>
      <c r="K146" s="1">
        <f>IF(pogoda__42[[#This Row],[Stan przed podlanie]]+pogoda__42[[#This Row],[Ile podlać]]&lt;0, 25000+pogoda__42[[#This Row],[Ile podlać]], pogoda__42[[#This Row],[Stan przed podlanie]]+pogoda__42[[#This Row],[Ile podlać]])</f>
        <v>677</v>
      </c>
      <c r="L146" s="1">
        <f>pogoda__42[[#This Row],[Podlanie]]</f>
        <v>677</v>
      </c>
      <c r="M146" s="2">
        <v>42239</v>
      </c>
      <c r="N146" s="1">
        <f>IF(pogoda__42[[#This Row],[Stan przed podlanie]]+pogoda__42[[#This Row],[Ile podlać]]&lt;0, 25000-pogoda__42[[#This Row],[Stan przed podlanie]], 0)</f>
        <v>0</v>
      </c>
      <c r="O146" s="1">
        <f>MONTH(pogoda__42[[#This Row],[Dzień]])</f>
        <v>8</v>
      </c>
      <c r="Q146" s="2">
        <v>42239</v>
      </c>
      <c r="R146" s="1">
        <f>pogoda__42[[#This Row],[Podlanie]]</f>
        <v>677</v>
      </c>
    </row>
    <row r="147" spans="1:18" x14ac:dyDescent="0.45">
      <c r="A147">
        <v>21</v>
      </c>
      <c r="B147">
        <v>5.5</v>
      </c>
      <c r="C147">
        <f t="shared" si="3"/>
        <v>677</v>
      </c>
      <c r="D147">
        <f>700*pogoda__42[[#This Row],[opady]]</f>
        <v>3850</v>
      </c>
      <c r="E147">
        <f>MIN(SUM(pogoda__42[[#This Row],[Stan po czątku dnia]:[Opday do zbiornika]]), 25000)</f>
        <v>4527</v>
      </c>
      <c r="F147">
        <f>IF(pogoda__42[[#This Row],[opady]] = 0, pogoda__42[[#This Row],[Stan po czątku dnia]]*(0.0003)*pogoda__42[[#This Row],[temperatura_srednia]]^(1.5), 0)</f>
        <v>0</v>
      </c>
      <c r="G147" s="1">
        <f>ROUNDUP(pogoda__42[[#This Row],[Czy paruje]], 0)*(-1)</f>
        <v>0</v>
      </c>
      <c r="H147" s="1">
        <f>SUM(pogoda__42[[#This Row],[Stany po opadach]], pogoda__42[[#This Row],[Parowanie]])</f>
        <v>4527</v>
      </c>
      <c r="I147" s="1" t="str">
        <f>IF(AND(pogoda__42[[#This Row],[temperatura_srednia]] &gt; 15, pogoda__42[[#This Row],[opady]] &lt;= 0.61), "TAK", "NIE")</f>
        <v>NIE</v>
      </c>
      <c r="J147" s="1">
        <f>IF(pogoda__42[[#This Row],[Czy podlewać]] = "TAK", IF(pogoda__42[[#This Row],[temperatura_srednia]]&lt;30, -12000, -24000),0)</f>
        <v>0</v>
      </c>
      <c r="K147" s="1">
        <f>IF(pogoda__42[[#This Row],[Stan przed podlanie]]+pogoda__42[[#This Row],[Ile podlać]]&lt;0, 25000+pogoda__42[[#This Row],[Ile podlać]], pogoda__42[[#This Row],[Stan przed podlanie]]+pogoda__42[[#This Row],[Ile podlać]])</f>
        <v>4527</v>
      </c>
      <c r="L147" s="1">
        <f>pogoda__42[[#This Row],[Podlanie]]</f>
        <v>4527</v>
      </c>
      <c r="M147" s="2">
        <v>42240</v>
      </c>
      <c r="N147" s="1">
        <f>IF(pogoda__42[[#This Row],[Stan przed podlanie]]+pogoda__42[[#This Row],[Ile podlać]]&lt;0, 25000-pogoda__42[[#This Row],[Stan przed podlanie]], 0)</f>
        <v>0</v>
      </c>
      <c r="O147" s="1">
        <f>MONTH(pogoda__42[[#This Row],[Dzień]])</f>
        <v>8</v>
      </c>
      <c r="Q147" s="2">
        <v>42240</v>
      </c>
      <c r="R147" s="1">
        <f>pogoda__42[[#This Row],[Podlanie]]</f>
        <v>4527</v>
      </c>
    </row>
    <row r="148" spans="1:18" x14ac:dyDescent="0.45">
      <c r="A148">
        <v>18</v>
      </c>
      <c r="B148">
        <v>18</v>
      </c>
      <c r="C148">
        <f t="shared" si="3"/>
        <v>4527</v>
      </c>
      <c r="D148">
        <f>700*pogoda__42[[#This Row],[opady]]</f>
        <v>12600</v>
      </c>
      <c r="E148">
        <f>MIN(SUM(pogoda__42[[#This Row],[Stan po czątku dnia]:[Opday do zbiornika]]), 25000)</f>
        <v>17127</v>
      </c>
      <c r="F148">
        <f>IF(pogoda__42[[#This Row],[opady]] = 0, pogoda__42[[#This Row],[Stan po czątku dnia]]*(0.0003)*pogoda__42[[#This Row],[temperatura_srednia]]^(1.5), 0)</f>
        <v>0</v>
      </c>
      <c r="G148" s="1">
        <f>ROUNDUP(pogoda__42[[#This Row],[Czy paruje]], 0)*(-1)</f>
        <v>0</v>
      </c>
      <c r="H148" s="1">
        <f>SUM(pogoda__42[[#This Row],[Stany po opadach]], pogoda__42[[#This Row],[Parowanie]])</f>
        <v>17127</v>
      </c>
      <c r="I148" s="1" t="str">
        <f>IF(AND(pogoda__42[[#This Row],[temperatura_srednia]] &gt; 15, pogoda__42[[#This Row],[opady]] &lt;= 0.61), "TAK", "NIE")</f>
        <v>NIE</v>
      </c>
      <c r="J148" s="1">
        <f>IF(pogoda__42[[#This Row],[Czy podlewać]] = "TAK", IF(pogoda__42[[#This Row],[temperatura_srednia]]&lt;30, -12000, -24000),0)</f>
        <v>0</v>
      </c>
      <c r="K148" s="1">
        <f>IF(pogoda__42[[#This Row],[Stan przed podlanie]]+pogoda__42[[#This Row],[Ile podlać]]&lt;0, 25000+pogoda__42[[#This Row],[Ile podlać]], pogoda__42[[#This Row],[Stan przed podlanie]]+pogoda__42[[#This Row],[Ile podlać]])</f>
        <v>17127</v>
      </c>
      <c r="L148" s="1">
        <f>pogoda__42[[#This Row],[Podlanie]]</f>
        <v>17127</v>
      </c>
      <c r="M148" s="2">
        <v>42241</v>
      </c>
      <c r="N148" s="1">
        <f>IF(pogoda__42[[#This Row],[Stan przed podlanie]]+pogoda__42[[#This Row],[Ile podlać]]&lt;0, 25000-pogoda__42[[#This Row],[Stan przed podlanie]], 0)</f>
        <v>0</v>
      </c>
      <c r="O148" s="1">
        <f>MONTH(pogoda__42[[#This Row],[Dzień]])</f>
        <v>8</v>
      </c>
      <c r="Q148" s="2">
        <v>42241</v>
      </c>
      <c r="R148" s="1">
        <f>pogoda__42[[#This Row],[Podlanie]]</f>
        <v>17127</v>
      </c>
    </row>
    <row r="149" spans="1:18" x14ac:dyDescent="0.45">
      <c r="A149">
        <v>19</v>
      </c>
      <c r="B149">
        <v>12</v>
      </c>
      <c r="C149">
        <f t="shared" si="3"/>
        <v>17127</v>
      </c>
      <c r="D149">
        <f>700*pogoda__42[[#This Row],[opady]]</f>
        <v>8400</v>
      </c>
      <c r="E149">
        <f>MIN(SUM(pogoda__42[[#This Row],[Stan po czątku dnia]:[Opday do zbiornika]]), 25000)</f>
        <v>25000</v>
      </c>
      <c r="F149">
        <f>IF(pogoda__42[[#This Row],[opady]] = 0, pogoda__42[[#This Row],[Stan po czątku dnia]]*(0.0003)*pogoda__42[[#This Row],[temperatura_srednia]]^(1.5), 0)</f>
        <v>0</v>
      </c>
      <c r="G149" s="1">
        <f>ROUNDUP(pogoda__42[[#This Row],[Czy paruje]], 0)*(-1)</f>
        <v>0</v>
      </c>
      <c r="H149" s="1">
        <f>SUM(pogoda__42[[#This Row],[Stany po opadach]], pogoda__42[[#This Row],[Parowanie]])</f>
        <v>25000</v>
      </c>
      <c r="I149" s="1" t="str">
        <f>IF(AND(pogoda__42[[#This Row],[temperatura_srednia]] &gt; 15, pogoda__42[[#This Row],[opady]] &lt;= 0.61), "TAK", "NIE")</f>
        <v>NIE</v>
      </c>
      <c r="J149" s="1">
        <f>IF(pogoda__42[[#This Row],[Czy podlewać]] = "TAK", IF(pogoda__42[[#This Row],[temperatura_srednia]]&lt;30, -12000, -24000),0)</f>
        <v>0</v>
      </c>
      <c r="K149" s="1">
        <f>IF(pogoda__42[[#This Row],[Stan przed podlanie]]+pogoda__42[[#This Row],[Ile podlać]]&lt;0, 25000+pogoda__42[[#This Row],[Ile podlać]], pogoda__42[[#This Row],[Stan przed podlanie]]+pogoda__42[[#This Row],[Ile podlać]])</f>
        <v>25000</v>
      </c>
      <c r="L149" s="1">
        <f>pogoda__42[[#This Row],[Podlanie]]</f>
        <v>25000</v>
      </c>
      <c r="M149" s="2">
        <v>42242</v>
      </c>
      <c r="N149" s="1">
        <f>IF(pogoda__42[[#This Row],[Stan przed podlanie]]+pogoda__42[[#This Row],[Ile podlać]]&lt;0, 25000-pogoda__42[[#This Row],[Stan przed podlanie]], 0)</f>
        <v>0</v>
      </c>
      <c r="O149" s="1">
        <f>MONTH(pogoda__42[[#This Row],[Dzień]])</f>
        <v>8</v>
      </c>
      <c r="Q149" s="2">
        <v>42242</v>
      </c>
      <c r="R149" s="1">
        <f>pogoda__42[[#This Row],[Podlanie]]</f>
        <v>25000</v>
      </c>
    </row>
    <row r="150" spans="1:18" x14ac:dyDescent="0.45">
      <c r="A150">
        <v>23</v>
      </c>
      <c r="B150">
        <v>0</v>
      </c>
      <c r="C150">
        <f t="shared" si="3"/>
        <v>25000</v>
      </c>
      <c r="D150">
        <f>700*pogoda__42[[#This Row],[opady]]</f>
        <v>0</v>
      </c>
      <c r="E150">
        <f>MIN(SUM(pogoda__42[[#This Row],[Stan po czątku dnia]:[Opday do zbiornika]]), 25000)</f>
        <v>25000</v>
      </c>
      <c r="F150">
        <f>IF(pogoda__42[[#This Row],[opady]] = 0, pogoda__42[[#This Row],[Stan po czątku dnia]]*(0.0003)*pogoda__42[[#This Row],[temperatura_srednia]]^(1.5), 0)</f>
        <v>827.28093777144397</v>
      </c>
      <c r="G150" s="1">
        <f>ROUNDUP(pogoda__42[[#This Row],[Czy paruje]], 0)*(-1)</f>
        <v>-828</v>
      </c>
      <c r="H150" s="1">
        <f>SUM(pogoda__42[[#This Row],[Stany po opadach]], pogoda__42[[#This Row],[Parowanie]])</f>
        <v>24172</v>
      </c>
      <c r="I150" s="1" t="str">
        <f>IF(AND(pogoda__42[[#This Row],[temperatura_srednia]] &gt; 15, pogoda__42[[#This Row],[opady]] &lt;= 0.61), "TAK", "NIE")</f>
        <v>TAK</v>
      </c>
      <c r="J150" s="1">
        <f>IF(pogoda__42[[#This Row],[Czy podlewać]] = "TAK", IF(pogoda__42[[#This Row],[temperatura_srednia]]&lt;30, -12000, -24000),0)</f>
        <v>-12000</v>
      </c>
      <c r="K150" s="1">
        <f>IF(pogoda__42[[#This Row],[Stan przed podlanie]]+pogoda__42[[#This Row],[Ile podlać]]&lt;0, 25000+pogoda__42[[#This Row],[Ile podlać]], pogoda__42[[#This Row],[Stan przed podlanie]]+pogoda__42[[#This Row],[Ile podlać]])</f>
        <v>12172</v>
      </c>
      <c r="L150" s="1">
        <f>pogoda__42[[#This Row],[Podlanie]]</f>
        <v>12172</v>
      </c>
      <c r="M150" s="2">
        <v>42243</v>
      </c>
      <c r="N150" s="1">
        <f>IF(pogoda__42[[#This Row],[Stan przed podlanie]]+pogoda__42[[#This Row],[Ile podlać]]&lt;0, 25000-pogoda__42[[#This Row],[Stan przed podlanie]], 0)</f>
        <v>0</v>
      </c>
      <c r="O150" s="1">
        <f>MONTH(pogoda__42[[#This Row],[Dzień]])</f>
        <v>8</v>
      </c>
      <c r="Q150" s="2">
        <v>42243</v>
      </c>
      <c r="R150" s="1">
        <f>pogoda__42[[#This Row],[Podlanie]]</f>
        <v>12172</v>
      </c>
    </row>
    <row r="151" spans="1:18" x14ac:dyDescent="0.45">
      <c r="A151">
        <v>17</v>
      </c>
      <c r="B151">
        <v>0.1</v>
      </c>
      <c r="C151">
        <f t="shared" si="3"/>
        <v>12172</v>
      </c>
      <c r="D151">
        <f>700*pogoda__42[[#This Row],[opady]]</f>
        <v>70</v>
      </c>
      <c r="E151">
        <f>MIN(SUM(pogoda__42[[#This Row],[Stan po czątku dnia]:[Opday do zbiornika]]), 25000)</f>
        <v>12242</v>
      </c>
      <c r="F151">
        <f>IF(pogoda__42[[#This Row],[opady]] = 0, pogoda__42[[#This Row],[Stan po czątku dnia]]*(0.0003)*pogoda__42[[#This Row],[temperatura_srednia]]^(1.5), 0)</f>
        <v>0</v>
      </c>
      <c r="G151" s="1">
        <f>ROUNDUP(pogoda__42[[#This Row],[Czy paruje]], 0)*(-1)</f>
        <v>0</v>
      </c>
      <c r="H151" s="1">
        <f>SUM(pogoda__42[[#This Row],[Stany po opadach]], pogoda__42[[#This Row],[Parowanie]])</f>
        <v>12242</v>
      </c>
      <c r="I151" s="1" t="str">
        <f>IF(AND(pogoda__42[[#This Row],[temperatura_srednia]] &gt; 15, pogoda__42[[#This Row],[opady]] &lt;= 0.61), "TAK", "NIE")</f>
        <v>TAK</v>
      </c>
      <c r="J151" s="1">
        <f>IF(pogoda__42[[#This Row],[Czy podlewać]] = "TAK", IF(pogoda__42[[#This Row],[temperatura_srednia]]&lt;30, -12000, -24000),0)</f>
        <v>-12000</v>
      </c>
      <c r="K151" s="1">
        <f>IF(pogoda__42[[#This Row],[Stan przed podlanie]]+pogoda__42[[#This Row],[Ile podlać]]&lt;0, 25000+pogoda__42[[#This Row],[Ile podlać]], pogoda__42[[#This Row],[Stan przed podlanie]]+pogoda__42[[#This Row],[Ile podlać]])</f>
        <v>242</v>
      </c>
      <c r="L151" s="1">
        <f>pogoda__42[[#This Row],[Podlanie]]</f>
        <v>242</v>
      </c>
      <c r="M151" s="2">
        <v>42244</v>
      </c>
      <c r="N151" s="1">
        <f>IF(pogoda__42[[#This Row],[Stan przed podlanie]]+pogoda__42[[#This Row],[Ile podlać]]&lt;0, 25000-pogoda__42[[#This Row],[Stan przed podlanie]], 0)</f>
        <v>0</v>
      </c>
      <c r="O151" s="1">
        <f>MONTH(pogoda__42[[#This Row],[Dzień]])</f>
        <v>8</v>
      </c>
      <c r="Q151" s="2">
        <v>42244</v>
      </c>
      <c r="R151" s="1">
        <f>pogoda__42[[#This Row],[Podlanie]]</f>
        <v>242</v>
      </c>
    </row>
    <row r="152" spans="1:18" x14ac:dyDescent="0.45">
      <c r="A152">
        <v>16</v>
      </c>
      <c r="B152">
        <v>14</v>
      </c>
      <c r="C152">
        <f t="shared" si="3"/>
        <v>242</v>
      </c>
      <c r="D152">
        <f>700*pogoda__42[[#This Row],[opady]]</f>
        <v>9800</v>
      </c>
      <c r="E152">
        <f>MIN(SUM(pogoda__42[[#This Row],[Stan po czątku dnia]:[Opday do zbiornika]]), 25000)</f>
        <v>10042</v>
      </c>
      <c r="F152">
        <f>IF(pogoda__42[[#This Row],[opady]] = 0, pogoda__42[[#This Row],[Stan po czątku dnia]]*(0.0003)*pogoda__42[[#This Row],[temperatura_srednia]]^(1.5), 0)</f>
        <v>0</v>
      </c>
      <c r="G152" s="1">
        <f>ROUNDUP(pogoda__42[[#This Row],[Czy paruje]], 0)*(-1)</f>
        <v>0</v>
      </c>
      <c r="H152" s="1">
        <f>SUM(pogoda__42[[#This Row],[Stany po opadach]], pogoda__42[[#This Row],[Parowanie]])</f>
        <v>10042</v>
      </c>
      <c r="I152" s="1" t="str">
        <f>IF(AND(pogoda__42[[#This Row],[temperatura_srednia]] &gt; 15, pogoda__42[[#This Row],[opady]] &lt;= 0.61), "TAK", "NIE")</f>
        <v>NIE</v>
      </c>
      <c r="J152" s="1">
        <f>IF(pogoda__42[[#This Row],[Czy podlewać]] = "TAK", IF(pogoda__42[[#This Row],[temperatura_srednia]]&lt;30, -12000, -24000),0)</f>
        <v>0</v>
      </c>
      <c r="K152" s="1">
        <f>IF(pogoda__42[[#This Row],[Stan przed podlanie]]+pogoda__42[[#This Row],[Ile podlać]]&lt;0, 25000+pogoda__42[[#This Row],[Ile podlać]], pogoda__42[[#This Row],[Stan przed podlanie]]+pogoda__42[[#This Row],[Ile podlać]])</f>
        <v>10042</v>
      </c>
      <c r="L152" s="1">
        <f>pogoda__42[[#This Row],[Podlanie]]</f>
        <v>10042</v>
      </c>
      <c r="M152" s="2">
        <v>42245</v>
      </c>
      <c r="N152" s="1">
        <f>IF(pogoda__42[[#This Row],[Stan przed podlanie]]+pogoda__42[[#This Row],[Ile podlać]]&lt;0, 25000-pogoda__42[[#This Row],[Stan przed podlanie]], 0)</f>
        <v>0</v>
      </c>
      <c r="O152" s="1">
        <f>MONTH(pogoda__42[[#This Row],[Dzień]])</f>
        <v>8</v>
      </c>
      <c r="Q152" s="2">
        <v>42245</v>
      </c>
      <c r="R152" s="1">
        <f>pogoda__42[[#This Row],[Podlanie]]</f>
        <v>10042</v>
      </c>
    </row>
    <row r="153" spans="1:18" x14ac:dyDescent="0.45">
      <c r="A153">
        <v>22</v>
      </c>
      <c r="B153">
        <v>0</v>
      </c>
      <c r="C153">
        <f t="shared" si="3"/>
        <v>10042</v>
      </c>
      <c r="D153">
        <f>700*pogoda__42[[#This Row],[opady]]</f>
        <v>0</v>
      </c>
      <c r="E153">
        <f>MIN(SUM(pogoda__42[[#This Row],[Stan po czątku dnia]:[Opday do zbiornika]]), 25000)</f>
        <v>10042</v>
      </c>
      <c r="F153">
        <f>IF(pogoda__42[[#This Row],[opady]] = 0, pogoda__42[[#This Row],[Stan po czątku dnia]]*(0.0003)*pogoda__42[[#This Row],[temperatura_srednia]]^(1.5), 0)</f>
        <v>310.86762339696952</v>
      </c>
      <c r="G153" s="1">
        <f>ROUNDUP(pogoda__42[[#This Row],[Czy paruje]], 0)*(-1)</f>
        <v>-311</v>
      </c>
      <c r="H153" s="1">
        <f>SUM(pogoda__42[[#This Row],[Stany po opadach]], pogoda__42[[#This Row],[Parowanie]])</f>
        <v>9731</v>
      </c>
      <c r="I153" s="1" t="str">
        <f>IF(AND(pogoda__42[[#This Row],[temperatura_srednia]] &gt; 15, pogoda__42[[#This Row],[opady]] &lt;= 0.61), "TAK", "NIE")</f>
        <v>TAK</v>
      </c>
      <c r="J153" s="1">
        <f>IF(pogoda__42[[#This Row],[Czy podlewać]] = "TAK", IF(pogoda__42[[#This Row],[temperatura_srednia]]&lt;30, -12000, -24000),0)</f>
        <v>-12000</v>
      </c>
      <c r="K153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53" s="1">
        <f>pogoda__42[[#This Row],[Podlanie]]</f>
        <v>13000</v>
      </c>
      <c r="M153" s="2">
        <v>42246</v>
      </c>
      <c r="N153" s="1">
        <f>IF(pogoda__42[[#This Row],[Stan przed podlanie]]+pogoda__42[[#This Row],[Ile podlać]]&lt;0, 25000-pogoda__42[[#This Row],[Stan przed podlanie]], 0)</f>
        <v>15269</v>
      </c>
      <c r="O153" s="1">
        <f>MONTH(pogoda__42[[#This Row],[Dzień]])</f>
        <v>8</v>
      </c>
      <c r="Q153" s="2">
        <v>42246</v>
      </c>
      <c r="R153" s="1">
        <f>pogoda__42[[#This Row],[Podlanie]]</f>
        <v>13000</v>
      </c>
    </row>
    <row r="154" spans="1:18" x14ac:dyDescent="0.45">
      <c r="A154">
        <v>26</v>
      </c>
      <c r="B154">
        <v>0</v>
      </c>
      <c r="C154">
        <f t="shared" si="3"/>
        <v>13000</v>
      </c>
      <c r="D154">
        <f>700*pogoda__42[[#This Row],[opady]]</f>
        <v>0</v>
      </c>
      <c r="E154">
        <f>MIN(SUM(pogoda__42[[#This Row],[Stan po czątku dnia]:[Opday do zbiornika]]), 25000)</f>
        <v>13000</v>
      </c>
      <c r="F154">
        <f>IF(pogoda__42[[#This Row],[opady]] = 0, pogoda__42[[#This Row],[Stan po czątku dnia]]*(0.0003)*pogoda__42[[#This Row],[temperatura_srednia]]^(1.5), 0)</f>
        <v>517.04057867830852</v>
      </c>
      <c r="G154" s="1">
        <f>ROUNDUP(pogoda__42[[#This Row],[Czy paruje]], 0)*(-1)</f>
        <v>-518</v>
      </c>
      <c r="H154" s="1">
        <f>SUM(pogoda__42[[#This Row],[Stany po opadach]], pogoda__42[[#This Row],[Parowanie]])</f>
        <v>12482</v>
      </c>
      <c r="I154" s="1" t="str">
        <f>IF(AND(pogoda__42[[#This Row],[temperatura_srednia]] &gt; 15, pogoda__42[[#This Row],[opady]] &lt;= 0.61), "TAK", "NIE")</f>
        <v>TAK</v>
      </c>
      <c r="J154" s="1">
        <f>IF(pogoda__42[[#This Row],[Czy podlewać]] = "TAK", IF(pogoda__42[[#This Row],[temperatura_srednia]]&lt;30, -12000, -24000),0)</f>
        <v>-12000</v>
      </c>
      <c r="K154" s="1">
        <f>IF(pogoda__42[[#This Row],[Stan przed podlanie]]+pogoda__42[[#This Row],[Ile podlać]]&lt;0, 25000+pogoda__42[[#This Row],[Ile podlać]], pogoda__42[[#This Row],[Stan przed podlanie]]+pogoda__42[[#This Row],[Ile podlać]])</f>
        <v>482</v>
      </c>
      <c r="L154" s="1">
        <f>pogoda__42[[#This Row],[Podlanie]]</f>
        <v>482</v>
      </c>
      <c r="M154" s="2">
        <v>42247</v>
      </c>
      <c r="N154" s="1">
        <f>IF(pogoda__42[[#This Row],[Stan przed podlanie]]+pogoda__42[[#This Row],[Ile podlać]]&lt;0, 25000-pogoda__42[[#This Row],[Stan przed podlanie]], 0)</f>
        <v>0</v>
      </c>
      <c r="O154" s="1">
        <f>MONTH(pogoda__42[[#This Row],[Dzień]])</f>
        <v>8</v>
      </c>
      <c r="Q154" s="2">
        <v>42247</v>
      </c>
      <c r="R154" s="1">
        <f>pogoda__42[[#This Row],[Podlanie]]</f>
        <v>482</v>
      </c>
    </row>
    <row r="155" spans="1:18" x14ac:dyDescent="0.45">
      <c r="A155">
        <v>27</v>
      </c>
      <c r="B155">
        <v>2</v>
      </c>
      <c r="C155">
        <f t="shared" si="3"/>
        <v>482</v>
      </c>
      <c r="D155">
        <f>700*pogoda__42[[#This Row],[opady]]</f>
        <v>1400</v>
      </c>
      <c r="E155">
        <f>MIN(SUM(pogoda__42[[#This Row],[Stan po czątku dnia]:[Opday do zbiornika]]), 25000)</f>
        <v>1882</v>
      </c>
      <c r="F155">
        <f>IF(pogoda__42[[#This Row],[opady]] = 0, pogoda__42[[#This Row],[Stan po czątku dnia]]*(0.0003)*pogoda__42[[#This Row],[temperatura_srednia]]^(1.5), 0)</f>
        <v>0</v>
      </c>
      <c r="G155" s="1">
        <f>ROUNDUP(pogoda__42[[#This Row],[Czy paruje]], 0)*(-1)</f>
        <v>0</v>
      </c>
      <c r="H155" s="1">
        <f>SUM(pogoda__42[[#This Row],[Stany po opadach]], pogoda__42[[#This Row],[Parowanie]])</f>
        <v>1882</v>
      </c>
      <c r="I155" s="1" t="str">
        <f>IF(AND(pogoda__42[[#This Row],[temperatura_srednia]] &gt; 15, pogoda__42[[#This Row],[opady]] &lt;= 0.61), "TAK", "NIE")</f>
        <v>NIE</v>
      </c>
      <c r="J155" s="1">
        <f>IF(pogoda__42[[#This Row],[Czy podlewać]] = "TAK", IF(pogoda__42[[#This Row],[temperatura_srednia]]&lt;30, -12000, -24000),0)</f>
        <v>0</v>
      </c>
      <c r="K155" s="1">
        <f>IF(pogoda__42[[#This Row],[Stan przed podlanie]]+pogoda__42[[#This Row],[Ile podlać]]&lt;0, 25000+pogoda__42[[#This Row],[Ile podlać]], pogoda__42[[#This Row],[Stan przed podlanie]]+pogoda__42[[#This Row],[Ile podlać]])</f>
        <v>1882</v>
      </c>
      <c r="L155" s="1">
        <f>pogoda__42[[#This Row],[Podlanie]]</f>
        <v>1882</v>
      </c>
      <c r="M155" s="2">
        <v>42248</v>
      </c>
      <c r="N155" s="1">
        <f>IF(pogoda__42[[#This Row],[Stan przed podlanie]]+pogoda__42[[#This Row],[Ile podlać]]&lt;0, 25000-pogoda__42[[#This Row],[Stan przed podlanie]], 0)</f>
        <v>0</v>
      </c>
      <c r="O155" s="1">
        <f>MONTH(pogoda__42[[#This Row],[Dzień]])</f>
        <v>9</v>
      </c>
      <c r="Q155" s="2">
        <v>42248</v>
      </c>
      <c r="R155" s="1">
        <f>pogoda__42[[#This Row],[Podlanie]]</f>
        <v>1882</v>
      </c>
    </row>
    <row r="156" spans="1:18" x14ac:dyDescent="0.45">
      <c r="A156">
        <v>18</v>
      </c>
      <c r="B156">
        <v>0</v>
      </c>
      <c r="C156">
        <f t="shared" si="3"/>
        <v>1882</v>
      </c>
      <c r="D156">
        <f>700*pogoda__42[[#This Row],[opady]]</f>
        <v>0</v>
      </c>
      <c r="E156">
        <f>MIN(SUM(pogoda__42[[#This Row],[Stan po czątku dnia]:[Opday do zbiornika]]), 25000)</f>
        <v>1882</v>
      </c>
      <c r="F156">
        <f>IF(pogoda__42[[#This Row],[opady]] = 0, pogoda__42[[#This Row],[Stan po czątku dnia]]*(0.0003)*pogoda__42[[#This Row],[temperatura_srednia]]^(1.5), 0)</f>
        <v>43.11710877505584</v>
      </c>
      <c r="G156" s="1">
        <f>ROUNDUP(pogoda__42[[#This Row],[Czy paruje]], 0)*(-1)</f>
        <v>-44</v>
      </c>
      <c r="H156" s="1">
        <f>SUM(pogoda__42[[#This Row],[Stany po opadach]], pogoda__42[[#This Row],[Parowanie]])</f>
        <v>1838</v>
      </c>
      <c r="I156" s="1" t="str">
        <f>IF(AND(pogoda__42[[#This Row],[temperatura_srednia]] &gt; 15, pogoda__42[[#This Row],[opady]] &lt;= 0.61), "TAK", "NIE")</f>
        <v>TAK</v>
      </c>
      <c r="J156" s="1">
        <f>IF(pogoda__42[[#This Row],[Czy podlewać]] = "TAK", IF(pogoda__42[[#This Row],[temperatura_srednia]]&lt;30, -12000, -24000),0)</f>
        <v>-12000</v>
      </c>
      <c r="K156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56" s="1">
        <f>pogoda__42[[#This Row],[Podlanie]]</f>
        <v>13000</v>
      </c>
      <c r="M156" s="2">
        <v>42249</v>
      </c>
      <c r="N156" s="1">
        <f>IF(pogoda__42[[#This Row],[Stan przed podlanie]]+pogoda__42[[#This Row],[Ile podlać]]&lt;0, 25000-pogoda__42[[#This Row],[Stan przed podlanie]], 0)</f>
        <v>23162</v>
      </c>
      <c r="O156" s="1">
        <f>MONTH(pogoda__42[[#This Row],[Dzień]])</f>
        <v>9</v>
      </c>
      <c r="Q156" s="2">
        <v>42249</v>
      </c>
      <c r="R156" s="1">
        <f>pogoda__42[[#This Row],[Podlanie]]</f>
        <v>13000</v>
      </c>
    </row>
    <row r="157" spans="1:18" x14ac:dyDescent="0.45">
      <c r="A157">
        <v>17</v>
      </c>
      <c r="B157">
        <v>0</v>
      </c>
      <c r="C157">
        <f t="shared" si="3"/>
        <v>13000</v>
      </c>
      <c r="D157">
        <f>700*pogoda__42[[#This Row],[opady]]</f>
        <v>0</v>
      </c>
      <c r="E157">
        <f>MIN(SUM(pogoda__42[[#This Row],[Stan po czątku dnia]:[Opday do zbiornika]]), 25000)</f>
        <v>13000</v>
      </c>
      <c r="F157">
        <f>IF(pogoda__42[[#This Row],[opady]] = 0, pogoda__42[[#This Row],[Stan po czątku dnia]]*(0.0003)*pogoda__42[[#This Row],[temperatura_srednia]]^(1.5), 0)</f>
        <v>273.36190297845098</v>
      </c>
      <c r="G157" s="1">
        <f>ROUNDUP(pogoda__42[[#This Row],[Czy paruje]], 0)*(-1)</f>
        <v>-274</v>
      </c>
      <c r="H157" s="1">
        <f>SUM(pogoda__42[[#This Row],[Stany po opadach]], pogoda__42[[#This Row],[Parowanie]])</f>
        <v>12726</v>
      </c>
      <c r="I157" s="1" t="str">
        <f>IF(AND(pogoda__42[[#This Row],[temperatura_srednia]] &gt; 15, pogoda__42[[#This Row],[opady]] &lt;= 0.61), "TAK", "NIE")</f>
        <v>TAK</v>
      </c>
      <c r="J157" s="1">
        <f>IF(pogoda__42[[#This Row],[Czy podlewać]] = "TAK", IF(pogoda__42[[#This Row],[temperatura_srednia]]&lt;30, -12000, -24000),0)</f>
        <v>-12000</v>
      </c>
      <c r="K157" s="1">
        <f>IF(pogoda__42[[#This Row],[Stan przed podlanie]]+pogoda__42[[#This Row],[Ile podlać]]&lt;0, 25000+pogoda__42[[#This Row],[Ile podlać]], pogoda__42[[#This Row],[Stan przed podlanie]]+pogoda__42[[#This Row],[Ile podlać]])</f>
        <v>726</v>
      </c>
      <c r="L157" s="1">
        <f>pogoda__42[[#This Row],[Podlanie]]</f>
        <v>726</v>
      </c>
      <c r="M157" s="2">
        <v>42250</v>
      </c>
      <c r="N157" s="1">
        <f>IF(pogoda__42[[#This Row],[Stan przed podlanie]]+pogoda__42[[#This Row],[Ile podlać]]&lt;0, 25000-pogoda__42[[#This Row],[Stan przed podlanie]], 0)</f>
        <v>0</v>
      </c>
      <c r="O157" s="1">
        <f>MONTH(pogoda__42[[#This Row],[Dzień]])</f>
        <v>9</v>
      </c>
      <c r="Q157" s="2">
        <v>42250</v>
      </c>
      <c r="R157" s="1">
        <f>pogoda__42[[#This Row],[Podlanie]]</f>
        <v>726</v>
      </c>
    </row>
    <row r="158" spans="1:18" x14ac:dyDescent="0.45">
      <c r="A158">
        <v>16</v>
      </c>
      <c r="B158">
        <v>0.1</v>
      </c>
      <c r="C158">
        <f t="shared" si="3"/>
        <v>726</v>
      </c>
      <c r="D158">
        <f>700*pogoda__42[[#This Row],[opady]]</f>
        <v>70</v>
      </c>
      <c r="E158">
        <f>MIN(SUM(pogoda__42[[#This Row],[Stan po czątku dnia]:[Opday do zbiornika]]), 25000)</f>
        <v>796</v>
      </c>
      <c r="F158">
        <f>IF(pogoda__42[[#This Row],[opady]] = 0, pogoda__42[[#This Row],[Stan po czątku dnia]]*(0.0003)*pogoda__42[[#This Row],[temperatura_srednia]]^(1.5), 0)</f>
        <v>0</v>
      </c>
      <c r="G158" s="1">
        <f>ROUNDUP(pogoda__42[[#This Row],[Czy paruje]], 0)*(-1)</f>
        <v>0</v>
      </c>
      <c r="H158" s="1">
        <f>SUM(pogoda__42[[#This Row],[Stany po opadach]], pogoda__42[[#This Row],[Parowanie]])</f>
        <v>796</v>
      </c>
      <c r="I158" s="1" t="str">
        <f>IF(AND(pogoda__42[[#This Row],[temperatura_srednia]] &gt; 15, pogoda__42[[#This Row],[opady]] &lt;= 0.61), "TAK", "NIE")</f>
        <v>TAK</v>
      </c>
      <c r="J158" s="1">
        <f>IF(pogoda__42[[#This Row],[Czy podlewać]] = "TAK", IF(pogoda__42[[#This Row],[temperatura_srednia]]&lt;30, -12000, -24000),0)</f>
        <v>-12000</v>
      </c>
      <c r="K158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58" s="1">
        <f>pogoda__42[[#This Row],[Podlanie]]</f>
        <v>13000</v>
      </c>
      <c r="M158" s="2">
        <v>42251</v>
      </c>
      <c r="N158" s="1">
        <f>IF(pogoda__42[[#This Row],[Stan przed podlanie]]+pogoda__42[[#This Row],[Ile podlać]]&lt;0, 25000-pogoda__42[[#This Row],[Stan przed podlanie]], 0)</f>
        <v>24204</v>
      </c>
      <c r="O158" s="1">
        <f>MONTH(pogoda__42[[#This Row],[Dzień]])</f>
        <v>9</v>
      </c>
      <c r="Q158" s="2">
        <v>42251</v>
      </c>
      <c r="R158" s="1">
        <f>pogoda__42[[#This Row],[Podlanie]]</f>
        <v>13000</v>
      </c>
    </row>
    <row r="159" spans="1:18" x14ac:dyDescent="0.45">
      <c r="A159">
        <v>15</v>
      </c>
      <c r="B159">
        <v>0</v>
      </c>
      <c r="C159">
        <f t="shared" si="3"/>
        <v>13000</v>
      </c>
      <c r="D159">
        <f>700*pogoda__42[[#This Row],[opady]]</f>
        <v>0</v>
      </c>
      <c r="E159">
        <f>MIN(SUM(pogoda__42[[#This Row],[Stan po czątku dnia]:[Opday do zbiornika]]), 25000)</f>
        <v>13000</v>
      </c>
      <c r="F159">
        <f>IF(pogoda__42[[#This Row],[opady]] = 0, pogoda__42[[#This Row],[Stan po czątku dnia]]*(0.0003)*pogoda__42[[#This Row],[temperatura_srednia]]^(1.5), 0)</f>
        <v>226.5695257531338</v>
      </c>
      <c r="G159" s="1">
        <f>ROUNDUP(pogoda__42[[#This Row],[Czy paruje]], 0)*(-1)</f>
        <v>-227</v>
      </c>
      <c r="H159" s="1">
        <f>SUM(pogoda__42[[#This Row],[Stany po opadach]], pogoda__42[[#This Row],[Parowanie]])</f>
        <v>12773</v>
      </c>
      <c r="I159" s="1" t="str">
        <f>IF(AND(pogoda__42[[#This Row],[temperatura_srednia]] &gt; 15, pogoda__42[[#This Row],[opady]] &lt;= 0.61), "TAK", "NIE")</f>
        <v>NIE</v>
      </c>
      <c r="J159" s="1">
        <f>IF(pogoda__42[[#This Row],[Czy podlewać]] = "TAK", IF(pogoda__42[[#This Row],[temperatura_srednia]]&lt;30, -12000, -24000),0)</f>
        <v>0</v>
      </c>
      <c r="K159" s="1">
        <f>IF(pogoda__42[[#This Row],[Stan przed podlanie]]+pogoda__42[[#This Row],[Ile podlać]]&lt;0, 25000+pogoda__42[[#This Row],[Ile podlać]], pogoda__42[[#This Row],[Stan przed podlanie]]+pogoda__42[[#This Row],[Ile podlać]])</f>
        <v>12773</v>
      </c>
      <c r="L159" s="1">
        <f>pogoda__42[[#This Row],[Podlanie]]</f>
        <v>12773</v>
      </c>
      <c r="M159" s="2">
        <v>42252</v>
      </c>
      <c r="N159" s="1">
        <f>IF(pogoda__42[[#This Row],[Stan przed podlanie]]+pogoda__42[[#This Row],[Ile podlać]]&lt;0, 25000-pogoda__42[[#This Row],[Stan przed podlanie]], 0)</f>
        <v>0</v>
      </c>
      <c r="O159" s="1">
        <f>MONTH(pogoda__42[[#This Row],[Dzień]])</f>
        <v>9</v>
      </c>
      <c r="Q159" s="2">
        <v>42252</v>
      </c>
      <c r="R159" s="1">
        <f>pogoda__42[[#This Row],[Podlanie]]</f>
        <v>12773</v>
      </c>
    </row>
    <row r="160" spans="1:18" x14ac:dyDescent="0.45">
      <c r="A160">
        <v>12</v>
      </c>
      <c r="B160">
        <v>4</v>
      </c>
      <c r="C160">
        <f t="shared" si="3"/>
        <v>12773</v>
      </c>
      <c r="D160">
        <f>700*pogoda__42[[#This Row],[opady]]</f>
        <v>2800</v>
      </c>
      <c r="E160">
        <f>MIN(SUM(pogoda__42[[#This Row],[Stan po czątku dnia]:[Opday do zbiornika]]), 25000)</f>
        <v>15573</v>
      </c>
      <c r="F160">
        <f>IF(pogoda__42[[#This Row],[opady]] = 0, pogoda__42[[#This Row],[Stan po czątku dnia]]*(0.0003)*pogoda__42[[#This Row],[temperatura_srednia]]^(1.5), 0)</f>
        <v>0</v>
      </c>
      <c r="G160" s="1">
        <f>ROUNDUP(pogoda__42[[#This Row],[Czy paruje]], 0)*(-1)</f>
        <v>0</v>
      </c>
      <c r="H160" s="1">
        <f>SUM(pogoda__42[[#This Row],[Stany po opadach]], pogoda__42[[#This Row],[Parowanie]])</f>
        <v>15573</v>
      </c>
      <c r="I160" s="1" t="str">
        <f>IF(AND(pogoda__42[[#This Row],[temperatura_srednia]] &gt; 15, pogoda__42[[#This Row],[opady]] &lt;= 0.61), "TAK", "NIE")</f>
        <v>NIE</v>
      </c>
      <c r="J160" s="1">
        <f>IF(pogoda__42[[#This Row],[Czy podlewać]] = "TAK", IF(pogoda__42[[#This Row],[temperatura_srednia]]&lt;30, -12000, -24000),0)</f>
        <v>0</v>
      </c>
      <c r="K160" s="1">
        <f>IF(pogoda__42[[#This Row],[Stan przed podlanie]]+pogoda__42[[#This Row],[Ile podlać]]&lt;0, 25000+pogoda__42[[#This Row],[Ile podlać]], pogoda__42[[#This Row],[Stan przed podlanie]]+pogoda__42[[#This Row],[Ile podlać]])</f>
        <v>15573</v>
      </c>
      <c r="L160" s="1">
        <f>pogoda__42[[#This Row],[Podlanie]]</f>
        <v>15573</v>
      </c>
      <c r="M160" s="2">
        <v>42253</v>
      </c>
      <c r="N160" s="1">
        <f>IF(pogoda__42[[#This Row],[Stan przed podlanie]]+pogoda__42[[#This Row],[Ile podlać]]&lt;0, 25000-pogoda__42[[#This Row],[Stan przed podlanie]], 0)</f>
        <v>0</v>
      </c>
      <c r="O160" s="1">
        <f>MONTH(pogoda__42[[#This Row],[Dzień]])</f>
        <v>9</v>
      </c>
      <c r="Q160" s="2">
        <v>42253</v>
      </c>
      <c r="R160" s="1">
        <f>pogoda__42[[#This Row],[Podlanie]]</f>
        <v>15573</v>
      </c>
    </row>
    <row r="161" spans="1:18" x14ac:dyDescent="0.45">
      <c r="A161">
        <v>13</v>
      </c>
      <c r="B161">
        <v>0</v>
      </c>
      <c r="C161">
        <f t="shared" si="3"/>
        <v>15573</v>
      </c>
      <c r="D161">
        <f>700*pogoda__42[[#This Row],[opady]]</f>
        <v>0</v>
      </c>
      <c r="E161">
        <f>MIN(SUM(pogoda__42[[#This Row],[Stan po czątku dnia]:[Opday do zbiornika]]), 25000)</f>
        <v>15573</v>
      </c>
      <c r="F161">
        <f>IF(pogoda__42[[#This Row],[opady]] = 0, pogoda__42[[#This Row],[Stan po czątku dnia]]*(0.0003)*pogoda__42[[#This Row],[temperatura_srednia]]^(1.5), 0)</f>
        <v>218.9820750499228</v>
      </c>
      <c r="G161" s="1">
        <f>ROUNDUP(pogoda__42[[#This Row],[Czy paruje]], 0)*(-1)</f>
        <v>-219</v>
      </c>
      <c r="H161" s="1">
        <f>SUM(pogoda__42[[#This Row],[Stany po opadach]], pogoda__42[[#This Row],[Parowanie]])</f>
        <v>15354</v>
      </c>
      <c r="I161" s="1" t="str">
        <f>IF(AND(pogoda__42[[#This Row],[temperatura_srednia]] &gt; 15, pogoda__42[[#This Row],[opady]] &lt;= 0.61), "TAK", "NIE")</f>
        <v>NIE</v>
      </c>
      <c r="J161" s="1">
        <f>IF(pogoda__42[[#This Row],[Czy podlewać]] = "TAK", IF(pogoda__42[[#This Row],[temperatura_srednia]]&lt;30, -12000, -24000),0)</f>
        <v>0</v>
      </c>
      <c r="K161" s="1">
        <f>IF(pogoda__42[[#This Row],[Stan przed podlanie]]+pogoda__42[[#This Row],[Ile podlać]]&lt;0, 25000+pogoda__42[[#This Row],[Ile podlać]], pogoda__42[[#This Row],[Stan przed podlanie]]+pogoda__42[[#This Row],[Ile podlać]])</f>
        <v>15354</v>
      </c>
      <c r="L161" s="1">
        <f>pogoda__42[[#This Row],[Podlanie]]</f>
        <v>15354</v>
      </c>
      <c r="M161" s="2">
        <v>42254</v>
      </c>
      <c r="N161" s="1">
        <f>IF(pogoda__42[[#This Row],[Stan przed podlanie]]+pogoda__42[[#This Row],[Ile podlać]]&lt;0, 25000-pogoda__42[[#This Row],[Stan przed podlanie]], 0)</f>
        <v>0</v>
      </c>
      <c r="O161" s="1">
        <f>MONTH(pogoda__42[[#This Row],[Dzień]])</f>
        <v>9</v>
      </c>
      <c r="Q161" s="2">
        <v>42254</v>
      </c>
      <c r="R161" s="1">
        <f>pogoda__42[[#This Row],[Podlanie]]</f>
        <v>15354</v>
      </c>
    </row>
    <row r="162" spans="1:18" x14ac:dyDescent="0.45">
      <c r="A162">
        <v>11</v>
      </c>
      <c r="B162">
        <v>4</v>
      </c>
      <c r="C162">
        <f t="shared" si="3"/>
        <v>15354</v>
      </c>
      <c r="D162">
        <f>700*pogoda__42[[#This Row],[opady]]</f>
        <v>2800</v>
      </c>
      <c r="E162">
        <f>MIN(SUM(pogoda__42[[#This Row],[Stan po czątku dnia]:[Opday do zbiornika]]), 25000)</f>
        <v>18154</v>
      </c>
      <c r="F162">
        <f>IF(pogoda__42[[#This Row],[opady]] = 0, pogoda__42[[#This Row],[Stan po czątku dnia]]*(0.0003)*pogoda__42[[#This Row],[temperatura_srednia]]^(1.5), 0)</f>
        <v>0</v>
      </c>
      <c r="G162" s="1">
        <f>ROUNDUP(pogoda__42[[#This Row],[Czy paruje]], 0)*(-1)</f>
        <v>0</v>
      </c>
      <c r="H162" s="1">
        <f>SUM(pogoda__42[[#This Row],[Stany po opadach]], pogoda__42[[#This Row],[Parowanie]])</f>
        <v>18154</v>
      </c>
      <c r="I162" s="1" t="str">
        <f>IF(AND(pogoda__42[[#This Row],[temperatura_srednia]] &gt; 15, pogoda__42[[#This Row],[opady]] &lt;= 0.61), "TAK", "NIE")</f>
        <v>NIE</v>
      </c>
      <c r="J162" s="1">
        <f>IF(pogoda__42[[#This Row],[Czy podlewać]] = "TAK", IF(pogoda__42[[#This Row],[temperatura_srednia]]&lt;30, -12000, -24000),0)</f>
        <v>0</v>
      </c>
      <c r="K162" s="1">
        <f>IF(pogoda__42[[#This Row],[Stan przed podlanie]]+pogoda__42[[#This Row],[Ile podlać]]&lt;0, 25000+pogoda__42[[#This Row],[Ile podlać]], pogoda__42[[#This Row],[Stan przed podlanie]]+pogoda__42[[#This Row],[Ile podlać]])</f>
        <v>18154</v>
      </c>
      <c r="L162" s="1">
        <f>pogoda__42[[#This Row],[Podlanie]]</f>
        <v>18154</v>
      </c>
      <c r="M162" s="2">
        <v>42255</v>
      </c>
      <c r="N162" s="1">
        <f>IF(pogoda__42[[#This Row],[Stan przed podlanie]]+pogoda__42[[#This Row],[Ile podlać]]&lt;0, 25000-pogoda__42[[#This Row],[Stan przed podlanie]], 0)</f>
        <v>0</v>
      </c>
      <c r="O162" s="1">
        <f>MONTH(pogoda__42[[#This Row],[Dzień]])</f>
        <v>9</v>
      </c>
      <c r="Q162" s="2">
        <v>42255</v>
      </c>
      <c r="R162" s="1">
        <f>pogoda__42[[#This Row],[Podlanie]]</f>
        <v>18154</v>
      </c>
    </row>
    <row r="163" spans="1:18" x14ac:dyDescent="0.45">
      <c r="A163">
        <v>11</v>
      </c>
      <c r="B163">
        <v>0</v>
      </c>
      <c r="C163">
        <f t="shared" si="3"/>
        <v>18154</v>
      </c>
      <c r="D163">
        <f>700*pogoda__42[[#This Row],[opady]]</f>
        <v>0</v>
      </c>
      <c r="E163">
        <f>MIN(SUM(pogoda__42[[#This Row],[Stan po czątku dnia]:[Opday do zbiornika]]), 25000)</f>
        <v>18154</v>
      </c>
      <c r="F163">
        <f>IF(pogoda__42[[#This Row],[opady]] = 0, pogoda__42[[#This Row],[Stan po czątku dnia]]*(0.0003)*pogoda__42[[#This Row],[temperatura_srednia]]^(1.5), 0)</f>
        <v>198.69302126556937</v>
      </c>
      <c r="G163" s="1">
        <f>ROUNDUP(pogoda__42[[#This Row],[Czy paruje]], 0)*(-1)</f>
        <v>-199</v>
      </c>
      <c r="H163" s="1">
        <f>SUM(pogoda__42[[#This Row],[Stany po opadach]], pogoda__42[[#This Row],[Parowanie]])</f>
        <v>17955</v>
      </c>
      <c r="I163" s="1" t="str">
        <f>IF(AND(pogoda__42[[#This Row],[temperatura_srednia]] &gt; 15, pogoda__42[[#This Row],[opady]] &lt;= 0.61), "TAK", "NIE")</f>
        <v>NIE</v>
      </c>
      <c r="J163" s="1">
        <f>IF(pogoda__42[[#This Row],[Czy podlewać]] = "TAK", IF(pogoda__42[[#This Row],[temperatura_srednia]]&lt;30, -12000, -24000),0)</f>
        <v>0</v>
      </c>
      <c r="K163" s="1">
        <f>IF(pogoda__42[[#This Row],[Stan przed podlanie]]+pogoda__42[[#This Row],[Ile podlać]]&lt;0, 25000+pogoda__42[[#This Row],[Ile podlać]], pogoda__42[[#This Row],[Stan przed podlanie]]+pogoda__42[[#This Row],[Ile podlać]])</f>
        <v>17955</v>
      </c>
      <c r="L163" s="1">
        <f>pogoda__42[[#This Row],[Podlanie]]</f>
        <v>17955</v>
      </c>
      <c r="M163" s="2">
        <v>42256</v>
      </c>
      <c r="N163" s="1">
        <f>IF(pogoda__42[[#This Row],[Stan przed podlanie]]+pogoda__42[[#This Row],[Ile podlać]]&lt;0, 25000-pogoda__42[[#This Row],[Stan przed podlanie]], 0)</f>
        <v>0</v>
      </c>
      <c r="O163" s="1">
        <f>MONTH(pogoda__42[[#This Row],[Dzień]])</f>
        <v>9</v>
      </c>
      <c r="Q163" s="2">
        <v>42256</v>
      </c>
      <c r="R163" s="1">
        <f>pogoda__42[[#This Row],[Podlanie]]</f>
        <v>17955</v>
      </c>
    </row>
    <row r="164" spans="1:18" x14ac:dyDescent="0.45">
      <c r="A164">
        <v>12</v>
      </c>
      <c r="B164">
        <v>0</v>
      </c>
      <c r="C164">
        <f t="shared" si="3"/>
        <v>17955</v>
      </c>
      <c r="D164">
        <f>700*pogoda__42[[#This Row],[opady]]</f>
        <v>0</v>
      </c>
      <c r="E164">
        <f>MIN(SUM(pogoda__42[[#This Row],[Stan po czątku dnia]:[Opday do zbiornika]]), 25000)</f>
        <v>17955</v>
      </c>
      <c r="F164">
        <f>IF(pogoda__42[[#This Row],[opady]] = 0, pogoda__42[[#This Row],[Stan po czątku dnia]]*(0.0003)*pogoda__42[[#This Row],[temperatura_srednia]]^(1.5), 0)</f>
        <v>223.91260019927427</v>
      </c>
      <c r="G164" s="1">
        <f>ROUNDUP(pogoda__42[[#This Row],[Czy paruje]], 0)*(-1)</f>
        <v>-224</v>
      </c>
      <c r="H164" s="1">
        <f>SUM(pogoda__42[[#This Row],[Stany po opadach]], pogoda__42[[#This Row],[Parowanie]])</f>
        <v>17731</v>
      </c>
      <c r="I164" s="1" t="str">
        <f>IF(AND(pogoda__42[[#This Row],[temperatura_srednia]] &gt; 15, pogoda__42[[#This Row],[opady]] &lt;= 0.61), "TAK", "NIE")</f>
        <v>NIE</v>
      </c>
      <c r="J164" s="1">
        <f>IF(pogoda__42[[#This Row],[Czy podlewać]] = "TAK", IF(pogoda__42[[#This Row],[temperatura_srednia]]&lt;30, -12000, -24000),0)</f>
        <v>0</v>
      </c>
      <c r="K164" s="1">
        <f>IF(pogoda__42[[#This Row],[Stan przed podlanie]]+pogoda__42[[#This Row],[Ile podlać]]&lt;0, 25000+pogoda__42[[#This Row],[Ile podlać]], pogoda__42[[#This Row],[Stan przed podlanie]]+pogoda__42[[#This Row],[Ile podlać]])</f>
        <v>17731</v>
      </c>
      <c r="L164" s="1">
        <f>pogoda__42[[#This Row],[Podlanie]]</f>
        <v>17731</v>
      </c>
      <c r="M164" s="2">
        <v>42257</v>
      </c>
      <c r="N164" s="1">
        <f>IF(pogoda__42[[#This Row],[Stan przed podlanie]]+pogoda__42[[#This Row],[Ile podlać]]&lt;0, 25000-pogoda__42[[#This Row],[Stan przed podlanie]], 0)</f>
        <v>0</v>
      </c>
      <c r="O164" s="1">
        <f>MONTH(pogoda__42[[#This Row],[Dzień]])</f>
        <v>9</v>
      </c>
      <c r="Q164" s="2">
        <v>42257</v>
      </c>
      <c r="R164" s="1">
        <f>pogoda__42[[#This Row],[Podlanie]]</f>
        <v>17731</v>
      </c>
    </row>
    <row r="165" spans="1:18" x14ac:dyDescent="0.45">
      <c r="A165">
        <v>16</v>
      </c>
      <c r="B165">
        <v>0.1</v>
      </c>
      <c r="C165">
        <f t="shared" si="3"/>
        <v>17731</v>
      </c>
      <c r="D165">
        <f>700*pogoda__42[[#This Row],[opady]]</f>
        <v>70</v>
      </c>
      <c r="E165">
        <f>MIN(SUM(pogoda__42[[#This Row],[Stan po czątku dnia]:[Opday do zbiornika]]), 25000)</f>
        <v>17801</v>
      </c>
      <c r="F165">
        <f>IF(pogoda__42[[#This Row],[opady]] = 0, pogoda__42[[#This Row],[Stan po czątku dnia]]*(0.0003)*pogoda__42[[#This Row],[temperatura_srednia]]^(1.5), 0)</f>
        <v>0</v>
      </c>
      <c r="G165" s="1">
        <f>ROUNDUP(pogoda__42[[#This Row],[Czy paruje]], 0)*(-1)</f>
        <v>0</v>
      </c>
      <c r="H165" s="1">
        <f>SUM(pogoda__42[[#This Row],[Stany po opadach]], pogoda__42[[#This Row],[Parowanie]])</f>
        <v>17801</v>
      </c>
      <c r="I165" s="1" t="str">
        <f>IF(AND(pogoda__42[[#This Row],[temperatura_srednia]] &gt; 15, pogoda__42[[#This Row],[opady]] &lt;= 0.61), "TAK", "NIE")</f>
        <v>TAK</v>
      </c>
      <c r="J165" s="1">
        <f>IF(pogoda__42[[#This Row],[Czy podlewać]] = "TAK", IF(pogoda__42[[#This Row],[temperatura_srednia]]&lt;30, -12000, -24000),0)</f>
        <v>-12000</v>
      </c>
      <c r="K165" s="1">
        <f>IF(pogoda__42[[#This Row],[Stan przed podlanie]]+pogoda__42[[#This Row],[Ile podlać]]&lt;0, 25000+pogoda__42[[#This Row],[Ile podlać]], pogoda__42[[#This Row],[Stan przed podlanie]]+pogoda__42[[#This Row],[Ile podlać]])</f>
        <v>5801</v>
      </c>
      <c r="L165" s="1">
        <f>pogoda__42[[#This Row],[Podlanie]]</f>
        <v>5801</v>
      </c>
      <c r="M165" s="2">
        <v>42258</v>
      </c>
      <c r="N165" s="1">
        <f>IF(pogoda__42[[#This Row],[Stan przed podlanie]]+pogoda__42[[#This Row],[Ile podlać]]&lt;0, 25000-pogoda__42[[#This Row],[Stan przed podlanie]], 0)</f>
        <v>0</v>
      </c>
      <c r="O165" s="1">
        <f>MONTH(pogoda__42[[#This Row],[Dzień]])</f>
        <v>9</v>
      </c>
      <c r="Q165" s="2">
        <v>42258</v>
      </c>
      <c r="R165" s="1">
        <f>pogoda__42[[#This Row],[Podlanie]]</f>
        <v>5801</v>
      </c>
    </row>
    <row r="166" spans="1:18" x14ac:dyDescent="0.45">
      <c r="A166">
        <v>18</v>
      </c>
      <c r="B166">
        <v>0</v>
      </c>
      <c r="C166">
        <f t="shared" si="3"/>
        <v>5801</v>
      </c>
      <c r="D166">
        <f>700*pogoda__42[[#This Row],[opady]]</f>
        <v>0</v>
      </c>
      <c r="E166">
        <f>MIN(SUM(pogoda__42[[#This Row],[Stan po czątku dnia]:[Opday do zbiornika]]), 25000)</f>
        <v>5801</v>
      </c>
      <c r="F166">
        <f>IF(pogoda__42[[#This Row],[opady]] = 0, pogoda__42[[#This Row],[Stan po czątku dnia]]*(0.0003)*pogoda__42[[#This Row],[temperatura_srednia]]^(1.5), 0)</f>
        <v>132.90241658028637</v>
      </c>
      <c r="G166" s="1">
        <f>ROUNDUP(pogoda__42[[#This Row],[Czy paruje]], 0)*(-1)</f>
        <v>-133</v>
      </c>
      <c r="H166" s="1">
        <f>SUM(pogoda__42[[#This Row],[Stany po opadach]], pogoda__42[[#This Row],[Parowanie]])</f>
        <v>5668</v>
      </c>
      <c r="I166" s="1" t="str">
        <f>IF(AND(pogoda__42[[#This Row],[temperatura_srednia]] &gt; 15, pogoda__42[[#This Row],[opady]] &lt;= 0.61), "TAK", "NIE")</f>
        <v>TAK</v>
      </c>
      <c r="J166" s="1">
        <f>IF(pogoda__42[[#This Row],[Czy podlewać]] = "TAK", IF(pogoda__42[[#This Row],[temperatura_srednia]]&lt;30, -12000, -24000),0)</f>
        <v>-12000</v>
      </c>
      <c r="K166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66" s="1">
        <f>pogoda__42[[#This Row],[Podlanie]]</f>
        <v>13000</v>
      </c>
      <c r="M166" s="2">
        <v>42259</v>
      </c>
      <c r="N166" s="1">
        <f>IF(pogoda__42[[#This Row],[Stan przed podlanie]]+pogoda__42[[#This Row],[Ile podlać]]&lt;0, 25000-pogoda__42[[#This Row],[Stan przed podlanie]], 0)</f>
        <v>19332</v>
      </c>
      <c r="O166" s="1">
        <f>MONTH(pogoda__42[[#This Row],[Dzień]])</f>
        <v>9</v>
      </c>
      <c r="Q166" s="2">
        <v>42259</v>
      </c>
      <c r="R166" s="1">
        <f>pogoda__42[[#This Row],[Podlanie]]</f>
        <v>13000</v>
      </c>
    </row>
    <row r="167" spans="1:18" x14ac:dyDescent="0.45">
      <c r="A167">
        <v>18</v>
      </c>
      <c r="B167">
        <v>0</v>
      </c>
      <c r="C167">
        <f t="shared" si="3"/>
        <v>13000</v>
      </c>
      <c r="D167">
        <f>700*pogoda__42[[#This Row],[opady]]</f>
        <v>0</v>
      </c>
      <c r="E167">
        <f>MIN(SUM(pogoda__42[[#This Row],[Stan po czątku dnia]:[Opday do zbiornika]]), 25000)</f>
        <v>13000</v>
      </c>
      <c r="F167">
        <f>IF(pogoda__42[[#This Row],[opady]] = 0, pogoda__42[[#This Row],[Stan po czątku dnia]]*(0.0003)*pogoda__42[[#This Row],[temperatura_srednia]]^(1.5), 0)</f>
        <v>297.83337623577358</v>
      </c>
      <c r="G167" s="1">
        <f>ROUNDUP(pogoda__42[[#This Row],[Czy paruje]], 0)*(-1)</f>
        <v>-298</v>
      </c>
      <c r="H167" s="1">
        <f>SUM(pogoda__42[[#This Row],[Stany po opadach]], pogoda__42[[#This Row],[Parowanie]])</f>
        <v>12702</v>
      </c>
      <c r="I167" s="1" t="str">
        <f>IF(AND(pogoda__42[[#This Row],[temperatura_srednia]] &gt; 15, pogoda__42[[#This Row],[opady]] &lt;= 0.61), "TAK", "NIE")</f>
        <v>TAK</v>
      </c>
      <c r="J167" s="1">
        <f>IF(pogoda__42[[#This Row],[Czy podlewać]] = "TAK", IF(pogoda__42[[#This Row],[temperatura_srednia]]&lt;30, -12000, -24000),0)</f>
        <v>-12000</v>
      </c>
      <c r="K167" s="1">
        <f>IF(pogoda__42[[#This Row],[Stan przed podlanie]]+pogoda__42[[#This Row],[Ile podlać]]&lt;0, 25000+pogoda__42[[#This Row],[Ile podlać]], pogoda__42[[#This Row],[Stan przed podlanie]]+pogoda__42[[#This Row],[Ile podlać]])</f>
        <v>702</v>
      </c>
      <c r="L167" s="1">
        <f>pogoda__42[[#This Row],[Podlanie]]</f>
        <v>702</v>
      </c>
      <c r="M167" s="2">
        <v>42260</v>
      </c>
      <c r="N167" s="1">
        <f>IF(pogoda__42[[#This Row],[Stan przed podlanie]]+pogoda__42[[#This Row],[Ile podlać]]&lt;0, 25000-pogoda__42[[#This Row],[Stan przed podlanie]], 0)</f>
        <v>0</v>
      </c>
      <c r="O167" s="1">
        <f>MONTH(pogoda__42[[#This Row],[Dzień]])</f>
        <v>9</v>
      </c>
      <c r="Q167" s="2">
        <v>42260</v>
      </c>
      <c r="R167" s="1">
        <f>pogoda__42[[#This Row],[Podlanie]]</f>
        <v>702</v>
      </c>
    </row>
    <row r="168" spans="1:18" x14ac:dyDescent="0.45">
      <c r="A168">
        <v>19</v>
      </c>
      <c r="B168">
        <v>3</v>
      </c>
      <c r="C168">
        <f t="shared" si="3"/>
        <v>702</v>
      </c>
      <c r="D168">
        <f>700*pogoda__42[[#This Row],[opady]]</f>
        <v>2100</v>
      </c>
      <c r="E168">
        <f>MIN(SUM(pogoda__42[[#This Row],[Stan po czątku dnia]:[Opday do zbiornika]]), 25000)</f>
        <v>2802</v>
      </c>
      <c r="F168">
        <f>IF(pogoda__42[[#This Row],[opady]] = 0, pogoda__42[[#This Row],[Stan po czątku dnia]]*(0.0003)*pogoda__42[[#This Row],[temperatura_srednia]]^(1.5), 0)</f>
        <v>0</v>
      </c>
      <c r="G168" s="1">
        <f>ROUNDUP(pogoda__42[[#This Row],[Czy paruje]], 0)*(-1)</f>
        <v>0</v>
      </c>
      <c r="H168" s="1">
        <f>SUM(pogoda__42[[#This Row],[Stany po opadach]], pogoda__42[[#This Row],[Parowanie]])</f>
        <v>2802</v>
      </c>
      <c r="I168" s="1" t="str">
        <f>IF(AND(pogoda__42[[#This Row],[temperatura_srednia]] &gt; 15, pogoda__42[[#This Row],[opady]] &lt;= 0.61), "TAK", "NIE")</f>
        <v>NIE</v>
      </c>
      <c r="J168" s="1">
        <f>IF(pogoda__42[[#This Row],[Czy podlewać]] = "TAK", IF(pogoda__42[[#This Row],[temperatura_srednia]]&lt;30, -12000, -24000),0)</f>
        <v>0</v>
      </c>
      <c r="K168" s="1">
        <f>IF(pogoda__42[[#This Row],[Stan przed podlanie]]+pogoda__42[[#This Row],[Ile podlać]]&lt;0, 25000+pogoda__42[[#This Row],[Ile podlać]], pogoda__42[[#This Row],[Stan przed podlanie]]+pogoda__42[[#This Row],[Ile podlać]])</f>
        <v>2802</v>
      </c>
      <c r="L168" s="1">
        <f>pogoda__42[[#This Row],[Podlanie]]</f>
        <v>2802</v>
      </c>
      <c r="M168" s="2">
        <v>42261</v>
      </c>
      <c r="N168" s="1">
        <f>IF(pogoda__42[[#This Row],[Stan przed podlanie]]+pogoda__42[[#This Row],[Ile podlać]]&lt;0, 25000-pogoda__42[[#This Row],[Stan przed podlanie]], 0)</f>
        <v>0</v>
      </c>
      <c r="O168" s="1">
        <f>MONTH(pogoda__42[[#This Row],[Dzień]])</f>
        <v>9</v>
      </c>
      <c r="Q168" s="2">
        <v>42261</v>
      </c>
      <c r="R168" s="1">
        <f>pogoda__42[[#This Row],[Podlanie]]</f>
        <v>2802</v>
      </c>
    </row>
    <row r="169" spans="1:18" x14ac:dyDescent="0.45">
      <c r="A169">
        <v>16</v>
      </c>
      <c r="B169">
        <v>0.1</v>
      </c>
      <c r="C169">
        <f t="shared" si="3"/>
        <v>2802</v>
      </c>
      <c r="D169">
        <f>700*pogoda__42[[#This Row],[opady]]</f>
        <v>70</v>
      </c>
      <c r="E169">
        <f>MIN(SUM(pogoda__42[[#This Row],[Stan po czątku dnia]:[Opday do zbiornika]]), 25000)</f>
        <v>2872</v>
      </c>
      <c r="F169">
        <f>IF(pogoda__42[[#This Row],[opady]] = 0, pogoda__42[[#This Row],[Stan po czątku dnia]]*(0.0003)*pogoda__42[[#This Row],[temperatura_srednia]]^(1.5), 0)</f>
        <v>0</v>
      </c>
      <c r="G169" s="1">
        <f>ROUNDUP(pogoda__42[[#This Row],[Czy paruje]], 0)*(-1)</f>
        <v>0</v>
      </c>
      <c r="H169" s="1">
        <f>SUM(pogoda__42[[#This Row],[Stany po opadach]], pogoda__42[[#This Row],[Parowanie]])</f>
        <v>2872</v>
      </c>
      <c r="I169" s="1" t="str">
        <f>IF(AND(pogoda__42[[#This Row],[temperatura_srednia]] &gt; 15, pogoda__42[[#This Row],[opady]] &lt;= 0.61), "TAK", "NIE")</f>
        <v>TAK</v>
      </c>
      <c r="J169" s="1">
        <f>IF(pogoda__42[[#This Row],[Czy podlewać]] = "TAK", IF(pogoda__42[[#This Row],[temperatura_srednia]]&lt;30, -12000, -24000),0)</f>
        <v>-12000</v>
      </c>
      <c r="K169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69" s="1">
        <f>pogoda__42[[#This Row],[Podlanie]]</f>
        <v>13000</v>
      </c>
      <c r="M169" s="2">
        <v>42262</v>
      </c>
      <c r="N169" s="1">
        <f>IF(pogoda__42[[#This Row],[Stan przed podlanie]]+pogoda__42[[#This Row],[Ile podlać]]&lt;0, 25000-pogoda__42[[#This Row],[Stan przed podlanie]], 0)</f>
        <v>22128</v>
      </c>
      <c r="O169" s="1">
        <f>MONTH(pogoda__42[[#This Row],[Dzień]])</f>
        <v>9</v>
      </c>
      <c r="Q169" s="2">
        <v>42262</v>
      </c>
      <c r="R169" s="1">
        <f>pogoda__42[[#This Row],[Podlanie]]</f>
        <v>13000</v>
      </c>
    </row>
    <row r="170" spans="1:18" x14ac:dyDescent="0.45">
      <c r="A170">
        <v>18</v>
      </c>
      <c r="B170">
        <v>0</v>
      </c>
      <c r="C170">
        <f t="shared" si="3"/>
        <v>13000</v>
      </c>
      <c r="D170">
        <f>700*pogoda__42[[#This Row],[opady]]</f>
        <v>0</v>
      </c>
      <c r="E170">
        <f>MIN(SUM(pogoda__42[[#This Row],[Stan po czątku dnia]:[Opday do zbiornika]]), 25000)</f>
        <v>13000</v>
      </c>
      <c r="F170">
        <f>IF(pogoda__42[[#This Row],[opady]] = 0, pogoda__42[[#This Row],[Stan po czątku dnia]]*(0.0003)*pogoda__42[[#This Row],[temperatura_srednia]]^(1.5), 0)</f>
        <v>297.83337623577358</v>
      </c>
      <c r="G170" s="1">
        <f>ROUNDUP(pogoda__42[[#This Row],[Czy paruje]], 0)*(-1)</f>
        <v>-298</v>
      </c>
      <c r="H170" s="1">
        <f>SUM(pogoda__42[[#This Row],[Stany po opadach]], pogoda__42[[#This Row],[Parowanie]])</f>
        <v>12702</v>
      </c>
      <c r="I170" s="1" t="str">
        <f>IF(AND(pogoda__42[[#This Row],[temperatura_srednia]] &gt; 15, pogoda__42[[#This Row],[opady]] &lt;= 0.61), "TAK", "NIE")</f>
        <v>TAK</v>
      </c>
      <c r="J170" s="1">
        <f>IF(pogoda__42[[#This Row],[Czy podlewać]] = "TAK", IF(pogoda__42[[#This Row],[temperatura_srednia]]&lt;30, -12000, -24000),0)</f>
        <v>-12000</v>
      </c>
      <c r="K170" s="1">
        <f>IF(pogoda__42[[#This Row],[Stan przed podlanie]]+pogoda__42[[#This Row],[Ile podlać]]&lt;0, 25000+pogoda__42[[#This Row],[Ile podlać]], pogoda__42[[#This Row],[Stan przed podlanie]]+pogoda__42[[#This Row],[Ile podlać]])</f>
        <v>702</v>
      </c>
      <c r="L170" s="1">
        <f>pogoda__42[[#This Row],[Podlanie]]</f>
        <v>702</v>
      </c>
      <c r="M170" s="2">
        <v>42263</v>
      </c>
      <c r="N170" s="1">
        <f>IF(pogoda__42[[#This Row],[Stan przed podlanie]]+pogoda__42[[#This Row],[Ile podlać]]&lt;0, 25000-pogoda__42[[#This Row],[Stan przed podlanie]], 0)</f>
        <v>0</v>
      </c>
      <c r="O170" s="1">
        <f>MONTH(pogoda__42[[#This Row],[Dzień]])</f>
        <v>9</v>
      </c>
      <c r="Q170" s="2">
        <v>42263</v>
      </c>
      <c r="R170" s="1">
        <f>pogoda__42[[#This Row],[Podlanie]]</f>
        <v>702</v>
      </c>
    </row>
    <row r="171" spans="1:18" x14ac:dyDescent="0.45">
      <c r="A171">
        <v>22</v>
      </c>
      <c r="B171">
        <v>0.5</v>
      </c>
      <c r="C171">
        <f t="shared" si="3"/>
        <v>702</v>
      </c>
      <c r="D171">
        <f>700*pogoda__42[[#This Row],[opady]]</f>
        <v>350</v>
      </c>
      <c r="E171">
        <f>MIN(SUM(pogoda__42[[#This Row],[Stan po czątku dnia]:[Opday do zbiornika]]), 25000)</f>
        <v>1052</v>
      </c>
      <c r="F171">
        <f>IF(pogoda__42[[#This Row],[opady]] = 0, pogoda__42[[#This Row],[Stan po czątku dnia]]*(0.0003)*pogoda__42[[#This Row],[temperatura_srednia]]^(1.5), 0)</f>
        <v>0</v>
      </c>
      <c r="G171" s="1">
        <f>ROUNDUP(pogoda__42[[#This Row],[Czy paruje]], 0)*(-1)</f>
        <v>0</v>
      </c>
      <c r="H171" s="1">
        <f>SUM(pogoda__42[[#This Row],[Stany po opadach]], pogoda__42[[#This Row],[Parowanie]])</f>
        <v>1052</v>
      </c>
      <c r="I171" s="1" t="str">
        <f>IF(AND(pogoda__42[[#This Row],[temperatura_srednia]] &gt; 15, pogoda__42[[#This Row],[opady]] &lt;= 0.61), "TAK", "NIE")</f>
        <v>TAK</v>
      </c>
      <c r="J171" s="1">
        <f>IF(pogoda__42[[#This Row],[Czy podlewać]] = "TAK", IF(pogoda__42[[#This Row],[temperatura_srednia]]&lt;30, -12000, -24000),0)</f>
        <v>-12000</v>
      </c>
      <c r="K171" s="1">
        <f>IF(pogoda__42[[#This Row],[Stan przed podlanie]]+pogoda__42[[#This Row],[Ile podlać]]&lt;0, 25000+pogoda__42[[#This Row],[Ile podlać]], pogoda__42[[#This Row],[Stan przed podlanie]]+pogoda__42[[#This Row],[Ile podlać]])</f>
        <v>13000</v>
      </c>
      <c r="L171" s="1">
        <f>pogoda__42[[#This Row],[Podlanie]]</f>
        <v>13000</v>
      </c>
      <c r="M171" s="2">
        <v>42264</v>
      </c>
      <c r="N171" s="1">
        <f>IF(pogoda__42[[#This Row],[Stan przed podlanie]]+pogoda__42[[#This Row],[Ile podlać]]&lt;0, 25000-pogoda__42[[#This Row],[Stan przed podlanie]], 0)</f>
        <v>23948</v>
      </c>
      <c r="O171" s="1">
        <f>MONTH(pogoda__42[[#This Row],[Dzień]])</f>
        <v>9</v>
      </c>
      <c r="Q171" s="2">
        <v>42264</v>
      </c>
      <c r="R171" s="1">
        <f>pogoda__42[[#This Row],[Podlanie]]</f>
        <v>13000</v>
      </c>
    </row>
    <row r="172" spans="1:18" x14ac:dyDescent="0.45">
      <c r="A172">
        <v>16</v>
      </c>
      <c r="B172">
        <v>0</v>
      </c>
      <c r="C172">
        <f t="shared" si="3"/>
        <v>13000</v>
      </c>
      <c r="D172">
        <f>700*pogoda__42[[#This Row],[opady]]</f>
        <v>0</v>
      </c>
      <c r="E172">
        <f>MIN(SUM(pogoda__42[[#This Row],[Stan po czątku dnia]:[Opday do zbiornika]]), 25000)</f>
        <v>13000</v>
      </c>
      <c r="F172">
        <f>IF(pogoda__42[[#This Row],[opady]] = 0, pogoda__42[[#This Row],[Stan po czątku dnia]]*(0.0003)*pogoda__42[[#This Row],[temperatura_srednia]]^(1.5), 0)</f>
        <v>249.59999999999988</v>
      </c>
      <c r="G172" s="1">
        <f>ROUNDUP(pogoda__42[[#This Row],[Czy paruje]], 0)*(-1)</f>
        <v>-250</v>
      </c>
      <c r="H172" s="1">
        <f>SUM(pogoda__42[[#This Row],[Stany po opadach]], pogoda__42[[#This Row],[Parowanie]])</f>
        <v>12750</v>
      </c>
      <c r="I172" s="1" t="str">
        <f>IF(AND(pogoda__42[[#This Row],[temperatura_srednia]] &gt; 15, pogoda__42[[#This Row],[opady]] &lt;= 0.61), "TAK", "NIE")</f>
        <v>TAK</v>
      </c>
      <c r="J172" s="1">
        <f>IF(pogoda__42[[#This Row],[Czy podlewać]] = "TAK", IF(pogoda__42[[#This Row],[temperatura_srednia]]&lt;30, -12000, -24000),0)</f>
        <v>-12000</v>
      </c>
      <c r="K172" s="1">
        <f>IF(pogoda__42[[#This Row],[Stan przed podlanie]]+pogoda__42[[#This Row],[Ile podlać]]&lt;0, 25000+pogoda__42[[#This Row],[Ile podlać]], pogoda__42[[#This Row],[Stan przed podlanie]]+pogoda__42[[#This Row],[Ile podlać]])</f>
        <v>750</v>
      </c>
      <c r="L172" s="1">
        <f>pogoda__42[[#This Row],[Podlanie]]</f>
        <v>750</v>
      </c>
      <c r="M172" s="2">
        <v>42265</v>
      </c>
      <c r="N172" s="1">
        <f>IF(pogoda__42[[#This Row],[Stan przed podlanie]]+pogoda__42[[#This Row],[Ile podlać]]&lt;0, 25000-pogoda__42[[#This Row],[Stan przed podlanie]], 0)</f>
        <v>0</v>
      </c>
      <c r="O172" s="1">
        <f>MONTH(pogoda__42[[#This Row],[Dzień]])</f>
        <v>9</v>
      </c>
      <c r="Q172" s="2">
        <v>42265</v>
      </c>
      <c r="R172" s="1">
        <f>pogoda__42[[#This Row],[Podlanie]]</f>
        <v>750</v>
      </c>
    </row>
    <row r="173" spans="1:18" x14ac:dyDescent="0.45">
      <c r="A173">
        <v>15</v>
      </c>
      <c r="B173">
        <v>0</v>
      </c>
      <c r="C173">
        <f t="shared" si="3"/>
        <v>750</v>
      </c>
      <c r="D173">
        <f>700*pogoda__42[[#This Row],[opady]]</f>
        <v>0</v>
      </c>
      <c r="E173">
        <f>MIN(SUM(pogoda__42[[#This Row],[Stan po czątku dnia]:[Opday do zbiornika]]), 25000)</f>
        <v>750</v>
      </c>
      <c r="F173">
        <f>IF(pogoda__42[[#This Row],[opady]] = 0, pogoda__42[[#This Row],[Stan po czątku dnia]]*(0.0003)*pogoda__42[[#This Row],[temperatura_srednia]]^(1.5), 0)</f>
        <v>13.071318793450027</v>
      </c>
      <c r="G173" s="1">
        <f>ROUNDUP(pogoda__42[[#This Row],[Czy paruje]], 0)*(-1)</f>
        <v>-14</v>
      </c>
      <c r="H173" s="1">
        <f>SUM(pogoda__42[[#This Row],[Stany po opadach]], pogoda__42[[#This Row],[Parowanie]])</f>
        <v>736</v>
      </c>
      <c r="I173" s="1" t="str">
        <f>IF(AND(pogoda__42[[#This Row],[temperatura_srednia]] &gt; 15, pogoda__42[[#This Row],[opady]] &lt;= 0.61), "TAK", "NIE")</f>
        <v>NIE</v>
      </c>
      <c r="J173" s="1">
        <f>IF(pogoda__42[[#This Row],[Czy podlewać]] = "TAK", IF(pogoda__42[[#This Row],[temperatura_srednia]]&lt;30, -12000, -24000),0)</f>
        <v>0</v>
      </c>
      <c r="K173" s="1">
        <f>IF(pogoda__42[[#This Row],[Stan przed podlanie]]+pogoda__42[[#This Row],[Ile podlać]]&lt;0, 25000+pogoda__42[[#This Row],[Ile podlać]], pogoda__42[[#This Row],[Stan przed podlanie]]+pogoda__42[[#This Row],[Ile podlać]])</f>
        <v>736</v>
      </c>
      <c r="L173" s="1">
        <f>pogoda__42[[#This Row],[Podlanie]]</f>
        <v>736</v>
      </c>
      <c r="M173" s="2">
        <v>42266</v>
      </c>
      <c r="N173" s="1">
        <f>IF(pogoda__42[[#This Row],[Stan przed podlanie]]+pogoda__42[[#This Row],[Ile podlać]]&lt;0, 25000-pogoda__42[[#This Row],[Stan przed podlanie]], 0)</f>
        <v>0</v>
      </c>
      <c r="O173" s="1">
        <f>MONTH(pogoda__42[[#This Row],[Dzień]])</f>
        <v>9</v>
      </c>
      <c r="Q173" s="2">
        <v>42266</v>
      </c>
      <c r="R173" s="1">
        <f>pogoda__42[[#This Row],[Podlanie]]</f>
        <v>736</v>
      </c>
    </row>
    <row r="174" spans="1:18" x14ac:dyDescent="0.45">
      <c r="A174">
        <v>14</v>
      </c>
      <c r="B174">
        <v>2</v>
      </c>
      <c r="C174">
        <f t="shared" si="3"/>
        <v>736</v>
      </c>
      <c r="D174">
        <f>700*pogoda__42[[#This Row],[opady]]</f>
        <v>1400</v>
      </c>
      <c r="E174">
        <f>MIN(SUM(pogoda__42[[#This Row],[Stan po czątku dnia]:[Opday do zbiornika]]), 25000)</f>
        <v>2136</v>
      </c>
      <c r="F174">
        <f>IF(pogoda__42[[#This Row],[opady]] = 0, pogoda__42[[#This Row],[Stan po czątku dnia]]*(0.0003)*pogoda__42[[#This Row],[temperatura_srednia]]^(1.5), 0)</f>
        <v>0</v>
      </c>
      <c r="G174" s="1">
        <f>ROUNDUP(pogoda__42[[#This Row],[Czy paruje]], 0)*(-1)</f>
        <v>0</v>
      </c>
      <c r="H174" s="1">
        <f>SUM(pogoda__42[[#This Row],[Stany po opadach]], pogoda__42[[#This Row],[Parowanie]])</f>
        <v>2136</v>
      </c>
      <c r="I174" s="1" t="str">
        <f>IF(AND(pogoda__42[[#This Row],[temperatura_srednia]] &gt; 15, pogoda__42[[#This Row],[opady]] &lt;= 0.61), "TAK", "NIE")</f>
        <v>NIE</v>
      </c>
      <c r="J174" s="1">
        <f>IF(pogoda__42[[#This Row],[Czy podlewać]] = "TAK", IF(pogoda__42[[#This Row],[temperatura_srednia]]&lt;30, -12000, -24000),0)</f>
        <v>0</v>
      </c>
      <c r="K174" s="1">
        <f>IF(pogoda__42[[#This Row],[Stan przed podlanie]]+pogoda__42[[#This Row],[Ile podlać]]&lt;0, 25000+pogoda__42[[#This Row],[Ile podlać]], pogoda__42[[#This Row],[Stan przed podlanie]]+pogoda__42[[#This Row],[Ile podlać]])</f>
        <v>2136</v>
      </c>
      <c r="L174" s="1">
        <f>pogoda__42[[#This Row],[Podlanie]]</f>
        <v>2136</v>
      </c>
      <c r="M174" s="2">
        <v>42267</v>
      </c>
      <c r="N174" s="1">
        <f>IF(pogoda__42[[#This Row],[Stan przed podlanie]]+pogoda__42[[#This Row],[Ile podlać]]&lt;0, 25000-pogoda__42[[#This Row],[Stan przed podlanie]], 0)</f>
        <v>0</v>
      </c>
      <c r="O174" s="1">
        <f>MONTH(pogoda__42[[#This Row],[Dzień]])</f>
        <v>9</v>
      </c>
      <c r="Q174" s="2">
        <v>42267</v>
      </c>
      <c r="R174" s="1">
        <f>pogoda__42[[#This Row],[Podlanie]]</f>
        <v>2136</v>
      </c>
    </row>
    <row r="175" spans="1:18" x14ac:dyDescent="0.45">
      <c r="A175">
        <v>12</v>
      </c>
      <c r="B175">
        <v>0</v>
      </c>
      <c r="C175">
        <f t="shared" si="3"/>
        <v>2136</v>
      </c>
      <c r="D175">
        <f>700*pogoda__42[[#This Row],[opady]]</f>
        <v>0</v>
      </c>
      <c r="E175">
        <f>MIN(SUM(pogoda__42[[#This Row],[Stan po czątku dnia]:[Opday do zbiornika]]), 25000)</f>
        <v>2136</v>
      </c>
      <c r="F175">
        <f>IF(pogoda__42[[#This Row],[opady]] = 0, pogoda__42[[#This Row],[Stan po czątku dnia]]*(0.0003)*pogoda__42[[#This Row],[temperatura_srednia]]^(1.5), 0)</f>
        <v>26.637555779763286</v>
      </c>
      <c r="G175" s="1">
        <f>ROUNDUP(pogoda__42[[#This Row],[Czy paruje]], 0)*(-1)</f>
        <v>-27</v>
      </c>
      <c r="H175" s="1">
        <f>SUM(pogoda__42[[#This Row],[Stany po opadach]], pogoda__42[[#This Row],[Parowanie]])</f>
        <v>2109</v>
      </c>
      <c r="I175" s="1" t="str">
        <f>IF(AND(pogoda__42[[#This Row],[temperatura_srednia]] &gt; 15, pogoda__42[[#This Row],[opady]] &lt;= 0.61), "TAK", "NIE")</f>
        <v>NIE</v>
      </c>
      <c r="J175" s="1">
        <f>IF(pogoda__42[[#This Row],[Czy podlewać]] = "TAK", IF(pogoda__42[[#This Row],[temperatura_srednia]]&lt;30, -12000, -24000),0)</f>
        <v>0</v>
      </c>
      <c r="K175" s="1">
        <f>IF(pogoda__42[[#This Row],[Stan przed podlanie]]+pogoda__42[[#This Row],[Ile podlać]]&lt;0, 25000+pogoda__42[[#This Row],[Ile podlać]], pogoda__42[[#This Row],[Stan przed podlanie]]+pogoda__42[[#This Row],[Ile podlać]])</f>
        <v>2109</v>
      </c>
      <c r="L175" s="1">
        <f>pogoda__42[[#This Row],[Podlanie]]</f>
        <v>2109</v>
      </c>
      <c r="M175" s="2">
        <v>42268</v>
      </c>
      <c r="N175" s="1">
        <f>IF(pogoda__42[[#This Row],[Stan przed podlanie]]+pogoda__42[[#This Row],[Ile podlać]]&lt;0, 25000-pogoda__42[[#This Row],[Stan przed podlanie]], 0)</f>
        <v>0</v>
      </c>
      <c r="O175" s="1">
        <f>MONTH(pogoda__42[[#This Row],[Dzień]])</f>
        <v>9</v>
      </c>
      <c r="Q175" s="2">
        <v>42268</v>
      </c>
      <c r="R175" s="1">
        <f>pogoda__42[[#This Row],[Podlanie]]</f>
        <v>2109</v>
      </c>
    </row>
    <row r="176" spans="1:18" x14ac:dyDescent="0.45">
      <c r="A176">
        <v>13</v>
      </c>
      <c r="B176">
        <v>0</v>
      </c>
      <c r="C176">
        <f t="shared" si="3"/>
        <v>2109</v>
      </c>
      <c r="D176">
        <f>700*pogoda__42[[#This Row],[opady]]</f>
        <v>0</v>
      </c>
      <c r="E176">
        <f>MIN(SUM(pogoda__42[[#This Row],[Stan po czątku dnia]:[Opday do zbiornika]]), 25000)</f>
        <v>2109</v>
      </c>
      <c r="F176">
        <f>IF(pogoda__42[[#This Row],[opady]] = 0, pogoda__42[[#This Row],[Stan po czątku dnia]]*(0.0003)*pogoda__42[[#This Row],[temperatura_srednia]]^(1.5), 0)</f>
        <v>29.65601979581886</v>
      </c>
      <c r="G176" s="1">
        <f>ROUNDUP(pogoda__42[[#This Row],[Czy paruje]], 0)*(-1)</f>
        <v>-30</v>
      </c>
      <c r="H176" s="1">
        <f>SUM(pogoda__42[[#This Row],[Stany po opadach]], pogoda__42[[#This Row],[Parowanie]])</f>
        <v>2079</v>
      </c>
      <c r="I176" s="1" t="str">
        <f>IF(AND(pogoda__42[[#This Row],[temperatura_srednia]] &gt; 15, pogoda__42[[#This Row],[opady]] &lt;= 0.61), "TAK", "NIE")</f>
        <v>NIE</v>
      </c>
      <c r="J176" s="1">
        <f>IF(pogoda__42[[#This Row],[Czy podlewać]] = "TAK", IF(pogoda__42[[#This Row],[temperatura_srednia]]&lt;30, -12000, -24000),0)</f>
        <v>0</v>
      </c>
      <c r="K176" s="1">
        <f>IF(pogoda__42[[#This Row],[Stan przed podlanie]]+pogoda__42[[#This Row],[Ile podlać]]&lt;0, 25000+pogoda__42[[#This Row],[Ile podlać]], pogoda__42[[#This Row],[Stan przed podlanie]]+pogoda__42[[#This Row],[Ile podlać]])</f>
        <v>2079</v>
      </c>
      <c r="L176" s="1">
        <f>pogoda__42[[#This Row],[Podlanie]]</f>
        <v>2079</v>
      </c>
      <c r="M176" s="2">
        <v>42269</v>
      </c>
      <c r="N176" s="1">
        <f>IF(pogoda__42[[#This Row],[Stan przed podlanie]]+pogoda__42[[#This Row],[Ile podlać]]&lt;0, 25000-pogoda__42[[#This Row],[Stan przed podlanie]], 0)</f>
        <v>0</v>
      </c>
      <c r="O176" s="1">
        <f>MONTH(pogoda__42[[#This Row],[Dzień]])</f>
        <v>9</v>
      </c>
      <c r="Q176" s="2">
        <v>42269</v>
      </c>
      <c r="R176" s="1">
        <f>pogoda__42[[#This Row],[Podlanie]]</f>
        <v>2079</v>
      </c>
    </row>
    <row r="177" spans="1:18" x14ac:dyDescent="0.45">
      <c r="A177">
        <v>15</v>
      </c>
      <c r="B177">
        <v>0</v>
      </c>
      <c r="C177">
        <f t="shared" si="3"/>
        <v>2079</v>
      </c>
      <c r="D177">
        <f>700*pogoda__42[[#This Row],[opady]]</f>
        <v>0</v>
      </c>
      <c r="E177">
        <f>MIN(SUM(pogoda__42[[#This Row],[Stan po czątku dnia]:[Opday do zbiornika]]), 25000)</f>
        <v>2079</v>
      </c>
      <c r="F177">
        <f>IF(pogoda__42[[#This Row],[opady]] = 0, pogoda__42[[#This Row],[Stan po czątku dnia]]*(0.0003)*pogoda__42[[#This Row],[temperatura_srednia]]^(1.5), 0)</f>
        <v>36.233695695443473</v>
      </c>
      <c r="G177" s="1">
        <f>ROUNDUP(pogoda__42[[#This Row],[Czy paruje]], 0)*(-1)</f>
        <v>-37</v>
      </c>
      <c r="H177" s="1">
        <f>SUM(pogoda__42[[#This Row],[Stany po opadach]], pogoda__42[[#This Row],[Parowanie]])</f>
        <v>2042</v>
      </c>
      <c r="I177" s="1" t="str">
        <f>IF(AND(pogoda__42[[#This Row],[temperatura_srednia]] &gt; 15, pogoda__42[[#This Row],[opady]] &lt;= 0.61), "TAK", "NIE")</f>
        <v>NIE</v>
      </c>
      <c r="J177" s="1">
        <f>IF(pogoda__42[[#This Row],[Czy podlewać]] = "TAK", IF(pogoda__42[[#This Row],[temperatura_srednia]]&lt;30, -12000, -24000),0)</f>
        <v>0</v>
      </c>
      <c r="K177" s="1">
        <f>IF(pogoda__42[[#This Row],[Stan przed podlanie]]+pogoda__42[[#This Row],[Ile podlać]]&lt;0, 25000+pogoda__42[[#This Row],[Ile podlać]], pogoda__42[[#This Row],[Stan przed podlanie]]+pogoda__42[[#This Row],[Ile podlać]])</f>
        <v>2042</v>
      </c>
      <c r="L177" s="1">
        <f>pogoda__42[[#This Row],[Podlanie]]</f>
        <v>2042</v>
      </c>
      <c r="M177" s="2">
        <v>42270</v>
      </c>
      <c r="N177" s="1">
        <f>IF(pogoda__42[[#This Row],[Stan przed podlanie]]+pogoda__42[[#This Row],[Ile podlać]]&lt;0, 25000-pogoda__42[[#This Row],[Stan przed podlanie]], 0)</f>
        <v>0</v>
      </c>
      <c r="O177" s="1">
        <f>MONTH(pogoda__42[[#This Row],[Dzień]])</f>
        <v>9</v>
      </c>
      <c r="Q177" s="2">
        <v>42270</v>
      </c>
      <c r="R177" s="1">
        <f>pogoda__42[[#This Row],[Podlanie]]</f>
        <v>2042</v>
      </c>
    </row>
    <row r="178" spans="1:18" x14ac:dyDescent="0.45">
      <c r="A178">
        <v>15</v>
      </c>
      <c r="B178">
        <v>0</v>
      </c>
      <c r="C178">
        <f t="shared" si="3"/>
        <v>2042</v>
      </c>
      <c r="D178">
        <f>700*pogoda__42[[#This Row],[opady]]</f>
        <v>0</v>
      </c>
      <c r="E178">
        <f>MIN(SUM(pogoda__42[[#This Row],[Stan po czątku dnia]:[Opday do zbiornika]]), 25000)</f>
        <v>2042</v>
      </c>
      <c r="F178">
        <f>IF(pogoda__42[[#This Row],[opady]] = 0, pogoda__42[[#This Row],[Stan po czątku dnia]]*(0.0003)*pogoda__42[[#This Row],[temperatura_srednia]]^(1.5), 0)</f>
        <v>35.58884396829994</v>
      </c>
      <c r="G178" s="1">
        <f>ROUNDUP(pogoda__42[[#This Row],[Czy paruje]], 0)*(-1)</f>
        <v>-36</v>
      </c>
      <c r="H178" s="1">
        <f>SUM(pogoda__42[[#This Row],[Stany po opadach]], pogoda__42[[#This Row],[Parowanie]])</f>
        <v>2006</v>
      </c>
      <c r="I178" s="1" t="str">
        <f>IF(AND(pogoda__42[[#This Row],[temperatura_srednia]] &gt; 15, pogoda__42[[#This Row],[opady]] &lt;= 0.61), "TAK", "NIE")</f>
        <v>NIE</v>
      </c>
      <c r="J178" s="1">
        <f>IF(pogoda__42[[#This Row],[Czy podlewać]] = "TAK", IF(pogoda__42[[#This Row],[temperatura_srednia]]&lt;30, -12000, -24000),0)</f>
        <v>0</v>
      </c>
      <c r="K178" s="1">
        <f>IF(pogoda__42[[#This Row],[Stan przed podlanie]]+pogoda__42[[#This Row],[Ile podlać]]&lt;0, 25000+pogoda__42[[#This Row],[Ile podlać]], pogoda__42[[#This Row],[Stan przed podlanie]]+pogoda__42[[#This Row],[Ile podlać]])</f>
        <v>2006</v>
      </c>
      <c r="L178" s="1">
        <f>pogoda__42[[#This Row],[Podlanie]]</f>
        <v>2006</v>
      </c>
      <c r="M178" s="2">
        <v>42271</v>
      </c>
      <c r="N178" s="1">
        <f>IF(pogoda__42[[#This Row],[Stan przed podlanie]]+pogoda__42[[#This Row],[Ile podlać]]&lt;0, 25000-pogoda__42[[#This Row],[Stan przed podlanie]], 0)</f>
        <v>0</v>
      </c>
      <c r="O178" s="1">
        <f>MONTH(pogoda__42[[#This Row],[Dzień]])</f>
        <v>9</v>
      </c>
      <c r="Q178" s="2">
        <v>42271</v>
      </c>
      <c r="R178" s="1">
        <f>pogoda__42[[#This Row],[Podlanie]]</f>
        <v>2006</v>
      </c>
    </row>
    <row r="179" spans="1:18" x14ac:dyDescent="0.45">
      <c r="A179">
        <v>14</v>
      </c>
      <c r="B179">
        <v>0</v>
      </c>
      <c r="C179">
        <f t="shared" si="3"/>
        <v>2006</v>
      </c>
      <c r="D179">
        <f>700*pogoda__42[[#This Row],[opady]]</f>
        <v>0</v>
      </c>
      <c r="E179">
        <f>MIN(SUM(pogoda__42[[#This Row],[Stan po czątku dnia]:[Opday do zbiornika]]), 25000)</f>
        <v>2006</v>
      </c>
      <c r="F179">
        <f>IF(pogoda__42[[#This Row],[opady]] = 0, pogoda__42[[#This Row],[Stan po czątku dnia]]*(0.0003)*pogoda__42[[#This Row],[temperatura_srednia]]^(1.5), 0)</f>
        <v>31.524211815047796</v>
      </c>
      <c r="G179" s="1">
        <f>ROUNDUP(pogoda__42[[#This Row],[Czy paruje]], 0)*(-1)</f>
        <v>-32</v>
      </c>
      <c r="H179" s="1">
        <f>SUM(pogoda__42[[#This Row],[Stany po opadach]], pogoda__42[[#This Row],[Parowanie]])</f>
        <v>1974</v>
      </c>
      <c r="I179" s="1" t="str">
        <f>IF(AND(pogoda__42[[#This Row],[temperatura_srednia]] &gt; 15, pogoda__42[[#This Row],[opady]] &lt;= 0.61), "TAK", "NIE")</f>
        <v>NIE</v>
      </c>
      <c r="J179" s="1">
        <f>IF(pogoda__42[[#This Row],[Czy podlewać]] = "TAK", IF(pogoda__42[[#This Row],[temperatura_srednia]]&lt;30, -12000, -24000),0)</f>
        <v>0</v>
      </c>
      <c r="K179" s="1">
        <f>IF(pogoda__42[[#This Row],[Stan przed podlanie]]+pogoda__42[[#This Row],[Ile podlać]]&lt;0, 25000+pogoda__42[[#This Row],[Ile podlać]], pogoda__42[[#This Row],[Stan przed podlanie]]+pogoda__42[[#This Row],[Ile podlać]])</f>
        <v>1974</v>
      </c>
      <c r="L179" s="1">
        <f>pogoda__42[[#This Row],[Podlanie]]</f>
        <v>1974</v>
      </c>
      <c r="M179" s="2">
        <v>42272</v>
      </c>
      <c r="N179" s="1">
        <f>IF(pogoda__42[[#This Row],[Stan przed podlanie]]+pogoda__42[[#This Row],[Ile podlać]]&lt;0, 25000-pogoda__42[[#This Row],[Stan przed podlanie]], 0)</f>
        <v>0</v>
      </c>
      <c r="O179" s="1">
        <f>MONTH(pogoda__42[[#This Row],[Dzień]])</f>
        <v>9</v>
      </c>
      <c r="Q179" s="2">
        <v>42272</v>
      </c>
      <c r="R179" s="1">
        <f>pogoda__42[[#This Row],[Podlanie]]</f>
        <v>1974</v>
      </c>
    </row>
    <row r="180" spans="1:18" x14ac:dyDescent="0.45">
      <c r="A180">
        <v>12</v>
      </c>
      <c r="B180">
        <v>0</v>
      </c>
      <c r="C180">
        <f t="shared" si="3"/>
        <v>1974</v>
      </c>
      <c r="D180">
        <f>700*pogoda__42[[#This Row],[opady]]</f>
        <v>0</v>
      </c>
      <c r="E180">
        <f>MIN(SUM(pogoda__42[[#This Row],[Stan po czątku dnia]:[Opday do zbiornika]]), 25000)</f>
        <v>1974</v>
      </c>
      <c r="F180">
        <f>IF(pogoda__42[[#This Row],[opady]] = 0, pogoda__42[[#This Row],[Stan po czątku dnia]]*(0.0003)*pogoda__42[[#This Row],[temperatura_srednia]]^(1.5), 0)</f>
        <v>24.617291717814947</v>
      </c>
      <c r="G180" s="1">
        <f>ROUNDUP(pogoda__42[[#This Row],[Czy paruje]], 0)*(-1)</f>
        <v>-25</v>
      </c>
      <c r="H180" s="1">
        <f>SUM(pogoda__42[[#This Row],[Stany po opadach]], pogoda__42[[#This Row],[Parowanie]])</f>
        <v>1949</v>
      </c>
      <c r="I180" s="1" t="str">
        <f>IF(AND(pogoda__42[[#This Row],[temperatura_srednia]] &gt; 15, pogoda__42[[#This Row],[opady]] &lt;= 0.61), "TAK", "NIE")</f>
        <v>NIE</v>
      </c>
      <c r="J180" s="1">
        <f>IF(pogoda__42[[#This Row],[Czy podlewać]] = "TAK", IF(pogoda__42[[#This Row],[temperatura_srednia]]&lt;30, -12000, -24000),0)</f>
        <v>0</v>
      </c>
      <c r="K180" s="1">
        <f>IF(pogoda__42[[#This Row],[Stan przed podlanie]]+pogoda__42[[#This Row],[Ile podlać]]&lt;0, 25000+pogoda__42[[#This Row],[Ile podlać]], pogoda__42[[#This Row],[Stan przed podlanie]]+pogoda__42[[#This Row],[Ile podlać]])</f>
        <v>1949</v>
      </c>
      <c r="L180" s="1">
        <f>pogoda__42[[#This Row],[Podlanie]]</f>
        <v>1949</v>
      </c>
      <c r="M180" s="2">
        <v>42273</v>
      </c>
      <c r="N180" s="1">
        <f>IF(pogoda__42[[#This Row],[Stan przed podlanie]]+pogoda__42[[#This Row],[Ile podlać]]&lt;0, 25000-pogoda__42[[#This Row],[Stan przed podlanie]], 0)</f>
        <v>0</v>
      </c>
      <c r="O180" s="1">
        <f>MONTH(pogoda__42[[#This Row],[Dzień]])</f>
        <v>9</v>
      </c>
      <c r="Q180" s="2">
        <v>42273</v>
      </c>
      <c r="R180" s="1">
        <f>pogoda__42[[#This Row],[Podlanie]]</f>
        <v>1949</v>
      </c>
    </row>
    <row r="181" spans="1:18" x14ac:dyDescent="0.45">
      <c r="A181">
        <v>11</v>
      </c>
      <c r="B181">
        <v>0</v>
      </c>
      <c r="C181">
        <f t="shared" si="3"/>
        <v>1949</v>
      </c>
      <c r="D181">
        <f>700*pogoda__42[[#This Row],[opady]]</f>
        <v>0</v>
      </c>
      <c r="E181">
        <f>MIN(SUM(pogoda__42[[#This Row],[Stan po czątku dnia]:[Opday do zbiornika]]), 25000)</f>
        <v>1949</v>
      </c>
      <c r="F181">
        <f>IF(pogoda__42[[#This Row],[opady]] = 0, pogoda__42[[#This Row],[Stan po czątku dnia]]*(0.0003)*pogoda__42[[#This Row],[temperatura_srednia]]^(1.5), 0)</f>
        <v>21.331535664128829</v>
      </c>
      <c r="G181" s="1">
        <f>ROUNDUP(pogoda__42[[#This Row],[Czy paruje]], 0)*(-1)</f>
        <v>-22</v>
      </c>
      <c r="H181" s="1">
        <f>SUM(pogoda__42[[#This Row],[Stany po opadach]], pogoda__42[[#This Row],[Parowanie]])</f>
        <v>1927</v>
      </c>
      <c r="I181" s="1" t="str">
        <f>IF(AND(pogoda__42[[#This Row],[temperatura_srednia]] &gt; 15, pogoda__42[[#This Row],[opady]] &lt;= 0.61), "TAK", "NIE")</f>
        <v>NIE</v>
      </c>
      <c r="J181" s="1">
        <f>IF(pogoda__42[[#This Row],[Czy podlewać]] = "TAK", IF(pogoda__42[[#This Row],[temperatura_srednia]]&lt;30, -12000, -24000),0)</f>
        <v>0</v>
      </c>
      <c r="K181" s="1">
        <f>IF(pogoda__42[[#This Row],[Stan przed podlanie]]+pogoda__42[[#This Row],[Ile podlać]]&lt;0, 25000+pogoda__42[[#This Row],[Ile podlać]], pogoda__42[[#This Row],[Stan przed podlanie]]+pogoda__42[[#This Row],[Ile podlać]])</f>
        <v>1927</v>
      </c>
      <c r="L181" s="1">
        <f>pogoda__42[[#This Row],[Podlanie]]</f>
        <v>1927</v>
      </c>
      <c r="M181" s="2">
        <v>42274</v>
      </c>
      <c r="N181" s="1">
        <f>IF(pogoda__42[[#This Row],[Stan przed podlanie]]+pogoda__42[[#This Row],[Ile podlać]]&lt;0, 25000-pogoda__42[[#This Row],[Stan przed podlanie]], 0)</f>
        <v>0</v>
      </c>
      <c r="O181" s="1">
        <f>MONTH(pogoda__42[[#This Row],[Dzień]])</f>
        <v>9</v>
      </c>
      <c r="Q181" s="2">
        <v>42274</v>
      </c>
      <c r="R181" s="1">
        <f>pogoda__42[[#This Row],[Podlanie]]</f>
        <v>1927</v>
      </c>
    </row>
    <row r="182" spans="1:18" x14ac:dyDescent="0.45">
      <c r="A182">
        <v>10</v>
      </c>
      <c r="B182">
        <v>0</v>
      </c>
      <c r="C182">
        <f t="shared" si="3"/>
        <v>1927</v>
      </c>
      <c r="D182">
        <f>700*pogoda__42[[#This Row],[opady]]</f>
        <v>0</v>
      </c>
      <c r="E182">
        <f>MIN(SUM(pogoda__42[[#This Row],[Stan po czątku dnia]:[Opday do zbiornika]]), 25000)</f>
        <v>1927</v>
      </c>
      <c r="F182">
        <f>IF(pogoda__42[[#This Row],[opady]] = 0, pogoda__42[[#This Row],[Stan po czątku dnia]]*(0.0003)*pogoda__42[[#This Row],[temperatura_srednia]]^(1.5), 0)</f>
        <v>18.281127153433406</v>
      </c>
      <c r="G182" s="1">
        <f>ROUNDUP(pogoda__42[[#This Row],[Czy paruje]], 0)*(-1)</f>
        <v>-19</v>
      </c>
      <c r="H182" s="1">
        <f>SUM(pogoda__42[[#This Row],[Stany po opadach]], pogoda__42[[#This Row],[Parowanie]])</f>
        <v>1908</v>
      </c>
      <c r="I182" s="1" t="str">
        <f>IF(AND(pogoda__42[[#This Row],[temperatura_srednia]] &gt; 15, pogoda__42[[#This Row],[opady]] &lt;= 0.61), "TAK", "NIE")</f>
        <v>NIE</v>
      </c>
      <c r="J182" s="1">
        <f>IF(pogoda__42[[#This Row],[Czy podlewać]] = "TAK", IF(pogoda__42[[#This Row],[temperatura_srednia]]&lt;30, -12000, -24000),0)</f>
        <v>0</v>
      </c>
      <c r="K182" s="1">
        <f>IF(pogoda__42[[#This Row],[Stan przed podlanie]]+pogoda__42[[#This Row],[Ile podlać]]&lt;0, 25000+pogoda__42[[#This Row],[Ile podlać]], pogoda__42[[#This Row],[Stan przed podlanie]]+pogoda__42[[#This Row],[Ile podlać]])</f>
        <v>1908</v>
      </c>
      <c r="L182" s="1">
        <f>pogoda__42[[#This Row],[Podlanie]]</f>
        <v>1908</v>
      </c>
      <c r="M182" s="2">
        <v>42275</v>
      </c>
      <c r="N182" s="1">
        <f>IF(pogoda__42[[#This Row],[Stan przed podlanie]]+pogoda__42[[#This Row],[Ile podlać]]&lt;0, 25000-pogoda__42[[#This Row],[Stan przed podlanie]], 0)</f>
        <v>0</v>
      </c>
      <c r="O182" s="1">
        <f>MONTH(pogoda__42[[#This Row],[Dzień]])</f>
        <v>9</v>
      </c>
      <c r="Q182" s="2">
        <v>42275</v>
      </c>
      <c r="R182" s="1">
        <f>pogoda__42[[#This Row],[Podlanie]]</f>
        <v>1908</v>
      </c>
    </row>
    <row r="183" spans="1:18" x14ac:dyDescent="0.45">
      <c r="A183">
        <v>10</v>
      </c>
      <c r="B183">
        <v>0</v>
      </c>
      <c r="C183">
        <f t="shared" si="3"/>
        <v>1908</v>
      </c>
      <c r="D183">
        <f>700*pogoda__42[[#This Row],[opady]]</f>
        <v>0</v>
      </c>
      <c r="E183">
        <f>MIN(SUM(pogoda__42[[#This Row],[Stan po czątku dnia]:[Opday do zbiornika]]), 25000)</f>
        <v>1908</v>
      </c>
      <c r="F183">
        <f>IF(pogoda__42[[#This Row],[opady]] = 0, pogoda__42[[#This Row],[Stan po czątku dnia]]*(0.0003)*pogoda__42[[#This Row],[temperatura_srednia]]^(1.5), 0)</f>
        <v>18.100877326803808</v>
      </c>
      <c r="G183" s="1">
        <f>ROUNDUP(pogoda__42[[#This Row],[Czy paruje]], 0)*(-1)</f>
        <v>-19</v>
      </c>
      <c r="H183" s="1">
        <f>SUM(pogoda__42[[#This Row],[Stany po opadach]], pogoda__42[[#This Row],[Parowanie]])</f>
        <v>1889</v>
      </c>
      <c r="I183" s="1" t="str">
        <f>IF(AND(pogoda__42[[#This Row],[temperatura_srednia]] &gt; 15, pogoda__42[[#This Row],[opady]] &lt;= 0.61), "TAK", "NIE")</f>
        <v>NIE</v>
      </c>
      <c r="J183" s="1">
        <f>IF(pogoda__42[[#This Row],[Czy podlewać]] = "TAK", IF(pogoda__42[[#This Row],[temperatura_srednia]]&lt;30, -12000, -24000),0)</f>
        <v>0</v>
      </c>
      <c r="K183" s="1">
        <f>IF(pogoda__42[[#This Row],[Stan przed podlanie]]+pogoda__42[[#This Row],[Ile podlać]]&lt;0, 25000+pogoda__42[[#This Row],[Ile podlać]], pogoda__42[[#This Row],[Stan przed podlanie]]+pogoda__42[[#This Row],[Ile podlać]])</f>
        <v>1889</v>
      </c>
      <c r="L183" s="1">
        <f>pogoda__42[[#This Row],[Podlanie]]</f>
        <v>1889</v>
      </c>
      <c r="M183" s="2">
        <v>42276</v>
      </c>
      <c r="N183" s="1">
        <f>IF(pogoda__42[[#This Row],[Stan przed podlanie]]+pogoda__42[[#This Row],[Ile podlać]]&lt;0, 25000-pogoda__42[[#This Row],[Stan przed podlanie]], 0)</f>
        <v>0</v>
      </c>
      <c r="O183" s="1">
        <f>MONTH(pogoda__42[[#This Row],[Dzień]])</f>
        <v>9</v>
      </c>
      <c r="Q183" s="2">
        <v>42276</v>
      </c>
      <c r="R183" s="1">
        <f>pogoda__42[[#This Row],[Podlanie]]</f>
        <v>1889</v>
      </c>
    </row>
    <row r="184" spans="1:18" x14ac:dyDescent="0.45">
      <c r="A184">
        <v>10</v>
      </c>
      <c r="B184">
        <v>0</v>
      </c>
      <c r="C184">
        <f t="shared" si="3"/>
        <v>1889</v>
      </c>
      <c r="D184">
        <f>700*pogoda__42[[#This Row],[opady]]</f>
        <v>0</v>
      </c>
      <c r="E184">
        <f>MIN(SUM(pogoda__42[[#This Row],[Stan po czątku dnia]:[Opday do zbiornika]]), 25000)</f>
        <v>1889</v>
      </c>
      <c r="F184">
        <f>IF(pogoda__42[[#This Row],[opady]] = 0, pogoda__42[[#This Row],[Stan po czątku dnia]]*(0.0003)*pogoda__42[[#This Row],[temperatura_srednia]]^(1.5), 0)</f>
        <v>17.920627500174209</v>
      </c>
      <c r="G184" s="1">
        <f>ROUNDUP(pogoda__42[[#This Row],[Czy paruje]], 0)*(-1)</f>
        <v>-18</v>
      </c>
      <c r="H184" s="1">
        <f>SUM(pogoda__42[[#This Row],[Stany po opadach]], pogoda__42[[#This Row],[Parowanie]])</f>
        <v>1871</v>
      </c>
      <c r="I184" s="1" t="str">
        <f>IF(AND(pogoda__42[[#This Row],[temperatura_srednia]] &gt; 15, pogoda__42[[#This Row],[opady]] &lt;= 0.61), "TAK", "NIE")</f>
        <v>NIE</v>
      </c>
      <c r="J184" s="1">
        <f>IF(pogoda__42[[#This Row],[Czy podlewać]] = "TAK", IF(pogoda__42[[#This Row],[temperatura_srednia]]&lt;30, -12000, -24000),0)</f>
        <v>0</v>
      </c>
      <c r="K184" s="1">
        <f>IF(pogoda__42[[#This Row],[Stan przed podlanie]]+pogoda__42[[#This Row],[Ile podlać]]&lt;0, 25000+pogoda__42[[#This Row],[Ile podlać]], pogoda__42[[#This Row],[Stan przed podlanie]]+pogoda__42[[#This Row],[Ile podlać]])</f>
        <v>1871</v>
      </c>
      <c r="L184" s="1">
        <f>pogoda__42[[#This Row],[Podlanie]]</f>
        <v>1871</v>
      </c>
      <c r="M184" s="2">
        <v>42277</v>
      </c>
      <c r="N184" s="1">
        <f>IF(pogoda__42[[#This Row],[Stan przed podlanie]]+pogoda__42[[#This Row],[Ile podlać]]&lt;0, 25000-pogoda__42[[#This Row],[Stan przed podlanie]], 0)</f>
        <v>0</v>
      </c>
      <c r="O184" s="1">
        <f>MONTH(pogoda__42[[#This Row],[Dzień]])</f>
        <v>9</v>
      </c>
      <c r="Q184" s="2">
        <v>42277</v>
      </c>
      <c r="R184" s="1">
        <f>pogoda__42[[#This Row],[Podlanie]]</f>
        <v>1871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k y x n W g 9 P d M S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7 Q w t 9 Q z s N G H i d r 4 Z u Y h V B g B X Q y S R R K 0 c S 7 N K S k t S r V L z d N 1 d 7 L R h 3 F t 9 K G e s A M A U E s D B B Q A A g A I A J M s Z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T L G d a g v J V F / I B A A D 7 F g A A E w A c A E Z v c m 1 1 b G F z L 1 N l Y 3 R p b 2 4 x L m 0 g o h g A K K A U A A A A A A A A A A A A A A A A A A A A A A A A A A A A 7 d Z B a 9 s w F A D g 8 w z 5 D 0 K 9 J O C Z x m k 6 u u L D S D f W w 8 p G c m o z h m q 9 Z V o s y U j P S 9 2 S S / 9 S T 4 P d S v 7 X l D p b U t p C W z A z Q 7 7 Y 1 j O S 3 v s s e B Z S F F q R Y X X v 7 g e B / c Y M c C L L 7 0 o w k p A M s B U Q d y 1 + m u s r v r j U b n B g f 0 Q H O i 0 k K G y / E x l E A 6 3 Q v d g 2 H b w e p 5 o L N R l / Y F g Y 9 v J Q f d V G M i y n b D V E x H q I x N v x N s l E L i A d H z P O l A D S H 1 f r R 3 i G t B O e H E A m p E A w C d 2 n I R n o r J D K J r 2 Q v F X V Y k k 3 7 s c h + V R o h C G W G S T r x + h I K / j c C a s 8 t u i x F K B c u p p g m V O X z o i d u q 9 G h i m 7 3 F c 1 / a j M w b b / Z h 1 e X N A q 0 H U 7 O F S 4 u x M t P 5 m H 5 E 8 g f i j Q c w G 3 F B C E M 5 z P O 6 1 A q P s 3 s w b Y o i u C d t y h 3 q E B D j 3 v 0 A i H H e / Q C I e + d 2 i E w 6 5 3 + I c O u Z 5 o X l u j x N 3 c O N W z Z f m 7 e x t 1 r 5 a 9 p + 4 v N u o e P 6 / u R 2 y y u L y + m k 0 F 0 S 4 / P i s X v + y 5 V q V 0 b + d C u 0 q s N T 4 a L d 1 E 7 4 F x M J s O 5 G Q V e p N l w 5 R l z N g E T f F c 4 M d t a 6 m P I H M w N / X 7 Y h 2 R + z / v g u u c 8 f L 2 8 G P P 3 U q 8 z r 7 M s 9 f M f n P K V S F P w T z Z v c Y + 0 L s 3 9 7 j X 2 H Z 6 9 g Y f 9 x r b X O / e Y P c a 2 2 r v 3 h T 3 V t C 6 K / / K y / / / 8 r 8 B U E s B A i 0 A F A A C A A g A k y x n W g 9 P d M S o A A A A + A A A A B I A A A A A A A A A A A A A A A A A A A A A A E N v b m Z p Z y 9 Q Y W N r Y W d l L n h t b F B L A Q I t A B Q A A g A I A J M s Z 1 p T c j g s m w A A A O E A A A A T A A A A A A A A A A A A A A A A A P Q A A A B b Q 2 9 u d G V u d F 9 U e X B l c 1 0 u e G 1 s U E s B A i 0 A F A A C A A g A k y x n W o L y V R f y A Q A A + x Y A A B M A A A A A A A A A A A A A A A A A 3 A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k A A A A A A A B i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X l q b m l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G M 0 Z W Q 4 N y 1 m Z D l k L T Q w N z c t Y T E 3 N S 0 2 M T l i M T M 5 Z G V l Y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w N j o y M j o z N y 4 3 N D c x O T I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l j M D B h M D M t Y 2 I 2 M y 0 0 M z d l L W I x M j I t Y j M 0 N D M 2 O W Q 3 N G M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W F m Z W R i N C 0 1 N D c y L T R j M z I t Y W N k Y i 0 x Y T g y M T N m Z D c w M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W p u a W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N U M D Y 6 M j I 6 M z c u N z Q 3 M T k y M F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O T E 1 Y j J l L T B l N T E t N G I z N i 1 i Y z h k L W J i Y j M 2 O D g 1 O T E z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w N j o y M j o z N y 4 3 N D c x O T I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U x Z T d i O G I t Z T V k N C 0 0 N z Q 0 L W E 0 M 2 M t Z m V m Z T c 4 M G E z Y z Q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m M 0 N G Q 5 N y 0 z N D F m L T Q 1 Z j A t O D U w Y y 0 w M j Y 1 Z m V l O T l h N z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U 6 M T I 6 M j g u M j Y 1 M T c 4 O F o i I C 8 + P E V u d H J 5 I F R 5 c G U 9 I k Z p b G x D b 2 x 1 b W 5 U e X B l c y I g V m F s d W U 9 I n N B d 0 0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l h Y T g z N D g t Z W I w M i 0 0 Z G Z l L W I 0 M j U t Z D l m Y T R l N 2 J i M G E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E 1 O j I 2 O j E z L j A 2 M z c 1 O T N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x O D A 3 Z W E 2 L T B i Y 2 I t N D V h O S 1 h O D B m L T l h N W Q 5 M W U 2 Y j d i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E 1 O j I 2 O j E z L j A 4 N T g 4 N z J a I i A v P j x F b n R y e S B U e X B l P S J G a W x s Q 2 9 s d W 1 u V H l w Z X M i I F Z h b H V l P S J z Q X d N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l O D Y x O D E 1 L W Q w O T I t N D g z M S 0 5 M D Y y L W N j Z m I 1 O G R l Y T Z m Z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z K S 9 B d X R v U m V t b 3 Z l Z E N v b H V t b n M x L n t 0 Z W 1 w Z X J h d H V y Y V 9 z c m V k b m l h L D B 9 J n F 1 b 3 Q 7 L C Z x d W 9 0 O 1 N l Y 3 R p b 2 4 x L 3 B v Z 2 9 k Y S A o M y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z K S 9 B d X R v U m V t b 3 Z l Z E N v b H V t b n M x L n t 0 Z W 1 w Z X J h d H V y Y V 9 z c m V k b m l h L D B 9 J n F 1 b 3 Q 7 L C Z x d W 9 0 O 1 N l Y 3 R p b 2 4 x L 3 B v Z 2 9 k Y S A o M y k v Q X V 0 b 1 J l b W 9 2 Z W R D b 2 x 1 b W 5 z M S 5 7 b 3 B h Z H k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U 6 M j c 6 M D U u N D U 4 O T k 5 N V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N h Z j R j M G E t Y T g 5 M i 0 0 O D R m L T l h N j c t Y z g 5 Y z c 1 N T N h M G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V 9 f N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U 6 M j c 6 M D U u N D U 4 O T k 5 N V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g x Z W V m O T I t M D c 5 N i 0 0 Y j E 4 L W J j Z D Q t N m Q x M W U 3 Y j F h M D g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3 B v Z 2 9 k Y V 9 f N D E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U 6 M j c 6 M D U u N D U 4 O T k 5 N V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Y x Y j h l Z m E t N D N h N i 0 0 O D Y 0 L W I 4 M j k t Z T A 0 N T k 4 N W Z m M j d k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W p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2 K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c p P C 9 J d G V t U G F 0 a D 4 8 L 0 l 0 Z W 1 M b 2 N h d G l v b j 4 8 U 3 R h Y m x l R W 5 0 c m l l c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N S 0 w M y 0 w N l Q x N T o y N z o w N S 4 0 N T g 5 O T k 1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4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z c x N j U 0 Z S 1 j Z m I x L T Q 5 N j A t O W Y 1 Y S 0 y N j k 0 Z m F m N W M 1 Z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X 1 8 0 M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c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N + t S w v h 7 Q o u B l U i h N Q g x A A A A A A I A A A A A A B B m A A A A A Q A A I A A A A B k a p 6 c e z I d V x F 8 d u O b r b Z i n k H Z K w / u y P X G X H X M p L 2 M 2 A A A A A A 6 A A A A A A g A A I A A A A H H o V 6 p k V i I S g f h P l X k k m w n H M + N k U W V u K Z r 5 l a G d u l 4 B U A A A A C M Z U 7 g I B n l 5 d V D H V G P 8 Q V / g + q R K 1 + A U P F I g 8 K n z Y z l z F K z o P Q H T s V u 5 D b 7 N E u 2 T P 7 3 H L S 4 A e z y g v S Q D v 3 7 Q V K U / t O O X + F p N z i K j k L 0 D E p Z k Q A A A A O g q 3 o g Y 2 t y o m P Q t c m f e T 4 1 h d i h 4 D + L u V Z / m p Q y Q t K r y 2 n U i G E 6 L w 1 w g k j U S x z 4 P U z g F N K t f I L X X k a w j j 5 V B m J I = < / D a t a M a s h u p > 
</file>

<file path=customXml/itemProps1.xml><?xml version="1.0" encoding="utf-8"?>
<ds:datastoreItem xmlns:ds="http://schemas.openxmlformats.org/officeDocument/2006/customXml" ds:itemID="{3DB3D1A5-695C-4DE1-BA2B-67F9EF68F5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pogoda (4)</vt:lpstr>
      <vt:lpstr>Zadanie 1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2025-03-03T06:20:41Z</dcterms:created>
  <dcterms:modified xsi:type="dcterms:W3CDTF">2025-03-07T05:14:28Z</dcterms:modified>
</cp:coreProperties>
</file>