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mc:AlternateContent xmlns:mc="http://schemas.openxmlformats.org/markup-compatibility/2006">
    <mc:Choice Requires="x15">
      <x15ac:absPath xmlns:x15ac="http://schemas.microsoft.com/office/spreadsheetml/2010/11/ac" url="C:\Users\4z\Desktop\"/>
    </mc:Choice>
  </mc:AlternateContent>
  <xr:revisionPtr revIDLastSave="2136" documentId="13_ncr:1_{ABF1C6F6-5FC6-4548-AAAA-6B20E9F5AADA}" xr6:coauthVersionLast="47" xr6:coauthVersionMax="47" xr10:uidLastSave="{D9ADF2B6-8FAB-4B29-A017-D597CC3EEEB2}"/>
  <bookViews>
    <workbookView xWindow="-108" yWindow="-108" windowWidth="23256" windowHeight="12456" xr2:uid="{00000000-000D-0000-FFFF-FFFF00000000}"/>
  </bookViews>
  <sheets>
    <sheet name="Лист1" sheetId="1" r:id="rId1"/>
  </sheets>
  <externalReferences>
    <externalReference r:id="rId2"/>
    <externalReference r:id="rId3"/>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 i="1" l="1" a="1"/>
  <c r="B28" i="1"/>
  <c r="B45" i="1" a="1"/>
  <c r="B45" i="1"/>
  <c r="B42" i="1" a="1"/>
  <c r="B42" i="1"/>
  <c r="B43" i="1" a="1"/>
  <c r="B43" i="1"/>
  <c r="B44" i="1" a="1"/>
  <c r="B44" i="1"/>
  <c r="B38" i="1" a="1"/>
  <c r="B38" i="1"/>
  <c r="B37" i="1" a="1"/>
  <c r="B37" i="1"/>
  <c r="B36" i="1" a="1"/>
  <c r="B36" i="1"/>
  <c r="B35" i="1" a="1"/>
  <c r="B35" i="1"/>
  <c r="B34" i="1" a="1"/>
  <c r="B34" i="1"/>
  <c r="B30" i="1" a="1"/>
  <c r="B30" i="1"/>
  <c r="B29" i="1" a="1"/>
  <c r="B29" i="1"/>
  <c r="B27" i="1" a="1"/>
  <c r="B27" i="1"/>
  <c r="B26" i="1" a="1"/>
  <c r="B26" i="1"/>
  <c r="B13" i="1" a="1"/>
  <c r="B13" i="1"/>
  <c r="A24" i="1"/>
  <c r="B22" i="1"/>
  <c r="B15" i="1" a="1"/>
  <c r="B15" i="1"/>
  <c r="B14" i="1" a="1"/>
  <c r="B14" i="1"/>
  <c r="A1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<sst xmlns="http://schemas.openxmlformats.org/spreadsheetml/2006/main" count="73" uniqueCount="72">
  <si>
    <t>1. Общая информация</t>
  </si>
  <si>
    <t>Название проекта:</t>
  </si>
  <si>
    <t>Треугольник</t>
  </si>
  <si>
    <t>Версия продукта:</t>
  </si>
  <si>
    <t>1.5</t>
  </si>
  <si>
    <r>
      <t>Период тестирования:</t>
    </r>
    <r>
      <rPr>
        <sz val="14"/>
        <color rgb="FF000000"/>
        <rFont val="Calibri"/>
        <scheme val="minor"/>
      </rPr>
      <t xml:space="preserve"> </t>
    </r>
  </si>
  <si>
    <t>13.01.2025 - 19.02.2025</t>
  </si>
  <si>
    <t>Ответственный:</t>
  </si>
  <si>
    <t>Богдан</t>
  </si>
  <si>
    <t>2. Описание тестирования</t>
  </si>
  <si>
    <t>Цель тестирования:</t>
  </si>
  <si>
    <t>Проверить приложение "Треугольник" на соотвестивии требованиям</t>
  </si>
  <si>
    <t>Тип тестирования:</t>
  </si>
  <si>
    <t>Функциональное и нефункциональное</t>
  </si>
  <si>
    <t>OS</t>
  </si>
  <si>
    <t>Windows 11 Pro, Ubuntu 24 wine 9. Работает все на виртуальной машине Hyper-v второго поколения</t>
  </si>
  <si>
    <t>Оборудование:</t>
  </si>
  <si>
    <t>R7 6800h 6GB DDR5 4800, 40 GB SSD, Графический драйвер Hyper-v</t>
  </si>
  <si>
    <t>3. Анализ результатов, выводы и рекомендации</t>
  </si>
  <si>
    <t>3.1 Общая информация о тестах</t>
  </si>
  <si>
    <t>Количество выполненных тестов</t>
  </si>
  <si>
    <t>Количество успешных тестов</t>
  </si>
  <si>
    <t>Количество найденных багов</t>
  </si>
  <si>
    <t>3.2 Информация о требованиях</t>
  </si>
  <si>
    <t>Количество требований до тестирования</t>
  </si>
  <si>
    <t>Количество требований после тестирования</t>
  </si>
  <si>
    <t>Количество удалённых требований</t>
  </si>
  <si>
    <t>Количество добавленных требований</t>
  </si>
  <si>
    <t>Количество изменённых требований</t>
  </si>
  <si>
    <t>Количество требований, оставшихся без изменений</t>
  </si>
  <si>
    <t>3.3 Распределение дефектов по компонентам</t>
  </si>
  <si>
    <t>Окно</t>
  </si>
  <si>
    <t>Меню</t>
  </si>
  <si>
    <t>По координатам</t>
  </si>
  <si>
    <t>По сторонам</t>
  </si>
  <si>
    <t>По углу и сторонам</t>
  </si>
  <si>
    <t>Окно и меню не содержат дефектов, что объясняется простотой Меню, а также автоматической работой с Окном средствами OS. Самое большое число дефектов находиться в компоненте По координатам, меньшее находиться в По сторонам, а ещё меньшее в По углу и сторонам</t>
  </si>
  <si>
    <t>3.4 Распределение серьёзности дефектов</t>
  </si>
  <si>
    <t>Серьёзность дефекта</t>
  </si>
  <si>
    <t>Количество дефектов</t>
  </si>
  <si>
    <t>Blocker</t>
  </si>
  <si>
    <t>Critical</t>
  </si>
  <si>
    <t>Major</t>
  </si>
  <si>
    <t>Minor</t>
  </si>
  <si>
    <t>Trivral</t>
  </si>
  <si>
    <t>Приложение работает без существенных сбоев, о чём свидетельстует отстутствие дефектов уровня Blocker и Critical. В приложении не выявлено дефектов интерфейса (уровни Minor и Trivial), однако есть ощутимые дефекты компонентов (Major)</t>
  </si>
  <si>
    <t>3.5 Приорететность дефектов</t>
  </si>
  <si>
    <t>Приоритет дефекта</t>
  </si>
  <si>
    <t>ASAP</t>
  </si>
  <si>
    <t>High</t>
  </si>
  <si>
    <t>Normal</t>
  </si>
  <si>
    <t>Low</t>
  </si>
  <si>
    <t>В приложении не было выявленно дефектов уровня ASAP, что является положительным моментом, поскольку прилложение не требует немедленного вмешательства, однако большинство дефектов имеют уровень High которые должны быть исправлены быстро. Дефектов Normal меньше, чем High, но их исправление можно отложить до исправление дефектов уровня High</t>
  </si>
  <si>
    <t>3.6 Рекомендации</t>
  </si>
  <si>
    <t>1. Поработать с отвественными за требования сотрудниками, для улучшения качества их написания</t>
  </si>
  <si>
    <t>2. Уделить внимание компонентам приложения "По координатам", "По сторонам", "По углу и сторонам". Особое внимание уделить компоненту "По координатам", так как в нём было найдено больше всего багов.</t>
  </si>
  <si>
    <t>3. Устанить дефекты, имеющие приоретет High, а также, по-возможности, и дефекты с приорететом Normal</t>
  </si>
  <si>
    <t>3.7 Выводы</t>
  </si>
  <si>
    <t>Подводя итог, приложение "Треугольник", потребовало практически полного изменения требований, на что следует обратить внимание. Приложение прошло большинство тестов (96%). Непройденные тесты имеют приоретет Major, то есть некритично влияют на функицональность приложения, но большинство багов имеют приоретет High, которые следует исправить. Нефункциональных ошибок не обнаружено.</t>
  </si>
  <si>
    <t>4. Приложения</t>
  </si>
  <si>
    <t>Ошибки в требованиях</t>
  </si>
  <si>
    <t>https://1drv.ms/w/c/ac77fd8478382e05/ETD_npj2lg9KjLMdjNZ1XcsBZyTNUmcIOiIzKl_dQnHTIg?e=uwhDv1</t>
  </si>
  <si>
    <t>Требования</t>
  </si>
  <si>
    <t>https://1drv.ms/w/c/ac77fd8478382e05/ERElmIAjpJ5BognyEmTGQhoBwFGgoB4K_Z3i-f6sRMJBTQ?e=pzhEw6</t>
  </si>
  <si>
    <t>Чек-лист</t>
  </si>
  <si>
    <t>https://1drv.ms/x/c/ac77fd8478382e05/EVRAlfYlgwtHuXxJs5pQ7aoBfJQNcFP3dDQ2LkGVb8ZtwA?e=5Xfhkm</t>
  </si>
  <si>
    <t>Тесты</t>
  </si>
  <si>
    <t>https://1drv.ms/x/c/ac77fd8478382e05/ERiGfPF-b4tDiAPl7Ne8hfoBwzqUr6YIAuCH5cspyFMnRw?e=AgPHwi</t>
  </si>
  <si>
    <t>Баг-репорты</t>
  </si>
  <si>
    <t>https://1drv.ms/x/c/ac77fd8478382e05/EaN8BDrxrBVEjTKcPKzdjt8BdKzCCWUK9MZLKULTuXoasw?e=kfsKO6</t>
  </si>
  <si>
    <t>Дата:</t>
  </si>
  <si>
    <t>26.03.2025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</si>
</sst>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8"/>
      <color theme="1"/>
      <name val="Calibri"/>
      <family val="2"/>
      <scheme val="minor"/>
    </font>
    <font>
      <b/>
      <sz val="20"/>
      <color theme="1"/>
      <name val="Calibri"/>
      <family val="2"/>
      <scheme val="minor"/>
    </font>
    <font>
      <sz val="14"/>
      <color theme="1"/>
      <name val="Calibri"/>
      <family val="2"/>
      <scheme val="minor"/>
    </font>
    <font>
      <u/>
      <sz val="11"/>
      <color theme="10"/>
      <name val="Calibri"/>
      <family val="2"/>
      <scheme val="minor"/>
    </font>
    <font>
      <b/>
      <sz val="14"/>
      <color theme="1"/>
      <name val="Calibri"/>
      <family val="2"/>
      <scheme val="minor"/>
    </font>
    <font>
      <sz val="14"/>
      <color rgb="FF000000"/>
      <name val="Calibri"/>
      <scheme val="minor"/>
    </font>
    <font>
      <u/>
      <sz val="14"/>
      <color theme="10"/>
      <name val="Calibri"/>
      <family val="2"/>
      <scheme val="minor"/>
    </font>
    <font>
      <sz val="14"/>
      <color rgb="FF000000"/>
      <name val="Calibri"/>
      <charset val="1"/>
    </font>
    <font>
      <b/>
      <sz val="14"/>
      <color rgb="FF000000"/>
      <name val="Calibri"/>
      <scheme val="minor"/>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0" borderId="0" xfId="0" applyBorder="1"/>
    <xf numFmtId="0" fontId="0" fillId="0" borderId="0" xfId="0" applyAlignment="1">
      <alignment vertical="center"/>
    </xf>
    <xf numFmtId="0" fontId="0" fillId="0" borderId="0" xfId="0" applyAlignment="1">
      <alignment wrapText="1"/>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6" xfId="0" applyFont="1" applyBorder="1" applyAlignment="1">
      <alignment horizontal="center" vertical="center"/>
    </xf>
    <xf numFmtId="0" fontId="3" fillId="0" borderId="1" xfId="0" applyFont="1" applyBorder="1" applyAlignment="1">
      <alignment horizontal="center" vertical="center" inden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left" vertical="center" wrapText="1"/>
    </xf>
    <xf numFmtId="0" fontId="3" fillId="0" borderId="5" xfId="0" applyFont="1" applyBorder="1" applyAlignment="1">
      <alignment horizontal="center" vertical="center"/>
    </xf>
    <xf numFmtId="0" fontId="3" fillId="0" borderId="4" xfId="0" applyFont="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left" vertical="center"/>
    </xf>
    <xf numFmtId="0" fontId="8" fillId="0" borderId="1" xfId="0" applyFont="1" applyBorder="1" applyAlignment="1">
      <alignment horizontal="left" vertical="center"/>
    </xf>
    <xf numFmtId="0" fontId="3" fillId="0" borderId="1" xfId="0" applyFont="1" applyBorder="1" applyAlignment="1">
      <alignment horizontal="left" vertical="center" wrapText="1"/>
    </xf>
    <xf numFmtId="49" fontId="3" fillId="0" borderId="1" xfId="0" applyNumberFormat="1" applyFont="1" applyBorder="1" applyAlignment="1">
      <alignment horizontal="left" vertical="center"/>
    </xf>
    <xf numFmtId="0" fontId="5" fillId="0" borderId="1" xfId="0" applyFont="1" applyBorder="1" applyAlignment="1">
      <alignment horizontal="left" vertical="center"/>
    </xf>
    <xf numFmtId="0" fontId="1" fillId="0" borderId="1" xfId="0" applyFont="1" applyBorder="1" applyAlignment="1">
      <alignment horizontal="left" vertical="center"/>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5" fillId="0" borderId="5" xfId="0" applyFont="1" applyBorder="1" applyAlignment="1">
      <alignment horizontal="left" vertical="center"/>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7" fillId="0" borderId="1" xfId="1" applyFont="1" applyBorder="1" applyAlignment="1">
      <alignment horizontal="left" vertical="center"/>
    </xf>
    <xf numFmtId="0" fontId="1" fillId="0" borderId="5" xfId="0" applyFont="1" applyBorder="1" applyAlignment="1">
      <alignment horizontal="left" vertical="center"/>
    </xf>
    <xf numFmtId="49" fontId="8" fillId="0" borderId="1" xfId="0" applyNumberFormat="1" applyFont="1" applyBorder="1" applyAlignment="1">
      <alignment horizontal="left" vertical="center"/>
    </xf>
  </cellXfs>
  <cellStyles count="2">
    <cellStyle name="Hyperlink" xfId="1" xr:uid="{00000000-000B-0000-0000-000008000000}"/>
    <cellStyle name="Обычный" xfId="0" builtinId="0"/>
  </cellStyles>
  <dxfs count="14">
    <dxf>
      <font>
        <sz val="14"/>
      </font>
      <numFmt numFmtId="0" formatCode="General"/>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sz val="14"/>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sz val="14"/>
      </font>
    </dxf>
    <dxf>
      <font>
        <sz val="14"/>
      </font>
      <alignment horizontal="center" vertical="center" textRotation="0" wrapText="0" indent="0" justifyLastLine="0" shrinkToFit="0" readingOrder="0"/>
      <border diagonalUp="0" diagonalDown="0">
        <left style="thin">
          <color rgb="FF000000"/>
        </left>
        <right style="thin">
          <color rgb="FF000000"/>
        </right>
        <top/>
        <bottom/>
      </border>
    </dxf>
    <dxf>
      <font>
        <sz val="14"/>
      </font>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style="thin">
          <color rgb="FF000000"/>
        </vertical>
        <horizontal style="thin">
          <color rgb="FF000000"/>
        </horizontal>
      </border>
    </dxf>
    <dxf>
      <font>
        <sz val="14"/>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sz val="14"/>
      </font>
    </dxf>
    <dxf>
      <font>
        <sz val="14"/>
      </font>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eetMetadata" Target="metadata.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az-Cyrl-AZ"/>
              <a:t>Распределение серьёзности дефектов</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Лист1!$B$33</c:f>
              <c:strCache>
                <c:ptCount val="1"/>
                <c:pt idx="0">
                  <c:v>Количество дефектов</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8583-4EFF-99A3-DF85A7710549}"/>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8583-4EFF-99A3-DF85A7710549}"/>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8583-4EFF-99A3-DF85A7710549}"/>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8583-4EFF-99A3-DF85A7710549}"/>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8583-4EFF-99A3-DF85A7710549}"/>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Лист1!$A$34:$A$38</c:f>
              <c:strCache>
                <c:ptCount val="5"/>
                <c:pt idx="0">
                  <c:v>Blocker</c:v>
                </c:pt>
                <c:pt idx="1">
                  <c:v>Critical</c:v>
                </c:pt>
                <c:pt idx="2">
                  <c:v>Major</c:v>
                </c:pt>
                <c:pt idx="3">
                  <c:v>Minor</c:v>
                </c:pt>
                <c:pt idx="4">
                  <c:v>Trivral</c:v>
                </c:pt>
              </c:strCache>
            </c:strRef>
          </c:cat>
          <c:val>
            <c:numRef>
              <c:f>Лист1!$B$34:$B$38</c:f>
              <c:numCache>
                <c:formatCode>General</c:formatCode>
                <c:ptCount val="5"/>
                <c:pt idx="0">
                  <c:v>0</c:v>
                </c:pt>
                <c:pt idx="1">
                  <c:v>0</c:v>
                </c:pt>
                <c:pt idx="2">
                  <c:v>12</c:v>
                </c:pt>
                <c:pt idx="3">
                  <c:v>0</c:v>
                </c:pt>
                <c:pt idx="4">
                  <c:v>0</c:v>
                </c:pt>
              </c:numCache>
            </c:numRef>
          </c:val>
          <c:extLst>
            <c:ext xmlns:c16="http://schemas.microsoft.com/office/drawing/2014/chart" uri="{C3380CC4-5D6E-409C-BE32-E72D297353CC}">
              <c16:uniqueId val="{00000004-3A46-4C68-A6BA-08D9019B3186}"/>
            </c:ext>
          </c:extLst>
        </c:ser>
        <c:dLbls>
          <c:showLegendKey val="0"/>
          <c:showVal val="0"/>
          <c:showCatName val="0"/>
          <c:showSerName val="0"/>
          <c:showPercent val="0"/>
          <c:showBubbleSize val="0"/>
        </c:dLbls>
        <c:gapWidth val="100"/>
        <c:axId val="777652231"/>
        <c:axId val="907579399"/>
      </c:barChart>
      <c:catAx>
        <c:axId val="7776522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907579399"/>
        <c:crosses val="autoZero"/>
        <c:auto val="1"/>
        <c:lblAlgn val="ctr"/>
        <c:lblOffset val="100"/>
        <c:noMultiLvlLbl val="0"/>
      </c:catAx>
      <c:valAx>
        <c:axId val="907579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652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az-Cyrl-AZ"/>
              <a:t>Распределение приоретета дефектов</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Лист1!$B$41</c:f>
              <c:strCache>
                <c:ptCount val="1"/>
                <c:pt idx="0">
                  <c:v>Количество дефектов</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7C89-40BF-A9D6-FB76B17BF977}"/>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7C89-40BF-A9D6-FB76B17BF977}"/>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7C89-40BF-A9D6-FB76B17BF977}"/>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7C89-40BF-A9D6-FB76B17BF977}"/>
              </c:ext>
            </c:extLst>
          </c:dPt>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Лист1!$A$42:$A$45</c:f>
              <c:strCache>
                <c:ptCount val="4"/>
                <c:pt idx="0">
                  <c:v>ASAP</c:v>
                </c:pt>
                <c:pt idx="1">
                  <c:v>High</c:v>
                </c:pt>
                <c:pt idx="2">
                  <c:v>Normal</c:v>
                </c:pt>
                <c:pt idx="3">
                  <c:v>Low</c:v>
                </c:pt>
              </c:strCache>
            </c:strRef>
          </c:cat>
          <c:val>
            <c:numRef>
              <c:f>Лист1!$B$42:$B$45</c:f>
              <c:numCache>
                <c:formatCode>General</c:formatCode>
                <c:ptCount val="4"/>
                <c:pt idx="0">
                  <c:v>0</c:v>
                </c:pt>
                <c:pt idx="1">
                  <c:v>6</c:v>
                </c:pt>
                <c:pt idx="2">
                  <c:v>6</c:v>
                </c:pt>
                <c:pt idx="3">
                  <c:v>0</c:v>
                </c:pt>
              </c:numCache>
            </c:numRef>
          </c:val>
          <c:extLst>
            <c:ext xmlns:c16="http://schemas.microsoft.com/office/drawing/2014/chart" uri="{C3380CC4-5D6E-409C-BE32-E72D297353CC}">
              <c16:uniqueId val="{00000004-FAB7-44CC-B38B-ABF49E7C9B2B}"/>
            </c:ext>
          </c:extLst>
        </c:ser>
        <c:dLbls>
          <c:showLegendKey val="0"/>
          <c:showVal val="0"/>
          <c:showCatName val="0"/>
          <c:showSerName val="0"/>
          <c:showPercent val="0"/>
          <c:showBubbleSize val="0"/>
        </c:dLbls>
        <c:gapWidth val="100"/>
        <c:axId val="777684999"/>
        <c:axId val="777692679"/>
      </c:barChart>
      <c:catAx>
        <c:axId val="7776849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77692679"/>
        <c:crosses val="autoZero"/>
        <c:auto val="1"/>
        <c:lblAlgn val="ctr"/>
        <c:lblOffset val="100"/>
        <c:noMultiLvlLbl val="0"/>
      </c:catAx>
      <c:valAx>
        <c:axId val="777692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6849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az-Cyrl-AZ"/>
              <a:t>Распределение дефектов по модулям</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Лист1!$A$26:$A$30</c:f>
              <c:strCache>
                <c:ptCount val="5"/>
                <c:pt idx="0">
                  <c:v>Окно</c:v>
                </c:pt>
                <c:pt idx="1">
                  <c:v>Меню</c:v>
                </c:pt>
                <c:pt idx="2">
                  <c:v>По координатам</c:v>
                </c:pt>
                <c:pt idx="3">
                  <c:v>По сторонам</c:v>
                </c:pt>
                <c:pt idx="4">
                  <c:v>По углу и сторонам</c:v>
                </c:pt>
              </c:strCache>
            </c:strRef>
          </c:cat>
          <c:val>
            <c:numRef>
              <c:f>Лист1!$B$26:$B$30</c:f>
              <c:numCache>
                <c:formatCode>General</c:formatCode>
                <c:ptCount val="5"/>
                <c:pt idx="0">
                  <c:v>0</c:v>
                </c:pt>
                <c:pt idx="1">
                  <c:v>0</c:v>
                </c:pt>
                <c:pt idx="2">
                  <c:v>12</c:v>
                </c:pt>
                <c:pt idx="3">
                  <c:v>10</c:v>
                </c:pt>
                <c:pt idx="4">
                  <c:v>8</c:v>
                </c:pt>
              </c:numCache>
            </c:numRef>
          </c:val>
          <c:extLst>
            <c:ext xmlns:c16="http://schemas.microsoft.com/office/drawing/2014/chart" uri="{C3380CC4-5D6E-409C-BE32-E72D297353CC}">
              <c16:uniqueId val="{00000005-CCE5-40B1-BA51-AD9096306940}"/>
            </c:ext>
          </c:extLst>
        </c:ser>
        <c:dLbls>
          <c:showLegendKey val="0"/>
          <c:showVal val="0"/>
          <c:showCatName val="0"/>
          <c:showSerName val="0"/>
          <c:showPercent val="0"/>
          <c:showBubbleSize val="0"/>
        </c:dLbls>
        <c:gapWidth val="219"/>
        <c:overlap val="-27"/>
        <c:axId val="397838855"/>
        <c:axId val="397849095"/>
      </c:barChart>
      <c:catAx>
        <c:axId val="397838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397849095"/>
        <c:crosses val="autoZero"/>
        <c:auto val="1"/>
        <c:lblAlgn val="ctr"/>
        <c:lblOffset val="100"/>
        <c:noMultiLvlLbl val="0"/>
      </c:catAx>
      <c:valAx>
        <c:axId val="397849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838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az-Cyrl-AZ"/>
              <a:t>Соотношение успешных тестов к найденным дефектам</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9F-4920-B981-A076EA3B8D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9F-4920-B981-A076EA3B8D4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Лист1!$A$14:$A$15</c:f>
              <c:strCache>
                <c:ptCount val="2"/>
                <c:pt idx="0">
                  <c:v>Количество успешных тестов</c:v>
                </c:pt>
                <c:pt idx="1">
                  <c:v>Количество найденных багов</c:v>
                </c:pt>
              </c:strCache>
            </c:strRef>
          </c:cat>
          <c:val>
            <c:numRef>
              <c:f>Лист1!$B$14:$B$15</c:f>
              <c:numCache>
                <c:formatCode>General</c:formatCode>
                <c:ptCount val="2"/>
                <c:pt idx="0">
                  <c:v>197</c:v>
                </c:pt>
                <c:pt idx="1">
                  <c:v>30</c:v>
                </c:pt>
              </c:numCache>
            </c:numRef>
          </c:val>
          <c:extLst>
            <c:ext xmlns:c16="http://schemas.microsoft.com/office/drawing/2014/chart" uri="{C3380CC4-5D6E-409C-BE32-E72D297353CC}">
              <c16:uniqueId val="{00000001-934A-43D5-8D56-DEF981C4BEB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az-Cyrl-AZ"/>
              <a:t>Ситуация с требованиями</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rgbClr val="E2EFDA"/>
            </a:solidFill>
            <a:ln>
              <a:solidFill>
                <a:srgbClr val="262626"/>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rgbClr val="000000"/>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Лист1!$A$18:$A$23</c:f>
              <c:strCache>
                <c:ptCount val="6"/>
                <c:pt idx="0">
                  <c:v>Количество требований до тестирования</c:v>
                </c:pt>
                <c:pt idx="1">
                  <c:v>Количество требований после тестирования</c:v>
                </c:pt>
                <c:pt idx="2">
                  <c:v>Количество удалённых требований</c:v>
                </c:pt>
                <c:pt idx="3">
                  <c:v>Количество добавленных требований</c:v>
                </c:pt>
                <c:pt idx="4">
                  <c:v>Количество изменённых требований</c:v>
                </c:pt>
                <c:pt idx="5">
                  <c:v>Количество требований, оставшихся без изменений</c:v>
                </c:pt>
              </c:strCache>
            </c:strRef>
          </c:cat>
          <c:val>
            <c:numRef>
              <c:f>Лист1!$B$18:$B$23</c:f>
              <c:numCache>
                <c:formatCode>General</c:formatCode>
                <c:ptCount val="6"/>
                <c:pt idx="0">
                  <c:v>36</c:v>
                </c:pt>
                <c:pt idx="1">
                  <c:v>35</c:v>
                </c:pt>
                <c:pt idx="2">
                  <c:v>4</c:v>
                </c:pt>
                <c:pt idx="3">
                  <c:v>3</c:v>
                </c:pt>
                <c:pt idx="4">
                  <c:v>36</c:v>
                </c:pt>
                <c:pt idx="5">
                  <c:v>0</c:v>
                </c:pt>
              </c:numCache>
            </c:numRef>
          </c:val>
          <c:extLst>
            <c:ext xmlns:c16="http://schemas.microsoft.com/office/drawing/2014/chart" uri="{C3380CC4-5D6E-409C-BE32-E72D297353CC}">
              <c16:uniqueId val="{00000001-3C83-4C7D-890E-D61E8B923FC7}"/>
            </c:ext>
          </c:extLst>
        </c:ser>
        <c:dLbls>
          <c:showLegendKey val="0"/>
          <c:showVal val="0"/>
          <c:showCatName val="0"/>
          <c:showSerName val="0"/>
          <c:showPercent val="0"/>
          <c:showBubbleSize val="0"/>
        </c:dLbls>
        <c:gapWidth val="150"/>
        <c:overlap val="100"/>
        <c:axId val="126700551"/>
        <c:axId val="126702599"/>
      </c:barChart>
      <c:catAx>
        <c:axId val="126700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6702599"/>
        <c:crosses val="autoZero"/>
        <c:auto val="1"/>
        <c:lblAlgn val="ctr"/>
        <c:lblOffset val="100"/>
        <c:noMultiLvlLbl val="0"/>
      </c:catAx>
      <c:valAx>
        <c:axId val="126702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00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30</xdr:row>
      <xdr:rowOff>876300</xdr:rowOff>
    </xdr:from>
    <xdr:to>
      <xdr:col>5</xdr:col>
      <xdr:colOff>0</xdr:colOff>
      <xdr:row>38</xdr:row>
      <xdr:rowOff>866775</xdr:rowOff>
    </xdr:to>
    <xdr:graphicFrame macro="">
      <xdr:nvGraphicFramePr>
        <xdr:cNvPr id="3" name="Chart 2">
          <a:extLst>
            <a:ext uri="{FF2B5EF4-FFF2-40B4-BE49-F238E27FC236}">
              <a16:creationId xmlns:a16="http://schemas.microsoft.com/office/drawing/2014/main" id="{1D1FDC93-011E-563E-EFDC-4F693D91C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5657850</xdr:colOff>
      <xdr:row>38</xdr:row>
      <xdr:rowOff>857250</xdr:rowOff>
    </xdr:from>
    <xdr:to>
      <xdr:col>5</xdr:col>
      <xdr:colOff>0</xdr:colOff>
      <xdr:row>46</xdr:row>
      <xdr:rowOff>9525</xdr:rowOff>
    </xdr:to>
    <xdr:graphicFrame macro="">
      <xdr:nvGraphicFramePr>
        <xdr:cNvPr id="4" name="Chart 3">
          <a:extLst>
            <a:ext uri="{FF2B5EF4-FFF2-40B4-BE49-F238E27FC236}">
              <a16:creationId xmlns:a16="http://schemas.microsoft.com/office/drawing/2014/main" id="{14F4C2D3-358C-59CB-024B-89BDDA966A12}"/>
            </a:ext>
            <a:ext uri="{147F2762-F138-4A5C-976F-8EAC2B608ADB}">
              <a16:predDERef xmlns:a16="http://schemas.microsoft.com/office/drawing/2014/main" pred="{1D1FDC93-011E-563E-EFDC-4F693D91C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23</xdr:row>
      <xdr:rowOff>838200</xdr:rowOff>
    </xdr:from>
    <xdr:to>
      <xdr:col>5</xdr:col>
      <xdr:colOff>9525</xdr:colOff>
      <xdr:row>31</xdr:row>
      <xdr:rowOff>19050</xdr:rowOff>
    </xdr:to>
    <xdr:graphicFrame macro="">
      <xdr:nvGraphicFramePr>
        <xdr:cNvPr id="8" name="Диаграмма 7">
          <a:extLst>
            <a:ext uri="{FF2B5EF4-FFF2-40B4-BE49-F238E27FC236}">
              <a16:creationId xmlns:a16="http://schemas.microsoft.com/office/drawing/2014/main" id="{0229C936-42E2-568F-FD4D-A0F484DDD0C5}"/>
            </a:ext>
            <a:ext uri="{147F2762-F138-4A5C-976F-8EAC2B608ADB}">
              <a16:predDERef xmlns:a16="http://schemas.microsoft.com/office/drawing/2014/main" pred="{14F4C2D3-358C-59CB-024B-89BDDA966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9525</xdr:colOff>
      <xdr:row>10</xdr:row>
      <xdr:rowOff>285750</xdr:rowOff>
    </xdr:from>
    <xdr:to>
      <xdr:col>5</xdr:col>
      <xdr:colOff>0</xdr:colOff>
      <xdr:row>15</xdr:row>
      <xdr:rowOff>876300</xdr:rowOff>
    </xdr:to>
    <xdr:graphicFrame macro="">
      <xdr:nvGraphicFramePr>
        <xdr:cNvPr id="5" name="Диаграмма 4">
          <a:extLst>
            <a:ext uri="{FF2B5EF4-FFF2-40B4-BE49-F238E27FC236}">
              <a16:creationId xmlns:a16="http://schemas.microsoft.com/office/drawing/2014/main" id="{62E246A6-28B9-3C68-DA41-6CD1AAF9D327}"/>
            </a:ext>
            <a:ext uri="{147F2762-F138-4A5C-976F-8EAC2B608ADB}">
              <a16:predDERef xmlns:a16="http://schemas.microsoft.com/office/drawing/2014/main" pred="{0229C936-42E2-568F-FD4D-A0F484DDD0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15</xdr:row>
      <xdr:rowOff>847725</xdr:rowOff>
    </xdr:from>
    <xdr:to>
      <xdr:col>5</xdr:col>
      <xdr:colOff>0</xdr:colOff>
      <xdr:row>23</xdr:row>
      <xdr:rowOff>838200</xdr:rowOff>
    </xdr:to>
    <xdr:graphicFrame macro="">
      <xdr:nvGraphicFramePr>
        <xdr:cNvPr id="2" name="Диаграмма 5">
          <a:extLst>
            <a:ext uri="{FF2B5EF4-FFF2-40B4-BE49-F238E27FC236}">
              <a16:creationId xmlns:a16="http://schemas.microsoft.com/office/drawing/2014/main" id="{327D32EE-C214-806E-2B0B-16878FBA5F70}"/>
            </a:ext>
            <a:ext uri="{147F2762-F138-4A5C-976F-8EAC2B608ADB}">
              <a16:predDERef xmlns:a16="http://schemas.microsoft.com/office/drawing/2014/main" pred="{62E246A6-28B9-3C68-DA41-6CD1AAF9D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AC77FD8478382E05/&#1058;&#1077;&#1089;&#1090;&#1080;&#1088;&#1086;&#1074;&#1072;&#1085;&#1080;&#1077;/&#1058;&#1088;&#1077;&#1091;&#1075;&#1086;&#1083;&#1100;&#1085;&#1080;&#1082;/&#1063;&#1077;&#1082;-&#1083;&#1080;&#1089;&#1090;.xlsx" TargetMode="External"/><Relationship Id="rId1" Type="http://schemas.openxmlformats.org/officeDocument/2006/relationships/externalLinkPath" Target="&#1063;&#1077;&#1082;-&#1083;&#1080;&#1089;&#1090;.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AC77FD8478382E05/&#1058;&#1077;&#1089;&#1090;&#1080;&#1088;&#1086;&#1074;&#1072;&#1085;&#1080;&#1077;/&#1058;&#1088;&#1077;&#1091;&#1075;&#1086;&#1083;&#1100;&#1085;&#1080;&#1082;/&#1041;&#1072;&#1075;-&#1088;&#1077;&#1087;&#1086;&#1088;&#1090;&#1099;.xlsx" TargetMode="External"/><Relationship Id="rId1" Type="http://schemas.openxmlformats.org/officeDocument/2006/relationships/externalLinkPath" Target="&#1041;&#1072;&#1075;-&#1088;&#1077;&#1087;&#1086;&#1088;&#1090;&#109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Лист1"/>
    </sheetNames>
    <sheetDataSet>
      <sheetData sheetId="0">
        <row r="1">
          <cell r="A1" t="str">
            <v>ID теста</v>
          </cell>
          <cell r="E1" t="str">
            <v>Статус</v>
          </cell>
          <cell r="F1" t="str">
            <v>Баг</v>
          </cell>
        </row>
        <row r="2">
          <cell r="A2" t="str">
            <v>Окно программы</v>
          </cell>
          <cell r="E2"/>
          <cell r="F2"/>
        </row>
        <row r="3">
          <cell r="A3" t="str">
            <v>1.1</v>
          </cell>
          <cell r="E3" t="str">
            <v>Pass</v>
          </cell>
          <cell r="F3"/>
        </row>
        <row r="4">
          <cell r="A4" t="str">
            <v>1.2</v>
          </cell>
          <cell r="E4" t="str">
            <v>Pass</v>
          </cell>
          <cell r="F4"/>
        </row>
        <row r="5">
          <cell r="A5" t="str">
            <v>1.3</v>
          </cell>
          <cell r="E5" t="str">
            <v>Pass</v>
          </cell>
          <cell r="F5"/>
        </row>
        <row r="6">
          <cell r="A6" t="str">
            <v>1.4</v>
          </cell>
          <cell r="E6" t="str">
            <v>Pass</v>
          </cell>
          <cell r="F6"/>
        </row>
        <row r="7">
          <cell r="A7" t="str">
            <v>1.5</v>
          </cell>
          <cell r="E7" t="str">
            <v>Pass</v>
          </cell>
          <cell r="F7"/>
        </row>
        <row r="8">
          <cell r="A8" t="str">
            <v>1.6</v>
          </cell>
          <cell r="E8" t="str">
            <v>Pass</v>
          </cell>
          <cell r="F8"/>
        </row>
        <row r="9">
          <cell r="A9" t="str">
            <v>1.7</v>
          </cell>
          <cell r="E9" t="str">
            <v>Pass</v>
          </cell>
          <cell r="F9"/>
        </row>
        <row r="10">
          <cell r="A10" t="str">
            <v>1.8</v>
          </cell>
          <cell r="E10" t="str">
            <v>Pass</v>
          </cell>
          <cell r="F10"/>
        </row>
        <row r="11">
          <cell r="A11" t="str">
            <v>Меню</v>
          </cell>
          <cell r="E11"/>
          <cell r="F11"/>
        </row>
        <row r="12">
          <cell r="A12" t="str">
            <v>2.1</v>
          </cell>
          <cell r="E12" t="str">
            <v>Pass</v>
          </cell>
          <cell r="F12"/>
        </row>
        <row r="13">
          <cell r="A13" t="str">
            <v>2.2</v>
          </cell>
          <cell r="E13" t="str">
            <v>Pass</v>
          </cell>
          <cell r="F13"/>
        </row>
        <row r="14">
          <cell r="A14" t="str">
            <v>Раздел построения По координатам</v>
          </cell>
          <cell r="E14"/>
          <cell r="F14"/>
        </row>
        <row r="15">
          <cell r="A15" t="str">
            <v>3.1</v>
          </cell>
          <cell r="E15" t="str">
            <v>Pass</v>
          </cell>
          <cell r="F15"/>
        </row>
        <row r="16">
          <cell r="A16" t="str">
            <v>3.2</v>
          </cell>
          <cell r="E16" t="str">
            <v>Pass</v>
          </cell>
          <cell r="F16"/>
        </row>
        <row r="17">
          <cell r="A17" t="str">
            <v>3.3</v>
          </cell>
          <cell r="E17" t="str">
            <v>Pass</v>
          </cell>
          <cell r="F17"/>
        </row>
        <row r="18">
          <cell r="A18" t="str">
            <v>3.4</v>
          </cell>
          <cell r="E18" t="str">
            <v>Pass</v>
          </cell>
          <cell r="F18"/>
        </row>
        <row r="19">
          <cell r="A19" t="str">
            <v>3.5</v>
          </cell>
          <cell r="E19" t="str">
            <v>Pass</v>
          </cell>
          <cell r="F19"/>
        </row>
        <row r="20">
          <cell r="A20" t="str">
            <v>3.6</v>
          </cell>
          <cell r="E20" t="str">
            <v>Pass</v>
          </cell>
          <cell r="F20"/>
        </row>
        <row r="21">
          <cell r="A21" t="str">
            <v>3.7</v>
          </cell>
          <cell r="E21" t="str">
            <v>Pass</v>
          </cell>
          <cell r="F21"/>
        </row>
        <row r="22">
          <cell r="A22" t="str">
            <v>3.8</v>
          </cell>
          <cell r="E22" t="str">
            <v>Pass</v>
          </cell>
          <cell r="F22"/>
        </row>
        <row r="23">
          <cell r="A23" t="str">
            <v>3.9</v>
          </cell>
          <cell r="E23" t="str">
            <v>Pass</v>
          </cell>
          <cell r="F23"/>
        </row>
        <row r="24">
          <cell r="A24" t="str">
            <v>3.10</v>
          </cell>
          <cell r="E24" t="str">
            <v>Fail</v>
          </cell>
          <cell r="F24" t="str">
            <v>bug-4</v>
          </cell>
        </row>
        <row r="25">
          <cell r="A25" t="str">
            <v>3.11</v>
          </cell>
          <cell r="E25" t="str">
            <v>Pass</v>
          </cell>
          <cell r="F25"/>
        </row>
        <row r="26">
          <cell r="A26" t="str">
            <v>3.12</v>
          </cell>
          <cell r="E26" t="str">
            <v>Fail</v>
          </cell>
          <cell r="F26" t="str">
            <v>bug-5</v>
          </cell>
        </row>
        <row r="27">
          <cell r="A27" t="str">
            <v>3.13</v>
          </cell>
          <cell r="E27" t="str">
            <v>Fail</v>
          </cell>
          <cell r="F27" t="str">
            <v>bug-4</v>
          </cell>
        </row>
        <row r="28">
          <cell r="A28" t="str">
            <v>3.14</v>
          </cell>
          <cell r="E28" t="str">
            <v>Pass</v>
          </cell>
          <cell r="F28"/>
        </row>
        <row r="29">
          <cell r="A29" t="str">
            <v>3.15</v>
          </cell>
          <cell r="E29" t="str">
            <v>Pass</v>
          </cell>
          <cell r="F29"/>
        </row>
        <row r="30">
          <cell r="A30" t="str">
            <v>3.16</v>
          </cell>
          <cell r="E30" t="str">
            <v>Fail</v>
          </cell>
          <cell r="F30" t="str">
            <v>bug-6</v>
          </cell>
        </row>
        <row r="31">
          <cell r="A31" t="str">
            <v>3.17</v>
          </cell>
          <cell r="E31" t="str">
            <v>Fail</v>
          </cell>
          <cell r="F31" t="str">
            <v>bug-6</v>
          </cell>
        </row>
        <row r="32">
          <cell r="A32" t="str">
            <v>3.18</v>
          </cell>
          <cell r="E32" t="str">
            <v>Fail</v>
          </cell>
          <cell r="F32" t="str">
            <v>bug-6</v>
          </cell>
        </row>
        <row r="33">
          <cell r="A33" t="str">
            <v>3.19</v>
          </cell>
          <cell r="E33" t="str">
            <v>Fail</v>
          </cell>
          <cell r="F33" t="str">
            <v>bug-6</v>
          </cell>
        </row>
        <row r="34">
          <cell r="A34" t="str">
            <v>3.20</v>
          </cell>
          <cell r="E34" t="str">
            <v>Fail</v>
          </cell>
          <cell r="F34" t="str">
            <v>bug-7</v>
          </cell>
        </row>
        <row r="35">
          <cell r="A35" t="str">
            <v>3.21</v>
          </cell>
          <cell r="E35" t="str">
            <v>Fail</v>
          </cell>
          <cell r="F35" t="str">
            <v>bug-7</v>
          </cell>
        </row>
        <row r="36">
          <cell r="A36" t="str">
            <v>3.22</v>
          </cell>
          <cell r="E36" t="str">
            <v>Fail</v>
          </cell>
          <cell r="F36" t="str">
            <v>bug-7</v>
          </cell>
        </row>
        <row r="37">
          <cell r="A37" t="str">
            <v>3.23</v>
          </cell>
          <cell r="E37" t="str">
            <v>Fail</v>
          </cell>
          <cell r="F37" t="str">
            <v>bug-7</v>
          </cell>
        </row>
        <row r="38">
          <cell r="A38" t="str">
            <v>3.24</v>
          </cell>
          <cell r="E38" t="str">
            <v>Pass</v>
          </cell>
          <cell r="F38"/>
        </row>
        <row r="39">
          <cell r="A39" t="str">
            <v>3.25</v>
          </cell>
          <cell r="E39" t="str">
            <v>Pass</v>
          </cell>
          <cell r="F39"/>
        </row>
        <row r="40">
          <cell r="A40" t="str">
            <v>3.26</v>
          </cell>
          <cell r="E40" t="str">
            <v>Pass</v>
          </cell>
          <cell r="F40"/>
        </row>
        <row r="41">
          <cell r="A41" t="str">
            <v>3.27</v>
          </cell>
          <cell r="E41" t="str">
            <v>Pass</v>
          </cell>
          <cell r="F41"/>
        </row>
        <row r="42">
          <cell r="A42" t="str">
            <v>3.28</v>
          </cell>
          <cell r="E42" t="str">
            <v>Pass</v>
          </cell>
          <cell r="F42"/>
        </row>
        <row r="43">
          <cell r="A43" t="str">
            <v>3.29</v>
          </cell>
          <cell r="E43" t="str">
            <v>Pass</v>
          </cell>
          <cell r="F43"/>
        </row>
        <row r="44">
          <cell r="A44" t="str">
            <v>3.30</v>
          </cell>
          <cell r="E44" t="str">
            <v>Pass</v>
          </cell>
          <cell r="F44"/>
        </row>
        <row r="45">
          <cell r="A45" t="str">
            <v>3.31</v>
          </cell>
          <cell r="E45" t="str">
            <v>Pass</v>
          </cell>
          <cell r="F45"/>
        </row>
        <row r="46">
          <cell r="A46" t="str">
            <v>3.32</v>
          </cell>
          <cell r="E46" t="str">
            <v>Pass</v>
          </cell>
          <cell r="F46"/>
        </row>
        <row r="47">
          <cell r="A47" t="str">
            <v>3.33</v>
          </cell>
          <cell r="E47" t="str">
            <v>Pass</v>
          </cell>
          <cell r="F47"/>
        </row>
        <row r="48">
          <cell r="A48" t="str">
            <v>3.34</v>
          </cell>
          <cell r="E48" t="str">
            <v>Pass</v>
          </cell>
          <cell r="F48"/>
        </row>
        <row r="49">
          <cell r="A49" t="str">
            <v>3.35</v>
          </cell>
          <cell r="E49" t="str">
            <v>Pass</v>
          </cell>
          <cell r="F49"/>
        </row>
        <row r="50">
          <cell r="A50" t="str">
            <v>3.36</v>
          </cell>
          <cell r="E50" t="str">
            <v>Pass</v>
          </cell>
          <cell r="F50"/>
        </row>
        <row r="51">
          <cell r="A51" t="str">
            <v>3.37</v>
          </cell>
          <cell r="E51" t="str">
            <v>Pass</v>
          </cell>
          <cell r="F51"/>
        </row>
        <row r="52">
          <cell r="A52" t="str">
            <v>3.38</v>
          </cell>
          <cell r="E52" t="str">
            <v>Pass</v>
          </cell>
          <cell r="F52"/>
        </row>
        <row r="53">
          <cell r="A53" t="str">
            <v>3.39</v>
          </cell>
          <cell r="E53" t="str">
            <v>Pass</v>
          </cell>
          <cell r="F53"/>
        </row>
        <row r="54">
          <cell r="A54" t="str">
            <v>3.40</v>
          </cell>
          <cell r="E54" t="str">
            <v>Pass</v>
          </cell>
          <cell r="F54"/>
        </row>
        <row r="55">
          <cell r="A55" t="str">
            <v>3.41</v>
          </cell>
          <cell r="E55" t="str">
            <v>Pass</v>
          </cell>
          <cell r="F55"/>
        </row>
        <row r="56">
          <cell r="A56" t="str">
            <v>3.42</v>
          </cell>
          <cell r="E56" t="str">
            <v>Pass</v>
          </cell>
          <cell r="F56"/>
        </row>
        <row r="57">
          <cell r="A57" t="str">
            <v>3.43</v>
          </cell>
          <cell r="E57" t="str">
            <v>Pass</v>
          </cell>
          <cell r="F57"/>
        </row>
        <row r="58">
          <cell r="A58" t="str">
            <v>3.44</v>
          </cell>
          <cell r="E58" t="str">
            <v>Pass</v>
          </cell>
          <cell r="F58"/>
        </row>
        <row r="59">
          <cell r="A59" t="str">
            <v>3.45</v>
          </cell>
          <cell r="E59" t="str">
            <v>Pass</v>
          </cell>
          <cell r="F59"/>
        </row>
        <row r="60">
          <cell r="A60" t="str">
            <v>3.46</v>
          </cell>
          <cell r="E60" t="str">
            <v>Pass</v>
          </cell>
          <cell r="F60"/>
        </row>
        <row r="61">
          <cell r="A61" t="str">
            <v>3.47</v>
          </cell>
          <cell r="E61" t="str">
            <v>Pass</v>
          </cell>
          <cell r="F61"/>
        </row>
        <row r="62">
          <cell r="A62" t="str">
            <v>3.48</v>
          </cell>
          <cell r="E62" t="str">
            <v>Pass</v>
          </cell>
          <cell r="F62"/>
        </row>
        <row r="63">
          <cell r="A63" t="str">
            <v>3.49</v>
          </cell>
          <cell r="E63" t="str">
            <v>Pass</v>
          </cell>
          <cell r="F63"/>
        </row>
        <row r="64">
          <cell r="A64" t="str">
            <v>3.50</v>
          </cell>
          <cell r="E64" t="str">
            <v>Pass</v>
          </cell>
          <cell r="F64"/>
        </row>
        <row r="65">
          <cell r="A65" t="str">
            <v>3.51</v>
          </cell>
          <cell r="E65" t="str">
            <v>Pass</v>
          </cell>
          <cell r="F65"/>
        </row>
        <row r="66">
          <cell r="A66" t="str">
            <v>3.52</v>
          </cell>
          <cell r="E66" t="str">
            <v>Pass</v>
          </cell>
          <cell r="F66"/>
        </row>
        <row r="67">
          <cell r="A67" t="str">
            <v>3.53</v>
          </cell>
          <cell r="E67" t="str">
            <v>Pass</v>
          </cell>
          <cell r="F67"/>
        </row>
        <row r="68">
          <cell r="A68" t="str">
            <v>3.54</v>
          </cell>
          <cell r="E68" t="str">
            <v>Pass</v>
          </cell>
          <cell r="F68"/>
        </row>
        <row r="69">
          <cell r="A69" t="str">
            <v>3.55</v>
          </cell>
          <cell r="E69" t="str">
            <v>Pass</v>
          </cell>
          <cell r="F69"/>
        </row>
        <row r="70">
          <cell r="A70" t="str">
            <v>3.56</v>
          </cell>
          <cell r="E70" t="str">
            <v>Pass</v>
          </cell>
          <cell r="F70"/>
        </row>
        <row r="71">
          <cell r="A71" t="str">
            <v>3.57</v>
          </cell>
          <cell r="E71" t="str">
            <v>Pass</v>
          </cell>
          <cell r="F71"/>
        </row>
        <row r="72">
          <cell r="A72" t="str">
            <v>3.58</v>
          </cell>
          <cell r="E72" t="str">
            <v>Pass</v>
          </cell>
          <cell r="F72"/>
        </row>
        <row r="73">
          <cell r="A73" t="str">
            <v>3.59</v>
          </cell>
          <cell r="E73" t="str">
            <v>Pass</v>
          </cell>
          <cell r="F73"/>
        </row>
        <row r="74">
          <cell r="A74" t="str">
            <v>3.60</v>
          </cell>
          <cell r="E74" t="str">
            <v>Pass</v>
          </cell>
          <cell r="F74"/>
        </row>
        <row r="75">
          <cell r="A75" t="str">
            <v>3.61</v>
          </cell>
          <cell r="E75" t="str">
            <v>Pass</v>
          </cell>
          <cell r="F75"/>
        </row>
        <row r="76">
          <cell r="A76" t="str">
            <v>3.62</v>
          </cell>
          <cell r="E76" t="str">
            <v>Pass</v>
          </cell>
          <cell r="F76"/>
        </row>
        <row r="77">
          <cell r="A77" t="str">
            <v>3.63</v>
          </cell>
          <cell r="E77" t="str">
            <v>Pass</v>
          </cell>
          <cell r="F77"/>
        </row>
        <row r="78">
          <cell r="A78" t="str">
            <v>3.64</v>
          </cell>
          <cell r="E78" t="str">
            <v>Pass</v>
          </cell>
          <cell r="F78"/>
        </row>
        <row r="79">
          <cell r="A79" t="str">
            <v>3.65</v>
          </cell>
          <cell r="E79" t="str">
            <v>Pass</v>
          </cell>
          <cell r="F79"/>
        </row>
        <row r="80">
          <cell r="A80" t="str">
            <v>3.66</v>
          </cell>
          <cell r="E80" t="str">
            <v>Pass</v>
          </cell>
          <cell r="F80"/>
        </row>
        <row r="81">
          <cell r="A81" t="str">
            <v>3.67</v>
          </cell>
          <cell r="E81" t="str">
            <v>Pass</v>
          </cell>
          <cell r="F81"/>
        </row>
        <row r="82">
          <cell r="A82" t="str">
            <v>3.68</v>
          </cell>
          <cell r="E82" t="str">
            <v>Pass</v>
          </cell>
          <cell r="F82"/>
        </row>
        <row r="83">
          <cell r="A83" t="str">
            <v>3.69</v>
          </cell>
          <cell r="E83" t="str">
            <v>Pass</v>
          </cell>
          <cell r="F83"/>
        </row>
        <row r="84">
          <cell r="A84" t="str">
            <v>3.70</v>
          </cell>
          <cell r="E84" t="str">
            <v>Pass</v>
          </cell>
          <cell r="F84"/>
        </row>
        <row r="85">
          <cell r="A85" t="str">
            <v>3.71</v>
          </cell>
          <cell r="E85" t="str">
            <v>Pass</v>
          </cell>
          <cell r="F85"/>
        </row>
        <row r="86">
          <cell r="A86" t="str">
            <v>3.72</v>
          </cell>
          <cell r="E86" t="str">
            <v>Fail</v>
          </cell>
          <cell r="F86" t="str">
            <v>bug-1</v>
          </cell>
        </row>
        <row r="87">
          <cell r="A87" t="str">
            <v>3.73</v>
          </cell>
          <cell r="E87" t="str">
            <v>Pass</v>
          </cell>
          <cell r="F87"/>
        </row>
        <row r="88">
          <cell r="A88" t="str">
            <v>3.74</v>
          </cell>
          <cell r="E88" t="str">
            <v>Pass</v>
          </cell>
          <cell r="F88"/>
        </row>
        <row r="89">
          <cell r="A89" t="str">
            <v>Раздел построения По сторонам</v>
          </cell>
          <cell r="E89"/>
          <cell r="F89"/>
        </row>
        <row r="90">
          <cell r="A90" t="str">
            <v>4.1</v>
          </cell>
          <cell r="E90" t="str">
            <v>Pass</v>
          </cell>
          <cell r="F90"/>
        </row>
        <row r="91">
          <cell r="A91" t="str">
            <v>4.2</v>
          </cell>
          <cell r="E91" t="str">
            <v>Pass</v>
          </cell>
          <cell r="F91"/>
        </row>
        <row r="92">
          <cell r="A92" t="str">
            <v>4.3</v>
          </cell>
          <cell r="E92" t="str">
            <v>Pass</v>
          </cell>
          <cell r="F92"/>
        </row>
        <row r="93">
          <cell r="A93" t="str">
            <v>4.4</v>
          </cell>
          <cell r="E93" t="str">
            <v>Pass</v>
          </cell>
          <cell r="F93"/>
        </row>
        <row r="94">
          <cell r="A94" t="str">
            <v>4.5</v>
          </cell>
          <cell r="E94" t="str">
            <v>Pass</v>
          </cell>
          <cell r="F94"/>
        </row>
        <row r="95">
          <cell r="A95" t="str">
            <v>4.6</v>
          </cell>
          <cell r="E95" t="str">
            <v>Pass</v>
          </cell>
          <cell r="F95"/>
        </row>
        <row r="96">
          <cell r="A96" t="str">
            <v>4.7</v>
          </cell>
          <cell r="E96" t="str">
            <v>Pass</v>
          </cell>
          <cell r="F96"/>
        </row>
        <row r="97">
          <cell r="A97" t="str">
            <v>4.8</v>
          </cell>
          <cell r="E97" t="str">
            <v>Pass</v>
          </cell>
          <cell r="F97"/>
        </row>
        <row r="98">
          <cell r="A98" t="str">
            <v>4.9</v>
          </cell>
          <cell r="E98" t="str">
            <v>Pass</v>
          </cell>
          <cell r="F98"/>
        </row>
        <row r="99">
          <cell r="A99" t="str">
            <v>4.10</v>
          </cell>
          <cell r="E99" t="str">
            <v>Pass</v>
          </cell>
          <cell r="F99"/>
        </row>
        <row r="100">
          <cell r="A100" t="str">
            <v>4.11</v>
          </cell>
          <cell r="E100" t="str">
            <v>Pass</v>
          </cell>
          <cell r="F100"/>
        </row>
        <row r="101">
          <cell r="A101" t="str">
            <v>4.12</v>
          </cell>
          <cell r="E101" t="str">
            <v>Pass</v>
          </cell>
          <cell r="F101"/>
        </row>
        <row r="102">
          <cell r="A102" t="str">
            <v>4.13</v>
          </cell>
          <cell r="E102" t="str">
            <v>Pass</v>
          </cell>
          <cell r="F102"/>
        </row>
        <row r="103">
          <cell r="A103" t="str">
            <v>4.14</v>
          </cell>
          <cell r="E103" t="str">
            <v>Fail</v>
          </cell>
          <cell r="F103" t="str">
            <v>bug-10</v>
          </cell>
        </row>
        <row r="104">
          <cell r="A104" t="str">
            <v>4.15</v>
          </cell>
          <cell r="E104" t="str">
            <v>Pass</v>
          </cell>
          <cell r="F104"/>
        </row>
        <row r="105">
          <cell r="A105" t="str">
            <v>4.16</v>
          </cell>
          <cell r="E105" t="str">
            <v>Pass</v>
          </cell>
          <cell r="F105"/>
        </row>
        <row r="106">
          <cell r="A106" t="str">
            <v>4.17</v>
          </cell>
          <cell r="E106" t="str">
            <v>Fail</v>
          </cell>
          <cell r="F106" t="str">
            <v>bug-8</v>
          </cell>
        </row>
        <row r="107">
          <cell r="A107" t="str">
            <v>4.18</v>
          </cell>
          <cell r="E107" t="str">
            <v>Fail</v>
          </cell>
          <cell r="F107" t="str">
            <v>bug-8</v>
          </cell>
        </row>
        <row r="108">
          <cell r="A108" t="str">
            <v>4.19</v>
          </cell>
          <cell r="E108" t="str">
            <v>Fail</v>
          </cell>
          <cell r="F108" t="str">
            <v>bug-8</v>
          </cell>
        </row>
        <row r="109">
          <cell r="A109" t="str">
            <v>4.20</v>
          </cell>
          <cell r="E109" t="str">
            <v>Fail</v>
          </cell>
          <cell r="F109" t="str">
            <v>bug-8</v>
          </cell>
        </row>
        <row r="110">
          <cell r="A110" t="str">
            <v>4.21</v>
          </cell>
          <cell r="E110" t="str">
            <v>Fail</v>
          </cell>
          <cell r="F110" t="str">
            <v>bug-9</v>
          </cell>
        </row>
        <row r="111">
          <cell r="A111" t="str">
            <v>4.22</v>
          </cell>
          <cell r="E111" t="str">
            <v>Fail</v>
          </cell>
          <cell r="F111" t="str">
            <v>bug-9</v>
          </cell>
        </row>
        <row r="112">
          <cell r="A112" t="str">
            <v>4.23</v>
          </cell>
          <cell r="E112" t="str">
            <v>Fail</v>
          </cell>
          <cell r="F112" t="str">
            <v>bug-9</v>
          </cell>
        </row>
        <row r="113">
          <cell r="A113" t="str">
            <v>4.24</v>
          </cell>
          <cell r="E113" t="str">
            <v>Fail</v>
          </cell>
          <cell r="F113" t="str">
            <v>bug-9</v>
          </cell>
        </row>
        <row r="114">
          <cell r="A114" t="str">
            <v>4.25</v>
          </cell>
          <cell r="E114" t="str">
            <v>Pass</v>
          </cell>
          <cell r="F114"/>
        </row>
        <row r="115">
          <cell r="A115" t="str">
            <v>4.26</v>
          </cell>
          <cell r="E115" t="str">
            <v>Pass</v>
          </cell>
          <cell r="F115"/>
        </row>
        <row r="116">
          <cell r="A116" t="str">
            <v>4.27</v>
          </cell>
          <cell r="E116" t="str">
            <v>Pass</v>
          </cell>
          <cell r="F116"/>
        </row>
        <row r="117">
          <cell r="A117" t="str">
            <v>4.28</v>
          </cell>
          <cell r="E117" t="str">
            <v>Pass</v>
          </cell>
          <cell r="F117"/>
        </row>
        <row r="118">
          <cell r="A118" t="str">
            <v>4.29</v>
          </cell>
          <cell r="E118" t="str">
            <v>Pass</v>
          </cell>
          <cell r="F118"/>
        </row>
        <row r="119">
          <cell r="A119" t="str">
            <v>4.30</v>
          </cell>
          <cell r="E119" t="str">
            <v>Pass</v>
          </cell>
          <cell r="F119"/>
        </row>
        <row r="120">
          <cell r="A120" t="str">
            <v>4.31</v>
          </cell>
          <cell r="E120" t="str">
            <v>Pass</v>
          </cell>
          <cell r="F120"/>
        </row>
        <row r="121">
          <cell r="A121" t="str">
            <v>4.32</v>
          </cell>
          <cell r="E121" t="str">
            <v>Pass</v>
          </cell>
          <cell r="F121"/>
        </row>
        <row r="122">
          <cell r="A122" t="str">
            <v>4.33</v>
          </cell>
          <cell r="E122" t="str">
            <v>Pass</v>
          </cell>
          <cell r="F122"/>
        </row>
        <row r="123">
          <cell r="A123" t="str">
            <v>4.34</v>
          </cell>
          <cell r="E123" t="str">
            <v>Pass</v>
          </cell>
          <cell r="F123"/>
        </row>
        <row r="124">
          <cell r="A124" t="str">
            <v>4.35</v>
          </cell>
          <cell r="E124" t="str">
            <v>Pass</v>
          </cell>
          <cell r="F124"/>
        </row>
        <row r="125">
          <cell r="A125" t="str">
            <v>4.36</v>
          </cell>
          <cell r="E125" t="str">
            <v>Pass</v>
          </cell>
          <cell r="F125"/>
        </row>
        <row r="126">
          <cell r="A126" t="str">
            <v>4.37</v>
          </cell>
          <cell r="E126" t="str">
            <v>Pass</v>
          </cell>
          <cell r="F126"/>
        </row>
        <row r="127">
          <cell r="A127" t="str">
            <v>4.38</v>
          </cell>
          <cell r="E127" t="str">
            <v>Pass</v>
          </cell>
          <cell r="F127"/>
        </row>
        <row r="128">
          <cell r="A128" t="str">
            <v>4.39</v>
          </cell>
          <cell r="E128" t="str">
            <v>Pass</v>
          </cell>
          <cell r="F128"/>
        </row>
        <row r="129">
          <cell r="A129" t="str">
            <v>4.40</v>
          </cell>
          <cell r="E129" t="str">
            <v>Pass</v>
          </cell>
          <cell r="F129"/>
        </row>
        <row r="130">
          <cell r="A130" t="str">
            <v>4.41</v>
          </cell>
          <cell r="E130" t="str">
            <v>Pass</v>
          </cell>
          <cell r="F130"/>
        </row>
        <row r="131">
          <cell r="A131" t="str">
            <v>4.42</v>
          </cell>
          <cell r="E131" t="str">
            <v>Pass</v>
          </cell>
          <cell r="F131"/>
        </row>
        <row r="132">
          <cell r="A132" t="str">
            <v>4.43</v>
          </cell>
          <cell r="E132" t="str">
            <v>Pass</v>
          </cell>
          <cell r="F132"/>
        </row>
        <row r="133">
          <cell r="A133" t="str">
            <v>4.44</v>
          </cell>
          <cell r="E133" t="str">
            <v>Pass</v>
          </cell>
          <cell r="F133"/>
        </row>
        <row r="134">
          <cell r="A134" t="str">
            <v>4.45</v>
          </cell>
          <cell r="E134" t="str">
            <v>Pass</v>
          </cell>
          <cell r="F134"/>
        </row>
        <row r="135">
          <cell r="A135" t="str">
            <v>4.46</v>
          </cell>
          <cell r="E135" t="str">
            <v>Pass</v>
          </cell>
          <cell r="F135"/>
        </row>
        <row r="136">
          <cell r="A136" t="str">
            <v>4.47</v>
          </cell>
          <cell r="E136" t="str">
            <v>Pass</v>
          </cell>
          <cell r="F136"/>
        </row>
        <row r="137">
          <cell r="A137" t="str">
            <v>4.48</v>
          </cell>
          <cell r="E137" t="str">
            <v>Pass</v>
          </cell>
          <cell r="F137"/>
        </row>
        <row r="138">
          <cell r="A138" t="str">
            <v>4.49</v>
          </cell>
          <cell r="E138" t="str">
            <v>Pass</v>
          </cell>
          <cell r="F138"/>
        </row>
        <row r="139">
          <cell r="A139" t="str">
            <v>4.50</v>
          </cell>
          <cell r="E139" t="str">
            <v>Pass</v>
          </cell>
          <cell r="F139"/>
        </row>
        <row r="140">
          <cell r="A140" t="str">
            <v>4.51</v>
          </cell>
          <cell r="E140" t="str">
            <v>Pass</v>
          </cell>
          <cell r="F140"/>
        </row>
        <row r="141">
          <cell r="A141" t="str">
            <v>4.52</v>
          </cell>
          <cell r="E141" t="str">
            <v>Pass</v>
          </cell>
          <cell r="F141"/>
        </row>
        <row r="142">
          <cell r="A142" t="str">
            <v>4.53</v>
          </cell>
          <cell r="E142" t="str">
            <v>Pass</v>
          </cell>
          <cell r="F142"/>
        </row>
        <row r="143">
          <cell r="A143" t="str">
            <v>4.54</v>
          </cell>
          <cell r="E143" t="str">
            <v>Pass</v>
          </cell>
          <cell r="F143"/>
        </row>
        <row r="144">
          <cell r="A144" t="str">
            <v>4.55</v>
          </cell>
          <cell r="E144" t="str">
            <v>Pass</v>
          </cell>
          <cell r="F144"/>
        </row>
        <row r="145">
          <cell r="A145" t="str">
            <v>4.56</v>
          </cell>
          <cell r="E145" t="str">
            <v>Pass</v>
          </cell>
          <cell r="F145"/>
        </row>
        <row r="146">
          <cell r="A146" t="str">
            <v>4.57</v>
          </cell>
          <cell r="E146" t="str">
            <v>Pass</v>
          </cell>
          <cell r="F146"/>
        </row>
        <row r="147">
          <cell r="A147" t="str">
            <v>4.58</v>
          </cell>
          <cell r="E147" t="str">
            <v>Pass</v>
          </cell>
          <cell r="F147"/>
        </row>
        <row r="148">
          <cell r="A148" t="str">
            <v>4.59</v>
          </cell>
          <cell r="E148" t="str">
            <v>Pass</v>
          </cell>
          <cell r="F148"/>
        </row>
        <row r="149">
          <cell r="A149" t="str">
            <v>4.60</v>
          </cell>
          <cell r="E149" t="str">
            <v>Pass</v>
          </cell>
          <cell r="F149"/>
        </row>
        <row r="150">
          <cell r="A150" t="str">
            <v>4.61</v>
          </cell>
          <cell r="E150" t="str">
            <v>Pass</v>
          </cell>
          <cell r="F150"/>
        </row>
        <row r="151">
          <cell r="A151" t="str">
            <v>4.62</v>
          </cell>
          <cell r="E151" t="str">
            <v>Pass</v>
          </cell>
          <cell r="F151"/>
        </row>
        <row r="152">
          <cell r="A152" t="str">
            <v>4.63</v>
          </cell>
          <cell r="E152" t="str">
            <v>Pass</v>
          </cell>
          <cell r="F152"/>
        </row>
        <row r="153">
          <cell r="A153" t="str">
            <v>4.64</v>
          </cell>
          <cell r="E153" t="str">
            <v>Pass</v>
          </cell>
          <cell r="F153"/>
        </row>
        <row r="154">
          <cell r="A154" t="str">
            <v>4.65</v>
          </cell>
          <cell r="E154" t="str">
            <v>Pass</v>
          </cell>
          <cell r="F154"/>
        </row>
        <row r="155">
          <cell r="A155" t="str">
            <v>4.66</v>
          </cell>
          <cell r="E155" t="str">
            <v>Pass</v>
          </cell>
          <cell r="F155"/>
        </row>
        <row r="156">
          <cell r="A156" t="str">
            <v>4.67</v>
          </cell>
          <cell r="E156" t="str">
            <v>Pass</v>
          </cell>
          <cell r="F156"/>
        </row>
        <row r="157">
          <cell r="A157" t="str">
            <v>4.68</v>
          </cell>
          <cell r="E157" t="str">
            <v>Fail</v>
          </cell>
          <cell r="F157" t="str">
            <v>bug-2</v>
          </cell>
        </row>
        <row r="158">
          <cell r="A158" t="str">
            <v>Раздел построения По углу и сторонам</v>
          </cell>
          <cell r="E158"/>
          <cell r="F158"/>
        </row>
        <row r="159">
          <cell r="A159" t="str">
            <v>5.1</v>
          </cell>
          <cell r="E159" t="str">
            <v>Pass</v>
          </cell>
          <cell r="F159"/>
        </row>
        <row r="160">
          <cell r="A160" t="str">
            <v>5.2</v>
          </cell>
          <cell r="E160" t="str">
            <v>Pass</v>
          </cell>
          <cell r="F160"/>
        </row>
        <row r="161">
          <cell r="A161" t="str">
            <v>5.3</v>
          </cell>
          <cell r="E161" t="str">
            <v>Pass</v>
          </cell>
          <cell r="F161"/>
        </row>
        <row r="162">
          <cell r="A162" t="str">
            <v>5.4</v>
          </cell>
          <cell r="E162" t="str">
            <v>Pass</v>
          </cell>
          <cell r="F162"/>
        </row>
        <row r="163">
          <cell r="A163" t="str">
            <v>5.5</v>
          </cell>
          <cell r="E163" t="str">
            <v>Pass</v>
          </cell>
          <cell r="F163"/>
        </row>
        <row r="164">
          <cell r="A164" t="str">
            <v>5.6</v>
          </cell>
          <cell r="E164" t="str">
            <v>Pass</v>
          </cell>
          <cell r="F164"/>
        </row>
        <row r="165">
          <cell r="A165" t="str">
            <v>5.7</v>
          </cell>
          <cell r="E165" t="str">
            <v>Pass</v>
          </cell>
          <cell r="F165"/>
        </row>
        <row r="166">
          <cell r="A166" t="str">
            <v>5.8</v>
          </cell>
          <cell r="E166" t="str">
            <v>Pass</v>
          </cell>
          <cell r="F166"/>
        </row>
        <row r="167">
          <cell r="A167" t="str">
            <v>5.9</v>
          </cell>
          <cell r="E167" t="str">
            <v>Pass</v>
          </cell>
          <cell r="F167"/>
        </row>
        <row r="168">
          <cell r="A168" t="str">
            <v>5.10</v>
          </cell>
          <cell r="E168" t="str">
            <v>Pass</v>
          </cell>
          <cell r="F168"/>
        </row>
        <row r="169">
          <cell r="A169" t="str">
            <v>5.11</v>
          </cell>
          <cell r="E169" t="str">
            <v>Pass</v>
          </cell>
          <cell r="F169"/>
        </row>
        <row r="170">
          <cell r="A170" t="str">
            <v>5.12</v>
          </cell>
          <cell r="E170" t="str">
            <v>Pass</v>
          </cell>
          <cell r="F170"/>
        </row>
        <row r="171">
          <cell r="A171" t="str">
            <v>5.13</v>
          </cell>
          <cell r="E171" t="str">
            <v>Pass</v>
          </cell>
          <cell r="F171"/>
        </row>
        <row r="172">
          <cell r="A172" t="str">
            <v>5.14</v>
          </cell>
          <cell r="E172" t="str">
            <v>Pass</v>
          </cell>
          <cell r="F172"/>
        </row>
        <row r="173">
          <cell r="A173" t="str">
            <v>5.15</v>
          </cell>
          <cell r="E173" t="str">
            <v>Pass</v>
          </cell>
          <cell r="F173"/>
        </row>
        <row r="174">
          <cell r="A174" t="str">
            <v>5.16</v>
          </cell>
          <cell r="E174" t="str">
            <v>Pass</v>
          </cell>
          <cell r="F174"/>
        </row>
        <row r="175">
          <cell r="A175" t="str">
            <v>5.17</v>
          </cell>
          <cell r="E175" t="str">
            <v>Pass</v>
          </cell>
          <cell r="F175"/>
        </row>
        <row r="176">
          <cell r="A176" t="str">
            <v>5.18</v>
          </cell>
          <cell r="E176" t="str">
            <v>Pass</v>
          </cell>
          <cell r="F176"/>
        </row>
        <row r="177">
          <cell r="A177" t="str">
            <v>5.19</v>
          </cell>
          <cell r="E177" t="str">
            <v>Fail</v>
          </cell>
          <cell r="F177" t="str">
            <v>bug-10</v>
          </cell>
        </row>
        <row r="178">
          <cell r="A178" t="str">
            <v>5.20</v>
          </cell>
          <cell r="E178" t="str">
            <v>Fail</v>
          </cell>
          <cell r="F178" t="str">
            <v>bug-10</v>
          </cell>
        </row>
        <row r="179">
          <cell r="A179" t="str">
            <v>5.21</v>
          </cell>
          <cell r="E179" t="str">
            <v>Fail</v>
          </cell>
          <cell r="F179" t="str">
            <v>bug-10</v>
          </cell>
        </row>
        <row r="180">
          <cell r="A180" t="str">
            <v>5.22</v>
          </cell>
          <cell r="E180" t="str">
            <v>Fail</v>
          </cell>
          <cell r="F180" t="str">
            <v>bug-10</v>
          </cell>
        </row>
        <row r="181">
          <cell r="A181" t="str">
            <v>5.23</v>
          </cell>
          <cell r="E181" t="str">
            <v>Fail</v>
          </cell>
          <cell r="F181" t="str">
            <v>bug-11</v>
          </cell>
        </row>
        <row r="182">
          <cell r="A182" t="str">
            <v>5.24</v>
          </cell>
          <cell r="E182" t="str">
            <v>Fail</v>
          </cell>
          <cell r="F182" t="str">
            <v>bug-11</v>
          </cell>
        </row>
        <row r="183">
          <cell r="A183" t="str">
            <v>5.25</v>
          </cell>
          <cell r="E183" t="str">
            <v>Fail</v>
          </cell>
          <cell r="F183" t="str">
            <v>bug-11</v>
          </cell>
        </row>
        <row r="184">
          <cell r="A184" t="str">
            <v>5.26</v>
          </cell>
          <cell r="E184" t="str">
            <v>Fail</v>
          </cell>
          <cell r="F184" t="str">
            <v>bug-11</v>
          </cell>
        </row>
        <row r="185">
          <cell r="A185" t="str">
            <v>5.27</v>
          </cell>
          <cell r="E185" t="str">
            <v>Pass</v>
          </cell>
          <cell r="F185"/>
        </row>
        <row r="186">
          <cell r="A186" t="str">
            <v>5.28</v>
          </cell>
          <cell r="E186" t="str">
            <v>Pass</v>
          </cell>
          <cell r="F186"/>
        </row>
        <row r="187">
          <cell r="A187" t="str">
            <v>5.29</v>
          </cell>
          <cell r="E187" t="str">
            <v>Pass</v>
          </cell>
          <cell r="F187"/>
        </row>
        <row r="188">
          <cell r="A188" t="str">
            <v>5.30</v>
          </cell>
          <cell r="E188" t="str">
            <v>Pass</v>
          </cell>
          <cell r="F188"/>
        </row>
        <row r="189">
          <cell r="A189" t="str">
            <v>5.31</v>
          </cell>
          <cell r="E189" t="str">
            <v>Pass</v>
          </cell>
          <cell r="F189"/>
        </row>
        <row r="190">
          <cell r="A190" t="str">
            <v>5.32</v>
          </cell>
          <cell r="E190" t="str">
            <v>Pass</v>
          </cell>
          <cell r="F190"/>
        </row>
        <row r="191">
          <cell r="A191" t="str">
            <v>5.33</v>
          </cell>
          <cell r="E191" t="str">
            <v>Pass</v>
          </cell>
          <cell r="F191"/>
        </row>
        <row r="192">
          <cell r="A192" t="str">
            <v>5.34</v>
          </cell>
          <cell r="E192" t="str">
            <v>Pass</v>
          </cell>
          <cell r="F192"/>
        </row>
        <row r="193">
          <cell r="A193" t="str">
            <v>5.35</v>
          </cell>
          <cell r="E193" t="str">
            <v>Pass</v>
          </cell>
          <cell r="F193"/>
        </row>
        <row r="194">
          <cell r="A194" t="str">
            <v>5.36</v>
          </cell>
          <cell r="E194" t="str">
            <v>Pass</v>
          </cell>
          <cell r="F194"/>
        </row>
        <row r="195">
          <cell r="A195" t="str">
            <v>5.37</v>
          </cell>
          <cell r="E195" t="str">
            <v>Pass</v>
          </cell>
          <cell r="F195"/>
        </row>
        <row r="196">
          <cell r="A196" t="str">
            <v>5.38</v>
          </cell>
          <cell r="E196" t="str">
            <v>Pass</v>
          </cell>
          <cell r="F196"/>
        </row>
        <row r="197">
          <cell r="A197" t="str">
            <v>5.39</v>
          </cell>
          <cell r="E197" t="str">
            <v>Pass</v>
          </cell>
          <cell r="F197"/>
        </row>
        <row r="198">
          <cell r="A198" t="str">
            <v>5.40</v>
          </cell>
          <cell r="E198" t="str">
            <v>Pass</v>
          </cell>
          <cell r="F198"/>
        </row>
        <row r="199">
          <cell r="A199" t="str">
            <v>5.41</v>
          </cell>
          <cell r="E199" t="str">
            <v>Pass</v>
          </cell>
          <cell r="F199"/>
        </row>
        <row r="200">
          <cell r="A200" t="str">
            <v>5.42</v>
          </cell>
          <cell r="E200" t="str">
            <v>Pass</v>
          </cell>
          <cell r="F200"/>
        </row>
        <row r="201">
          <cell r="A201" t="str">
            <v>5.43</v>
          </cell>
          <cell r="E201" t="str">
            <v>Pass</v>
          </cell>
          <cell r="F201"/>
        </row>
        <row r="202">
          <cell r="A202" t="str">
            <v>5.44</v>
          </cell>
          <cell r="E202" t="str">
            <v>Pass</v>
          </cell>
          <cell r="F202"/>
        </row>
        <row r="203">
          <cell r="A203" t="str">
            <v>5.45</v>
          </cell>
          <cell r="E203" t="str">
            <v>Pass</v>
          </cell>
          <cell r="F203"/>
        </row>
        <row r="204">
          <cell r="A204" t="str">
            <v>5.46</v>
          </cell>
          <cell r="E204" t="str">
            <v>Pass</v>
          </cell>
          <cell r="F204"/>
        </row>
        <row r="205">
          <cell r="A205" t="str">
            <v>5.47</v>
          </cell>
          <cell r="E205" t="str">
            <v>Pass</v>
          </cell>
          <cell r="F205"/>
        </row>
        <row r="206">
          <cell r="A206" t="str">
            <v>5.48</v>
          </cell>
          <cell r="E206" t="str">
            <v>Pass</v>
          </cell>
          <cell r="F206"/>
        </row>
        <row r="207">
          <cell r="A207" t="str">
            <v>5.49</v>
          </cell>
          <cell r="E207" t="str">
            <v>Pass</v>
          </cell>
          <cell r="F207"/>
        </row>
        <row r="208">
          <cell r="A208" t="str">
            <v>5.50</v>
          </cell>
          <cell r="E208" t="str">
            <v>Pass</v>
          </cell>
          <cell r="F208"/>
        </row>
        <row r="209">
          <cell r="A209" t="str">
            <v>5.51</v>
          </cell>
          <cell r="E209" t="str">
            <v>Pass</v>
          </cell>
          <cell r="F209"/>
        </row>
        <row r="210">
          <cell r="A210" t="str">
            <v>5.52</v>
          </cell>
          <cell r="E210" t="str">
            <v>Pass</v>
          </cell>
          <cell r="F210"/>
        </row>
        <row r="211">
          <cell r="A211" t="str">
            <v>5.53</v>
          </cell>
          <cell r="E211" t="str">
            <v>Pass</v>
          </cell>
          <cell r="F211"/>
        </row>
        <row r="212">
          <cell r="A212" t="str">
            <v>5.54</v>
          </cell>
          <cell r="E212" t="str">
            <v>Pass</v>
          </cell>
          <cell r="F212"/>
        </row>
        <row r="213">
          <cell r="A213" t="str">
            <v>5.55</v>
          </cell>
          <cell r="E213" t="str">
            <v>Pass</v>
          </cell>
          <cell r="F213"/>
        </row>
        <row r="214">
          <cell r="A214" t="str">
            <v>5.56</v>
          </cell>
          <cell r="E214" t="str">
            <v>Pass</v>
          </cell>
          <cell r="F214"/>
        </row>
        <row r="215">
          <cell r="A215" t="str">
            <v>5.57</v>
          </cell>
          <cell r="E215" t="str">
            <v>Pass</v>
          </cell>
          <cell r="F215"/>
        </row>
        <row r="216">
          <cell r="A216" t="str">
            <v>5.58</v>
          </cell>
          <cell r="E216" t="str">
            <v>Pass</v>
          </cell>
          <cell r="F216"/>
        </row>
        <row r="217">
          <cell r="A217" t="str">
            <v>5.59</v>
          </cell>
          <cell r="E217" t="str">
            <v>Pass</v>
          </cell>
          <cell r="F217"/>
        </row>
        <row r="218">
          <cell r="A218" t="str">
            <v>5.60</v>
          </cell>
          <cell r="E218" t="str">
            <v>Pass</v>
          </cell>
          <cell r="F218"/>
        </row>
        <row r="219">
          <cell r="A219" t="str">
            <v>5.61</v>
          </cell>
          <cell r="E219" t="str">
            <v>Pass</v>
          </cell>
          <cell r="F219"/>
        </row>
        <row r="220">
          <cell r="A220" t="str">
            <v>5.62</v>
          </cell>
          <cell r="E220" t="str">
            <v>Pass</v>
          </cell>
          <cell r="F220"/>
        </row>
        <row r="221">
          <cell r="A221" t="str">
            <v>5.63</v>
          </cell>
          <cell r="E221" t="str">
            <v>Pass</v>
          </cell>
          <cell r="F221"/>
        </row>
        <row r="222">
          <cell r="A222" t="str">
            <v>5.64</v>
          </cell>
          <cell r="E222" t="str">
            <v>Pass</v>
          </cell>
          <cell r="F222"/>
        </row>
        <row r="223">
          <cell r="A223" t="str">
            <v>5.65</v>
          </cell>
          <cell r="E223" t="str">
            <v>Pass</v>
          </cell>
          <cell r="F223"/>
        </row>
        <row r="224">
          <cell r="A224" t="str">
            <v>5.66</v>
          </cell>
          <cell r="E224" t="str">
            <v>Pass</v>
          </cell>
          <cell r="F224"/>
        </row>
        <row r="225">
          <cell r="A225" t="str">
            <v>5.67</v>
          </cell>
          <cell r="E225" t="str">
            <v>Pass</v>
          </cell>
          <cell r="F225"/>
        </row>
        <row r="226">
          <cell r="A226" t="str">
            <v>5.68</v>
          </cell>
          <cell r="E226" t="str">
            <v>Pass</v>
          </cell>
          <cell r="F226"/>
        </row>
        <row r="227">
          <cell r="A227" t="str">
            <v>5.69</v>
          </cell>
          <cell r="E227" t="str">
            <v>Pass</v>
          </cell>
          <cell r="F227"/>
        </row>
        <row r="228">
          <cell r="A228" t="str">
            <v>5.70</v>
          </cell>
          <cell r="E228" t="str">
            <v>Pass</v>
          </cell>
          <cell r="F228"/>
        </row>
        <row r="229">
          <cell r="A229" t="str">
            <v>5.71</v>
          </cell>
          <cell r="E229" t="str">
            <v>Pass</v>
          </cell>
          <cell r="F229"/>
        </row>
        <row r="230">
          <cell r="A230" t="str">
            <v>5.72</v>
          </cell>
          <cell r="E230" t="str">
            <v>Pass</v>
          </cell>
          <cell r="F230"/>
        </row>
        <row r="231">
          <cell r="A231" t="str">
            <v>5.73</v>
          </cell>
          <cell r="E231" t="str">
            <v>Pass</v>
          </cell>
          <cell r="F231"/>
        </row>
        <row r="232">
          <cell r="A232" t="str">
            <v>5.74</v>
          </cell>
          <cell r="E232" t="str">
            <v>Pass</v>
          </cell>
          <cell r="F232"/>
        </row>
        <row r="233">
          <cell r="A233" t="str">
            <v>5.75</v>
          </cell>
          <cell r="E233" t="str">
            <v>Pass</v>
          </cell>
          <cell r="F233"/>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Лист1"/>
    </sheetNames>
    <sheetDataSet>
      <sheetData sheetId="0">
        <row r="1">
          <cell r="I1"/>
          <cell r="J1"/>
        </row>
        <row r="2">
          <cell r="I2" t="str">
            <v>Серьёзность</v>
          </cell>
          <cell r="J2" t="str">
            <v xml:space="preserve">Приоритет </v>
          </cell>
        </row>
        <row r="3">
          <cell r="I3" t="str">
            <v>Major</v>
          </cell>
          <cell r="J3" t="str">
            <v>Normal</v>
          </cell>
        </row>
        <row r="4">
          <cell r="I4"/>
          <cell r="J4"/>
        </row>
        <row r="5">
          <cell r="I5"/>
          <cell r="J5"/>
        </row>
        <row r="6">
          <cell r="I6"/>
          <cell r="J6"/>
        </row>
        <row r="7">
          <cell r="I7"/>
          <cell r="J7"/>
        </row>
        <row r="8">
          <cell r="I8" t="str">
            <v>Major</v>
          </cell>
          <cell r="J8" t="str">
            <v>Normal</v>
          </cell>
        </row>
        <row r="9">
          <cell r="I9"/>
          <cell r="J9"/>
        </row>
        <row r="10">
          <cell r="I10"/>
          <cell r="J10"/>
        </row>
        <row r="11">
          <cell r="I11"/>
          <cell r="J11"/>
        </row>
        <row r="12">
          <cell r="I12"/>
          <cell r="J12"/>
        </row>
        <row r="13">
          <cell r="I13" t="str">
            <v>Major</v>
          </cell>
          <cell r="J13" t="str">
            <v>Normal</v>
          </cell>
        </row>
        <row r="14">
          <cell r="I14"/>
          <cell r="J14"/>
        </row>
        <row r="15">
          <cell r="I15"/>
          <cell r="J15"/>
        </row>
        <row r="16">
          <cell r="I16"/>
          <cell r="J16"/>
        </row>
        <row r="17">
          <cell r="I17"/>
          <cell r="J17"/>
        </row>
        <row r="18">
          <cell r="I18" t="str">
            <v>Major</v>
          </cell>
          <cell r="J18" t="str">
            <v>Normal</v>
          </cell>
        </row>
        <row r="19">
          <cell r="I19"/>
          <cell r="J19"/>
        </row>
        <row r="20">
          <cell r="I20"/>
          <cell r="J20"/>
        </row>
        <row r="21">
          <cell r="I21"/>
          <cell r="J21"/>
        </row>
        <row r="22">
          <cell r="I22"/>
          <cell r="J22"/>
        </row>
        <row r="23">
          <cell r="I23" t="str">
            <v>Major</v>
          </cell>
          <cell r="J23" t="str">
            <v>Normal</v>
          </cell>
        </row>
        <row r="24">
          <cell r="I24"/>
          <cell r="J24"/>
        </row>
        <row r="25">
          <cell r="I25"/>
          <cell r="J25"/>
        </row>
        <row r="26">
          <cell r="I26"/>
          <cell r="J26"/>
        </row>
        <row r="27">
          <cell r="I27"/>
          <cell r="J27"/>
        </row>
        <row r="28">
          <cell r="I28" t="str">
            <v>Major</v>
          </cell>
          <cell r="J28" t="str">
            <v>High</v>
          </cell>
        </row>
        <row r="29">
          <cell r="I29"/>
          <cell r="J29"/>
        </row>
        <row r="30">
          <cell r="I30"/>
          <cell r="J30"/>
        </row>
        <row r="31">
          <cell r="I31"/>
          <cell r="J31"/>
        </row>
        <row r="32">
          <cell r="I32"/>
          <cell r="J32"/>
        </row>
        <row r="33">
          <cell r="I33" t="str">
            <v>Major</v>
          </cell>
          <cell r="J33" t="str">
            <v>High</v>
          </cell>
        </row>
        <row r="34">
          <cell r="I34"/>
          <cell r="J34"/>
        </row>
        <row r="35">
          <cell r="I35"/>
          <cell r="J35"/>
        </row>
        <row r="36">
          <cell r="I36"/>
          <cell r="J36"/>
        </row>
        <row r="37">
          <cell r="I37"/>
          <cell r="J37"/>
        </row>
        <row r="38">
          <cell r="I38" t="str">
            <v>Major</v>
          </cell>
          <cell r="J38" t="str">
            <v>High</v>
          </cell>
        </row>
        <row r="39">
          <cell r="I39"/>
          <cell r="J39"/>
        </row>
        <row r="40">
          <cell r="I40"/>
          <cell r="J40"/>
        </row>
        <row r="41">
          <cell r="I41"/>
          <cell r="J41"/>
        </row>
        <row r="42">
          <cell r="I42"/>
          <cell r="J42"/>
        </row>
        <row r="43">
          <cell r="I43" t="str">
            <v>Major</v>
          </cell>
          <cell r="J43" t="str">
            <v>High</v>
          </cell>
        </row>
        <row r="44">
          <cell r="I44"/>
          <cell r="J44"/>
        </row>
        <row r="45">
          <cell r="I45"/>
          <cell r="J45"/>
        </row>
        <row r="46">
          <cell r="I46"/>
          <cell r="J46"/>
        </row>
        <row r="47">
          <cell r="I47"/>
          <cell r="J47"/>
        </row>
        <row r="48">
          <cell r="I48" t="str">
            <v>Major</v>
          </cell>
          <cell r="J48" t="str">
            <v>High</v>
          </cell>
        </row>
        <row r="49">
          <cell r="I49"/>
          <cell r="J49"/>
        </row>
        <row r="50">
          <cell r="I50"/>
          <cell r="J50"/>
        </row>
        <row r="51">
          <cell r="I51"/>
          <cell r="J51"/>
        </row>
        <row r="52">
          <cell r="I52"/>
          <cell r="J52"/>
        </row>
        <row r="53">
          <cell r="I53" t="str">
            <v>Major</v>
          </cell>
          <cell r="J53" t="str">
            <v>High</v>
          </cell>
        </row>
        <row r="54">
          <cell r="I54"/>
          <cell r="J54"/>
        </row>
        <row r="55">
          <cell r="I55"/>
          <cell r="J55"/>
        </row>
        <row r="56">
          <cell r="I56"/>
          <cell r="J56"/>
        </row>
        <row r="57">
          <cell r="I57"/>
          <cell r="J57"/>
        </row>
        <row r="58">
          <cell r="I58" t="str">
            <v>Major</v>
          </cell>
          <cell r="J58" t="str">
            <v>Normal</v>
          </cell>
        </row>
        <row r="59">
          <cell r="I59"/>
          <cell r="J59"/>
        </row>
        <row r="60">
          <cell r="I60"/>
          <cell r="J60"/>
        </row>
        <row r="61">
          <cell r="I61"/>
          <cell r="J61"/>
        </row>
        <row r="62">
          <cell r="I62"/>
          <cell r="J62"/>
        </row>
        <row r="63">
          <cell r="I63"/>
          <cell r="J63"/>
        </row>
        <row r="64">
          <cell r="I64"/>
          <cell r="J64"/>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F4C6E4-AB35-4B4D-BD94-A1EE065FB65F}" name="Table3" displayName="Table3" ref="A33:B38" totalsRowShown="0" headerRowDxfId="13" dataDxfId="12" headerRowBorderDxfId="10" tableBorderDxfId="11" totalsRowBorderDxfId="9">
  <autoFilter ref="A33:B38" xr:uid="{6BF4C6E4-AB35-4B4D-BD94-A1EE065FB65F}"/>
  <tableColumns count="2">
    <tableColumn id="1" xr3:uid="{124F2190-F03B-4788-9F11-14252EB2FBE1}" name="Серьёзность дефекта" dataDxfId="8"/>
    <tableColumn id="2" xr3:uid="{9FF512A4-AAB3-4F1A-801C-7973058C3D94}" name="Количество дефектов" dataDxfId="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E929079-348C-4706-926F-57D7C11F9641}" name="Table4" displayName="Table4" ref="A41:B45" totalsRowShown="0" headerRowDxfId="6" dataDxfId="5" headerRowBorderDxfId="3" tableBorderDxfId="4" totalsRowBorderDxfId="2">
  <autoFilter ref="A41:B45" xr:uid="{2E929079-348C-4706-926F-57D7C11F9641}"/>
  <tableColumns count="2">
    <tableColumn id="1" xr3:uid="{A60000F1-F342-436C-BF3A-14D5D595C247}" name="Приоритет дефекта" dataDxfId="1"/>
    <tableColumn id="2" xr3:uid="{E6ACCC50-2783-4F40-A42D-95C2BAE6FCA2}" name="Количество дефектов" dataDxfId="0">
      <calculatedColumnFormula>COUNTIF(#REF!, "High")</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1drv.ms/x/c/ac77fd8478382e05/EaN8BDrxrBVEjTKcPKzdjt8BdKzCCWUK9MZLKULTuXoasw?e=kfsKO6" TargetMode="External"/><Relationship Id="rId7" Type="http://schemas.openxmlformats.org/officeDocument/2006/relationships/hyperlink" Target="https://1drv.ms/w/c/ac77fd8478382e05/ERElmIAjpJ5BognyEmTGQhoBwFGgoB4K_Z3i-f6sRMJBTQ?e=pzhEw6" TargetMode="External"/><Relationship Id="rId2" Type="http://schemas.openxmlformats.org/officeDocument/2006/relationships/hyperlink" Target="https://1drv.ms/x/c/ac77fd8478382e05/ERiGfPF-b4tDiAPl7Ne8hfoBwzqUr6YIAuCH5cspyFMnRw?e=AgPHwi" TargetMode="External"/><Relationship Id="rId1" Type="http://schemas.openxmlformats.org/officeDocument/2006/relationships/hyperlink" Target="https://1drv.ms/x/c/ac77fd8478382e05/EVRAlfYlgwtHuXxJs5pQ7aoBOtc-NSHZcr-AOAxFNYMBSw?e=uskdLw" TargetMode="External"/><Relationship Id="rId6" Type="http://schemas.openxmlformats.org/officeDocument/2006/relationships/hyperlink" Target="https://1drv.ms/x/c/ac77fd8478382e05/EVRAlfYlgwtHuXxJs5pQ7aoBfJQNcFP3dDQ2LkGVb8ZtwA?e=5Xfhkm" TargetMode="External"/><Relationship Id="rId5" Type="http://schemas.openxmlformats.org/officeDocument/2006/relationships/hyperlink" Target="https://1drv.ms/w/c/ac77fd8478382e05/EQJaGoz6U5dGktXBXviNQLIB9MyvpGNky05HGTgE5kp2IQ?e=XQGtcN" TargetMode="External"/><Relationship Id="rId10" Type="http://schemas.openxmlformats.org/officeDocument/2006/relationships/table" Target="../tables/table2.xml"/><Relationship Id="rId4" Type="http://schemas.openxmlformats.org/officeDocument/2006/relationships/hyperlink" Target="https://1drv.ms/w/c/ac77fd8478382e05/ETD_npj2lg9KjLMdjNZ1XcsBZyTNUmcIOiIzKl_dQnHTIg?e=uwhDv1"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topLeftCell="A57" workbookViewId="0">
      <selection activeCell="B70" sqref="B70"/>
    </sheetView>
  </sheetViews>
  <sheetFormatPr defaultRowHeight="15"/>
  <cols>
    <col min="1" max="1" width="34.7109375" customWidth="1"/>
    <col min="2" max="2" width="85" customWidth="1"/>
    <col min="3" max="3" width="87.28515625" customWidth="1"/>
    <col min="4" max="4" width="25.28515625" customWidth="1"/>
    <col min="5" max="5" width="23.140625" customWidth="1"/>
    <col min="7" max="7" width="32" bestFit="1" customWidth="1"/>
  </cols>
  <sheetData>
    <row r="1" spans="1:5" ht="39.75" customHeight="1">
      <c r="A1" s="22" t="s">
        <v>0</v>
      </c>
      <c r="B1" s="22"/>
      <c r="C1" s="22"/>
      <c r="D1" s="22"/>
      <c r="E1" s="22"/>
    </row>
    <row r="2" spans="1:5" ht="24.75" customHeight="1">
      <c r="A2" s="19" t="s">
        <v>1</v>
      </c>
      <c r="B2" s="21" t="s">
        <v>2</v>
      </c>
      <c r="C2" s="21"/>
      <c r="D2" s="21"/>
      <c r="E2" s="21"/>
    </row>
    <row r="3" spans="1:5" ht="24.75" customHeight="1">
      <c r="A3" s="19" t="s">
        <v>3</v>
      </c>
      <c r="B3" s="25" t="s">
        <v>4</v>
      </c>
      <c r="C3" s="25"/>
      <c r="D3" s="25"/>
      <c r="E3" s="25"/>
    </row>
    <row r="4" spans="1:5" ht="24.75" customHeight="1">
      <c r="A4" s="18" t="s">
        <v>5</v>
      </c>
      <c r="B4" s="24" t="s">
        <v>6</v>
      </c>
      <c r="C4" s="24"/>
      <c r="D4" s="24"/>
      <c r="E4" s="24"/>
    </row>
    <row r="5" spans="1:5" ht="24.75" customHeight="1">
      <c r="A5" s="19" t="s">
        <v>7</v>
      </c>
      <c r="B5" s="21" t="s">
        <v>8</v>
      </c>
      <c r="C5" s="21"/>
      <c r="D5" s="21"/>
      <c r="E5" s="21"/>
    </row>
    <row r="6" spans="1:5" ht="39.75" customHeight="1">
      <c r="A6" s="22" t="s">
        <v>9</v>
      </c>
      <c r="B6" s="22"/>
      <c r="C6" s="22"/>
      <c r="D6" s="22"/>
      <c r="E6" s="22"/>
    </row>
    <row r="7" spans="1:5" ht="24.75" customHeight="1">
      <c r="A7" s="19" t="s">
        <v>10</v>
      </c>
      <c r="B7" s="21" t="s">
        <v>11</v>
      </c>
      <c r="C7" s="21"/>
      <c r="D7" s="21"/>
      <c r="E7" s="21"/>
    </row>
    <row r="8" spans="1:5" ht="24.75" customHeight="1">
      <c r="A8" s="19" t="s">
        <v>12</v>
      </c>
      <c r="B8" s="21" t="s">
        <v>13</v>
      </c>
      <c r="C8" s="21"/>
      <c r="D8" s="21"/>
      <c r="E8" s="21"/>
    </row>
    <row r="9" spans="1:5" ht="24.75" customHeight="1">
      <c r="A9" s="19" t="s">
        <v>14</v>
      </c>
      <c r="B9" s="21" t="s">
        <v>15</v>
      </c>
      <c r="C9" s="21"/>
      <c r="D9" s="21"/>
      <c r="E9" s="21"/>
    </row>
    <row r="10" spans="1:5" ht="24.75" customHeight="1">
      <c r="A10" s="19" t="s">
        <v>16</v>
      </c>
      <c r="B10" s="23" t="s">
        <v>17</v>
      </c>
      <c r="C10" s="23"/>
      <c r="D10" s="23"/>
      <c r="E10" s="23"/>
    </row>
    <row r="11" spans="1:5" ht="23.25">
      <c r="A11" s="27" t="s">
        <v>18</v>
      </c>
      <c r="B11" s="27"/>
      <c r="C11" s="27"/>
      <c r="D11" s="27"/>
      <c r="E11" s="27"/>
    </row>
    <row r="12" spans="1:5" ht="30.75" customHeight="1">
      <c r="A12" s="30" t="s">
        <v>19</v>
      </c>
      <c r="B12" s="30"/>
      <c r="C12" s="2"/>
      <c r="D12" s="2"/>
      <c r="E12" s="2"/>
    </row>
    <row r="13" spans="1:5" ht="53.25" customHeight="1">
      <c r="A13" s="20" t="s">
        <v>20</v>
      </c>
      <c r="B13" s="11" cm="1">
        <f t="array" ref="B13">SUMPRODUCT(IF(IFERROR(FIND(".", [1]Лист1!$A:$A), 0) &gt; 0, 1, 0))</f>
        <v>227</v>
      </c>
      <c r="C13" s="3"/>
    </row>
    <row r="14" spans="1:5" ht="53.25" customHeight="1">
      <c r="A14" s="17" t="s">
        <v>21</v>
      </c>
      <c r="B14" s="14" cm="1">
        <f t="array" ref="B14">SUMPRODUCT(IF(IFERROR(FIND("Pass", [1]Лист1!$E:$E), 0) &gt; 0, 1, 0))</f>
        <v>197</v>
      </c>
    </row>
    <row r="15" spans="1:5" ht="53.25" customHeight="1">
      <c r="A15" s="20" t="s">
        <v>22</v>
      </c>
      <c r="B15" s="12" cm="1">
        <f t="array" ref="B15">SUMPRODUCT(IF(IFERROR(FIND("Fail", [1]Лист1!$E:$E), 0) &gt; 0, 1, 0))</f>
        <v>30</v>
      </c>
    </row>
    <row r="16" spans="1:5" ht="69.75" customHeight="1">
      <c r="A16" s="31" t="str">
        <f xml:space="preserve"> "Из " &amp; B13 &amp; " тестов " &amp; B14 &amp; " были успешными, что свидетельствует о коррекной работе большей части функциональности"</f>
        <v>Из 227 тестов 197 были успешными, что свидетельствует о коррекной работе большей части функциональности</v>
      </c>
      <c r="B16" s="32"/>
    </row>
    <row r="17" spans="1:3" ht="30.75" customHeight="1">
      <c r="A17" s="32" t="s">
        <v>23</v>
      </c>
      <c r="B17" s="32"/>
    </row>
    <row r="18" spans="1:3" ht="53.25" customHeight="1">
      <c r="A18" s="20" t="s">
        <v>24</v>
      </c>
      <c r="B18" s="12">
        <v>36</v>
      </c>
    </row>
    <row r="19" spans="1:3" ht="53.25" customHeight="1">
      <c r="A19" s="20" t="s">
        <v>25</v>
      </c>
      <c r="B19" s="12">
        <v>35</v>
      </c>
    </row>
    <row r="20" spans="1:3" ht="53.25" customHeight="1">
      <c r="A20" s="20" t="s">
        <v>26</v>
      </c>
      <c r="B20" s="12">
        <v>4</v>
      </c>
    </row>
    <row r="21" spans="1:3" ht="53.25" customHeight="1">
      <c r="A21" s="20" t="s">
        <v>27</v>
      </c>
      <c r="B21" s="12">
        <v>3</v>
      </c>
    </row>
    <row r="22" spans="1:3" ht="53.25" customHeight="1">
      <c r="A22" s="15" t="s">
        <v>28</v>
      </c>
      <c r="B22" s="16">
        <f>B18</f>
        <v>36</v>
      </c>
    </row>
    <row r="23" spans="1:3" ht="53.25" customHeight="1">
      <c r="A23" s="20" t="s">
        <v>29</v>
      </c>
      <c r="B23" s="12">
        <v>0</v>
      </c>
    </row>
    <row r="24" spans="1:3" ht="69.75" customHeight="1">
      <c r="A24" s="29" t="str">
        <f>"Для данного проекта требования написаны неудовлетворительно, все требования были переписаны, перенесены, уточнены или удалены."</f>
        <v>Для данного проекта требования написаны неудовлетворительно, все требования были переписаны, перенесены, уточнены или удалены.</v>
      </c>
      <c r="B24" s="29"/>
    </row>
    <row r="25" spans="1:3" ht="30.75" customHeight="1">
      <c r="A25" s="26" t="s">
        <v>30</v>
      </c>
      <c r="B25" s="26"/>
    </row>
    <row r="26" spans="1:3" ht="53.25" customHeight="1">
      <c r="A26" s="12" t="s">
        <v>31</v>
      </c>
      <c r="B26" s="12" cm="1">
        <f t="array" ref="B26">SUMPRODUCT(([1]Лист1!$E:$E = "Fail") * (IFERROR(FIND("1.", [1]Лист1!$A:$A), 0) &gt; 0))</f>
        <v>0</v>
      </c>
      <c r="C26" s="1"/>
    </row>
    <row r="27" spans="1:3" ht="53.25" customHeight="1">
      <c r="A27" s="12" t="s">
        <v>32</v>
      </c>
      <c r="B27" s="12" cm="1">
        <f t="array" ref="B27">SUMPRODUCT(([1]Лист1!$E:$E = "Fail") * (IFERROR(FIND("2.", [1]Лист1!$A:$A), 0) &gt; 0))</f>
        <v>0</v>
      </c>
      <c r="C27" s="1"/>
    </row>
    <row r="28" spans="1:3" ht="53.25" customHeight="1">
      <c r="A28" s="12" t="s">
        <v>33</v>
      </c>
      <c r="B28" s="12" cm="1">
        <f t="array" ref="B28">SUMPRODUCT(([1]Лист1!$E:$E = "Fail") * (IFERROR(FIND("3.", [1]Лист1!$A:$A), 0) &gt; 0))</f>
        <v>12</v>
      </c>
      <c r="C28" s="1"/>
    </row>
    <row r="29" spans="1:3" ht="53.25" customHeight="1">
      <c r="A29" s="12" t="s">
        <v>34</v>
      </c>
      <c r="B29" s="12" cm="1">
        <f t="array" ref="B29">SUMPRODUCT(([1]Лист1!$E:$E = "Fail") * (IFERROR(FIND("4.", [1]Лист1!$A:$A), 0) &gt; 0))</f>
        <v>10</v>
      </c>
      <c r="C29" s="1"/>
    </row>
    <row r="30" spans="1:3" ht="53.25" customHeight="1">
      <c r="A30" s="12" t="s">
        <v>35</v>
      </c>
      <c r="B30" s="12" cm="1">
        <f t="array" ref="B30">SUMPRODUCT(([1]Лист1!$E:$E = "Fail") * (IFERROR(FIND("5.", [1]Лист1!$A:$A), 0) &gt; 0))</f>
        <v>8</v>
      </c>
      <c r="C30" s="1"/>
    </row>
    <row r="31" spans="1:3" ht="69.75" customHeight="1">
      <c r="A31" s="28" t="s">
        <v>36</v>
      </c>
      <c r="B31" s="28"/>
      <c r="C31" s="1"/>
    </row>
    <row r="32" spans="1:3" ht="30.75" customHeight="1">
      <c r="A32" s="26" t="s">
        <v>37</v>
      </c>
      <c r="B32" s="26"/>
      <c r="C32" s="1"/>
    </row>
    <row r="33" spans="1:5" ht="53.25" customHeight="1">
      <c r="A33" s="12" t="s">
        <v>38</v>
      </c>
      <c r="B33" s="10" t="s">
        <v>39</v>
      </c>
      <c r="C33" s="1"/>
    </row>
    <row r="34" spans="1:5" ht="53.25" customHeight="1">
      <c r="A34" s="12" t="s">
        <v>40</v>
      </c>
      <c r="B34" s="11" cm="1">
        <f t="array" ref="B34">SUMPRODUCT(IF(IFERROR(FIND("Blocker", [2]Лист1!$I:$I), 0) &gt; 0, 1, 0))</f>
        <v>0</v>
      </c>
      <c r="C34" s="1"/>
    </row>
    <row r="35" spans="1:5" ht="53.25" customHeight="1">
      <c r="A35" s="12" t="s">
        <v>41</v>
      </c>
      <c r="B35" s="12" cm="1">
        <f t="array" ref="B35">SUMPRODUCT(IF(IFERROR(FIND("Critical", [2]Лист1!$I:$I), 0) &gt; 0, 1, 0))</f>
        <v>0</v>
      </c>
      <c r="C35" s="1"/>
    </row>
    <row r="36" spans="1:5" ht="53.25" customHeight="1">
      <c r="A36" s="12" t="s">
        <v>42</v>
      </c>
      <c r="B36" s="12" cm="1">
        <f t="array" ref="B36">SUMPRODUCT(IF(IFERROR(FIND("Major", [2]Лист1!$I:$I), 0) &gt; 0, 1, 0))</f>
        <v>12</v>
      </c>
      <c r="C36" s="1"/>
    </row>
    <row r="37" spans="1:5" ht="53.25" customHeight="1">
      <c r="A37" s="12" t="s">
        <v>43</v>
      </c>
      <c r="B37" s="12" cm="1">
        <f t="array" ref="B37">SUMPRODUCT(IF(IFERROR(FIND("Minor", [2]Лист1!$I:$I), 0) &gt; 0, 1, 0))</f>
        <v>0</v>
      </c>
      <c r="C37" s="1"/>
    </row>
    <row r="38" spans="1:5" ht="53.25" customHeight="1">
      <c r="A38" s="12" t="s">
        <v>44</v>
      </c>
      <c r="B38" s="12" cm="1">
        <f t="array" ref="B38">SUMPRODUCT(IF(IFERROR(FIND("Trivial", [2]Лист1!$I:$I), 0) &gt; 0, 1, 0))</f>
        <v>0</v>
      </c>
      <c r="C38" s="1"/>
    </row>
    <row r="39" spans="1:5" ht="69.75" customHeight="1">
      <c r="A39" s="28" t="s">
        <v>45</v>
      </c>
      <c r="B39" s="28"/>
      <c r="C39" s="1"/>
    </row>
    <row r="40" spans="1:5" s="1" customFormat="1" ht="30.75" customHeight="1">
      <c r="A40" s="26" t="s">
        <v>46</v>
      </c>
      <c r="B40" s="26"/>
    </row>
    <row r="41" spans="1:5" ht="53.25" customHeight="1">
      <c r="A41" s="4" t="s">
        <v>47</v>
      </c>
      <c r="B41" s="9" t="s">
        <v>39</v>
      </c>
    </row>
    <row r="42" spans="1:5" ht="53.25" customHeight="1">
      <c r="A42" s="5" t="s">
        <v>48</v>
      </c>
      <c r="B42" s="6" cm="1">
        <f t="array" ref="B42">SUMPRODUCT(IF(IFERROR(FIND("ASAP", [2]Лист1!$J:$J), 0) &gt; 0, 1, 0))</f>
        <v>0</v>
      </c>
    </row>
    <row r="43" spans="1:5" ht="53.25" customHeight="1">
      <c r="A43" s="5" t="s">
        <v>49</v>
      </c>
      <c r="B43" s="6" cm="1">
        <f t="array" ref="B43">SUMPRODUCT(IF(IFERROR(FIND("High", [2]Лист1!$J:$J), 0) &gt; 0, 1, 0))</f>
        <v>6</v>
      </c>
    </row>
    <row r="44" spans="1:5" ht="53.25" customHeight="1">
      <c r="A44" s="5" t="s">
        <v>50</v>
      </c>
      <c r="B44" s="6" cm="1">
        <f t="array" ref="B44">SUMPRODUCT(IF(IFERROR(FIND("Normal", [2]Лист1!$J:$J), 0) &gt; 0, 1, 0))</f>
        <v>6</v>
      </c>
    </row>
    <row r="45" spans="1:5" ht="53.25" customHeight="1">
      <c r="A45" s="7" t="s">
        <v>51</v>
      </c>
      <c r="B45" s="8" cm="1">
        <f t="array" ref="B45">SUMPRODUCT(IF(IFERROR(FIND("Low", [2]Лист1!$J:$J), 0) &gt; 0, 1, 0))</f>
        <v>0</v>
      </c>
    </row>
    <row r="46" spans="1:5" ht="69.75" customHeight="1">
      <c r="A46" s="29" t="s">
        <v>52</v>
      </c>
      <c r="B46" s="29"/>
    </row>
    <row r="47" spans="1:5" ht="30.75" customHeight="1">
      <c r="A47" s="26" t="s">
        <v>53</v>
      </c>
      <c r="B47" s="26"/>
      <c r="C47" s="26"/>
      <c r="D47" s="26"/>
      <c r="E47" s="26"/>
    </row>
    <row r="48" spans="1:5" ht="38.25" customHeight="1">
      <c r="A48" s="21" t="s">
        <v>54</v>
      </c>
      <c r="B48" s="21"/>
      <c r="C48" s="21"/>
      <c r="D48" s="21"/>
      <c r="E48" s="21"/>
    </row>
    <row r="49" spans="1:5" ht="38.25" customHeight="1">
      <c r="A49" s="24" t="s">
        <v>55</v>
      </c>
      <c r="B49" s="24"/>
      <c r="C49" s="24"/>
      <c r="D49" s="24"/>
      <c r="E49" s="24"/>
    </row>
    <row r="50" spans="1:5" ht="38.25" customHeight="1">
      <c r="A50" s="24" t="s">
        <v>56</v>
      </c>
      <c r="B50" s="24"/>
      <c r="C50" s="24"/>
      <c r="D50" s="24"/>
      <c r="E50" s="24"/>
    </row>
    <row r="51" spans="1:5" ht="30.75" customHeight="1">
      <c r="A51" s="32" t="s">
        <v>57</v>
      </c>
      <c r="B51" s="32"/>
      <c r="C51" s="32"/>
      <c r="D51" s="32"/>
      <c r="E51" s="32"/>
    </row>
    <row r="52" spans="1:5" ht="38.25" customHeight="1">
      <c r="A52" s="24" t="s">
        <v>58</v>
      </c>
      <c r="B52" s="24"/>
      <c r="C52" s="24"/>
      <c r="D52" s="24"/>
      <c r="E52" s="24"/>
    </row>
    <row r="53" spans="1:5" ht="24.75" customHeight="1">
      <c r="A53" s="34" t="s">
        <v>59</v>
      </c>
      <c r="B53" s="34"/>
      <c r="C53" s="34"/>
      <c r="D53" s="34"/>
      <c r="E53" s="34"/>
    </row>
    <row r="54" spans="1:5" ht="36.75" customHeight="1">
      <c r="A54" s="11" t="s">
        <v>60</v>
      </c>
      <c r="B54" s="33" t="s">
        <v>61</v>
      </c>
      <c r="C54" s="33"/>
      <c r="D54" s="33"/>
      <c r="E54" s="33"/>
    </row>
    <row r="55" spans="1:5" ht="36.75" customHeight="1">
      <c r="A55" s="11" t="s">
        <v>62</v>
      </c>
      <c r="B55" s="33" t="s">
        <v>63</v>
      </c>
      <c r="C55" s="33"/>
      <c r="D55" s="33"/>
      <c r="E55" s="33"/>
    </row>
    <row r="56" spans="1:5" ht="36.75" customHeight="1">
      <c r="A56" s="12" t="s">
        <v>64</v>
      </c>
      <c r="B56" s="33" t="s">
        <v>65</v>
      </c>
      <c r="C56" s="33"/>
      <c r="D56" s="33"/>
      <c r="E56" s="33"/>
    </row>
    <row r="57" spans="1:5" ht="36.75" customHeight="1">
      <c r="A57" s="12" t="s">
        <v>66</v>
      </c>
      <c r="B57" s="33" t="s">
        <v>67</v>
      </c>
      <c r="C57" s="33"/>
      <c r="D57" s="33"/>
      <c r="E57" s="33"/>
    </row>
    <row r="58" spans="1:5" ht="36.75" customHeight="1">
      <c r="A58" s="12" t="s">
        <v>68</v>
      </c>
      <c r="B58" s="33" t="s">
        <v>69</v>
      </c>
      <c r="C58" s="33"/>
      <c r="D58" s="33"/>
      <c r="E58" s="33"/>
    </row>
    <row r="59" spans="1:5" ht="36.75" customHeight="1">
      <c r="A59" s="13" t="s">
        <v>70</v>
      </c>
      <c r="B59" s="35" t="s">
        <v>71</v>
      </c>
      <c r="C59" s="35"/>
      <c r="D59" s="35"/>
      <c r="E59" s="35"/>
    </row>
  </sheetData>
  <mergeCells count="34">
    <mergeCell ref="B54:E54"/>
    <mergeCell ref="A53:E53"/>
    <mergeCell ref="A52:E52"/>
    <mergeCell ref="A51:E51"/>
    <mergeCell ref="B59:E59"/>
    <mergeCell ref="B58:E58"/>
    <mergeCell ref="B57:E57"/>
    <mergeCell ref="B56:E56"/>
    <mergeCell ref="B55:E55"/>
    <mergeCell ref="A50:E50"/>
    <mergeCell ref="A48:E48"/>
    <mergeCell ref="A47:E47"/>
    <mergeCell ref="A49:E49"/>
    <mergeCell ref="A11:E11"/>
    <mergeCell ref="A32:B32"/>
    <mergeCell ref="A39:B39"/>
    <mergeCell ref="A40:B40"/>
    <mergeCell ref="A46:B46"/>
    <mergeCell ref="A25:B25"/>
    <mergeCell ref="A12:B12"/>
    <mergeCell ref="A16:B16"/>
    <mergeCell ref="A31:B31"/>
    <mergeCell ref="A24:B24"/>
    <mergeCell ref="A17:B17"/>
    <mergeCell ref="B2:E2"/>
    <mergeCell ref="A1:E1"/>
    <mergeCell ref="B10:E10"/>
    <mergeCell ref="B9:E9"/>
    <mergeCell ref="B8:E8"/>
    <mergeCell ref="B7:E7"/>
    <mergeCell ref="A6:E6"/>
    <mergeCell ref="B5:E5"/>
    <mergeCell ref="B4:E4"/>
    <mergeCell ref="B3:E3"/>
  </mergeCells>
  <hyperlinks>
    <hyperlink ref="B56" r:id="rId1" xr:uid="{6B68827E-B629-438E-B93F-995CCE71BB79}"/>
    <hyperlink ref="B57:E57" r:id="rId2" display="https://1drv.ms/x/c/ac77fd8478382e05/ERiGfPF-b4tDiAPl7Ne8hfoBwzqUr6YIAuCH5cspyFMnRw?e=AgPHwi" xr:uid="{CD93DFEC-0663-411F-98FC-19051111F187}"/>
    <hyperlink ref="B58:E58" r:id="rId3" display="https://1drv.ms/x/c/ac77fd8478382e05/EaN8BDrxrBVEjTKcPKzdjt8BdKzCCWUK9MZLKULTuXoasw?e=kfsKO6" xr:uid="{63AEACDF-50D8-4F3A-B485-7775DF13F726}"/>
    <hyperlink ref="B54:E54" r:id="rId4" display="https://1drv.ms/w/c/ac77fd8478382e05/ETD_npj2lg9KjLMdjNZ1XcsBZyTNUmcIOiIzKl_dQnHTIg?e=uwhDv1" xr:uid="{3BC26653-C9C3-4852-B33B-D57106F5F25F}"/>
    <hyperlink ref="B55" r:id="rId5" xr:uid="{E933975F-7461-42F1-A552-1FE0FCCD032F}"/>
    <hyperlink ref="B56:E56" r:id="rId6" display="https://1drv.ms/x/c/ac77fd8478382e05/EVRAlfYlgwtHuXxJs5pQ7aoBfJQNcFP3dDQ2LkGVb8ZtwA?e=5Xfhkm" xr:uid="{B1EB0954-1C94-4246-9FA7-FDFF5DEB5B61}"/>
    <hyperlink ref="B55:E55" r:id="rId7" display="https://1drv.ms/w/c/ac77fd8478382e05/ERElmIAjpJ5BognyEmTGQhoBwFGgoB4K_Z3i-f6sRMJBTQ?e=pzhEw6" xr:uid="{CED8B637-5C7B-4CA9-92F0-5FD1CAD3978E}"/>
  </hyperlinks>
  <pageMargins left="0.7" right="0.7" top="0.75" bottom="0.75" header="0.3" footer="0.3"/>
  <drawing r:id="rId8"/>
  <tableParts count="2">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4z</dc:creator>
  <cp:keywords/>
  <dc:description/>
  <cp:lastModifiedBy>dsds sdsd</cp:lastModifiedBy>
  <cp:revision/>
  <dcterms:created xsi:type="dcterms:W3CDTF">2015-06-05T18:19:34Z</dcterms:created>
  <dcterms:modified xsi:type="dcterms:W3CDTF">2025-04-22T18:27:59Z</dcterms:modified>
  <cp:category/>
  <cp:contentStatus/>
</cp:coreProperties>
</file>