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codeName="ThisWorkbook" autoCompressPictures="0"/>
  <mc:AlternateContent xmlns:mc="http://schemas.openxmlformats.org/markup-compatibility/2006">
    <mc:Choice Requires="x15">
      <x15ac:absPath xmlns:x15ac="http://schemas.microsoft.com/office/spreadsheetml/2010/11/ac" url="/Users/RuudKosman/Google Drive/Envision-Working-Folder/WP2-Tooling/Tooling/Scope 2 tools/Profit calculator/download_profitcalculator/"/>
    </mc:Choice>
  </mc:AlternateContent>
  <workbookProtection lockStructure="1"/>
  <bookViews>
    <workbookView xWindow="0" yWindow="460" windowWidth="25600" windowHeight="14080" tabRatio="500"/>
  </bookViews>
  <sheets>
    <sheet name="Home" sheetId="2" r:id="rId1"/>
    <sheet name="How to use" sheetId="3" r:id="rId2"/>
    <sheet name="Template" sheetId="4" r:id="rId3"/>
    <sheet name="Example" sheetId="1" r:id="rId4"/>
  </sheets>
  <definedNames>
    <definedName name="_xlnm.Print_Area" localSheetId="3">Example!$A$1:$L$34</definedName>
    <definedName name="_xlnm.Print_Area" localSheetId="2">Template!$A$1:$L$34</definedName>
    <definedName name="TotalMonthlyExpenses" localSheetId="2">Template!$B$11</definedName>
    <definedName name="TotalMonthlyExpenses">Example!$B$11</definedName>
    <definedName name="TotalMonthlyIncome" localSheetId="2">Template!$B$8</definedName>
    <definedName name="TotalMonthlyIncome">Example!$B$8</definedName>
  </definedNames>
  <calcPr calcId="150001" concurrentCalc="0"/>
  <customWorkbookViews>
    <customWorkbookView name="j" guid="{C1978395-E8B6-0344-A180-6F31AE067C04}" windowWidth="960" windowHeight="790"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8" i="4" l="1"/>
  <c r="G28" i="4"/>
  <c r="E28" i="4"/>
  <c r="I27" i="4"/>
  <c r="G27" i="4"/>
  <c r="E27" i="4"/>
  <c r="I26" i="4"/>
  <c r="G26" i="4"/>
  <c r="E26" i="4"/>
  <c r="I25" i="4"/>
  <c r="G25" i="4"/>
  <c r="E25" i="4"/>
  <c r="I24" i="4"/>
  <c r="G24" i="4"/>
  <c r="E24" i="4"/>
  <c r="I23" i="4"/>
  <c r="G23" i="4"/>
  <c r="E23" i="4"/>
  <c r="I22" i="4"/>
  <c r="G22" i="4"/>
  <c r="E22" i="4"/>
  <c r="I21" i="4"/>
  <c r="G21" i="4"/>
  <c r="E21" i="4"/>
  <c r="I20" i="4"/>
  <c r="G20" i="4"/>
  <c r="E20" i="4"/>
  <c r="I19" i="4"/>
  <c r="G19" i="4"/>
  <c r="E19" i="4"/>
  <c r="B7" i="4"/>
  <c r="B10" i="4"/>
  <c r="B13" i="4"/>
  <c r="G14" i="4"/>
  <c r="G24" i="1"/>
  <c r="G25" i="1"/>
  <c r="G26" i="1"/>
  <c r="G27" i="1"/>
  <c r="G28" i="1"/>
  <c r="I24" i="1"/>
  <c r="I25" i="1"/>
  <c r="I26" i="1"/>
  <c r="I27" i="1"/>
  <c r="I28" i="1"/>
  <c r="E24" i="1"/>
  <c r="E25" i="1"/>
  <c r="E26" i="1"/>
  <c r="E27" i="1"/>
  <c r="E28" i="1"/>
  <c r="H48" i="1"/>
  <c r="I48" i="1"/>
  <c r="J48" i="1"/>
  <c r="K48" i="1"/>
  <c r="L48" i="1"/>
  <c r="H49" i="1"/>
  <c r="I49" i="1"/>
  <c r="J49" i="1"/>
  <c r="K49" i="1"/>
  <c r="L49" i="1"/>
  <c r="G19" i="1"/>
  <c r="E19" i="1"/>
  <c r="I19" i="1"/>
  <c r="I20" i="1"/>
  <c r="I21" i="1"/>
  <c r="I22" i="1"/>
  <c r="I23" i="1"/>
  <c r="B10" i="1"/>
  <c r="E20" i="1"/>
  <c r="E21" i="1"/>
  <c r="E22" i="1"/>
  <c r="E23" i="1"/>
  <c r="B7" i="1"/>
  <c r="B13" i="1"/>
  <c r="G14" i="1"/>
  <c r="G23" i="1"/>
  <c r="G22" i="1"/>
  <c r="G21" i="1"/>
  <c r="G20" i="1"/>
  <c r="H47" i="1"/>
  <c r="I47" i="1"/>
  <c r="J47" i="1"/>
  <c r="K47" i="1"/>
  <c r="L47" i="1"/>
  <c r="H51" i="1"/>
  <c r="I51" i="1"/>
  <c r="J51" i="1"/>
  <c r="K51" i="1"/>
  <c r="H52" i="1"/>
  <c r="I52" i="1"/>
  <c r="J52" i="1"/>
  <c r="K52" i="1"/>
  <c r="L52" i="1"/>
  <c r="L51" i="1"/>
</calcChain>
</file>

<file path=xl/sharedStrings.xml><?xml version="1.0" encoding="utf-8"?>
<sst xmlns="http://schemas.openxmlformats.org/spreadsheetml/2006/main" count="89" uniqueCount="56">
  <si>
    <t>name</t>
  </si>
  <si>
    <t>date</t>
  </si>
  <si>
    <t xml:space="preserve">  Earnings after tax</t>
  </si>
  <si>
    <t xml:space="preserve">  Cumulative cash flow</t>
  </si>
  <si>
    <t>TOTAL REVENUE</t>
  </si>
  <si>
    <t>TOTAL EXPENSES</t>
  </si>
  <si>
    <t>PROFIT</t>
  </si>
  <si>
    <t>Revenues</t>
  </si>
  <si>
    <t>Variable Expenses</t>
  </si>
  <si>
    <t>Fixed Expenses</t>
  </si>
  <si>
    <t>ITEM</t>
  </si>
  <si>
    <t>NUMBER SOLD</t>
  </si>
  <si>
    <t>PRICE</t>
  </si>
  <si>
    <t>AMOUNT</t>
  </si>
  <si>
    <t>Cost</t>
  </si>
  <si>
    <t xml:space="preserve">People </t>
  </si>
  <si>
    <t>Rent</t>
  </si>
  <si>
    <t>Services</t>
  </si>
  <si>
    <t>Telecom</t>
  </si>
  <si>
    <t xml:space="preserve">profit calculator </t>
  </si>
  <si>
    <t>Week</t>
  </si>
  <si>
    <t>Month</t>
  </si>
  <si>
    <t>Year</t>
  </si>
  <si>
    <t>PERIOD</t>
  </si>
  <si>
    <t>Air freshener dispenser</t>
  </si>
  <si>
    <t>Multi-phasing air freshener</t>
  </si>
  <si>
    <t>Automatic fragrance dispenser</t>
  </si>
  <si>
    <t xml:space="preserve">Fragrance refills </t>
  </si>
  <si>
    <t xml:space="preserve">Air freshener refills </t>
  </si>
  <si>
    <t>Automatic ozone generator</t>
  </si>
  <si>
    <t xml:space="preserve">Fragrance aerosols </t>
  </si>
  <si>
    <t>Machines</t>
  </si>
  <si>
    <t>R&amp;D</t>
  </si>
  <si>
    <t xml:space="preserve">Aircare systems </t>
  </si>
  <si>
    <t>Profit Calculator</t>
  </si>
  <si>
    <t>The Profit Calculator helps you to estimate if your business is profitable. Will your earnings with products or services cover your costs? Costs are divided into two types: variable and fixed costs. Knowing if your business is profitable is a critical success factor. It tells you if you need to make changes or look for new business ideas.</t>
  </si>
  <si>
    <t>How to use</t>
  </si>
  <si>
    <t xml:space="preserve">The Profit Calculator helps you to understand the profitability of your company. It may support you in your decisions for the strategy of your business. To be able to make these calculations you need to make some estimations. </t>
  </si>
  <si>
    <t xml:space="preserve">Step 1: period </t>
  </si>
  <si>
    <t xml:space="preserve">Determine for which period you want to calculate the profit of your business. You can calculate the profit for a week, a month or a year. Longer than a year is also possible, but how longer the period, the less reliable the result will be. </t>
  </si>
  <si>
    <t xml:space="preserve">Step 2: item </t>
  </si>
  <si>
    <t xml:space="preserve">To be able to calculate your profit you need to think about how you earn money. What are the products or services that you sell? For what do customers or partners have to pay? The item can be a product, but also a service. Write down these items for your business. </t>
  </si>
  <si>
    <t xml:space="preserve">Step 3: numbers sold </t>
  </si>
  <si>
    <t xml:space="preserve">For each item determine how many of them will be sold in your selected period. Write down how many times the product or service is sold. </t>
  </si>
  <si>
    <t xml:space="preserve">Step 4: price </t>
  </si>
  <si>
    <t xml:space="preserve">Write down the price of one item. Determine how much money you will charge the customer for one product or one service. </t>
  </si>
  <si>
    <t xml:space="preserve">Step 5: variable cost </t>
  </si>
  <si>
    <t xml:space="preserve">How much does it cost to make one product or deliver once a service? Determine the costs for creating just one item. Only include those costs that are variable, meaning those costs that only exist when a product or service is being made and sold. Think of materials, handling, production or labor. Write down the variable costs per item. </t>
  </si>
  <si>
    <t xml:space="preserve">Step 6: fixed costs </t>
  </si>
  <si>
    <t xml:space="preserve">What are the costs regardless of the amount of products made and sold? Determine the fixed costs of your business. Think of loans, insurance, rent, gas, electricity, water or phones. Fixed costs are costs that occur independently of the number of products made. Enter the costs for people, rent, services and telecom in the Excel template and add any additional fixed costs items. </t>
  </si>
  <si>
    <t xml:space="preserve">The results </t>
  </si>
  <si>
    <t xml:space="preserve">The Profit Calculator will give you three results: total revenues, total costs and the profit. The total costs are the sum of variable and fixed costs. The profit is calculated by subtracting the total costs from the total revenue. </t>
  </si>
  <si>
    <t xml:space="preserve">Remember that the Profit Calculator only provides an estimation of your company’s profits. It simply shows if you could make some profit based on your estimations. With the Profit Calculator you can play with prices, costs and sales volumes to see how much you need to sell to make a profit. </t>
  </si>
  <si>
    <t>Tip: You can use the Profit Calculator by yourself but may need somebody from your financial department (if you have one) for sound financial estimates.</t>
  </si>
  <si>
    <t>Template &amp; example</t>
  </si>
  <si>
    <t>Use the Template to do your own profit calculation. Look at the example for Aircare systems to learn how to fill in the profit calculator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</si>
</sst>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quot;€&quot;* #,##0.00_-;_-&quot;€&quot;* &quot;-&quot;??_-;_-@_-"/>
    <numFmt numFmtId="164" formatCode="_-* #,##0.00_-;_-* #,##0.00\-;_-* &quot;-&quot;??_-;_-@_-"/>
    <numFmt numFmtId="165" formatCode="_-&quot;€&quot;\ * #,##0.00_-;_-&quot;€&quot;\ * #,##0.00\-;_-&quot;€&quot;\ * &quot;-&quot;??_-;_-@_-"/>
    <numFmt numFmtId="166" formatCode="_-&quot;€&quot;\ * #,##0_-;_-&quot;€&quot;\ * #,##0\-;_-&quot;€&quot;\ * &quot;-&quot;??_-;_-@_-"/>
    <numFmt numFmtId="167" formatCode="_-* #,##0_-;_-* #,##0\-;_-* &quot;-&quot;??_-;_-@_-"/>
    <numFmt numFmtId="168" formatCode="_-&quot;€&quot;* #,##0_-;\-&quot;€&quot;* #,##0_-;_-&quot;€&quot;* &quot;-&quot;??_-;_-@_-"/>
    <numFmt numFmtId="169" formatCode="&quot;$&quot;#,##0.00"/>
    <numFmt numFmtId="170" formatCode="_([$€-2]\ * #,##0.00_);_([$€-2]\ * \(#,##0.00\);_([$€-2]\ * &quot;-&quot;??_);_(@_)"/>
    <numFmt numFmtId="171" formatCode="_([$€-2]\ * #,##0_);_([$€-2]\ * \(#,##0\);_([$€-2]\ * &quot;-&quot;??_);_(@_)"/>
    <numFmt numFmtId="172" formatCode="[$-809]d\ mmmm\ yyyy;@"/>
  </numFmts>
  <fonts count="40"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9"/>
      <color theme="1"/>
      <name val="Calibri"/>
      <family val="2"/>
      <scheme val="minor"/>
    </font>
    <font>
      <sz val="9"/>
      <color rgb="FF7030A0"/>
      <name val="Calibri"/>
      <family val="2"/>
      <scheme val="minor"/>
    </font>
    <font>
      <sz val="9"/>
      <color theme="0"/>
      <name val="Calibri"/>
      <family val="2"/>
      <scheme val="minor"/>
    </font>
    <font>
      <b/>
      <sz val="9"/>
      <color theme="0"/>
      <name val="Calibri"/>
      <family val="2"/>
      <scheme val="minor"/>
    </font>
    <font>
      <b/>
      <sz val="11"/>
      <color theme="3"/>
      <name val="Calibri"/>
      <family val="2"/>
      <scheme val="minor"/>
    </font>
    <font>
      <sz val="13"/>
      <color theme="1"/>
      <name val="Calibri"/>
      <family val="2"/>
      <scheme val="minor"/>
    </font>
    <font>
      <sz val="16"/>
      <color rgb="FF0178B9"/>
      <name val="Arial"/>
    </font>
    <font>
      <sz val="12"/>
      <color theme="1"/>
      <name val="Arial"/>
    </font>
    <font>
      <sz val="14"/>
      <color rgb="FF0178B9"/>
      <name val="Arial"/>
    </font>
    <font>
      <u/>
      <sz val="12"/>
      <color theme="1"/>
      <name val="Arial"/>
    </font>
    <font>
      <i/>
      <sz val="12"/>
      <color theme="1"/>
      <name val="Arial"/>
    </font>
    <font>
      <b/>
      <sz val="18"/>
      <color rgb="FF69388A"/>
      <name val="Arial"/>
    </font>
    <font>
      <b/>
      <sz val="16"/>
      <color rgb="FF69388A"/>
      <name val="Arial"/>
    </font>
    <font>
      <sz val="9"/>
      <color theme="1"/>
      <name val="Arial"/>
    </font>
    <font>
      <sz val="14"/>
      <color theme="1"/>
      <name val="Arial"/>
    </font>
    <font>
      <b/>
      <sz val="9"/>
      <color rgb="FF693800"/>
      <name val="Arial"/>
    </font>
    <font>
      <b/>
      <sz val="9"/>
      <color theme="3"/>
      <name val="Arial"/>
    </font>
    <font>
      <sz val="14"/>
      <color rgb="FF7030A0"/>
      <name val="Arial"/>
    </font>
    <font>
      <sz val="10"/>
      <color rgb="FFFF0000"/>
      <name val="Arial"/>
    </font>
    <font>
      <sz val="10"/>
      <color rgb="FF60605E"/>
      <name val="Arial"/>
    </font>
    <font>
      <sz val="10"/>
      <color rgb="FFD8D8D1"/>
      <name val="Arial"/>
    </font>
    <font>
      <sz val="24"/>
      <color rgb="FF60605E"/>
      <name val="Arial"/>
    </font>
    <font>
      <sz val="12"/>
      <color rgb="FF7030A0"/>
      <name val="Arial"/>
    </font>
    <font>
      <sz val="10"/>
      <color theme="0"/>
      <name val="Arial"/>
    </font>
    <font>
      <b/>
      <sz val="13"/>
      <color rgb="FF60605E"/>
      <name val="Arial"/>
    </font>
    <font>
      <sz val="13"/>
      <color rgb="FF60605E"/>
      <name val="Arial"/>
    </font>
    <font>
      <sz val="11"/>
      <color rgb="FF60605E"/>
      <name val="Arial"/>
    </font>
    <font>
      <sz val="12"/>
      <color rgb="FF60605E"/>
      <name val="Arial"/>
    </font>
    <font>
      <sz val="13"/>
      <color theme="1"/>
      <name val="Arial"/>
    </font>
    <font>
      <sz val="9"/>
      <color rgb="FF7030A0"/>
      <name val="Arial"/>
    </font>
  </fonts>
  <fills count="3">
    <fill>
      <patternFill patternType="none"/>
    </fill>
    <fill>
      <patternFill patternType="gray125"/>
    </fill>
    <fill>
      <patternFill patternType="solid">
        <fgColor rgb="FFFFFFFF"/>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thick">
        <color rgb="FF000000"/>
      </bottom>
      <diagonal/>
    </border>
    <border>
      <left/>
      <right/>
      <top style="thick">
        <color rgb="FF3E3E00"/>
      </top>
      <bottom/>
      <diagonal/>
    </border>
    <border>
      <left/>
      <right/>
      <top/>
      <bottom style="thin">
        <color auto="1"/>
      </bottom>
      <diagonal/>
    </border>
    <border>
      <left/>
      <right/>
      <top/>
      <bottom style="medium">
        <color theme="4" tint="0.39997558519241921"/>
      </bottom>
      <diagonal/>
    </border>
    <border>
      <left/>
      <right/>
      <top/>
      <bottom style="thin">
        <color theme="2" tint="-0.24994659260841701"/>
      </bottom>
      <diagonal/>
    </border>
    <border>
      <left/>
      <right/>
      <top style="thin">
        <color theme="2" tint="-0.24994659260841701"/>
      </top>
      <bottom/>
      <diagonal/>
    </border>
    <border>
      <left style="thin">
        <color theme="0"/>
      </left>
      <right/>
      <top/>
      <bottom/>
      <diagonal/>
    </border>
  </borders>
  <cellStyleXfs count="23">
    <xf numFmtId="0" fontId="0" fillId="0" borderId="0"/>
    <xf numFmtId="165" fontId="4" fillId="0" borderId="0" applyFon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6" applyNumberFormat="0" applyFill="0" applyAlignment="0" applyProtection="0"/>
    <xf numFmtId="9" fontId="2"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74">
    <xf numFmtId="0" fontId="0" fillId="0" borderId="0" xfId="0"/>
    <xf numFmtId="0" fontId="10" fillId="0" borderId="0" xfId="0" applyFont="1" applyProtection="1"/>
    <xf numFmtId="0" fontId="10" fillId="0" borderId="0" xfId="0" applyFont="1" applyBorder="1" applyProtection="1"/>
    <xf numFmtId="0" fontId="12" fillId="0" borderId="0" xfId="0" applyFont="1" applyProtection="1"/>
    <xf numFmtId="0" fontId="13" fillId="0" borderId="0" xfId="0" applyFont="1" applyAlignment="1" applyProtection="1">
      <alignment horizontal="right"/>
    </xf>
    <xf numFmtId="166" fontId="12" fillId="0" borderId="0" xfId="1" applyNumberFormat="1" applyFont="1" applyProtection="1"/>
    <xf numFmtId="167" fontId="12" fillId="0" borderId="0" xfId="6" applyNumberFormat="1" applyFont="1" applyProtection="1"/>
    <xf numFmtId="2" fontId="12" fillId="0" borderId="0" xfId="0" applyNumberFormat="1" applyFont="1" applyProtection="1"/>
    <xf numFmtId="0" fontId="11" fillId="0" borderId="0" xfId="0" applyFont="1" applyProtection="1"/>
    <xf numFmtId="44" fontId="13" fillId="0" borderId="0" xfId="1" applyNumberFormat="1" applyFont="1" applyProtection="1"/>
    <xf numFmtId="164" fontId="12" fillId="0" borderId="0" xfId="6" applyFont="1" applyProtection="1"/>
    <xf numFmtId="0" fontId="15" fillId="0" borderId="0" xfId="0" applyFont="1" applyProtection="1"/>
    <xf numFmtId="9" fontId="10" fillId="0" borderId="0" xfId="20" applyFont="1" applyProtection="1"/>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wrapText="1"/>
    </xf>
    <xf numFmtId="0" fontId="20" fillId="0" borderId="0" xfId="0" applyFont="1" applyAlignment="1">
      <alignment vertical="center" wrapText="1"/>
    </xf>
    <xf numFmtId="44" fontId="13" fillId="0" borderId="0" xfId="21" applyNumberFormat="1" applyFont="1" applyProtection="1"/>
    <xf numFmtId="166" fontId="12" fillId="0" borderId="0" xfId="21" applyNumberFormat="1" applyFont="1" applyProtection="1"/>
    <xf numFmtId="167" fontId="12" fillId="0" borderId="0" xfId="22" applyNumberFormat="1" applyFont="1" applyProtection="1"/>
    <xf numFmtId="164" fontId="12" fillId="0" borderId="0" xfId="22" applyFont="1" applyProtection="1"/>
    <xf numFmtId="0" fontId="21" fillId="0" borderId="0" xfId="0" applyFont="1" applyAlignment="1" applyProtection="1">
      <alignment vertical="top"/>
    </xf>
    <xf numFmtId="0" fontId="22" fillId="0" borderId="0" xfId="0" applyFont="1" applyAlignment="1" applyProtection="1">
      <alignment vertical="top"/>
    </xf>
    <xf numFmtId="0" fontId="23" fillId="0" borderId="0" xfId="0" applyFont="1" applyProtection="1"/>
    <xf numFmtId="0" fontId="23" fillId="0" borderId="0" xfId="0" applyFont="1" applyAlignment="1" applyProtection="1">
      <alignment horizontal="right"/>
    </xf>
    <xf numFmtId="0" fontId="25" fillId="0" borderId="3" xfId="2" applyFont="1" applyBorder="1" applyProtection="1"/>
    <xf numFmtId="0" fontId="26" fillId="0" borderId="3" xfId="2" applyFont="1" applyBorder="1" applyProtection="1"/>
    <xf numFmtId="0" fontId="25" fillId="0" borderId="0" xfId="0" applyFont="1" applyAlignment="1" applyProtection="1">
      <alignment horizontal="right"/>
    </xf>
    <xf numFmtId="0" fontId="25" fillId="0" borderId="0" xfId="0" applyFont="1" applyProtection="1"/>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9" fillId="2" borderId="0" xfId="0" applyFont="1" applyFill="1"/>
    <xf numFmtId="169" fontId="30" fillId="2" borderId="0" xfId="0" applyNumberFormat="1" applyFont="1" applyFill="1" applyAlignment="1">
      <alignment horizontal="left" vertical="center"/>
    </xf>
    <xf numFmtId="9" fontId="29" fillId="2" borderId="0" xfId="0" applyNumberFormat="1" applyFont="1" applyFill="1" applyAlignment="1">
      <alignment vertical="center"/>
    </xf>
    <xf numFmtId="9" fontId="29" fillId="2" borderId="0" xfId="0" applyNumberFormat="1" applyFont="1" applyFill="1" applyAlignment="1">
      <alignment horizontal="center" vertical="center"/>
    </xf>
    <xf numFmtId="0" fontId="32" fillId="2" borderId="0" xfId="3" applyFont="1" applyFill="1" applyBorder="1" applyAlignment="1">
      <alignment horizontal="left" vertical="center"/>
    </xf>
    <xf numFmtId="168" fontId="17" fillId="2" borderId="0" xfId="0" applyNumberFormat="1" applyFont="1" applyFill="1" applyAlignment="1" applyProtection="1">
      <alignment horizontal="left" vertical="center"/>
      <protection locked="0"/>
    </xf>
    <xf numFmtId="168" fontId="33" fillId="2" borderId="0" xfId="0" applyNumberFormat="1" applyFont="1" applyFill="1" applyAlignment="1">
      <alignment horizontal="left" vertical="center"/>
    </xf>
    <xf numFmtId="0" fontId="34" fillId="2" borderId="0" xfId="2" applyFont="1" applyFill="1" applyBorder="1" applyAlignment="1">
      <alignment horizontal="left"/>
    </xf>
    <xf numFmtId="0" fontId="35" fillId="2" borderId="0" xfId="2" applyFont="1" applyFill="1" applyBorder="1" applyAlignment="1">
      <alignment horizontal="left"/>
    </xf>
    <xf numFmtId="0" fontId="35" fillId="2" borderId="0" xfId="0" applyFont="1" applyFill="1"/>
    <xf numFmtId="0" fontId="32" fillId="2" borderId="7" xfId="3" applyFont="1" applyFill="1" applyBorder="1" applyAlignment="1">
      <alignment horizontal="left" vertical="center"/>
    </xf>
    <xf numFmtId="0" fontId="32" fillId="2" borderId="0" xfId="0" applyFont="1" applyFill="1" applyAlignment="1">
      <alignment horizontal="left" vertical="center"/>
    </xf>
    <xf numFmtId="0" fontId="36" fillId="2" borderId="8" xfId="0" applyFont="1" applyFill="1" applyBorder="1" applyAlignment="1" applyProtection="1">
      <alignment horizontal="left" vertical="center"/>
      <protection locked="0"/>
    </xf>
    <xf numFmtId="0" fontId="37" fillId="2" borderId="8" xfId="0" applyFont="1" applyFill="1" applyBorder="1" applyAlignment="1" applyProtection="1">
      <alignment horizontal="center" vertical="center"/>
      <protection locked="0"/>
    </xf>
    <xf numFmtId="170" fontId="37" fillId="2" borderId="8" xfId="1" applyNumberFormat="1" applyFont="1" applyFill="1" applyBorder="1" applyAlignment="1" applyProtection="1">
      <alignment horizontal="center" vertical="center"/>
      <protection locked="0"/>
    </xf>
    <xf numFmtId="170" fontId="37" fillId="2" borderId="0" xfId="0" applyNumberFormat="1" applyFont="1" applyFill="1" applyAlignment="1">
      <alignment horizontal="left" vertical="center"/>
    </xf>
    <xf numFmtId="0" fontId="37" fillId="2" borderId="0" xfId="0" applyFont="1" applyFill="1" applyAlignment="1">
      <alignment horizontal="left" vertical="center"/>
    </xf>
    <xf numFmtId="0" fontId="36" fillId="2" borderId="0" xfId="0" applyFont="1" applyFill="1" applyAlignment="1">
      <alignment horizontal="left" vertical="center"/>
    </xf>
    <xf numFmtId="14" fontId="37" fillId="2" borderId="0" xfId="0" applyNumberFormat="1" applyFont="1" applyFill="1" applyAlignment="1">
      <alignment horizontal="left" vertical="center"/>
    </xf>
    <xf numFmtId="14" fontId="37" fillId="2" borderId="0" xfId="0" applyNumberFormat="1" applyFont="1" applyFill="1" applyAlignment="1">
      <alignment horizontal="left"/>
    </xf>
    <xf numFmtId="0" fontId="36" fillId="2" borderId="0" xfId="0" applyNumberFormat="1" applyFont="1" applyFill="1" applyAlignment="1">
      <alignment horizontal="left" vertical="center"/>
    </xf>
    <xf numFmtId="14" fontId="29" fillId="2" borderId="0" xfId="0" applyNumberFormat="1" applyFont="1" applyFill="1" applyAlignment="1">
      <alignment horizontal="left"/>
    </xf>
    <xf numFmtId="0" fontId="37" fillId="2" borderId="9" xfId="0" applyFont="1" applyFill="1" applyBorder="1" applyAlignment="1">
      <alignment horizontal="left" vertical="center"/>
    </xf>
    <xf numFmtId="169" fontId="37" fillId="2" borderId="0" xfId="0" applyNumberFormat="1" applyFont="1" applyFill="1" applyAlignment="1">
      <alignment horizontal="left" vertical="center"/>
    </xf>
    <xf numFmtId="0" fontId="37" fillId="2" borderId="0" xfId="0" applyFont="1" applyFill="1" applyAlignment="1">
      <alignment horizontal="left"/>
    </xf>
    <xf numFmtId="0" fontId="23" fillId="0" borderId="4" xfId="0" applyFont="1" applyBorder="1" applyProtection="1"/>
    <xf numFmtId="0" fontId="17" fillId="0" borderId="0" xfId="0" applyFont="1"/>
    <xf numFmtId="0" fontId="38" fillId="0" borderId="0" xfId="0" applyFont="1" applyProtection="1"/>
    <xf numFmtId="0" fontId="37" fillId="2" borderId="8" xfId="0" applyFont="1" applyFill="1" applyBorder="1" applyAlignment="1" applyProtection="1">
      <alignment horizontal="left" vertical="center"/>
      <protection locked="0"/>
    </xf>
    <xf numFmtId="170" fontId="37" fillId="2" borderId="8" xfId="21" applyNumberFormat="1" applyFont="1" applyFill="1" applyBorder="1" applyAlignment="1" applyProtection="1">
      <alignment horizontal="center" vertical="center"/>
      <protection locked="0"/>
    </xf>
    <xf numFmtId="0" fontId="37" fillId="2" borderId="0" xfId="0" applyNumberFormat="1" applyFont="1" applyFill="1" applyAlignment="1">
      <alignment horizontal="left" vertical="center"/>
    </xf>
    <xf numFmtId="0" fontId="23" fillId="0" borderId="0" xfId="0" applyFont="1" applyBorder="1" applyProtection="1"/>
    <xf numFmtId="0" fontId="39" fillId="0" borderId="0" xfId="0" applyFont="1" applyProtection="1"/>
    <xf numFmtId="171" fontId="31" fillId="2" borderId="0" xfId="19" applyNumberFormat="1" applyFont="1" applyFill="1" applyBorder="1" applyAlignment="1">
      <alignment horizontal="left" vertical="top"/>
    </xf>
    <xf numFmtId="0" fontId="17" fillId="0" borderId="5" xfId="0" applyFont="1" applyBorder="1" applyAlignment="1" applyProtection="1">
      <alignment horizontal="center"/>
      <protection locked="0"/>
    </xf>
    <xf numFmtId="0" fontId="24" fillId="0" borderId="5" xfId="0" applyFont="1" applyBorder="1" applyAlignment="1" applyProtection="1">
      <alignment horizontal="center"/>
      <protection locked="0"/>
    </xf>
    <xf numFmtId="0" fontId="27" fillId="2" borderId="7" xfId="3" applyFont="1" applyFill="1" applyBorder="1" applyAlignment="1"/>
    <xf numFmtId="171" fontId="31" fillId="2" borderId="0" xfId="21" applyNumberFormat="1" applyFont="1" applyFill="1" applyAlignment="1">
      <alignment horizontal="left" vertical="top"/>
    </xf>
    <xf numFmtId="172" fontId="17" fillId="0" borderId="5" xfId="0" applyNumberFormat="1" applyFont="1" applyBorder="1" applyAlignment="1" applyProtection="1">
      <alignment horizontal="center"/>
      <protection locked="0"/>
    </xf>
    <xf numFmtId="171" fontId="31" fillId="2" borderId="0" xfId="1" applyNumberFormat="1" applyFont="1" applyFill="1" applyAlignment="1">
      <alignment horizontal="left" vertical="top"/>
    </xf>
  </cellXfs>
  <cellStyles count="23">
    <cellStyle name="Comma" xfId="6" builtinId="3"/>
    <cellStyle name="Comma 2" xfId="22"/>
    <cellStyle name="Currency" xfId="1" builtinId="4"/>
    <cellStyle name="Currency 2" xfId="21"/>
    <cellStyle name="Followed Hyperlink" xfId="5"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eading 1" xfId="2" builtinId="16"/>
    <cellStyle name="Heading 2" xfId="3" builtinId="17"/>
    <cellStyle name="Heading 3" xfId="19" builtinId="18"/>
    <cellStyle name="Hyperlink" xfId="4"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 name="Percent" xfId="20" builtinId="5"/>
  </cellStyles>
  <dxfs count="100">
    <dxf>
      <font>
        <strike val="0"/>
        <outline val="0"/>
        <shadow val="0"/>
        <u val="none"/>
        <vertAlign val="baseline"/>
        <sz val="12"/>
        <color rgb="FF60605E"/>
        <name val="Arial"/>
        <scheme val="none"/>
      </font>
      <numFmt numFmtId="170" formatCode="_([$€-2]\ * #,##0.00_);_([$€-2]\ * \(#,##0.00\);_([$€-2]\ * &quot;-&quot;??_);_(@_)"/>
      <fill>
        <patternFill patternType="solid">
          <fgColor rgb="FF000000"/>
          <bgColor rgb="FFFFFFFF"/>
        </patternFill>
      </fill>
      <alignment horizontal="left" vertical="center" textRotation="0" wrapText="0" indent="0" justifyLastLine="0" shrinkToFit="0" readingOrder="0"/>
    </dxf>
    <dxf>
      <font>
        <strike val="0"/>
        <outline val="0"/>
        <shadow val="0"/>
        <u val="none"/>
        <vertAlign val="baseline"/>
        <sz val="12"/>
        <color rgb="FF60605E"/>
        <name val="Arial"/>
        <scheme val="none"/>
      </font>
      <numFmt numFmtId="170" formatCode="_([$€-2]\ * #,##0.00_);_([$€-2]\ * \(#,##0.00\);_([$€-2]\ * &quot;-&quot;??_);_(@_)"/>
      <fill>
        <patternFill patternType="solid">
          <fgColor rgb="FF000000"/>
          <bgColor rgb="FFFFFFFF"/>
        </patternFill>
      </fill>
      <alignment horizontal="left" vertical="bottom" textRotation="0" wrapText="0" indent="0" justifyLastLine="0" shrinkToFit="0" readingOrder="0"/>
      <protection locked="0" hidden="0"/>
    </dxf>
    <dxf>
      <font>
        <strike val="0"/>
        <outline val="0"/>
        <shadow val="0"/>
        <u val="none"/>
        <vertAlign val="baseline"/>
        <sz val="11"/>
        <color rgb="FF60605E"/>
        <name val="Arial"/>
        <scheme val="none"/>
      </font>
      <numFmt numFmtId="0" formatCode="General"/>
      <fill>
        <patternFill patternType="solid">
          <fgColor rgb="FF000000"/>
          <bgColor rgb="FFFFFFFF"/>
        </patternFill>
      </fill>
      <alignment horizontal="left" vertical="center" textRotation="0" wrapText="0" indent="0" justifyLastLine="0" shrinkToFit="0" readingOrder="0"/>
    </dxf>
    <dxf>
      <font>
        <strike val="0"/>
        <outline val="0"/>
        <shadow val="0"/>
        <u val="none"/>
        <vertAlign val="baseline"/>
        <sz val="12"/>
        <color rgb="FF60605E"/>
        <name val="Arial"/>
        <scheme val="none"/>
      </font>
      <fill>
        <patternFill patternType="solid">
          <fgColor rgb="FF000000"/>
          <bgColor rgb="FFFFFFFF"/>
        </patternFill>
      </fill>
      <alignment horizontal="left" vertical="center" textRotation="0" wrapText="0" indent="0" justifyLastLine="0" shrinkToFit="0" readingOrder="0"/>
    </dxf>
    <dxf>
      <font>
        <strike val="0"/>
        <outline val="0"/>
        <shadow val="0"/>
        <u val="none"/>
        <vertAlign val="baseline"/>
        <sz val="12"/>
        <color rgb="FF7030A0"/>
        <name val="Arial"/>
        <scheme val="none"/>
      </font>
      <fill>
        <patternFill patternType="solid">
          <fgColor rgb="FF000000"/>
          <bgColor rgb="FFFFFFFF"/>
        </patternFill>
      </fill>
    </dxf>
    <dxf>
      <font>
        <strike val="0"/>
        <outline val="0"/>
        <shadow val="0"/>
        <u val="none"/>
        <vertAlign val="baseline"/>
        <sz val="12"/>
        <color rgb="FF60605E"/>
        <name val="Arial"/>
        <scheme val="none"/>
      </font>
      <numFmt numFmtId="170" formatCode="_([$€-2]\ * #,##0.00_);_([$€-2]\ * \(#,##0.00\);_([$€-2]\ * &quot;-&quot;??_);_(@_)"/>
      <fill>
        <patternFill patternType="solid">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2"/>
        <color rgb="FF60605E"/>
        <name val="Arial"/>
        <scheme val="none"/>
      </font>
      <numFmt numFmtId="170" formatCode="_([$€-2]\ * #,##0.00_);_([$€-2]\ * \(#,##0.00\);_([$€-2]\ * &quot;-&quot;??_);_(@_)"/>
      <fill>
        <patternFill patternType="solid">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rgb="FF60605E"/>
        <name val="Arial"/>
        <scheme val="none"/>
      </font>
      <fill>
        <patternFill patternType="solid">
          <fgColor rgb="FF000000"/>
          <bgColor rgb="FFFFFFFF"/>
        </patternFill>
      </fill>
      <alignment horizontal="center" vertical="center" textRotation="0" wrapText="0" indent="0" justifyLastLine="0" shrinkToFit="0" readingOrder="0"/>
      <protection locked="0" hidden="0"/>
    </dxf>
    <dxf>
      <font>
        <strike val="0"/>
        <outline val="0"/>
        <shadow val="0"/>
        <u val="none"/>
        <vertAlign val="baseline"/>
        <sz val="11"/>
        <color rgb="FF60605E"/>
        <name val="Arial"/>
        <scheme val="none"/>
      </font>
      <fill>
        <patternFill patternType="solid">
          <fgColor rgb="FF000000"/>
          <bgColor rgb="FFFFFFFF"/>
        </patternFill>
      </fill>
      <alignment horizontal="left" vertical="center" textRotation="0" wrapText="0" indent="0" justifyLastLine="0" shrinkToFit="0" readingOrder="0"/>
      <protection locked="0" hidden="0"/>
    </dxf>
    <dxf>
      <font>
        <strike val="0"/>
        <outline val="0"/>
        <shadow val="0"/>
        <u val="none"/>
        <vertAlign val="baseline"/>
        <sz val="12"/>
        <color rgb="FF60605E"/>
        <name val="Arial"/>
        <scheme val="none"/>
      </font>
      <fill>
        <patternFill patternType="solid">
          <fgColor rgb="FF000000"/>
          <bgColor rgb="FFFFFFFF"/>
        </patternFill>
      </fill>
      <alignment horizontal="left" vertical="center" textRotation="0" wrapText="0" indent="0" justifyLastLine="0" shrinkToFit="0" readingOrder="0"/>
    </dxf>
    <dxf>
      <font>
        <strike val="0"/>
        <outline val="0"/>
        <shadow val="0"/>
        <u val="none"/>
        <vertAlign val="baseline"/>
        <sz val="12"/>
        <color rgb="FF7030A0"/>
        <name val="Arial"/>
        <scheme val="none"/>
      </font>
      <fill>
        <patternFill patternType="solid">
          <fgColor rgb="FF000000"/>
          <bgColor rgb="FFFFFFFF"/>
        </patternFill>
      </fill>
    </dxf>
    <dxf>
      <font>
        <color rgb="FF000000"/>
      </font>
      <fill>
        <patternFill>
          <bgColor rgb="FFCDC0DA"/>
        </patternFill>
      </fill>
    </dxf>
    <dxf>
      <font>
        <color theme="1"/>
      </font>
      <fill>
        <patternFill>
          <bgColor theme="7" tint="0.59996337778862885"/>
        </patternFill>
      </fill>
    </dxf>
    <dxf>
      <font>
        <color rgb="FFF35754"/>
      </font>
    </dxf>
    <dxf>
      <font>
        <color rgb="FFFF0000"/>
      </font>
      <fill>
        <patternFill patternType="none">
          <bgColor auto="1"/>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theme="1"/>
      </font>
      <fill>
        <patternFill>
          <bgColor theme="7" tint="0.59996337778862885"/>
        </patternFill>
      </fill>
    </dxf>
    <dxf>
      <font>
        <color theme="1"/>
      </font>
      <fill>
        <patternFill>
          <bgColor theme="7" tint="0.59996337778862885"/>
        </patternFill>
      </fill>
    </dxf>
    <dxf>
      <font>
        <strike val="0"/>
        <outline val="0"/>
        <shadow val="0"/>
        <u val="none"/>
        <vertAlign val="baseline"/>
        <sz val="12"/>
        <color rgb="FF60605E"/>
        <name val="Arial"/>
        <scheme val="none"/>
      </font>
      <numFmt numFmtId="170" formatCode="_([$€-2]\ * #,##0.00_);_([$€-2]\ * \(#,##0.00\);_([$€-2]\ * &quot;-&quot;??_);_(@_)"/>
      <fill>
        <patternFill patternType="solid">
          <fgColor rgb="FF000000"/>
          <bgColor rgb="FFFFFFFF"/>
        </patternFill>
      </fill>
      <alignment horizontal="left" vertical="center" textRotation="0" wrapText="0" indent="0" justifyLastLine="0" shrinkToFit="0" readingOrder="0"/>
    </dxf>
    <dxf>
      <font>
        <strike val="0"/>
        <outline val="0"/>
        <shadow val="0"/>
        <u val="none"/>
        <vertAlign val="baseline"/>
        <sz val="12"/>
        <color rgb="FF60605E"/>
        <name val="Arial"/>
        <scheme val="none"/>
      </font>
      <numFmt numFmtId="170" formatCode="_([$€-2]\ * #,##0.00_);_([$€-2]\ * \(#,##0.00\);_([$€-2]\ * &quot;-&quot;??_);_(@_)"/>
      <fill>
        <patternFill patternType="solid">
          <fgColor rgb="FF000000"/>
          <bgColor rgb="FFFFFFFF"/>
        </patternFill>
      </fill>
      <alignment horizontal="left" vertical="bottom" textRotation="0" wrapText="0" indent="0" justifyLastLine="0" shrinkToFit="0" readingOrder="0"/>
      <protection locked="0" hidden="0"/>
    </dxf>
    <dxf>
      <font>
        <strike val="0"/>
        <outline val="0"/>
        <shadow val="0"/>
        <u val="none"/>
        <vertAlign val="baseline"/>
        <sz val="12"/>
        <color rgb="FF60605E"/>
        <name val="Arial"/>
        <scheme val="none"/>
      </font>
      <numFmt numFmtId="0" formatCode="General"/>
      <fill>
        <patternFill patternType="solid">
          <fgColor rgb="FF000000"/>
          <bgColor rgb="FFFFFFFF"/>
        </patternFill>
      </fill>
      <alignment horizontal="left" vertical="center" textRotation="0" wrapText="0" indent="0" justifyLastLine="0" shrinkToFit="0" readingOrder="0"/>
    </dxf>
    <dxf>
      <font>
        <strike val="0"/>
        <outline val="0"/>
        <shadow val="0"/>
        <u val="none"/>
        <vertAlign val="baseline"/>
        <sz val="12"/>
        <color rgb="FF60605E"/>
        <name val="Arial"/>
        <scheme val="none"/>
      </font>
      <fill>
        <patternFill patternType="solid">
          <fgColor rgb="FF000000"/>
          <bgColor rgb="FFFFFFFF"/>
        </patternFill>
      </fill>
      <alignment horizontal="left" vertical="center" textRotation="0" wrapText="0" indent="0" justifyLastLine="0" shrinkToFit="0" readingOrder="0"/>
    </dxf>
    <dxf>
      <font>
        <strike val="0"/>
        <outline val="0"/>
        <shadow val="0"/>
        <u val="none"/>
        <vertAlign val="baseline"/>
        <sz val="12"/>
        <color rgb="FF7030A0"/>
        <name val="Arial"/>
        <scheme val="none"/>
      </font>
      <fill>
        <patternFill patternType="solid">
          <fgColor rgb="FF000000"/>
          <bgColor rgb="FFFFFFFF"/>
        </patternFill>
      </fill>
    </dxf>
    <dxf>
      <font>
        <strike val="0"/>
        <outline val="0"/>
        <shadow val="0"/>
        <u val="none"/>
        <vertAlign val="baseline"/>
        <sz val="12"/>
        <color rgb="FF60605E"/>
        <name val="Arial"/>
        <scheme val="none"/>
      </font>
      <numFmt numFmtId="170" formatCode="_([$€-2]\ * #,##0.00_);_([$€-2]\ * \(#,##0.00\);_([$€-2]\ * &quot;-&quot;??_);_(@_)"/>
      <fill>
        <patternFill patternType="solid">
          <fgColor rgb="FF000000"/>
          <bgColor rgb="FFFFFFFF"/>
        </patternFill>
      </fill>
      <alignment horizontal="left" vertical="center" textRotation="0" wrapText="0" indent="0" justifyLastLine="0" shrinkToFit="0" readingOrder="0"/>
    </dxf>
    <dxf>
      <font>
        <b val="0"/>
        <i val="0"/>
        <strike val="0"/>
        <condense val="0"/>
        <extend val="0"/>
        <outline val="0"/>
        <shadow val="0"/>
        <u val="none"/>
        <vertAlign val="baseline"/>
        <sz val="12"/>
        <color rgb="FF60605E"/>
        <name val="Arial"/>
        <scheme val="none"/>
      </font>
      <numFmt numFmtId="170" formatCode="_([$€-2]\ * #,##0.00_);_([$€-2]\ * \(#,##0.00\);_([$€-2]\ * &quot;-&quot;??_);_(@_)"/>
      <fill>
        <patternFill patternType="solid">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rgb="FF60605E"/>
        <name val="Arial"/>
        <scheme val="none"/>
      </font>
      <fill>
        <patternFill patternType="solid">
          <fgColor rgb="FF000000"/>
          <bgColor rgb="FFFFFFFF"/>
        </patternFill>
      </fill>
      <alignment horizontal="center" vertical="center" textRotation="0" wrapText="0" indent="0" justifyLastLine="0" shrinkToFit="0" readingOrder="0"/>
      <protection locked="0" hidden="0"/>
    </dxf>
    <dxf>
      <font>
        <strike val="0"/>
        <outline val="0"/>
        <shadow val="0"/>
        <u val="none"/>
        <vertAlign val="baseline"/>
        <sz val="12"/>
        <color rgb="FF60605E"/>
        <name val="Arial"/>
        <scheme val="none"/>
      </font>
      <fill>
        <patternFill patternType="solid">
          <fgColor rgb="FF000000"/>
          <bgColor rgb="FFFFFFFF"/>
        </patternFill>
      </fill>
      <alignment horizontal="left" vertical="center" textRotation="0" wrapText="0" indent="0" justifyLastLine="0" shrinkToFit="0" readingOrder="0"/>
      <protection locked="0" hidden="0"/>
    </dxf>
    <dxf>
      <font>
        <strike val="0"/>
        <outline val="0"/>
        <shadow val="0"/>
        <u val="none"/>
        <vertAlign val="baseline"/>
        <sz val="12"/>
        <color rgb="FF60605E"/>
        <name val="Arial"/>
        <scheme val="none"/>
      </font>
      <fill>
        <patternFill patternType="solid">
          <fgColor rgb="FF000000"/>
          <bgColor rgb="FFFFFFFF"/>
        </patternFill>
      </fill>
      <alignment horizontal="left" vertical="center" textRotation="0" wrapText="0" indent="0" justifyLastLine="0" shrinkToFit="0" readingOrder="0"/>
    </dxf>
    <dxf>
      <font>
        <strike val="0"/>
        <outline val="0"/>
        <shadow val="0"/>
        <u val="none"/>
        <vertAlign val="baseline"/>
        <sz val="12"/>
        <color rgb="FF7030A0"/>
        <name val="Arial"/>
        <scheme val="none"/>
      </font>
      <fill>
        <patternFill patternType="solid">
          <fgColor rgb="FF000000"/>
          <bgColor rgb="FFFFFFFF"/>
        </patternFill>
      </fill>
    </dxf>
    <dxf>
      <font>
        <color theme="1"/>
      </font>
      <fill>
        <patternFill>
          <bgColor theme="7" tint="0.59996337778862885"/>
        </patternFill>
      </fill>
    </dxf>
    <dxf>
      <font>
        <color rgb="FFF35754"/>
      </font>
    </dxf>
    <dxf>
      <font>
        <color rgb="FFFF0000"/>
      </font>
      <fill>
        <patternFill patternType="none">
          <bgColor auto="1"/>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rgb="FF000000"/>
      </font>
      <fill>
        <patternFill>
          <bgColor rgb="FFCDC0DA"/>
        </patternFill>
      </fill>
    </dxf>
    <dxf>
      <font>
        <color theme="1"/>
      </font>
      <fill>
        <patternFill>
          <bgColor theme="7" tint="0.59996337778862885"/>
        </patternFill>
      </fill>
    </dxf>
    <dxf>
      <font>
        <color theme="1"/>
      </font>
      <fill>
        <patternFill>
          <bgColor theme="7" tint="0.59996337778862885"/>
        </patternFill>
      </fill>
    </dxf>
    <dxf>
      <font>
        <b val="0"/>
        <i val="0"/>
        <color rgb="FF60605E"/>
      </font>
      <fill>
        <patternFill>
          <bgColor rgb="FFD8D8D1"/>
        </patternFill>
      </fill>
      <border>
        <top style="double">
          <color rgb="FF40403E"/>
        </top>
      </border>
    </dxf>
    <dxf>
      <font>
        <b val="0"/>
        <i val="0"/>
        <color rgb="FF0592FE"/>
      </font>
      <fill>
        <patternFill patternType="solid">
          <fgColor rgb="FF000000"/>
          <bgColor rgb="FFD8D8D1"/>
        </patternFill>
      </fill>
      <border diagonalUp="0" diagonalDown="0">
        <left/>
        <right/>
        <top/>
        <bottom style="thin">
          <color rgb="FFB8B8AB"/>
        </bottom>
        <vertical/>
        <horizontal/>
      </border>
    </dxf>
    <dxf>
      <font>
        <b val="0"/>
        <i val="0"/>
        <color rgb="FF60605E"/>
      </font>
      <fill>
        <patternFill>
          <bgColor rgb="FFD8D8D1"/>
        </patternFill>
      </fill>
      <border diagonalUp="0" diagonalDown="0">
        <left/>
        <right/>
        <top/>
        <bottom/>
        <vertical/>
        <horizontal style="thin">
          <color rgb="FFB8B8AB"/>
        </horizontal>
      </border>
    </dxf>
  </dxfs>
  <tableStyles count="1" defaultTableStyle="TableStyleMedium9" defaultPivotStyle="PivotStyleMedium4">
    <tableStyle name="Personal budget table" pivot="0" count="3">
      <tableStyleElement type="wholeTable" dxfId="99"/>
      <tableStyleElement type="headerRow" dxfId="98"/>
      <tableStyleElement type="totalRow" dxfId="97"/>
    </tableStyle>
  </tableStyles>
  <colors>
    <mruColors>
      <color rgb="FF279234"/>
      <color rgb="FF9362B8"/>
      <color rgb="FF6F2FA1"/>
      <color rgb="FF2777B8"/>
      <color rgb="FF69388B"/>
      <color rgb="FFEF90A6"/>
      <color rgb="FF87C99B"/>
      <color rgb="FFE3234B"/>
      <color rgb="FF69388A"/>
      <color rgb="FF6938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 Id="rId3"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63499698068293"/>
          <c:y val="0.0454647261936247"/>
          <c:w val="0.673710227433615"/>
          <c:h val="0.785215544405914"/>
        </c:manualLayout>
      </c:layout>
      <c:barChart>
        <c:barDir val="col"/>
        <c:grouping val="clustered"/>
        <c:varyColors val="0"/>
        <c:ser>
          <c:idx val="0"/>
          <c:order val="0"/>
          <c:tx>
            <c:v>Income</c:v>
          </c:tx>
          <c:spPr>
            <a:solidFill>
              <a:srgbClr val="6F2FA1"/>
            </a:solidFill>
            <a:ln>
              <a:noFill/>
            </a:ln>
            <a:effectLst/>
          </c:spPr>
          <c:invertIfNegative val="0"/>
          <c:cat>
            <c:strLit>
              <c:ptCount val="1"/>
              <c:pt idx="0">
                <c:v> </c:v>
              </c:pt>
            </c:strLit>
          </c:cat>
          <c:val>
            <c:numRef>
              <c:f>Template!$B$7</c:f>
              <c:numCache>
                <c:formatCode>_([$€-2]\ * #.##0_);_([$€-2]\ * \(#.##0\);_([$€-2]\ * "-"??_);_(@_)</c:formatCode>
                <c:ptCount val="1"/>
                <c:pt idx="0">
                  <c:v>0.0</c:v>
                </c:pt>
              </c:numCache>
            </c:numRef>
          </c:val>
          <c:extLst>
            <c:ext xmlns:c16="http://schemas.microsoft.com/office/drawing/2014/chart" uri="{C3380CC4-5D6E-409C-BE32-E72D297353CC}">
              <c16:uniqueId val="{00000000-32D9-4A8D-AD80-74C09DFD73FF}"/>
            </c:ext>
          </c:extLst>
        </c:ser>
        <c:ser>
          <c:idx val="1"/>
          <c:order val="1"/>
          <c:tx>
            <c:v>Expenses</c:v>
          </c:tx>
          <c:spPr>
            <a:solidFill>
              <a:srgbClr val="9362B8"/>
            </a:solidFill>
            <a:ln>
              <a:noFill/>
            </a:ln>
            <a:effectLst/>
          </c:spPr>
          <c:invertIfNegative val="0"/>
          <c:dPt>
            <c:idx val="0"/>
            <c:invertIfNegative val="0"/>
            <c:bubble3D val="0"/>
            <c:spPr>
              <a:solidFill>
                <a:srgbClr val="9362B8"/>
              </a:solidFill>
              <a:ln>
                <a:noFill/>
              </a:ln>
              <a:effectLst/>
            </c:spPr>
          </c:dPt>
          <c:cat>
            <c:strLit>
              <c:ptCount val="1"/>
              <c:pt idx="0">
                <c:v> </c:v>
              </c:pt>
            </c:strLit>
          </c:cat>
          <c:val>
            <c:numRef>
              <c:f>Template!$B$10</c:f>
              <c:numCache>
                <c:formatCode>_([$€-2]\ * #.##0_);_([$€-2]\ * \(#.##0\);_([$€-2]\ * "-"??_);_(@_)</c:formatCode>
                <c:ptCount val="1"/>
                <c:pt idx="0">
                  <c:v>0.0</c:v>
                </c:pt>
              </c:numCache>
            </c:numRef>
          </c:val>
          <c:extLst>
            <c:ext xmlns:c16="http://schemas.microsoft.com/office/drawing/2014/chart" uri="{C3380CC4-5D6E-409C-BE32-E72D297353CC}">
              <c16:uniqueId val="{00000001-32D9-4A8D-AD80-74C09DFD73FF}"/>
            </c:ext>
          </c:extLst>
        </c:ser>
        <c:dLbls>
          <c:showLegendKey val="0"/>
          <c:showVal val="0"/>
          <c:showCatName val="0"/>
          <c:showSerName val="0"/>
          <c:showPercent val="0"/>
          <c:showBubbleSize val="0"/>
        </c:dLbls>
        <c:gapWidth val="35"/>
        <c:axId val="-9167728"/>
        <c:axId val="-9166832"/>
      </c:barChart>
      <c:catAx>
        <c:axId val="-9167728"/>
        <c:scaling>
          <c:orientation val="minMax"/>
        </c:scaling>
        <c:delete val="0"/>
        <c:axPos val="b"/>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6832"/>
        <c:crosses val="autoZero"/>
        <c:auto val="1"/>
        <c:lblAlgn val="ctr"/>
        <c:lblOffset val="100"/>
        <c:noMultiLvlLbl val="0"/>
      </c:catAx>
      <c:valAx>
        <c:axId val="-9166832"/>
        <c:scaling>
          <c:orientation val="minMax"/>
          <c:min val="0.0"/>
        </c:scaling>
        <c:delete val="0"/>
        <c:axPos val="l"/>
        <c:numFmt formatCode="[$€-43A]#,##0" sourceLinked="0"/>
        <c:majorTickMark val="out"/>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1000" b="0" i="0" u="none" strike="noStrike" kern="1200" baseline="0">
                <a:solidFill>
                  <a:schemeClr val="tx2">
                    <a:lumMod val="75000"/>
                    <a:lumOff val="25000"/>
                  </a:schemeClr>
                </a:solidFill>
                <a:latin typeface="+mn-lt"/>
                <a:ea typeface="+mn-ea"/>
                <a:cs typeface="+mn-cs"/>
              </a:defRPr>
            </a:pPr>
            <a:endParaRPr lang="en-US"/>
          </a:p>
        </c:txPr>
        <c:crossAx val="-9167728"/>
        <c:crosses val="autoZero"/>
        <c:crossBetween val="between"/>
      </c:valAx>
      <c:spPr>
        <a:noFill/>
        <a:ln>
          <a:noFill/>
        </a:ln>
        <a:effectLst/>
      </c:spPr>
    </c:plotArea>
    <c:legend>
      <c:legendPos val="b"/>
      <c:layout>
        <c:manualLayout>
          <c:xMode val="edge"/>
          <c:yMode val="edge"/>
          <c:x val="0.182818404139749"/>
          <c:y val="0.891693391883826"/>
          <c:w val="0.772588412201499"/>
          <c:h val="0.0665428936958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75000"/>
                  <a:lumOff val="25000"/>
                </a:schemeClr>
              </a:solidFill>
              <a:latin typeface="Century Gothic" charset="0"/>
              <a:ea typeface="Century Gothic" charset="0"/>
              <a:cs typeface="Century Gothic"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68762548458547"/>
          <c:y val="0.0415683083329622"/>
          <c:w val="0.673710227433615"/>
          <c:h val="0.785215544405914"/>
        </c:manualLayout>
      </c:layout>
      <c:barChart>
        <c:barDir val="col"/>
        <c:grouping val="clustered"/>
        <c:varyColors val="0"/>
        <c:ser>
          <c:idx val="1"/>
          <c:order val="0"/>
          <c:spPr>
            <a:solidFill>
              <a:srgbClr val="279234"/>
            </a:solidFill>
            <a:ln>
              <a:noFill/>
            </a:ln>
            <a:effectLst/>
          </c:spPr>
          <c:invertIfNegative val="1"/>
          <c:val>
            <c:numRef>
              <c:f>Template!$B$13</c:f>
              <c:numCache>
                <c:formatCode>_([$€-2]\ * #.##0_);_([$€-2]\ * \(#.##0\);_([$€-2]\ * "-"??_);_(@_)</c:formatCode>
                <c:ptCount val="1"/>
                <c:pt idx="0">
                  <c:v>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Lst>
        </c:ser>
        <c:dLbls>
          <c:showLegendKey val="0"/>
          <c:showVal val="0"/>
          <c:showCatName val="0"/>
          <c:showSerName val="0"/>
          <c:showPercent val="0"/>
          <c:showBubbleSize val="0"/>
        </c:dLbls>
        <c:gapWidth val="35"/>
        <c:axId val="-9119152"/>
        <c:axId val="-9114560"/>
      </c:barChart>
      <c:lineChart>
        <c:grouping val="standard"/>
        <c:varyColors val="0"/>
        <c:ser>
          <c:idx val="2"/>
          <c:order val="1"/>
          <c:spPr>
            <a:ln w="28575" cap="rnd">
              <a:solidFill>
                <a:schemeClr val="accent3"/>
              </a:solidFill>
              <a:round/>
            </a:ln>
            <a:effectLst/>
          </c:spPr>
          <c:marker>
            <c:symbol val="none"/>
          </c:marker>
          <c:val>
            <c:numRef>
              <c:f>Template!$C$15</c:f>
              <c:numCache>
                <c:formatCode>_-"€"* #.##0_-;\-"€"* #.##0_-;_-"€"* "-"??_-;_-@_-</c:formatCode>
                <c:ptCount val="1"/>
              </c:numCache>
            </c:numRef>
          </c:val>
          <c:smooth val="0"/>
        </c:ser>
        <c:dLbls>
          <c:showLegendKey val="0"/>
          <c:showVal val="0"/>
          <c:showCatName val="0"/>
          <c:showSerName val="0"/>
          <c:showPercent val="0"/>
          <c:showBubbleSize val="0"/>
        </c:dLbls>
        <c:marker val="1"/>
        <c:smooth val="0"/>
        <c:axId val="-9119152"/>
        <c:axId val="-9114560"/>
      </c:lineChart>
      <c:catAx>
        <c:axId val="-9119152"/>
        <c:scaling>
          <c:orientation val="minMax"/>
        </c:scaling>
        <c:delete val="0"/>
        <c:axPos val="b"/>
        <c:numFmt formatCode="_-&quot;$&quot;* #,##0_-;\-&quot;$&quot;* #,##0_-;_-&quot;$&quot;* &quot;-&quot;??_-;_-@_-"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9114560"/>
        <c:crosses val="autoZero"/>
        <c:auto val="1"/>
        <c:lblAlgn val="ctr"/>
        <c:lblOffset val="100"/>
        <c:noMultiLvlLbl val="0"/>
      </c:catAx>
      <c:valAx>
        <c:axId val="-9114560"/>
        <c:scaling>
          <c:orientation val="minMax"/>
        </c:scaling>
        <c:delete val="0"/>
        <c:axPos val="l"/>
        <c:numFmt formatCode="[$€-43A]#,##0" sourceLinked="0"/>
        <c:majorTickMark val="out"/>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1000" b="0" i="0" u="none" strike="noStrike" kern="1200" baseline="0">
                <a:solidFill>
                  <a:schemeClr val="tx2">
                    <a:lumMod val="75000"/>
                    <a:lumOff val="25000"/>
                  </a:schemeClr>
                </a:solidFill>
                <a:latin typeface="+mn-lt"/>
                <a:ea typeface="+mn-ea"/>
                <a:cs typeface="+mn-cs"/>
              </a:defRPr>
            </a:pPr>
            <a:endParaRPr lang="en-US"/>
          </a:p>
        </c:txPr>
        <c:crossAx val="-91191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63499698068293"/>
          <c:y val="0.0454647261936247"/>
          <c:w val="0.673710227433615"/>
          <c:h val="0.785215544405914"/>
        </c:manualLayout>
      </c:layout>
      <c:barChart>
        <c:barDir val="col"/>
        <c:grouping val="clustered"/>
        <c:varyColors val="0"/>
        <c:ser>
          <c:idx val="0"/>
          <c:order val="0"/>
          <c:tx>
            <c:v>Income</c:v>
          </c:tx>
          <c:spPr>
            <a:solidFill>
              <a:srgbClr val="6F2FA1"/>
            </a:solidFill>
            <a:ln>
              <a:noFill/>
            </a:ln>
            <a:effectLst/>
          </c:spPr>
          <c:invertIfNegative val="0"/>
          <c:cat>
            <c:strLit>
              <c:ptCount val="1"/>
              <c:pt idx="0">
                <c:v> </c:v>
              </c:pt>
            </c:strLit>
          </c:cat>
          <c:val>
            <c:numRef>
              <c:f>Example!$B$7</c:f>
              <c:numCache>
                <c:formatCode>_([$€-2]\ * #.##0_);_([$€-2]\ * \(#.##0\);_([$€-2]\ * "-"??_);_(@_)</c:formatCode>
                <c:ptCount val="1"/>
                <c:pt idx="0">
                  <c:v>531659.3999999999</c:v>
                </c:pt>
              </c:numCache>
            </c:numRef>
          </c:val>
          <c:extLst>
            <c:ext xmlns:c16="http://schemas.microsoft.com/office/drawing/2014/chart" uri="{C3380CC4-5D6E-409C-BE32-E72D297353CC}">
              <c16:uniqueId val="{00000000-32D9-4A8D-AD80-74C09DFD73FF}"/>
            </c:ext>
          </c:extLst>
        </c:ser>
        <c:ser>
          <c:idx val="1"/>
          <c:order val="1"/>
          <c:tx>
            <c:v>Expenses</c:v>
          </c:tx>
          <c:spPr>
            <a:solidFill>
              <a:srgbClr val="9362B8"/>
            </a:solidFill>
            <a:ln>
              <a:noFill/>
            </a:ln>
            <a:effectLst/>
          </c:spPr>
          <c:invertIfNegative val="0"/>
          <c:dPt>
            <c:idx val="0"/>
            <c:invertIfNegative val="0"/>
            <c:bubble3D val="0"/>
            <c:spPr>
              <a:solidFill>
                <a:srgbClr val="9362B8"/>
              </a:solidFill>
              <a:ln>
                <a:noFill/>
              </a:ln>
              <a:effectLst/>
            </c:spPr>
          </c:dPt>
          <c:cat>
            <c:strLit>
              <c:ptCount val="1"/>
              <c:pt idx="0">
                <c:v> </c:v>
              </c:pt>
            </c:strLit>
          </c:cat>
          <c:val>
            <c:numRef>
              <c:f>Example!$B$10</c:f>
              <c:numCache>
                <c:formatCode>_([$€-2]\ * #.##0_);_([$€-2]\ * \(#.##0\);_([$€-2]\ * "-"??_);_(@_)</c:formatCode>
                <c:ptCount val="1"/>
                <c:pt idx="0">
                  <c:v>434815.0</c:v>
                </c:pt>
              </c:numCache>
            </c:numRef>
          </c:val>
          <c:extLst>
            <c:ext xmlns:c16="http://schemas.microsoft.com/office/drawing/2014/chart" uri="{C3380CC4-5D6E-409C-BE32-E72D297353CC}">
              <c16:uniqueId val="{00000001-32D9-4A8D-AD80-74C09DFD73FF}"/>
            </c:ext>
          </c:extLst>
        </c:ser>
        <c:dLbls>
          <c:showLegendKey val="0"/>
          <c:showVal val="0"/>
          <c:showCatName val="0"/>
          <c:showSerName val="0"/>
          <c:showPercent val="0"/>
          <c:showBubbleSize val="0"/>
        </c:dLbls>
        <c:gapWidth val="35"/>
        <c:axId val="-40581984"/>
        <c:axId val="-40649216"/>
      </c:barChart>
      <c:catAx>
        <c:axId val="-40581984"/>
        <c:scaling>
          <c:orientation val="minMax"/>
        </c:scaling>
        <c:delete val="0"/>
        <c:axPos val="b"/>
        <c:numFmt formatCode="General"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9216"/>
        <c:crosses val="autoZero"/>
        <c:auto val="1"/>
        <c:lblAlgn val="ctr"/>
        <c:lblOffset val="100"/>
        <c:noMultiLvlLbl val="0"/>
      </c:catAx>
      <c:valAx>
        <c:axId val="-40649216"/>
        <c:scaling>
          <c:orientation val="minMax"/>
          <c:min val="0.0"/>
        </c:scaling>
        <c:delete val="0"/>
        <c:axPos val="l"/>
        <c:numFmt formatCode="[$€-43A]#,##0" sourceLinked="0"/>
        <c:majorTickMark val="out"/>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1000" b="0" i="0" u="none" strike="noStrike" kern="1200" baseline="0">
                <a:solidFill>
                  <a:schemeClr val="tx2">
                    <a:lumMod val="75000"/>
                    <a:lumOff val="25000"/>
                  </a:schemeClr>
                </a:solidFill>
                <a:latin typeface="+mn-lt"/>
                <a:ea typeface="+mn-ea"/>
                <a:cs typeface="+mn-cs"/>
              </a:defRPr>
            </a:pPr>
            <a:endParaRPr lang="en-US"/>
          </a:p>
        </c:txPr>
        <c:crossAx val="-40581984"/>
        <c:crosses val="autoZero"/>
        <c:crossBetween val="between"/>
      </c:valAx>
      <c:spPr>
        <a:noFill/>
        <a:ln>
          <a:noFill/>
        </a:ln>
        <a:effectLst/>
      </c:spPr>
    </c:plotArea>
    <c:legend>
      <c:legendPos val="b"/>
      <c:layout>
        <c:manualLayout>
          <c:xMode val="edge"/>
          <c:yMode val="edge"/>
          <c:x val="0.182818404139749"/>
          <c:y val="0.891693391883826"/>
          <c:w val="0.772588412201499"/>
          <c:h val="0.0665428936958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lumMod val="75000"/>
                  <a:lumOff val="25000"/>
                </a:schemeClr>
              </a:solidFill>
              <a:latin typeface="Century Gothic" charset="0"/>
              <a:ea typeface="Century Gothic" charset="0"/>
              <a:cs typeface="Century Gothic"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68762548458547"/>
          <c:y val="0.0415683083329622"/>
          <c:w val="0.673710227433615"/>
          <c:h val="0.785215544405914"/>
        </c:manualLayout>
      </c:layout>
      <c:barChart>
        <c:barDir val="col"/>
        <c:grouping val="clustered"/>
        <c:varyColors val="0"/>
        <c:ser>
          <c:idx val="1"/>
          <c:order val="0"/>
          <c:spPr>
            <a:solidFill>
              <a:srgbClr val="279234"/>
            </a:solidFill>
            <a:ln>
              <a:noFill/>
            </a:ln>
            <a:effectLst/>
          </c:spPr>
          <c:invertIfNegative val="1"/>
          <c:val>
            <c:numRef>
              <c:f>Example!$B$13</c:f>
              <c:numCache>
                <c:formatCode>_([$€-2]\ * #.##0_);_([$€-2]\ * \(#.##0\);_([$€-2]\ * "-"??_);_(@_)</c:formatCode>
                <c:ptCount val="1"/>
                <c:pt idx="0">
                  <c:v>96844.3999999999</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Lst>
        </c:ser>
        <c:dLbls>
          <c:showLegendKey val="0"/>
          <c:showVal val="0"/>
          <c:showCatName val="0"/>
          <c:showSerName val="0"/>
          <c:showPercent val="0"/>
          <c:showBubbleSize val="0"/>
        </c:dLbls>
        <c:gapWidth val="35"/>
        <c:axId val="-9083728"/>
        <c:axId val="-9079136"/>
      </c:barChart>
      <c:lineChart>
        <c:grouping val="standard"/>
        <c:varyColors val="0"/>
        <c:ser>
          <c:idx val="2"/>
          <c:order val="1"/>
          <c:spPr>
            <a:ln w="28575" cap="rnd">
              <a:solidFill>
                <a:schemeClr val="accent3"/>
              </a:solidFill>
              <a:round/>
            </a:ln>
            <a:effectLst/>
          </c:spPr>
          <c:marker>
            <c:symbol val="none"/>
          </c:marker>
          <c:val>
            <c:numRef>
              <c:f>Example!$C$15</c:f>
              <c:numCache>
                <c:formatCode>_-"€"* #.##0_-;\-"€"* #.##0_-;_-"€"* "-"??_-;_-@_-</c:formatCode>
                <c:ptCount val="1"/>
                <c:pt idx="0">
                  <c:v>0.0</c:v>
                </c:pt>
              </c:numCache>
            </c:numRef>
          </c:val>
          <c:smooth val="0"/>
        </c:ser>
        <c:dLbls>
          <c:showLegendKey val="0"/>
          <c:showVal val="0"/>
          <c:showCatName val="0"/>
          <c:showSerName val="0"/>
          <c:showPercent val="0"/>
          <c:showBubbleSize val="0"/>
        </c:dLbls>
        <c:marker val="1"/>
        <c:smooth val="0"/>
        <c:axId val="-9083728"/>
        <c:axId val="-9079136"/>
      </c:lineChart>
      <c:catAx>
        <c:axId val="-9083728"/>
        <c:scaling>
          <c:orientation val="minMax"/>
        </c:scaling>
        <c:delete val="0"/>
        <c:axPos val="b"/>
        <c:numFmt formatCode="_-&quot;$&quot;* #,##0_-;\-&quot;$&quot;* #,##0_-;_-&quot;$&quot;* &quot;-&quot;??_-;_-@_-" sourceLinked="1"/>
        <c:majorTickMark val="none"/>
        <c:minorTickMark val="none"/>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9079136"/>
        <c:crosses val="autoZero"/>
        <c:auto val="1"/>
        <c:lblAlgn val="ctr"/>
        <c:lblOffset val="100"/>
        <c:noMultiLvlLbl val="0"/>
      </c:catAx>
      <c:valAx>
        <c:axId val="-9079136"/>
        <c:scaling>
          <c:orientation val="minMax"/>
        </c:scaling>
        <c:delete val="0"/>
        <c:axPos val="l"/>
        <c:numFmt formatCode="[$€-43A]#,##0" sourceLinked="0"/>
        <c:majorTickMark val="out"/>
        <c:minorTickMark val="none"/>
        <c:tickLblPos val="nextTo"/>
        <c:spPr>
          <a:noFill/>
          <a:ln>
            <a:solidFill>
              <a:schemeClr val="bg2">
                <a:lumMod val="75000"/>
              </a:schemeClr>
            </a:solidFill>
          </a:ln>
          <a:effectLst/>
        </c:spPr>
        <c:txPr>
          <a:bodyPr rot="-60000000" spcFirstLastPara="1" vertOverflow="ellipsis" vert="horz" wrap="square" anchor="ctr" anchorCtr="1"/>
          <a:lstStyle/>
          <a:p>
            <a:pPr>
              <a:defRPr sz="1000" b="0" i="0" u="none" strike="noStrike" kern="1200" baseline="0">
                <a:solidFill>
                  <a:schemeClr val="tx2">
                    <a:lumMod val="75000"/>
                    <a:lumOff val="25000"/>
                  </a:schemeClr>
                </a:solidFill>
                <a:latin typeface="+mn-lt"/>
                <a:ea typeface="+mn-ea"/>
                <a:cs typeface="+mn-cs"/>
              </a:defRPr>
            </a:pPr>
            <a:endParaRPr lang="en-US"/>
          </a:p>
        </c:txPr>
        <c:crossAx val="-90837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chart" Target="../charts/chart1.xml"/><Relationship Id="rId3"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12</xdr:col>
      <xdr:colOff>791262</xdr:colOff>
      <xdr:row>63</xdr:row>
      <xdr:rowOff>0</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51000" y="0"/>
          <a:ext cx="9046262" cy="1280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648963</xdr:colOff>
      <xdr:row>31</xdr:row>
      <xdr:rowOff>60613</xdr:rowOff>
    </xdr:from>
    <xdr:to>
      <xdr:col>11</xdr:col>
      <xdr:colOff>599335</xdr:colOff>
      <xdr:row>33</xdr:row>
      <xdr:rowOff>71052</xdr:rowOff>
    </xdr:to>
    <xdr:pic>
      <xdr:nvPicPr>
        <xdr:cNvPr id="2" name="Picture 1"/>
        <xdr:cNvPicPr>
          <a:picLocks noChangeAspect="1"/>
        </xdr:cNvPicPr>
      </xdr:nvPicPr>
      <xdr:blipFill rotWithShape="1">
        <a:blip xmlns:r="http://schemas.openxmlformats.org/officeDocument/2006/relationships" r:embed="rId1"/>
        <a:srcRect l="1778" r="2524"/>
        <a:stretch/>
      </xdr:blipFill>
      <xdr:spPr>
        <a:xfrm>
          <a:off x="10669263" y="6550313"/>
          <a:ext cx="1029872" cy="416840"/>
        </a:xfrm>
        <a:prstGeom prst="rect">
          <a:avLst/>
        </a:prstGeom>
      </xdr:spPr>
    </xdr:pic>
    <xdr:clientData/>
  </xdr:twoCellAnchor>
  <xdr:twoCellAnchor>
    <xdr:from>
      <xdr:col>6</xdr:col>
      <xdr:colOff>2311401</xdr:colOff>
      <xdr:row>4</xdr:row>
      <xdr:rowOff>76400</xdr:rowOff>
    </xdr:from>
    <xdr:to>
      <xdr:col>11</xdr:col>
      <xdr:colOff>465668</xdr:colOff>
      <xdr:row>14</xdr:row>
      <xdr:rowOff>37030</xdr:rowOff>
    </xdr:to>
    <xdr:graphicFrame macro="">
      <xdr:nvGraphicFramePr>
        <xdr:cNvPr id="3" name="chtIncomeExpenses" descr="Column bar chart showing income and expenses." title="Income vs. Expens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596514</xdr:colOff>
      <xdr:row>4</xdr:row>
      <xdr:rowOff>57728</xdr:rowOff>
    </xdr:from>
    <xdr:to>
      <xdr:col>7</xdr:col>
      <xdr:colOff>147925</xdr:colOff>
      <xdr:row>14</xdr:row>
      <xdr:rowOff>18358</xdr:rowOff>
    </xdr:to>
    <xdr:graphicFrame macro="">
      <xdr:nvGraphicFramePr>
        <xdr:cNvPr id="4" name="chtIncomeExpenses" descr="Column bar chart showing income and expenses." title="Income vs. Expens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648963</xdr:colOff>
      <xdr:row>31</xdr:row>
      <xdr:rowOff>60613</xdr:rowOff>
    </xdr:from>
    <xdr:to>
      <xdr:col>11</xdr:col>
      <xdr:colOff>594451</xdr:colOff>
      <xdr:row>33</xdr:row>
      <xdr:rowOff>71052</xdr:rowOff>
    </xdr:to>
    <xdr:pic>
      <xdr:nvPicPr>
        <xdr:cNvPr id="5" name="Picture 4"/>
        <xdr:cNvPicPr>
          <a:picLocks noChangeAspect="1"/>
        </xdr:cNvPicPr>
      </xdr:nvPicPr>
      <xdr:blipFill rotWithShape="1">
        <a:blip xmlns:r="http://schemas.openxmlformats.org/officeDocument/2006/relationships" r:embed="rId1"/>
        <a:srcRect l="1778" r="2524"/>
        <a:stretch/>
      </xdr:blipFill>
      <xdr:spPr>
        <a:xfrm>
          <a:off x="8649963" y="5701530"/>
          <a:ext cx="1029872" cy="412606"/>
        </a:xfrm>
        <a:prstGeom prst="rect">
          <a:avLst/>
        </a:prstGeom>
      </xdr:spPr>
    </xdr:pic>
    <xdr:clientData/>
  </xdr:twoCellAnchor>
  <xdr:twoCellAnchor>
    <xdr:from>
      <xdr:col>6</xdr:col>
      <xdr:colOff>2302933</xdr:colOff>
      <xdr:row>4</xdr:row>
      <xdr:rowOff>76400</xdr:rowOff>
    </xdr:from>
    <xdr:to>
      <xdr:col>11</xdr:col>
      <xdr:colOff>465667</xdr:colOff>
      <xdr:row>14</xdr:row>
      <xdr:rowOff>37030</xdr:rowOff>
    </xdr:to>
    <xdr:graphicFrame macro="">
      <xdr:nvGraphicFramePr>
        <xdr:cNvPr id="8" name="chtIncomeExpenses" descr="Column bar chart showing income and expenses." title="Income vs. Expens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596514</xdr:colOff>
      <xdr:row>4</xdr:row>
      <xdr:rowOff>57728</xdr:rowOff>
    </xdr:from>
    <xdr:to>
      <xdr:col>7</xdr:col>
      <xdr:colOff>147925</xdr:colOff>
      <xdr:row>14</xdr:row>
      <xdr:rowOff>18358</xdr:rowOff>
    </xdr:to>
    <xdr:graphicFrame macro="">
      <xdr:nvGraphicFramePr>
        <xdr:cNvPr id="9" name="chtIncomeExpenses" descr="Column bar chart showing income and expenses." title="Income vs. Expens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MonthlyIncome2" displayName="MonthlyIncome2" ref="B18:E28" totalsRowShown="0" headerRowDxfId="59" dataDxfId="58">
  <tableColumns count="4">
    <tableColumn id="1" name="ITEM" dataDxfId="57"/>
    <tableColumn id="3" name="NUMBER SOLD" dataDxfId="56"/>
    <tableColumn id="4" name="PRICE" dataDxfId="55"/>
    <tableColumn id="2" name="AMOUNT" dataDxfId="54">
      <calculatedColumnFormula>MonthlyIncome2[[#This Row],[NUMBER SOLD]]*MonthlyIncome2[[#This Row],[PRICE]]</calculatedColumnFormula>
    </tableColumn>
  </tableColumns>
  <tableStyleInfo name="Personal budget table" showFirstColumn="0" showLastColumn="0" showRowStripes="1" showColumnStripes="0"/>
  <extLst>
    <ext xmlns:x14="http://schemas.microsoft.com/office/spreadsheetml/2009/9/main" uri="{504A1905-F514-4f6f-8877-14C23A59335A}">
      <x14:table altText="Monthly Income" altTextSummary="Enter monthly income sources and their amounts."/>
    </ext>
  </extLst>
</table>
</file>

<file path=xl/tables/table2.xml><?xml version="1.0" encoding="utf-8"?>
<table xmlns="http://schemas.openxmlformats.org/spreadsheetml/2006/main" id="2" name="MonthlyExpenses43" displayName="MonthlyExpenses43" ref="G18:I28" totalsRowShown="0" headerRowDxfId="53" dataDxfId="52">
  <tableColumns count="3">
    <tableColumn id="1" name="ITEM" dataDxfId="51">
      <calculatedColumnFormula>"Cost per "&amp;LOWER(MonthlyIncome2[[#This Row],[ITEM]])</calculatedColumnFormula>
    </tableColumn>
    <tableColumn id="3" name="Cost" dataDxfId="50"/>
    <tableColumn id="2" name="AMOUNT" dataDxfId="49">
      <calculatedColumnFormula>MonthlyExpenses43[[#This Row],[Cost]]*MonthlyIncome2[[#This Row],[NUMBER SOLD]]</calculatedColumnFormula>
    </tableColumn>
  </tableColumns>
  <tableStyleInfo name="Personal budget table" showFirstColumn="0" showLastColumn="0" showRowStripes="1" showColumnStripes="0"/>
</table>
</file>

<file path=xl/tables/table3.xml><?xml version="1.0" encoding="utf-8"?>
<table xmlns="http://schemas.openxmlformats.org/spreadsheetml/2006/main" id="3" name="MonthlyIncome" displayName="MonthlyIncome" ref="B18:E28" totalsRowShown="0" headerRowDxfId="10" dataDxfId="9">
  <tableColumns count="4">
    <tableColumn id="1" name="ITEM" dataDxfId="8"/>
    <tableColumn id="3" name="NUMBER SOLD" dataDxfId="7"/>
    <tableColumn id="4" name="PRICE" dataDxfId="6"/>
    <tableColumn id="2" name="AMOUNT" dataDxfId="5">
      <calculatedColumnFormula>MonthlyIncome[[#This Row],[NUMBER SOLD]]*MonthlyIncome[[#This Row],[PRICE]]</calculatedColumnFormula>
    </tableColumn>
  </tableColumns>
  <tableStyleInfo name="Personal budget table" showFirstColumn="0" showLastColumn="0" showRowStripes="1" showColumnStripes="0"/>
  <extLst>
    <ext xmlns:x14="http://schemas.microsoft.com/office/spreadsheetml/2009/9/main" uri="{504A1905-F514-4f6f-8877-14C23A59335A}">
      <x14:table altText="Monthly Income" altTextSummary="Enter monthly income sources and their amounts."/>
    </ext>
  </extLst>
</table>
</file>

<file path=xl/tables/table4.xml><?xml version="1.0" encoding="utf-8"?>
<table xmlns="http://schemas.openxmlformats.org/spreadsheetml/2006/main" id="4" name="MonthlyExpenses4" displayName="MonthlyExpenses4" ref="G18:I28" totalsRowShown="0" headerRowDxfId="4" dataDxfId="3">
  <tableColumns count="3">
    <tableColumn id="1" name="ITEM" dataDxfId="2">
      <calculatedColumnFormula>"Cost per "&amp;LOWER(MonthlyIncome[[#This Row],[ITEM]])</calculatedColumnFormula>
    </tableColumn>
    <tableColumn id="3" name="Cost" dataDxfId="1"/>
    <tableColumn id="2" name="AMOUNT" dataDxfId="0">
      <calculatedColumnFormula>MonthlyExpenses4[[#This Row],[Cost]]*MonthlyIncome[[#This Row],[NUMBER SOLD]]</calculatedColumnFormula>
    </tableColumn>
  </tableColumns>
  <tableStyleInfo name="Personal budget 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Personal budget">
    <a:dk1>
      <a:sysClr val="windowText" lastClr="000000"/>
    </a:dk1>
    <a:lt1>
      <a:sysClr val="window" lastClr="FFFFFF"/>
    </a:lt1>
    <a:dk2>
      <a:srgbClr val="2A2A29"/>
    </a:dk2>
    <a:lt2>
      <a:srgbClr val="EEEEEB"/>
    </a:lt2>
    <a:accent1>
      <a:srgbClr val="0592FE"/>
    </a:accent1>
    <a:accent2>
      <a:srgbClr val="69BBFE"/>
    </a:accent2>
    <a:accent3>
      <a:srgbClr val="2EB470"/>
    </a:accent3>
    <a:accent4>
      <a:srgbClr val="F35754"/>
    </a:accent4>
    <a:accent5>
      <a:srgbClr val="B35297"/>
    </a:accent5>
    <a:accent6>
      <a:srgbClr val="FB911F"/>
    </a:accent6>
    <a:hlink>
      <a:srgbClr val="B35297"/>
    </a:hlink>
    <a:folHlink>
      <a:srgbClr val="0591FE"/>
    </a:folHlink>
  </a:clrScheme>
  <a:fontScheme name="Personal budget">
    <a:majorFont>
      <a:latin typeface="Tahoma"/>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Personal budget">
    <a:dk1>
      <a:sysClr val="windowText" lastClr="000000"/>
    </a:dk1>
    <a:lt1>
      <a:sysClr val="window" lastClr="FFFFFF"/>
    </a:lt1>
    <a:dk2>
      <a:srgbClr val="2A2A29"/>
    </a:dk2>
    <a:lt2>
      <a:srgbClr val="EEEEEB"/>
    </a:lt2>
    <a:accent1>
      <a:srgbClr val="0592FE"/>
    </a:accent1>
    <a:accent2>
      <a:srgbClr val="69BBFE"/>
    </a:accent2>
    <a:accent3>
      <a:srgbClr val="2EB470"/>
    </a:accent3>
    <a:accent4>
      <a:srgbClr val="F35754"/>
    </a:accent4>
    <a:accent5>
      <a:srgbClr val="B35297"/>
    </a:accent5>
    <a:accent6>
      <a:srgbClr val="FB911F"/>
    </a:accent6>
    <a:hlink>
      <a:srgbClr val="B35297"/>
    </a:hlink>
    <a:folHlink>
      <a:srgbClr val="0591FE"/>
    </a:folHlink>
  </a:clrScheme>
  <a:fontScheme name="Personal budget">
    <a:majorFont>
      <a:latin typeface="Tahoma"/>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Personal budget">
    <a:dk1>
      <a:sysClr val="windowText" lastClr="000000"/>
    </a:dk1>
    <a:lt1>
      <a:sysClr val="window" lastClr="FFFFFF"/>
    </a:lt1>
    <a:dk2>
      <a:srgbClr val="2A2A29"/>
    </a:dk2>
    <a:lt2>
      <a:srgbClr val="EEEEEB"/>
    </a:lt2>
    <a:accent1>
      <a:srgbClr val="0592FE"/>
    </a:accent1>
    <a:accent2>
      <a:srgbClr val="69BBFE"/>
    </a:accent2>
    <a:accent3>
      <a:srgbClr val="2EB470"/>
    </a:accent3>
    <a:accent4>
      <a:srgbClr val="F35754"/>
    </a:accent4>
    <a:accent5>
      <a:srgbClr val="B35297"/>
    </a:accent5>
    <a:accent6>
      <a:srgbClr val="FB911F"/>
    </a:accent6>
    <a:hlink>
      <a:srgbClr val="B35297"/>
    </a:hlink>
    <a:folHlink>
      <a:srgbClr val="0591FE"/>
    </a:folHlink>
  </a:clrScheme>
  <a:fontScheme name="Personal budget">
    <a:majorFont>
      <a:latin typeface="Tahoma"/>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Personal budget">
    <a:dk1>
      <a:sysClr val="windowText" lastClr="000000"/>
    </a:dk1>
    <a:lt1>
      <a:sysClr val="window" lastClr="FFFFFF"/>
    </a:lt1>
    <a:dk2>
      <a:srgbClr val="2A2A29"/>
    </a:dk2>
    <a:lt2>
      <a:srgbClr val="EEEEEB"/>
    </a:lt2>
    <a:accent1>
      <a:srgbClr val="0592FE"/>
    </a:accent1>
    <a:accent2>
      <a:srgbClr val="69BBFE"/>
    </a:accent2>
    <a:accent3>
      <a:srgbClr val="2EB470"/>
    </a:accent3>
    <a:accent4>
      <a:srgbClr val="F35754"/>
    </a:accent4>
    <a:accent5>
      <a:srgbClr val="B35297"/>
    </a:accent5>
    <a:accent6>
      <a:srgbClr val="FB911F"/>
    </a:accent6>
    <a:hlink>
      <a:srgbClr val="B35297"/>
    </a:hlink>
    <a:folHlink>
      <a:srgbClr val="0591FE"/>
    </a:folHlink>
  </a:clrScheme>
  <a:fontScheme name="Personal budget">
    <a:majorFont>
      <a:latin typeface="Tahoma"/>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3.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O17" sqref="O17"/>
    </sheetView>
  </sheetViews>
  <sheetFormatPr baseColWidth="10" defaultRowHeight="16" x14ac:dyDescent="0.2"/>
  <sheetData/>
  <sheetProtection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workbookViewId="0">
      <selection activeCell="A14" sqref="A14"/>
    </sheetView>
  </sheetViews>
  <sheetFormatPr baseColWidth="10" defaultRowHeight="16" x14ac:dyDescent="0.2"/>
  <cols>
    <col min="1" max="1" width="131" customWidth="1"/>
  </cols>
  <sheetData>
    <row r="1" spans="1:1" ht="40" customHeight="1" x14ac:dyDescent="0.2">
      <c r="A1" s="13" t="s">
        <v>34</v>
      </c>
    </row>
    <row r="2" spans="1:1" ht="48" x14ac:dyDescent="0.2">
      <c r="A2" s="14" t="s">
        <v>35</v>
      </c>
    </row>
    <row r="3" spans="1:1" ht="30" customHeight="1" x14ac:dyDescent="0.2">
      <c r="A3" s="15" t="s">
        <v>54</v>
      </c>
    </row>
    <row r="4" spans="1:1" ht="30" customHeight="1" x14ac:dyDescent="0.2">
      <c r="A4" s="14" t="s">
        <v>55</v>
      </c>
    </row>
    <row r="5" spans="1:1" ht="30" customHeight="1" x14ac:dyDescent="0.2">
      <c r="A5" s="15" t="s">
        <v>36</v>
      </c>
    </row>
    <row r="6" spans="1:1" ht="32" x14ac:dyDescent="0.2">
      <c r="A6" s="14" t="s">
        <v>37</v>
      </c>
    </row>
    <row r="7" spans="1:1" x14ac:dyDescent="0.2">
      <c r="A7" s="16" t="s">
        <v>38</v>
      </c>
    </row>
    <row r="8" spans="1:1" ht="32" x14ac:dyDescent="0.2">
      <c r="A8" s="14" t="s">
        <v>39</v>
      </c>
    </row>
    <row r="9" spans="1:1" x14ac:dyDescent="0.2">
      <c r="A9" s="16" t="s">
        <v>40</v>
      </c>
    </row>
    <row r="10" spans="1:1" ht="32" x14ac:dyDescent="0.2">
      <c r="A10" s="14" t="s">
        <v>41</v>
      </c>
    </row>
    <row r="11" spans="1:1" x14ac:dyDescent="0.2">
      <c r="A11" s="16" t="s">
        <v>42</v>
      </c>
    </row>
    <row r="12" spans="1:1" x14ac:dyDescent="0.2">
      <c r="A12" s="14" t="s">
        <v>43</v>
      </c>
    </row>
    <row r="13" spans="1:1" x14ac:dyDescent="0.2">
      <c r="A13" s="16" t="s">
        <v>44</v>
      </c>
    </row>
    <row r="14" spans="1:1" x14ac:dyDescent="0.2">
      <c r="A14" s="14" t="s">
        <v>45</v>
      </c>
    </row>
    <row r="15" spans="1:1" x14ac:dyDescent="0.2">
      <c r="A15" s="16" t="s">
        <v>46</v>
      </c>
    </row>
    <row r="16" spans="1:1" ht="48" x14ac:dyDescent="0.2">
      <c r="A16" s="14" t="s">
        <v>47</v>
      </c>
    </row>
    <row r="17" spans="1:1" x14ac:dyDescent="0.2">
      <c r="A17" s="16" t="s">
        <v>48</v>
      </c>
    </row>
    <row r="18" spans="1:1" ht="48" x14ac:dyDescent="0.2">
      <c r="A18" s="17" t="s">
        <v>49</v>
      </c>
    </row>
    <row r="19" spans="1:1" x14ac:dyDescent="0.2">
      <c r="A19" s="16" t="s">
        <v>50</v>
      </c>
    </row>
    <row r="20" spans="1:1" ht="32" x14ac:dyDescent="0.2">
      <c r="A20" s="14" t="s">
        <v>51</v>
      </c>
    </row>
    <row r="21" spans="1:1" ht="32" x14ac:dyDescent="0.2">
      <c r="A21" s="17" t="s">
        <v>52</v>
      </c>
    </row>
    <row r="22" spans="1:1" ht="32" x14ac:dyDescent="0.2">
      <c r="A22" s="18" t="s">
        <v>53</v>
      </c>
    </row>
  </sheetData>
  <sheetProtection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showGridLines="0" zoomScale="120" zoomScaleNormal="120" zoomScalePageLayoutView="120" workbookViewId="0">
      <selection activeCell="B19" sqref="B19"/>
    </sheetView>
  </sheetViews>
  <sheetFormatPr baseColWidth="10" defaultRowHeight="12" x14ac:dyDescent="0.15"/>
  <cols>
    <col min="1" max="1" width="1.5" style="1" customWidth="1"/>
    <col min="2" max="2" width="24.6640625" style="1" customWidth="1"/>
    <col min="3" max="3" width="15.83203125" style="1" bestFit="1" customWidth="1"/>
    <col min="4" max="5" width="14.1640625" style="1" customWidth="1"/>
    <col min="6" max="6" width="2" style="1" customWidth="1"/>
    <col min="7" max="7" width="31.33203125" style="1" customWidth="1"/>
    <col min="8" max="9" width="14.1640625" style="1" customWidth="1"/>
    <col min="10" max="10" width="2" style="1" customWidth="1"/>
    <col min="11" max="12" width="14.1640625" style="1" customWidth="1"/>
    <col min="13" max="16384" width="10.83203125" style="1"/>
  </cols>
  <sheetData>
    <row r="1" spans="1:16" ht="7" customHeight="1" x14ac:dyDescent="0.15">
      <c r="A1" s="25"/>
      <c r="B1" s="25"/>
      <c r="C1" s="25"/>
      <c r="D1" s="25"/>
      <c r="E1" s="25"/>
      <c r="F1" s="25"/>
      <c r="G1" s="25"/>
      <c r="H1" s="25"/>
      <c r="I1" s="25"/>
      <c r="J1" s="25"/>
      <c r="K1" s="25"/>
      <c r="L1" s="25"/>
      <c r="M1" s="25"/>
    </row>
    <row r="2" spans="1:16" ht="23" x14ac:dyDescent="0.2">
      <c r="A2" s="25"/>
      <c r="B2" s="23" t="s">
        <v>19</v>
      </c>
      <c r="C2" s="24"/>
      <c r="D2" s="25"/>
      <c r="E2" s="25"/>
      <c r="F2" s="25"/>
      <c r="G2" s="25"/>
      <c r="H2" s="26" t="s">
        <v>0</v>
      </c>
      <c r="I2" s="69"/>
      <c r="J2" s="69"/>
      <c r="K2" s="69"/>
      <c r="L2" s="69"/>
      <c r="M2" s="60"/>
    </row>
    <row r="3" spans="1:16" ht="4" customHeight="1" thickBot="1" x14ac:dyDescent="0.25">
      <c r="A3" s="25"/>
      <c r="B3" s="27"/>
      <c r="C3" s="28"/>
      <c r="D3" s="28"/>
      <c r="E3" s="28"/>
      <c r="F3" s="28"/>
      <c r="G3" s="28"/>
      <c r="H3" s="28"/>
      <c r="I3" s="28"/>
      <c r="J3" s="28"/>
      <c r="K3" s="28"/>
      <c r="L3" s="28"/>
      <c r="M3" s="60"/>
    </row>
    <row r="4" spans="1:16" ht="11" customHeight="1" thickTop="1" x14ac:dyDescent="0.2">
      <c r="A4" s="25"/>
      <c r="B4" s="29"/>
      <c r="C4" s="30"/>
      <c r="D4" s="25"/>
      <c r="E4" s="25"/>
      <c r="F4" s="25"/>
      <c r="G4" s="25"/>
      <c r="H4" s="25"/>
      <c r="I4" s="25"/>
      <c r="J4" s="25"/>
      <c r="K4" s="25"/>
      <c r="L4" s="25"/>
      <c r="M4" s="60"/>
    </row>
    <row r="5" spans="1:16" ht="18" x14ac:dyDescent="0.2">
      <c r="A5" s="25"/>
      <c r="B5" s="70" t="s">
        <v>4</v>
      </c>
      <c r="C5" s="70"/>
      <c r="D5" s="31"/>
      <c r="E5" s="32"/>
      <c r="F5" s="32"/>
      <c r="G5" s="33"/>
      <c r="H5" s="32"/>
      <c r="I5" s="32"/>
      <c r="J5" s="32"/>
      <c r="K5" s="32"/>
      <c r="L5" s="32"/>
      <c r="M5" s="25"/>
      <c r="P5" s="3" t="s">
        <v>20</v>
      </c>
    </row>
    <row r="6" spans="1:16" ht="5" customHeight="1" x14ac:dyDescent="0.15">
      <c r="A6" s="25"/>
      <c r="B6" s="34"/>
      <c r="C6" s="34"/>
      <c r="D6" s="32"/>
      <c r="E6" s="32"/>
      <c r="F6" s="32"/>
      <c r="G6" s="33"/>
      <c r="H6" s="32"/>
      <c r="I6" s="32"/>
      <c r="J6" s="32"/>
      <c r="K6" s="32"/>
      <c r="L6" s="32"/>
      <c r="M6" s="25"/>
      <c r="P6" s="3" t="s">
        <v>21</v>
      </c>
    </row>
    <row r="7" spans="1:16" ht="31" customHeight="1" x14ac:dyDescent="0.15">
      <c r="A7" s="25"/>
      <c r="B7" s="71">
        <f>SUM(MonthlyIncome2[AMOUNT])</f>
        <v>0</v>
      </c>
      <c r="C7" s="71"/>
      <c r="D7" s="32"/>
      <c r="E7" s="32"/>
      <c r="F7" s="32"/>
      <c r="G7" s="33"/>
      <c r="H7" s="32"/>
      <c r="I7" s="32"/>
      <c r="J7" s="32"/>
      <c r="K7" s="33"/>
      <c r="L7" s="35"/>
      <c r="M7" s="25"/>
      <c r="P7" s="3" t="s">
        <v>22</v>
      </c>
    </row>
    <row r="8" spans="1:16" ht="18" x14ac:dyDescent="0.2">
      <c r="A8" s="25"/>
      <c r="B8" s="70" t="s">
        <v>5</v>
      </c>
      <c r="C8" s="70"/>
      <c r="D8" s="32"/>
      <c r="E8" s="32"/>
      <c r="F8" s="32"/>
      <c r="G8" s="32"/>
      <c r="H8" s="32"/>
      <c r="I8" s="32"/>
      <c r="J8" s="32"/>
      <c r="K8" s="33"/>
      <c r="L8" s="35"/>
      <c r="M8" s="25"/>
    </row>
    <row r="9" spans="1:16" ht="13" x14ac:dyDescent="0.15">
      <c r="A9" s="25"/>
      <c r="B9" s="34"/>
      <c r="C9" s="34"/>
      <c r="D9" s="32"/>
      <c r="E9" s="32"/>
      <c r="F9" s="32"/>
      <c r="G9" s="32"/>
      <c r="H9" s="32"/>
      <c r="I9" s="32"/>
      <c r="J9" s="32"/>
      <c r="K9" s="33"/>
      <c r="L9" s="35"/>
      <c r="M9" s="25"/>
    </row>
    <row r="10" spans="1:16" ht="31" customHeight="1" x14ac:dyDescent="0.15">
      <c r="A10" s="25"/>
      <c r="B10" s="71">
        <f>SUM(MonthlyExpenses43[AMOUNT])+SUM(L19:L30)</f>
        <v>0</v>
      </c>
      <c r="C10" s="71"/>
      <c r="D10" s="32"/>
      <c r="E10" s="32"/>
      <c r="F10" s="32"/>
      <c r="G10" s="36"/>
      <c r="H10" s="32"/>
      <c r="I10" s="32"/>
      <c r="J10" s="32"/>
      <c r="K10" s="32"/>
      <c r="L10" s="32"/>
      <c r="M10" s="25"/>
    </row>
    <row r="11" spans="1:16" ht="18" x14ac:dyDescent="0.2">
      <c r="A11" s="25"/>
      <c r="B11" s="70" t="s">
        <v>6</v>
      </c>
      <c r="C11" s="70"/>
      <c r="D11" s="32"/>
      <c r="E11" s="32"/>
      <c r="F11" s="32"/>
      <c r="G11" s="36"/>
      <c r="H11" s="32"/>
      <c r="I11" s="32"/>
      <c r="J11" s="32"/>
      <c r="K11" s="32"/>
      <c r="L11" s="32"/>
      <c r="M11" s="25"/>
    </row>
    <row r="12" spans="1:16" ht="13" x14ac:dyDescent="0.15">
      <c r="A12" s="25"/>
      <c r="B12" s="34"/>
      <c r="C12" s="34"/>
      <c r="D12" s="32"/>
      <c r="E12" s="32"/>
      <c r="F12" s="32"/>
      <c r="G12" s="36"/>
      <c r="H12" s="32"/>
      <c r="I12" s="32"/>
      <c r="J12" s="32"/>
      <c r="K12" s="32"/>
      <c r="L12" s="32"/>
      <c r="M12" s="25"/>
    </row>
    <row r="13" spans="1:16" ht="31" customHeight="1" x14ac:dyDescent="0.15">
      <c r="A13" s="25"/>
      <c r="B13" s="67">
        <f>B7-B10</f>
        <v>0</v>
      </c>
      <c r="C13" s="67"/>
      <c r="D13" s="32"/>
      <c r="E13" s="32"/>
      <c r="F13" s="32"/>
      <c r="G13" s="36"/>
      <c r="H13" s="32"/>
      <c r="I13" s="32"/>
      <c r="J13" s="32"/>
      <c r="K13" s="32"/>
      <c r="L13" s="32"/>
      <c r="M13" s="25"/>
    </row>
    <row r="14" spans="1:16" ht="13" x14ac:dyDescent="0.15">
      <c r="A14" s="25"/>
      <c r="B14" s="32"/>
      <c r="C14" s="32"/>
      <c r="D14" s="32"/>
      <c r="E14" s="32"/>
      <c r="F14" s="32"/>
      <c r="G14" s="37" t="str">
        <f>IF(B13&lt;0,"Loss","Profit")</f>
        <v>Profit</v>
      </c>
      <c r="H14" s="32"/>
      <c r="I14" s="32"/>
      <c r="J14" s="32"/>
      <c r="K14" s="32"/>
      <c r="L14" s="32"/>
      <c r="M14" s="25"/>
    </row>
    <row r="15" spans="1:16" ht="16" x14ac:dyDescent="0.15">
      <c r="A15" s="25"/>
      <c r="B15" s="38" t="s">
        <v>23</v>
      </c>
      <c r="C15" s="39"/>
      <c r="D15" s="32"/>
      <c r="E15" s="32"/>
      <c r="F15" s="32"/>
      <c r="G15" s="36"/>
      <c r="H15" s="32"/>
      <c r="I15" s="32"/>
      <c r="J15" s="32"/>
      <c r="K15" s="32"/>
      <c r="L15" s="32"/>
      <c r="M15" s="25"/>
    </row>
    <row r="16" spans="1:16" ht="13" x14ac:dyDescent="0.15">
      <c r="A16" s="25"/>
      <c r="B16" s="32"/>
      <c r="C16" s="40"/>
      <c r="D16" s="32"/>
      <c r="E16" s="32"/>
      <c r="F16" s="32"/>
      <c r="G16" s="36"/>
      <c r="H16" s="32"/>
      <c r="I16" s="32"/>
      <c r="J16" s="32"/>
      <c r="K16" s="32"/>
      <c r="L16" s="32"/>
      <c r="M16" s="25"/>
    </row>
    <row r="17" spans="1:21" s="11" customFormat="1" ht="17" x14ac:dyDescent="0.2">
      <c r="A17" s="61"/>
      <c r="B17" s="41" t="s">
        <v>7</v>
      </c>
      <c r="C17" s="42"/>
      <c r="D17" s="42"/>
      <c r="E17" s="42"/>
      <c r="F17" s="43"/>
      <c r="G17" s="41" t="s">
        <v>8</v>
      </c>
      <c r="H17" s="42"/>
      <c r="I17" s="42"/>
      <c r="J17" s="43"/>
      <c r="K17" s="41" t="s">
        <v>9</v>
      </c>
      <c r="L17" s="42"/>
      <c r="M17" s="61"/>
    </row>
    <row r="18" spans="1:21" ht="16" x14ac:dyDescent="0.15">
      <c r="A18" s="25"/>
      <c r="B18" s="44" t="s">
        <v>10</v>
      </c>
      <c r="C18" s="44" t="s">
        <v>11</v>
      </c>
      <c r="D18" s="44" t="s">
        <v>12</v>
      </c>
      <c r="E18" s="44" t="s">
        <v>13</v>
      </c>
      <c r="F18" s="45"/>
      <c r="G18" s="44" t="s">
        <v>10</v>
      </c>
      <c r="H18" s="44" t="s">
        <v>14</v>
      </c>
      <c r="I18" s="44" t="s">
        <v>13</v>
      </c>
      <c r="J18" s="38"/>
      <c r="K18" s="44" t="s">
        <v>10</v>
      </c>
      <c r="L18" s="44" t="s">
        <v>13</v>
      </c>
      <c r="M18" s="25"/>
    </row>
    <row r="19" spans="1:21" ht="16" x14ac:dyDescent="0.15">
      <c r="A19" s="25"/>
      <c r="B19" s="62"/>
      <c r="C19" s="47"/>
      <c r="D19" s="63"/>
      <c r="E19" s="49">
        <f>MonthlyIncome2[[#This Row],[NUMBER SOLD]]*MonthlyIncome2[[#This Row],[PRICE]]</f>
        <v>0</v>
      </c>
      <c r="F19" s="50"/>
      <c r="G19" s="50" t="str">
        <f>"Cost per "&amp;LOWER(MonthlyIncome2[[#This Row],[ITEM]])</f>
        <v xml:space="preserve">Cost per </v>
      </c>
      <c r="H19" s="63"/>
      <c r="I19" s="49">
        <f>MonthlyExpenses43[[#This Row],[Cost]]*MonthlyIncome2[[#This Row],[NUMBER SOLD]]</f>
        <v>0</v>
      </c>
      <c r="J19" s="52"/>
      <c r="K19" s="62" t="s">
        <v>15</v>
      </c>
      <c r="L19" s="63"/>
      <c r="M19" s="25"/>
    </row>
    <row r="20" spans="1:21" ht="16" x14ac:dyDescent="0.15">
      <c r="A20" s="25"/>
      <c r="B20" s="62"/>
      <c r="C20" s="47"/>
      <c r="D20" s="63"/>
      <c r="E20" s="49">
        <f>MonthlyIncome2[[#This Row],[NUMBER SOLD]]*MonthlyIncome2[[#This Row],[PRICE]]</f>
        <v>0</v>
      </c>
      <c r="F20" s="50"/>
      <c r="G20" s="50" t="str">
        <f>"Cost per "&amp;LOWER(MonthlyIncome2[[#This Row],[ITEM]])</f>
        <v xml:space="preserve">Cost per </v>
      </c>
      <c r="H20" s="63"/>
      <c r="I20" s="49">
        <f>MonthlyExpenses43[[#This Row],[Cost]]*MonthlyIncome2[[#This Row],[NUMBER SOLD]]</f>
        <v>0</v>
      </c>
      <c r="J20" s="52"/>
      <c r="K20" s="62" t="s">
        <v>16</v>
      </c>
      <c r="L20" s="63"/>
      <c r="M20" s="25"/>
    </row>
    <row r="21" spans="1:21" ht="16" x14ac:dyDescent="0.15">
      <c r="A21" s="25"/>
      <c r="B21" s="62"/>
      <c r="C21" s="47"/>
      <c r="D21" s="63"/>
      <c r="E21" s="49">
        <f>MonthlyIncome2[[#This Row],[NUMBER SOLD]]*MonthlyIncome2[[#This Row],[PRICE]]</f>
        <v>0</v>
      </c>
      <c r="F21" s="50"/>
      <c r="G21" s="50" t="str">
        <f>"Cost per "&amp;LOWER(MonthlyIncome2[[#This Row],[ITEM]])</f>
        <v xml:space="preserve">Cost per </v>
      </c>
      <c r="H21" s="63"/>
      <c r="I21" s="49">
        <f>MonthlyExpenses43[[#This Row],[Cost]]*MonthlyIncome2[[#This Row],[NUMBER SOLD]]</f>
        <v>0</v>
      </c>
      <c r="J21" s="52"/>
      <c r="K21" s="62" t="s">
        <v>17</v>
      </c>
      <c r="L21" s="63"/>
      <c r="M21" s="25"/>
    </row>
    <row r="22" spans="1:21" ht="16" x14ac:dyDescent="0.15">
      <c r="A22" s="25"/>
      <c r="B22" s="62"/>
      <c r="C22" s="47"/>
      <c r="D22" s="63"/>
      <c r="E22" s="49">
        <f>MonthlyIncome2[[#This Row],[NUMBER SOLD]]*MonthlyIncome2[[#This Row],[PRICE]]</f>
        <v>0</v>
      </c>
      <c r="F22" s="50"/>
      <c r="G22" s="50" t="str">
        <f>"Cost per "&amp;LOWER(MonthlyIncome2[[#This Row],[ITEM]])</f>
        <v xml:space="preserve">Cost per </v>
      </c>
      <c r="H22" s="63"/>
      <c r="I22" s="49">
        <f>MonthlyExpenses43[[#This Row],[Cost]]*MonthlyIncome2[[#This Row],[NUMBER SOLD]]</f>
        <v>0</v>
      </c>
      <c r="J22" s="52"/>
      <c r="K22" s="62" t="s">
        <v>18</v>
      </c>
      <c r="L22" s="63"/>
      <c r="M22" s="25"/>
    </row>
    <row r="23" spans="1:21" ht="16" x14ac:dyDescent="0.2">
      <c r="A23" s="25"/>
      <c r="B23" s="62"/>
      <c r="C23" s="47"/>
      <c r="D23" s="63"/>
      <c r="E23" s="49">
        <f>MonthlyIncome2[[#This Row],[NUMBER SOLD]]*MonthlyIncome2[[#This Row],[PRICE]]</f>
        <v>0</v>
      </c>
      <c r="F23" s="50"/>
      <c r="G23" s="50" t="str">
        <f>"Cost per "&amp;LOWER(MonthlyIncome2[[#This Row],[ITEM]])</f>
        <v xml:space="preserve">Cost per </v>
      </c>
      <c r="H23" s="63"/>
      <c r="I23" s="49">
        <f>MonthlyExpenses43[[#This Row],[Cost]]*MonthlyIncome2[[#This Row],[NUMBER SOLD]]</f>
        <v>0</v>
      </c>
      <c r="J23" s="53"/>
      <c r="K23" s="62"/>
      <c r="L23" s="63"/>
      <c r="M23" s="25"/>
    </row>
    <row r="24" spans="1:21" ht="16" x14ac:dyDescent="0.15">
      <c r="A24" s="25"/>
      <c r="B24" s="62"/>
      <c r="C24" s="47"/>
      <c r="D24" s="63"/>
      <c r="E24" s="49">
        <f>MonthlyIncome2[[#This Row],[NUMBER SOLD]]*MonthlyIncome2[[#This Row],[PRICE]]</f>
        <v>0</v>
      </c>
      <c r="F24" s="32"/>
      <c r="G24" s="64" t="str">
        <f>"Cost per "&amp;LOWER(MonthlyIncome2[[#This Row],[ITEM]])</f>
        <v xml:space="preserve">Cost per </v>
      </c>
      <c r="H24" s="63"/>
      <c r="I24" s="49">
        <f>MonthlyExpenses43[[#This Row],[Cost]]*MonthlyIncome2[[#This Row],[NUMBER SOLD]]</f>
        <v>0</v>
      </c>
      <c r="J24" s="55"/>
      <c r="K24" s="62"/>
      <c r="L24" s="63"/>
      <c r="M24" s="25"/>
    </row>
    <row r="25" spans="1:21" ht="16" x14ac:dyDescent="0.15">
      <c r="A25" s="25"/>
      <c r="B25" s="62"/>
      <c r="C25" s="47"/>
      <c r="D25" s="63"/>
      <c r="E25" s="49">
        <f>MonthlyIncome2[[#This Row],[NUMBER SOLD]]*MonthlyIncome2[[#This Row],[PRICE]]</f>
        <v>0</v>
      </c>
      <c r="F25" s="50"/>
      <c r="G25" s="64" t="str">
        <f>"Cost per "&amp;LOWER(MonthlyIncome2[[#This Row],[ITEM]])</f>
        <v xml:space="preserve">Cost per </v>
      </c>
      <c r="H25" s="63"/>
      <c r="I25" s="49">
        <f>MonthlyExpenses43[[#This Row],[Cost]]*MonthlyIncome2[[#This Row],[NUMBER SOLD]]</f>
        <v>0</v>
      </c>
      <c r="J25" s="55"/>
      <c r="K25" s="62"/>
      <c r="L25" s="63"/>
      <c r="M25" s="25"/>
    </row>
    <row r="26" spans="1:21" ht="16" x14ac:dyDescent="0.15">
      <c r="A26" s="25"/>
      <c r="B26" s="62"/>
      <c r="C26" s="47"/>
      <c r="D26" s="63"/>
      <c r="E26" s="49">
        <f>MonthlyIncome2[[#This Row],[NUMBER SOLD]]*MonthlyIncome2[[#This Row],[PRICE]]</f>
        <v>0</v>
      </c>
      <c r="F26" s="50"/>
      <c r="G26" s="64" t="str">
        <f>"Cost per "&amp;LOWER(MonthlyIncome2[[#This Row],[ITEM]])</f>
        <v xml:space="preserve">Cost per </v>
      </c>
      <c r="H26" s="63"/>
      <c r="I26" s="49">
        <f>MonthlyExpenses43[[#This Row],[Cost]]*MonthlyIncome2[[#This Row],[NUMBER SOLD]]</f>
        <v>0</v>
      </c>
      <c r="J26" s="55"/>
      <c r="K26" s="62"/>
      <c r="L26" s="63"/>
      <c r="M26" s="25"/>
    </row>
    <row r="27" spans="1:21" ht="16" x14ac:dyDescent="0.15">
      <c r="A27" s="25"/>
      <c r="B27" s="62"/>
      <c r="C27" s="47"/>
      <c r="D27" s="63"/>
      <c r="E27" s="49">
        <f>MonthlyIncome2[[#This Row],[NUMBER SOLD]]*MonthlyIncome2[[#This Row],[PRICE]]</f>
        <v>0</v>
      </c>
      <c r="F27" s="50"/>
      <c r="G27" s="64" t="str">
        <f>"Cost per "&amp;LOWER(MonthlyIncome2[[#This Row],[ITEM]])</f>
        <v xml:space="preserve">Cost per </v>
      </c>
      <c r="H27" s="63"/>
      <c r="I27" s="49">
        <f>MonthlyExpenses43[[#This Row],[Cost]]*MonthlyIncome2[[#This Row],[NUMBER SOLD]]</f>
        <v>0</v>
      </c>
      <c r="J27" s="55"/>
      <c r="K27" s="62"/>
      <c r="L27" s="63"/>
      <c r="M27" s="25"/>
    </row>
    <row r="28" spans="1:21" ht="16" x14ac:dyDescent="0.15">
      <c r="A28" s="25"/>
      <c r="B28" s="62"/>
      <c r="C28" s="47"/>
      <c r="D28" s="63"/>
      <c r="E28" s="49">
        <f>MonthlyIncome2[[#This Row],[NUMBER SOLD]]*MonthlyIncome2[[#This Row],[PRICE]]</f>
        <v>0</v>
      </c>
      <c r="F28" s="50"/>
      <c r="G28" s="64" t="str">
        <f>"Cost per "&amp;LOWER(MonthlyIncome2[[#This Row],[ITEM]])</f>
        <v xml:space="preserve">Cost per </v>
      </c>
      <c r="H28" s="63"/>
      <c r="I28" s="49">
        <f>MonthlyExpenses43[[#This Row],[Cost]]*MonthlyIncome2[[#This Row],[NUMBER SOLD]]</f>
        <v>0</v>
      </c>
      <c r="J28" s="55"/>
      <c r="K28" s="62"/>
      <c r="L28" s="63"/>
      <c r="M28" s="25"/>
    </row>
    <row r="29" spans="1:21" ht="16" x14ac:dyDescent="0.2">
      <c r="A29" s="25"/>
      <c r="B29" s="50"/>
      <c r="C29" s="56"/>
      <c r="D29" s="56"/>
      <c r="E29" s="57"/>
      <c r="F29" s="50"/>
      <c r="G29" s="58"/>
      <c r="H29" s="53"/>
      <c r="I29" s="50"/>
      <c r="J29" s="55"/>
      <c r="K29" s="62"/>
      <c r="L29" s="63"/>
      <c r="M29" s="25"/>
    </row>
    <row r="30" spans="1:21" ht="16" x14ac:dyDescent="0.2">
      <c r="A30" s="25"/>
      <c r="B30" s="50"/>
      <c r="C30" s="56"/>
      <c r="D30" s="56"/>
      <c r="E30" s="57"/>
      <c r="F30" s="50"/>
      <c r="G30" s="58"/>
      <c r="H30" s="53"/>
      <c r="I30" s="50"/>
      <c r="J30" s="53"/>
      <c r="K30" s="62"/>
      <c r="L30" s="63"/>
      <c r="M30" s="25"/>
    </row>
    <row r="31" spans="1:21" ht="13" thickBot="1" x14ac:dyDescent="0.2">
      <c r="A31" s="25"/>
      <c r="B31" s="25"/>
      <c r="C31" s="25"/>
      <c r="D31" s="25"/>
      <c r="E31" s="25"/>
      <c r="F31" s="25"/>
      <c r="G31" s="25"/>
      <c r="H31" s="25"/>
      <c r="I31" s="25"/>
      <c r="J31" s="25"/>
      <c r="K31" s="25"/>
      <c r="L31" s="25"/>
      <c r="M31" s="65"/>
      <c r="N31" s="2"/>
      <c r="O31" s="2"/>
      <c r="P31" s="2"/>
      <c r="Q31" s="2"/>
      <c r="R31" s="2"/>
      <c r="S31" s="2"/>
      <c r="T31" s="2"/>
      <c r="U31" s="2"/>
    </row>
    <row r="32" spans="1:21" ht="10" customHeight="1" thickTop="1" x14ac:dyDescent="0.15">
      <c r="A32" s="25"/>
      <c r="B32" s="59"/>
      <c r="C32" s="59"/>
      <c r="D32" s="59"/>
      <c r="E32" s="59"/>
      <c r="F32" s="59"/>
      <c r="G32" s="59"/>
      <c r="H32" s="59"/>
      <c r="I32" s="59"/>
      <c r="J32" s="59"/>
      <c r="K32" s="59"/>
      <c r="L32" s="59"/>
      <c r="M32" s="65"/>
      <c r="N32" s="2"/>
      <c r="O32" s="2"/>
      <c r="P32" s="2"/>
      <c r="Q32" s="2"/>
      <c r="R32" s="2"/>
      <c r="S32" s="2"/>
      <c r="T32" s="2"/>
      <c r="U32" s="2"/>
    </row>
    <row r="33" spans="1:21" ht="22" customHeight="1" x14ac:dyDescent="0.2">
      <c r="A33" s="25"/>
      <c r="B33" s="26" t="s">
        <v>1</v>
      </c>
      <c r="C33" s="68"/>
      <c r="D33" s="68"/>
      <c r="E33" s="68"/>
      <c r="F33" s="25"/>
      <c r="G33" s="25"/>
      <c r="H33" s="25"/>
      <c r="I33" s="25"/>
      <c r="J33" s="25"/>
      <c r="K33" s="25"/>
      <c r="L33" s="25"/>
      <c r="M33" s="65"/>
      <c r="N33" s="2"/>
      <c r="O33" s="2"/>
      <c r="P33" s="2"/>
      <c r="Q33" s="2"/>
      <c r="R33" s="2"/>
      <c r="S33" s="2"/>
      <c r="T33" s="2"/>
      <c r="U33" s="2"/>
    </row>
    <row r="34" spans="1:21" x14ac:dyDescent="0.15">
      <c r="A34" s="25"/>
      <c r="B34" s="25"/>
      <c r="C34" s="25"/>
      <c r="D34" s="25"/>
      <c r="E34" s="25"/>
      <c r="F34" s="25"/>
      <c r="G34" s="25"/>
      <c r="H34" s="25"/>
      <c r="I34" s="25"/>
      <c r="J34" s="25"/>
      <c r="K34" s="25"/>
      <c r="L34" s="25"/>
      <c r="M34" s="25"/>
    </row>
    <row r="35" spans="1:21" x14ac:dyDescent="0.15">
      <c r="A35" s="25"/>
      <c r="B35" s="25"/>
      <c r="C35" s="25"/>
      <c r="D35" s="25"/>
      <c r="E35" s="25"/>
      <c r="F35" s="25"/>
      <c r="G35" s="25"/>
      <c r="H35" s="25"/>
      <c r="I35" s="25"/>
      <c r="J35" s="25"/>
      <c r="K35" s="25"/>
      <c r="L35" s="25"/>
      <c r="M35" s="25"/>
    </row>
    <row r="36" spans="1:21" s="8" customFormat="1" x14ac:dyDescent="0.15">
      <c r="A36" s="66"/>
      <c r="B36" s="66"/>
      <c r="C36" s="66"/>
      <c r="D36" s="66"/>
      <c r="E36" s="66"/>
      <c r="F36" s="66"/>
      <c r="G36" s="66"/>
      <c r="H36" s="66"/>
      <c r="I36" s="66"/>
      <c r="J36" s="66"/>
      <c r="K36" s="66"/>
      <c r="L36" s="66"/>
      <c r="M36" s="66"/>
    </row>
    <row r="37" spans="1:21" s="8" customFormat="1" x14ac:dyDescent="0.15"/>
    <row r="38" spans="1:21" s="8" customFormat="1" x14ac:dyDescent="0.15"/>
    <row r="39" spans="1:21" s="8" customFormat="1" x14ac:dyDescent="0.15"/>
    <row r="40" spans="1:21" s="8" customFormat="1" x14ac:dyDescent="0.15"/>
    <row r="41" spans="1:21" s="8" customFormat="1" x14ac:dyDescent="0.15"/>
    <row r="42" spans="1:21" s="8" customFormat="1" x14ac:dyDescent="0.15">
      <c r="E42" s="3"/>
      <c r="F42" s="3"/>
      <c r="G42" s="3"/>
      <c r="H42" s="3"/>
      <c r="I42" s="3"/>
      <c r="J42" s="3"/>
      <c r="K42" s="3"/>
      <c r="L42" s="3"/>
      <c r="M42" s="3"/>
      <c r="N42" s="3"/>
      <c r="O42" s="3"/>
      <c r="P42" s="3"/>
    </row>
    <row r="43" spans="1:21" s="8" customFormat="1" x14ac:dyDescent="0.15">
      <c r="E43" s="3"/>
      <c r="F43" s="3"/>
      <c r="G43" s="3"/>
      <c r="H43" s="3"/>
      <c r="I43" s="3"/>
      <c r="J43" s="3"/>
      <c r="K43" s="3"/>
      <c r="L43" s="3"/>
      <c r="M43" s="3"/>
      <c r="N43" s="3"/>
      <c r="O43" s="3"/>
      <c r="P43" s="3"/>
    </row>
    <row r="44" spans="1:21" s="8" customFormat="1" x14ac:dyDescent="0.15">
      <c r="E44" s="3"/>
      <c r="F44" s="3"/>
      <c r="G44" s="3"/>
      <c r="H44" s="3"/>
      <c r="I44" s="3"/>
      <c r="J44" s="3"/>
      <c r="K44" s="3"/>
      <c r="L44" s="3"/>
      <c r="M44" s="3"/>
      <c r="N44" s="3"/>
      <c r="O44" s="3"/>
      <c r="P44" s="3"/>
    </row>
    <row r="45" spans="1:21" s="8" customFormat="1" x14ac:dyDescent="0.15">
      <c r="E45" s="3"/>
      <c r="F45" s="4"/>
      <c r="G45" s="19"/>
      <c r="H45" s="19"/>
      <c r="I45" s="19"/>
      <c r="J45" s="19"/>
      <c r="K45" s="19"/>
      <c r="L45" s="3"/>
      <c r="M45" s="3"/>
      <c r="N45" s="3"/>
      <c r="O45" s="3"/>
      <c r="P45" s="3"/>
    </row>
    <row r="46" spans="1:21" s="8" customFormat="1" x14ac:dyDescent="0.15">
      <c r="E46" s="3"/>
      <c r="F46" s="4"/>
      <c r="G46" s="19"/>
      <c r="H46" s="19"/>
      <c r="I46" s="19"/>
      <c r="J46" s="19"/>
      <c r="K46" s="19"/>
      <c r="L46" s="3"/>
      <c r="M46" s="3"/>
      <c r="N46" s="3"/>
      <c r="O46" s="3"/>
      <c r="P46" s="3"/>
    </row>
    <row r="47" spans="1:21" s="8" customFormat="1" x14ac:dyDescent="0.15">
      <c r="E47" s="3"/>
      <c r="F47" s="3"/>
      <c r="G47" s="3"/>
      <c r="H47" s="3"/>
      <c r="I47" s="3"/>
      <c r="J47" s="3"/>
      <c r="K47" s="3"/>
      <c r="L47" s="3"/>
      <c r="M47" s="3"/>
      <c r="N47" s="3"/>
      <c r="O47" s="3"/>
      <c r="P47" s="3"/>
    </row>
    <row r="48" spans="1:21" s="8" customFormat="1" x14ac:dyDescent="0.15">
      <c r="E48" s="3"/>
      <c r="F48" s="4" t="s">
        <v>3</v>
      </c>
      <c r="G48" s="4"/>
      <c r="H48" s="20"/>
      <c r="I48" s="20"/>
      <c r="J48" s="20"/>
      <c r="K48" s="20"/>
      <c r="L48" s="20"/>
      <c r="M48" s="3"/>
      <c r="N48" s="3"/>
      <c r="O48" s="3"/>
      <c r="P48" s="3"/>
    </row>
    <row r="49" spans="5:16" s="8" customFormat="1" x14ac:dyDescent="0.15">
      <c r="E49" s="3"/>
      <c r="F49" s="4" t="s">
        <v>2</v>
      </c>
      <c r="G49" s="3"/>
      <c r="H49" s="20"/>
      <c r="I49" s="20"/>
      <c r="J49" s="20"/>
      <c r="K49" s="20"/>
      <c r="L49" s="20"/>
      <c r="M49" s="3"/>
      <c r="N49" s="3"/>
      <c r="O49" s="3"/>
      <c r="P49" s="3"/>
    </row>
    <row r="50" spans="5:16" s="8" customFormat="1" x14ac:dyDescent="0.15">
      <c r="E50" s="3"/>
      <c r="F50" s="3"/>
      <c r="G50" s="3"/>
      <c r="H50" s="21"/>
      <c r="I50" s="21"/>
      <c r="J50" s="21"/>
      <c r="K50" s="21"/>
      <c r="L50" s="21"/>
      <c r="M50" s="3"/>
      <c r="N50" s="3"/>
      <c r="O50" s="3"/>
      <c r="P50" s="3"/>
    </row>
    <row r="51" spans="5:16" s="8" customFormat="1" x14ac:dyDescent="0.15">
      <c r="E51" s="3"/>
      <c r="F51" s="3"/>
      <c r="G51" s="3"/>
      <c r="H51" s="7"/>
      <c r="I51" s="7"/>
      <c r="J51" s="7"/>
      <c r="K51" s="7"/>
      <c r="L51" s="7"/>
      <c r="M51" s="3"/>
      <c r="N51" s="3"/>
      <c r="O51" s="3"/>
      <c r="P51" s="3"/>
    </row>
    <row r="52" spans="5:16" s="8" customFormat="1" x14ac:dyDescent="0.15">
      <c r="E52" s="3"/>
      <c r="F52" s="3"/>
      <c r="G52" s="3"/>
      <c r="H52" s="20"/>
      <c r="I52" s="20"/>
      <c r="J52" s="22"/>
      <c r="K52" s="20"/>
      <c r="L52" s="20"/>
      <c r="M52" s="3"/>
      <c r="N52" s="3"/>
      <c r="O52" s="3"/>
      <c r="P52" s="3"/>
    </row>
    <row r="53" spans="5:16" s="8" customFormat="1" x14ac:dyDescent="0.15">
      <c r="E53" s="3"/>
      <c r="F53" s="3"/>
      <c r="G53" s="3"/>
      <c r="H53" s="3"/>
      <c r="I53" s="3"/>
      <c r="J53" s="3"/>
      <c r="K53" s="3"/>
      <c r="L53" s="3"/>
      <c r="M53" s="3"/>
      <c r="N53" s="3"/>
      <c r="O53" s="3"/>
      <c r="P53" s="3"/>
    </row>
    <row r="54" spans="5:16" s="8" customFormat="1" x14ac:dyDescent="0.15"/>
    <row r="55" spans="5:16" s="8" customFormat="1" x14ac:dyDescent="0.15"/>
    <row r="56" spans="5:16" s="8" customFormat="1" x14ac:dyDescent="0.15"/>
    <row r="57" spans="5:16" s="8" customFormat="1" x14ac:dyDescent="0.15"/>
    <row r="58" spans="5:16" s="8" customFormat="1" x14ac:dyDescent="0.15"/>
    <row r="59" spans="5:16" s="8" customFormat="1" x14ac:dyDescent="0.15"/>
    <row r="60" spans="5:16" s="8" customFormat="1" x14ac:dyDescent="0.15"/>
    <row r="61" spans="5:16" s="8" customFormat="1" x14ac:dyDescent="0.15"/>
    <row r="62" spans="5:16" s="8" customFormat="1" x14ac:dyDescent="0.15"/>
    <row r="63" spans="5:16" s="8" customFormat="1" x14ac:dyDescent="0.15"/>
    <row r="64" spans="5:16" s="8" customFormat="1" x14ac:dyDescent="0.15"/>
    <row r="65" s="8" customFormat="1" x14ac:dyDescent="0.15"/>
    <row r="66" s="8" customFormat="1" x14ac:dyDescent="0.15"/>
    <row r="67" s="8" customFormat="1" x14ac:dyDescent="0.15"/>
    <row r="68" s="8" customFormat="1" x14ac:dyDescent="0.15"/>
    <row r="69" s="8" customFormat="1" x14ac:dyDescent="0.15"/>
    <row r="70" s="8" customFormat="1" x14ac:dyDescent="0.15"/>
    <row r="71" s="8" customFormat="1" x14ac:dyDescent="0.15"/>
  </sheetData>
  <sheetProtection sheet="1" objects="1" scenarios="1" formatRows="0" insertRows="0" deleteRows="0" selectLockedCells="1"/>
  <mergeCells count="8">
    <mergeCell ref="B13:C13"/>
    <mergeCell ref="C33:E33"/>
    <mergeCell ref="I2:L2"/>
    <mergeCell ref="B5:C5"/>
    <mergeCell ref="B7:C7"/>
    <mergeCell ref="B8:C8"/>
    <mergeCell ref="B10:C10"/>
    <mergeCell ref="B11:C11"/>
  </mergeCells>
  <conditionalFormatting sqref="I2">
    <cfRule type="expression" dxfId="96" priority="38">
      <formula>I2=""</formula>
    </cfRule>
  </conditionalFormatting>
  <conditionalFormatting sqref="C33:E33">
    <cfRule type="expression" dxfId="95" priority="37">
      <formula>$C$33=""</formula>
    </cfRule>
  </conditionalFormatting>
  <conditionalFormatting sqref="I10">
    <cfRule type="dataBar" priority="35">
      <dataBar>
        <cfvo type="min"/>
        <cfvo type="max"/>
        <color rgb="FF638EC6"/>
      </dataBar>
      <extLst>
        <ext xmlns:x14="http://schemas.microsoft.com/office/spreadsheetml/2009/9/main" uri="{B025F937-C7B1-47D3-B67F-A62EFF666E3E}">
          <x14:id>{CAA4EE17-A83D-6D40-B928-8832103C0D5C}</x14:id>
        </ext>
      </extLst>
    </cfRule>
  </conditionalFormatting>
  <conditionalFormatting sqref="B19">
    <cfRule type="expression" dxfId="94" priority="34">
      <formula>B19=""</formula>
    </cfRule>
  </conditionalFormatting>
  <conditionalFormatting sqref="C19">
    <cfRule type="expression" dxfId="93" priority="33">
      <formula>C19=""</formula>
    </cfRule>
  </conditionalFormatting>
  <conditionalFormatting sqref="C20">
    <cfRule type="expression" dxfId="92" priority="32">
      <formula>C20=""</formula>
    </cfRule>
  </conditionalFormatting>
  <conditionalFormatting sqref="C21">
    <cfRule type="expression" dxfId="91" priority="31">
      <formula>C21=""</formula>
    </cfRule>
  </conditionalFormatting>
  <conditionalFormatting sqref="C22">
    <cfRule type="expression" dxfId="90" priority="30">
      <formula>C22=""</formula>
    </cfRule>
  </conditionalFormatting>
  <conditionalFormatting sqref="C23:C28">
    <cfRule type="expression" dxfId="89" priority="29">
      <formula>C23=""</formula>
    </cfRule>
  </conditionalFormatting>
  <conditionalFormatting sqref="D19">
    <cfRule type="expression" dxfId="88" priority="28">
      <formula>D19=""</formula>
    </cfRule>
  </conditionalFormatting>
  <conditionalFormatting sqref="D20">
    <cfRule type="expression" dxfId="87" priority="27">
      <formula>D20=""</formula>
    </cfRule>
  </conditionalFormatting>
  <conditionalFormatting sqref="D21">
    <cfRule type="expression" dxfId="86" priority="26">
      <formula>D21=""</formula>
    </cfRule>
  </conditionalFormatting>
  <conditionalFormatting sqref="D22">
    <cfRule type="expression" dxfId="85" priority="25">
      <formula>D22=""</formula>
    </cfRule>
  </conditionalFormatting>
  <conditionalFormatting sqref="D23:D28">
    <cfRule type="expression" dxfId="84" priority="24">
      <formula>D23=""</formula>
    </cfRule>
  </conditionalFormatting>
  <conditionalFormatting sqref="H19">
    <cfRule type="expression" dxfId="83" priority="23">
      <formula>H19=""</formula>
    </cfRule>
  </conditionalFormatting>
  <conditionalFormatting sqref="H20">
    <cfRule type="expression" dxfId="82" priority="22">
      <formula>H20=""</formula>
    </cfRule>
  </conditionalFormatting>
  <conditionalFormatting sqref="H21">
    <cfRule type="expression" dxfId="81" priority="21">
      <formula>H21=""</formula>
    </cfRule>
  </conditionalFormatting>
  <conditionalFormatting sqref="H22">
    <cfRule type="expression" dxfId="80" priority="20">
      <formula>H22=""</formula>
    </cfRule>
  </conditionalFormatting>
  <conditionalFormatting sqref="H23:H28">
    <cfRule type="expression" dxfId="79" priority="19">
      <formula>H23=""</formula>
    </cfRule>
  </conditionalFormatting>
  <conditionalFormatting sqref="B20">
    <cfRule type="expression" dxfId="78" priority="18">
      <formula>B20=""</formula>
    </cfRule>
  </conditionalFormatting>
  <conditionalFormatting sqref="B21">
    <cfRule type="expression" dxfId="77" priority="17">
      <formula>B21=""</formula>
    </cfRule>
  </conditionalFormatting>
  <conditionalFormatting sqref="B22">
    <cfRule type="expression" dxfId="76" priority="16">
      <formula>B22=""</formula>
    </cfRule>
  </conditionalFormatting>
  <conditionalFormatting sqref="B23:B28">
    <cfRule type="expression" dxfId="75" priority="15">
      <formula>B23=""</formula>
    </cfRule>
  </conditionalFormatting>
  <conditionalFormatting sqref="L19">
    <cfRule type="expression" dxfId="74" priority="14">
      <formula>L19=""</formula>
    </cfRule>
  </conditionalFormatting>
  <conditionalFormatting sqref="L20">
    <cfRule type="expression" dxfId="73" priority="13">
      <formula>L20=""</formula>
    </cfRule>
  </conditionalFormatting>
  <conditionalFormatting sqref="L21">
    <cfRule type="expression" dxfId="72" priority="12">
      <formula>L21=""</formula>
    </cfRule>
  </conditionalFormatting>
  <conditionalFormatting sqref="L22">
    <cfRule type="expression" dxfId="71" priority="11">
      <formula>L22=""</formula>
    </cfRule>
  </conditionalFormatting>
  <conditionalFormatting sqref="L23">
    <cfRule type="expression" dxfId="70" priority="10">
      <formula>L23=""</formula>
    </cfRule>
  </conditionalFormatting>
  <conditionalFormatting sqref="L24:L30">
    <cfRule type="expression" dxfId="69" priority="9">
      <formula>L24=""</formula>
    </cfRule>
  </conditionalFormatting>
  <conditionalFormatting sqref="K23">
    <cfRule type="expression" dxfId="68" priority="8">
      <formula>K23=""</formula>
    </cfRule>
  </conditionalFormatting>
  <conditionalFormatting sqref="K24:K30">
    <cfRule type="expression" dxfId="67" priority="7">
      <formula>K24=""</formula>
    </cfRule>
  </conditionalFormatting>
  <conditionalFormatting sqref="K19">
    <cfRule type="expression" dxfId="66" priority="6">
      <formula>K19=""</formula>
    </cfRule>
  </conditionalFormatting>
  <conditionalFormatting sqref="K20">
    <cfRule type="expression" dxfId="65" priority="5">
      <formula>K20=""</formula>
    </cfRule>
  </conditionalFormatting>
  <conditionalFormatting sqref="K21">
    <cfRule type="expression" dxfId="64" priority="4">
      <formula>K21=""</formula>
    </cfRule>
  </conditionalFormatting>
  <conditionalFormatting sqref="K22">
    <cfRule type="expression" dxfId="63" priority="3">
      <formula>K22=""</formula>
    </cfRule>
  </conditionalFormatting>
  <conditionalFormatting sqref="B13:C13">
    <cfRule type="cellIs" dxfId="62" priority="2" operator="lessThan">
      <formula>0</formula>
    </cfRule>
  </conditionalFormatting>
  <conditionalFormatting sqref="B13:C13">
    <cfRule type="expression" dxfId="61" priority="36">
      <formula>#REF!</formula>
    </cfRule>
  </conditionalFormatting>
  <conditionalFormatting sqref="C15">
    <cfRule type="expression" dxfId="60" priority="1">
      <formula>$C$15=""</formula>
    </cfRule>
  </conditionalFormatting>
  <dataValidations count="1">
    <dataValidation type="list" allowBlank="1" showInputMessage="1" showErrorMessage="1" sqref="C15">
      <formula1>$P$5:$P$7</formula1>
    </dataValidation>
  </dataValidations>
  <pageMargins left="0.25" right="0.25" top="0.75" bottom="0.75" header="0.3" footer="0.3"/>
  <pageSetup paperSize="9" orientation="landscape" horizontalDpi="4294967292" verticalDpi="4294967292"/>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CAA4EE17-A83D-6D40-B928-8832103C0D5C}">
            <x14:dataBar minLength="0" maxLength="100" border="1" negativeBarBorderColorSameAsPositive="0">
              <x14:cfvo type="autoMin"/>
              <x14:cfvo type="autoMax"/>
              <x14:borderColor rgb="FF638EC6"/>
              <x14:negativeFillColor rgb="FFFF0000"/>
              <x14:negativeBorderColor rgb="FFFF0000"/>
              <x14:axisColor rgb="FF000000"/>
            </x14:dataBar>
          </x14:cfRule>
          <xm:sqref>I10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enableFormatConditionsCalculation="0"/>
  <dimension ref="B1:U71"/>
  <sheetViews>
    <sheetView showGridLines="0" zoomScale="120" zoomScaleNormal="120" zoomScalePageLayoutView="120" workbookViewId="0">
      <selection activeCell="I2" sqref="I2:L2"/>
    </sheetView>
  </sheetViews>
  <sheetFormatPr baseColWidth="10" defaultRowHeight="12" x14ac:dyDescent="0.15"/>
  <cols>
    <col min="1" max="1" width="1.5" style="1" customWidth="1"/>
    <col min="2" max="2" width="24.6640625" style="1" customWidth="1"/>
    <col min="3" max="3" width="16.1640625" style="1" bestFit="1" customWidth="1"/>
    <col min="4" max="5" width="14.1640625" style="1" customWidth="1"/>
    <col min="6" max="6" width="2" style="1" customWidth="1"/>
    <col min="7" max="7" width="31.33203125" style="1" customWidth="1"/>
    <col min="8" max="9" width="14.1640625" style="1" customWidth="1"/>
    <col min="10" max="10" width="1.83203125" style="1" customWidth="1"/>
    <col min="11" max="12" width="14.1640625" style="1" customWidth="1"/>
    <col min="13" max="16384" width="10.83203125" style="1"/>
  </cols>
  <sheetData>
    <row r="1" spans="2:16" ht="7" customHeight="1" x14ac:dyDescent="0.15"/>
    <row r="2" spans="2:16" ht="23" x14ac:dyDescent="0.2">
      <c r="B2" s="23" t="s">
        <v>19</v>
      </c>
      <c r="C2" s="24"/>
      <c r="D2" s="25"/>
      <c r="E2" s="25"/>
      <c r="F2" s="25"/>
      <c r="G2" s="25"/>
      <c r="H2" s="26" t="s">
        <v>0</v>
      </c>
      <c r="I2" s="69" t="s">
        <v>33</v>
      </c>
      <c r="J2" s="69"/>
      <c r="K2" s="69"/>
      <c r="L2" s="69"/>
      <c r="M2"/>
    </row>
    <row r="3" spans="2:16" ht="4" customHeight="1" thickBot="1" x14ac:dyDescent="0.25">
      <c r="B3" s="27"/>
      <c r="C3" s="28"/>
      <c r="D3" s="28"/>
      <c r="E3" s="28"/>
      <c r="F3" s="28"/>
      <c r="G3" s="28"/>
      <c r="H3" s="28"/>
      <c r="I3" s="28"/>
      <c r="J3" s="28"/>
      <c r="K3" s="28"/>
      <c r="L3" s="28"/>
      <c r="M3"/>
    </row>
    <row r="4" spans="2:16" ht="11" customHeight="1" thickTop="1" x14ac:dyDescent="0.2">
      <c r="B4" s="29"/>
      <c r="C4" s="30"/>
      <c r="D4" s="25"/>
      <c r="E4" s="25"/>
      <c r="F4" s="25"/>
      <c r="G4" s="25"/>
      <c r="H4" s="25"/>
      <c r="I4" s="25"/>
      <c r="J4" s="25"/>
      <c r="K4" s="25"/>
      <c r="L4" s="25"/>
      <c r="M4"/>
    </row>
    <row r="5" spans="2:16" ht="18" x14ac:dyDescent="0.2">
      <c r="B5" s="70" t="s">
        <v>4</v>
      </c>
      <c r="C5" s="70"/>
      <c r="D5" s="31"/>
      <c r="E5" s="32"/>
      <c r="F5" s="32"/>
      <c r="G5" s="33"/>
      <c r="H5" s="32"/>
      <c r="I5" s="32"/>
      <c r="J5" s="32"/>
      <c r="K5" s="32"/>
      <c r="L5" s="32"/>
      <c r="P5" s="3" t="s">
        <v>20</v>
      </c>
    </row>
    <row r="6" spans="2:16" ht="5" customHeight="1" x14ac:dyDescent="0.15">
      <c r="B6" s="34"/>
      <c r="C6" s="34"/>
      <c r="D6" s="32"/>
      <c r="E6" s="32"/>
      <c r="F6" s="32"/>
      <c r="G6" s="33"/>
      <c r="H6" s="32"/>
      <c r="I6" s="32"/>
      <c r="J6" s="32"/>
      <c r="K6" s="32"/>
      <c r="L6" s="32"/>
      <c r="P6" s="3" t="s">
        <v>21</v>
      </c>
    </row>
    <row r="7" spans="2:16" ht="31" customHeight="1" x14ac:dyDescent="0.15">
      <c r="B7" s="73">
        <f>SUM(MonthlyIncome[AMOUNT])</f>
        <v>531659.39999999991</v>
      </c>
      <c r="C7" s="73"/>
      <c r="D7" s="32"/>
      <c r="E7" s="32"/>
      <c r="F7" s="32"/>
      <c r="G7" s="33"/>
      <c r="H7" s="32"/>
      <c r="I7" s="32"/>
      <c r="J7" s="32"/>
      <c r="K7" s="33"/>
      <c r="L7" s="35"/>
      <c r="P7" s="3" t="s">
        <v>22</v>
      </c>
    </row>
    <row r="8" spans="2:16" ht="18" x14ac:dyDescent="0.2">
      <c r="B8" s="70" t="s">
        <v>5</v>
      </c>
      <c r="C8" s="70"/>
      <c r="D8" s="32"/>
      <c r="E8" s="32"/>
      <c r="F8" s="32"/>
      <c r="G8" s="32"/>
      <c r="H8" s="32"/>
      <c r="I8" s="32"/>
      <c r="J8" s="32"/>
      <c r="K8" s="33"/>
      <c r="L8" s="35"/>
    </row>
    <row r="9" spans="2:16" ht="13" x14ac:dyDescent="0.15">
      <c r="B9" s="34"/>
      <c r="C9" s="34"/>
      <c r="D9" s="32"/>
      <c r="E9" s="32"/>
      <c r="F9" s="32"/>
      <c r="G9" s="32"/>
      <c r="H9" s="32"/>
      <c r="I9" s="32"/>
      <c r="J9" s="32"/>
      <c r="K9" s="33"/>
      <c r="L9" s="35"/>
    </row>
    <row r="10" spans="2:16" ht="31" customHeight="1" x14ac:dyDescent="0.15">
      <c r="B10" s="73">
        <f>SUM(MonthlyExpenses4[AMOUNT])+SUM(L19:L30)</f>
        <v>434815</v>
      </c>
      <c r="C10" s="73"/>
      <c r="D10" s="32"/>
      <c r="E10" s="32"/>
      <c r="F10" s="32"/>
      <c r="G10" s="36"/>
      <c r="H10" s="32"/>
      <c r="I10" s="32"/>
      <c r="J10" s="32"/>
      <c r="K10" s="32"/>
      <c r="L10" s="32"/>
      <c r="M10" s="12"/>
    </row>
    <row r="11" spans="2:16" ht="18" x14ac:dyDescent="0.2">
      <c r="B11" s="70" t="s">
        <v>6</v>
      </c>
      <c r="C11" s="70"/>
      <c r="D11" s="32"/>
      <c r="E11" s="32"/>
      <c r="F11" s="32"/>
      <c r="G11" s="36"/>
      <c r="H11" s="32"/>
      <c r="I11" s="32"/>
      <c r="J11" s="32"/>
      <c r="K11" s="32"/>
      <c r="L11" s="32"/>
    </row>
    <row r="12" spans="2:16" ht="13" x14ac:dyDescent="0.15">
      <c r="B12" s="34"/>
      <c r="C12" s="34"/>
      <c r="D12" s="32"/>
      <c r="E12" s="32"/>
      <c r="F12" s="32"/>
      <c r="G12" s="36"/>
      <c r="H12" s="32"/>
      <c r="I12" s="32"/>
      <c r="J12" s="32"/>
      <c r="K12" s="32"/>
      <c r="L12" s="32"/>
    </row>
    <row r="13" spans="2:16" ht="31" customHeight="1" x14ac:dyDescent="0.15">
      <c r="B13" s="67">
        <f>B7-B10</f>
        <v>96844.399999999907</v>
      </c>
      <c r="C13" s="67"/>
      <c r="D13" s="32"/>
      <c r="E13" s="32"/>
      <c r="F13" s="32"/>
      <c r="G13" s="36"/>
      <c r="H13" s="32"/>
      <c r="I13" s="32"/>
      <c r="J13" s="32"/>
      <c r="K13" s="32"/>
      <c r="L13" s="32"/>
    </row>
    <row r="14" spans="2:16" ht="13" x14ac:dyDescent="0.15">
      <c r="B14" s="32"/>
      <c r="C14" s="32"/>
      <c r="D14" s="32"/>
      <c r="E14" s="32"/>
      <c r="F14" s="32"/>
      <c r="G14" s="37" t="str">
        <f>IF(B13&lt;0,"Loss","Profit")</f>
        <v>Profit</v>
      </c>
      <c r="H14" s="32"/>
      <c r="I14" s="32"/>
      <c r="J14" s="32"/>
      <c r="K14" s="32"/>
      <c r="L14" s="32"/>
    </row>
    <row r="15" spans="2:16" ht="16" x14ac:dyDescent="0.15">
      <c r="B15" s="38" t="s">
        <v>23</v>
      </c>
      <c r="C15" s="39" t="s">
        <v>22</v>
      </c>
      <c r="D15" s="32"/>
      <c r="E15" s="32"/>
      <c r="F15" s="32"/>
      <c r="G15" s="36"/>
      <c r="H15" s="32"/>
      <c r="I15" s="32"/>
      <c r="J15" s="32"/>
      <c r="K15" s="32"/>
      <c r="L15" s="32"/>
    </row>
    <row r="16" spans="2:16" ht="13" x14ac:dyDescent="0.15">
      <c r="B16" s="32"/>
      <c r="C16" s="40"/>
      <c r="D16" s="32"/>
      <c r="E16" s="32"/>
      <c r="F16" s="32"/>
      <c r="G16" s="36"/>
      <c r="H16" s="32"/>
      <c r="I16" s="32"/>
      <c r="J16" s="32"/>
      <c r="K16" s="32"/>
      <c r="L16" s="32"/>
    </row>
    <row r="17" spans="2:21" s="11" customFormat="1" ht="17" x14ac:dyDescent="0.2">
      <c r="B17" s="41" t="s">
        <v>7</v>
      </c>
      <c r="C17" s="42"/>
      <c r="D17" s="42"/>
      <c r="E17" s="42"/>
      <c r="F17" s="43"/>
      <c r="G17" s="41" t="s">
        <v>8</v>
      </c>
      <c r="H17" s="42"/>
      <c r="I17" s="42"/>
      <c r="J17" s="43"/>
      <c r="K17" s="41" t="s">
        <v>9</v>
      </c>
      <c r="L17" s="42"/>
    </row>
    <row r="18" spans="2:21" ht="16" x14ac:dyDescent="0.15">
      <c r="B18" s="44" t="s">
        <v>10</v>
      </c>
      <c r="C18" s="44" t="s">
        <v>11</v>
      </c>
      <c r="D18" s="44" t="s">
        <v>12</v>
      </c>
      <c r="E18" s="44" t="s">
        <v>13</v>
      </c>
      <c r="F18" s="45"/>
      <c r="G18" s="44" t="s">
        <v>10</v>
      </c>
      <c r="H18" s="44" t="s">
        <v>14</v>
      </c>
      <c r="I18" s="44" t="s">
        <v>13</v>
      </c>
      <c r="J18" s="38"/>
      <c r="K18" s="44" t="s">
        <v>10</v>
      </c>
      <c r="L18" s="44" t="s">
        <v>13</v>
      </c>
    </row>
    <row r="19" spans="2:21" ht="16" x14ac:dyDescent="0.15">
      <c r="B19" s="46" t="s">
        <v>24</v>
      </c>
      <c r="C19" s="47">
        <v>2200</v>
      </c>
      <c r="D19" s="48">
        <v>64.989999999999995</v>
      </c>
      <c r="E19" s="49">
        <f>MonthlyIncome[[#This Row],[NUMBER SOLD]]*MonthlyIncome[[#This Row],[PRICE]]</f>
        <v>142978</v>
      </c>
      <c r="F19" s="50"/>
      <c r="G19" s="51" t="str">
        <f>"Cost per "&amp;LOWER(MonthlyIncome[[#This Row],[ITEM]])</f>
        <v>Cost per air freshener dispenser</v>
      </c>
      <c r="H19" s="48">
        <v>24</v>
      </c>
      <c r="I19" s="49">
        <f>MonthlyExpenses4[[#This Row],[Cost]]*MonthlyIncome[[#This Row],[NUMBER SOLD]]</f>
        <v>52800</v>
      </c>
      <c r="J19" s="52"/>
      <c r="K19" s="46" t="s">
        <v>15</v>
      </c>
      <c r="L19" s="48">
        <v>150000</v>
      </c>
    </row>
    <row r="20" spans="2:21" ht="16" x14ac:dyDescent="0.15">
      <c r="B20" s="46" t="s">
        <v>25</v>
      </c>
      <c r="C20" s="47">
        <v>1230</v>
      </c>
      <c r="D20" s="48">
        <v>79.989999999999995</v>
      </c>
      <c r="E20" s="49">
        <f>MonthlyIncome[[#This Row],[NUMBER SOLD]]*MonthlyIncome[[#This Row],[PRICE]]</f>
        <v>98387.7</v>
      </c>
      <c r="F20" s="50"/>
      <c r="G20" s="51" t="str">
        <f>"Cost per "&amp;LOWER(MonthlyIncome[[#This Row],[ITEM]])</f>
        <v>Cost per multi-phasing air freshener</v>
      </c>
      <c r="H20" s="48">
        <v>32</v>
      </c>
      <c r="I20" s="49">
        <f>MonthlyExpenses4[[#This Row],[Cost]]*MonthlyIncome[[#This Row],[NUMBER SOLD]]</f>
        <v>39360</v>
      </c>
      <c r="J20" s="52"/>
      <c r="K20" s="46" t="s">
        <v>16</v>
      </c>
      <c r="L20" s="48">
        <v>10800</v>
      </c>
    </row>
    <row r="21" spans="2:21" ht="16" x14ac:dyDescent="0.15">
      <c r="B21" s="46" t="s">
        <v>26</v>
      </c>
      <c r="C21" s="47">
        <v>1870</v>
      </c>
      <c r="D21" s="48">
        <v>54.99</v>
      </c>
      <c r="E21" s="49">
        <f>MonthlyIncome[[#This Row],[NUMBER SOLD]]*MonthlyIncome[[#This Row],[PRICE]]</f>
        <v>102831.3</v>
      </c>
      <c r="F21" s="50"/>
      <c r="G21" s="51" t="str">
        <f>"Cost per "&amp;LOWER(MonthlyIncome[[#This Row],[ITEM]])</f>
        <v>Cost per automatic fragrance dispenser</v>
      </c>
      <c r="H21" s="48">
        <v>19</v>
      </c>
      <c r="I21" s="49">
        <f>MonthlyExpenses4[[#This Row],[Cost]]*MonthlyIncome[[#This Row],[NUMBER SOLD]]</f>
        <v>35530</v>
      </c>
      <c r="J21" s="52"/>
      <c r="K21" s="46" t="s">
        <v>17</v>
      </c>
      <c r="L21" s="48">
        <v>1700</v>
      </c>
    </row>
    <row r="22" spans="2:21" ht="16" x14ac:dyDescent="0.15">
      <c r="B22" s="46" t="s">
        <v>27</v>
      </c>
      <c r="C22" s="47">
        <v>3450</v>
      </c>
      <c r="D22" s="48">
        <v>12.99</v>
      </c>
      <c r="E22" s="49">
        <f>MonthlyIncome[[#This Row],[NUMBER SOLD]]*MonthlyIncome[[#This Row],[PRICE]]</f>
        <v>44815.5</v>
      </c>
      <c r="F22" s="50"/>
      <c r="G22" s="51" t="str">
        <f>"Cost per "&amp;LOWER(MonthlyIncome[[#This Row],[ITEM]])</f>
        <v xml:space="preserve">Cost per fragrance refills </v>
      </c>
      <c r="H22" s="48">
        <v>4</v>
      </c>
      <c r="I22" s="49">
        <f>MonthlyExpenses4[[#This Row],[Cost]]*MonthlyIncome[[#This Row],[NUMBER SOLD]]</f>
        <v>13800</v>
      </c>
      <c r="J22" s="52"/>
      <c r="K22" s="46" t="s">
        <v>18</v>
      </c>
      <c r="L22" s="48">
        <v>595</v>
      </c>
    </row>
    <row r="23" spans="2:21" ht="16" x14ac:dyDescent="0.2">
      <c r="B23" s="46" t="s">
        <v>28</v>
      </c>
      <c r="C23" s="47">
        <v>4630</v>
      </c>
      <c r="D23" s="48">
        <v>14.99</v>
      </c>
      <c r="E23" s="49">
        <f>MonthlyIncome[[#This Row],[NUMBER SOLD]]*MonthlyIncome[[#This Row],[PRICE]]</f>
        <v>69403.7</v>
      </c>
      <c r="F23" s="50"/>
      <c r="G23" s="51" t="str">
        <f>"Cost per "&amp;LOWER(MonthlyIncome[[#This Row],[ITEM]])</f>
        <v xml:space="preserve">Cost per air freshener refills </v>
      </c>
      <c r="H23" s="48">
        <v>5</v>
      </c>
      <c r="I23" s="49">
        <f>MonthlyExpenses4[[#This Row],[Cost]]*MonthlyIncome[[#This Row],[NUMBER SOLD]]</f>
        <v>23150</v>
      </c>
      <c r="J23" s="53"/>
      <c r="K23" s="46" t="s">
        <v>31</v>
      </c>
      <c r="L23" s="48">
        <v>50000</v>
      </c>
    </row>
    <row r="24" spans="2:21" ht="16" x14ac:dyDescent="0.15">
      <c r="B24" s="46" t="s">
        <v>29</v>
      </c>
      <c r="C24" s="47">
        <v>450</v>
      </c>
      <c r="D24" s="48">
        <v>149.99</v>
      </c>
      <c r="E24" s="49">
        <f>MonthlyIncome[[#This Row],[NUMBER SOLD]]*MonthlyIncome[[#This Row],[PRICE]]</f>
        <v>67495.5</v>
      </c>
      <c r="F24" s="32"/>
      <c r="G24" s="54" t="str">
        <f>"Cost per "&amp;LOWER(MonthlyIncome[[#This Row],[ITEM]])</f>
        <v>Cost per automatic ozone generator</v>
      </c>
      <c r="H24" s="48">
        <v>46</v>
      </c>
      <c r="I24" s="49">
        <f>MonthlyExpenses4[[#This Row],[Cost]]*MonthlyIncome[[#This Row],[NUMBER SOLD]]</f>
        <v>20700</v>
      </c>
      <c r="J24" s="55"/>
      <c r="K24" s="46" t="s">
        <v>32</v>
      </c>
      <c r="L24" s="48">
        <v>35000</v>
      </c>
    </row>
    <row r="25" spans="2:21" ht="16" x14ac:dyDescent="0.15">
      <c r="B25" s="46" t="s">
        <v>30</v>
      </c>
      <c r="C25" s="47">
        <v>230</v>
      </c>
      <c r="D25" s="48">
        <v>24.99</v>
      </c>
      <c r="E25" s="49">
        <f>MonthlyIncome[[#This Row],[NUMBER SOLD]]*MonthlyIncome[[#This Row],[PRICE]]</f>
        <v>5747.7</v>
      </c>
      <c r="F25" s="50"/>
      <c r="G25" s="54" t="str">
        <f>"Cost per "&amp;LOWER(MonthlyIncome[[#This Row],[ITEM]])</f>
        <v xml:space="preserve">Cost per fragrance aerosols </v>
      </c>
      <c r="H25" s="48">
        <v>6</v>
      </c>
      <c r="I25" s="49">
        <f>MonthlyExpenses4[[#This Row],[Cost]]*MonthlyIncome[[#This Row],[NUMBER SOLD]]</f>
        <v>1380</v>
      </c>
      <c r="J25" s="55"/>
      <c r="K25" s="46"/>
      <c r="L25" s="48"/>
    </row>
    <row r="26" spans="2:21" ht="16" x14ac:dyDescent="0.15">
      <c r="B26" s="46"/>
      <c r="C26" s="47"/>
      <c r="D26" s="48"/>
      <c r="E26" s="49">
        <f>MonthlyIncome[[#This Row],[NUMBER SOLD]]*MonthlyIncome[[#This Row],[PRICE]]</f>
        <v>0</v>
      </c>
      <c r="F26" s="50"/>
      <c r="G26" s="54" t="str">
        <f>"Cost per "&amp;LOWER(MonthlyIncome[[#This Row],[ITEM]])</f>
        <v xml:space="preserve">Cost per </v>
      </c>
      <c r="H26" s="48"/>
      <c r="I26" s="49">
        <f>MonthlyExpenses4[[#This Row],[Cost]]*MonthlyIncome[[#This Row],[NUMBER SOLD]]</f>
        <v>0</v>
      </c>
      <c r="J26" s="55"/>
      <c r="K26" s="46"/>
      <c r="L26" s="48"/>
    </row>
    <row r="27" spans="2:21" ht="16" x14ac:dyDescent="0.15">
      <c r="B27" s="46"/>
      <c r="C27" s="47"/>
      <c r="D27" s="48"/>
      <c r="E27" s="49">
        <f>MonthlyIncome[[#This Row],[NUMBER SOLD]]*MonthlyIncome[[#This Row],[PRICE]]</f>
        <v>0</v>
      </c>
      <c r="F27" s="50"/>
      <c r="G27" s="54" t="str">
        <f>"Cost per "&amp;LOWER(MonthlyIncome[[#This Row],[ITEM]])</f>
        <v xml:space="preserve">Cost per </v>
      </c>
      <c r="H27" s="48"/>
      <c r="I27" s="49">
        <f>MonthlyExpenses4[[#This Row],[Cost]]*MonthlyIncome[[#This Row],[NUMBER SOLD]]</f>
        <v>0</v>
      </c>
      <c r="J27" s="55"/>
      <c r="K27" s="46"/>
      <c r="L27" s="48"/>
    </row>
    <row r="28" spans="2:21" ht="16" x14ac:dyDescent="0.15">
      <c r="B28" s="46"/>
      <c r="C28" s="47"/>
      <c r="D28" s="48"/>
      <c r="E28" s="49">
        <f>MonthlyIncome[[#This Row],[NUMBER SOLD]]*MonthlyIncome[[#This Row],[PRICE]]</f>
        <v>0</v>
      </c>
      <c r="F28" s="50"/>
      <c r="G28" s="54" t="str">
        <f>"Cost per "&amp;LOWER(MonthlyIncome[[#This Row],[ITEM]])</f>
        <v xml:space="preserve">Cost per </v>
      </c>
      <c r="H28" s="48"/>
      <c r="I28" s="49">
        <f>MonthlyExpenses4[[#This Row],[Cost]]*MonthlyIncome[[#This Row],[NUMBER SOLD]]</f>
        <v>0</v>
      </c>
      <c r="J28" s="55"/>
      <c r="K28" s="46"/>
      <c r="L28" s="48"/>
    </row>
    <row r="29" spans="2:21" ht="16" x14ac:dyDescent="0.2">
      <c r="B29" s="50"/>
      <c r="C29" s="56"/>
      <c r="D29" s="56"/>
      <c r="E29" s="57"/>
      <c r="F29" s="50"/>
      <c r="G29" s="58"/>
      <c r="H29" s="53"/>
      <c r="I29" s="50"/>
      <c r="J29" s="55"/>
      <c r="K29" s="46"/>
      <c r="L29" s="48"/>
    </row>
    <row r="30" spans="2:21" ht="16" x14ac:dyDescent="0.2">
      <c r="B30" s="50"/>
      <c r="C30" s="56"/>
      <c r="D30" s="56"/>
      <c r="E30" s="57"/>
      <c r="F30" s="50"/>
      <c r="G30" s="58"/>
      <c r="H30" s="53"/>
      <c r="I30" s="50"/>
      <c r="J30" s="55"/>
      <c r="K30" s="46"/>
      <c r="L30" s="48"/>
    </row>
    <row r="31" spans="2:21" ht="13" thickBot="1" x14ac:dyDescent="0.2">
      <c r="B31" s="25"/>
      <c r="C31" s="25"/>
      <c r="D31" s="25"/>
      <c r="E31" s="25"/>
      <c r="F31" s="25"/>
      <c r="G31" s="25"/>
      <c r="H31" s="25"/>
      <c r="I31" s="25"/>
      <c r="J31" s="25"/>
      <c r="K31" s="25"/>
      <c r="L31" s="25"/>
      <c r="M31" s="2"/>
      <c r="N31" s="2"/>
      <c r="O31" s="2"/>
      <c r="P31" s="2"/>
      <c r="Q31" s="2"/>
      <c r="R31" s="2"/>
      <c r="S31" s="2"/>
      <c r="T31" s="2"/>
      <c r="U31" s="2"/>
    </row>
    <row r="32" spans="2:21" ht="10" customHeight="1" thickTop="1" x14ac:dyDescent="0.15">
      <c r="B32" s="59"/>
      <c r="C32" s="59"/>
      <c r="D32" s="59"/>
      <c r="E32" s="59"/>
      <c r="F32" s="59"/>
      <c r="G32" s="59"/>
      <c r="H32" s="59"/>
      <c r="I32" s="59"/>
      <c r="J32" s="59"/>
      <c r="K32" s="59"/>
      <c r="L32" s="59"/>
      <c r="M32" s="2"/>
      <c r="N32" s="2"/>
      <c r="O32" s="2"/>
      <c r="P32" s="2"/>
      <c r="Q32" s="2"/>
      <c r="R32" s="2"/>
      <c r="S32" s="2"/>
      <c r="T32" s="2"/>
      <c r="U32" s="2"/>
    </row>
    <row r="33" spans="2:21" ht="22" customHeight="1" x14ac:dyDescent="0.2">
      <c r="B33" s="26" t="s">
        <v>1</v>
      </c>
      <c r="C33" s="72">
        <v>42661</v>
      </c>
      <c r="D33" s="72"/>
      <c r="E33" s="72"/>
      <c r="F33" s="25"/>
      <c r="G33" s="25"/>
      <c r="H33" s="25"/>
      <c r="I33" s="25"/>
      <c r="J33" s="25"/>
      <c r="K33" s="25"/>
      <c r="L33" s="25"/>
      <c r="M33" s="2"/>
      <c r="N33" s="2"/>
      <c r="O33" s="2"/>
      <c r="P33" s="2"/>
      <c r="Q33" s="2"/>
      <c r="R33" s="2"/>
      <c r="S33" s="2"/>
      <c r="T33" s="2"/>
      <c r="U33" s="2"/>
    </row>
    <row r="34" spans="2:21" x14ac:dyDescent="0.15">
      <c r="B34" s="25"/>
      <c r="C34" s="25"/>
      <c r="D34" s="25"/>
      <c r="E34" s="25"/>
      <c r="F34" s="25"/>
      <c r="G34" s="25"/>
      <c r="H34" s="25"/>
      <c r="I34" s="25"/>
      <c r="J34" s="25"/>
      <c r="K34" s="25"/>
      <c r="L34" s="25"/>
    </row>
    <row r="36" spans="2:21" s="8" customFormat="1" x14ac:dyDescent="0.15"/>
    <row r="37" spans="2:21" s="8" customFormat="1" x14ac:dyDescent="0.15"/>
    <row r="38" spans="2:21" s="8" customFormat="1" x14ac:dyDescent="0.15"/>
    <row r="39" spans="2:21" s="8" customFormat="1" x14ac:dyDescent="0.15"/>
    <row r="40" spans="2:21" s="8" customFormat="1" x14ac:dyDescent="0.15"/>
    <row r="41" spans="2:21" s="8" customFormat="1" x14ac:dyDescent="0.15"/>
    <row r="42" spans="2:21" s="8" customFormat="1" x14ac:dyDescent="0.15">
      <c r="E42" s="3"/>
      <c r="F42" s="3"/>
      <c r="G42" s="3"/>
      <c r="H42" s="3"/>
      <c r="I42" s="3"/>
      <c r="J42" s="3"/>
      <c r="K42" s="3"/>
      <c r="L42" s="3"/>
      <c r="M42" s="3"/>
      <c r="N42" s="3"/>
      <c r="O42" s="3"/>
      <c r="P42" s="3"/>
    </row>
    <row r="43" spans="2:21" s="8" customFormat="1" x14ac:dyDescent="0.15">
      <c r="E43" s="3"/>
      <c r="F43" s="3"/>
      <c r="G43" s="3"/>
      <c r="H43" s="3"/>
      <c r="I43" s="3"/>
      <c r="J43" s="3"/>
      <c r="K43" s="3"/>
      <c r="L43" s="3"/>
      <c r="M43" s="3"/>
      <c r="N43" s="3"/>
      <c r="O43" s="3"/>
      <c r="P43" s="3"/>
    </row>
    <row r="44" spans="2:21" s="8" customFormat="1" x14ac:dyDescent="0.15">
      <c r="E44" s="3"/>
      <c r="F44" s="3"/>
      <c r="G44" s="3"/>
      <c r="H44" s="3"/>
      <c r="I44" s="3"/>
      <c r="J44" s="3"/>
      <c r="K44" s="3"/>
      <c r="L44" s="3"/>
      <c r="M44" s="3"/>
      <c r="N44" s="3"/>
      <c r="O44" s="3"/>
      <c r="P44" s="3"/>
    </row>
    <row r="45" spans="2:21" s="8" customFormat="1" x14ac:dyDescent="0.15">
      <c r="E45" s="3"/>
      <c r="F45" s="4"/>
      <c r="G45" s="9"/>
      <c r="H45" s="9"/>
      <c r="I45" s="9"/>
      <c r="J45" s="9"/>
      <c r="K45" s="9"/>
      <c r="L45" s="3"/>
      <c r="M45" s="3"/>
      <c r="N45" s="3"/>
      <c r="O45" s="3"/>
      <c r="P45" s="3"/>
    </row>
    <row r="46" spans="2:21" s="8" customFormat="1" x14ac:dyDescent="0.15">
      <c r="E46" s="3"/>
      <c r="F46" s="4"/>
      <c r="G46" s="9"/>
      <c r="H46" s="9"/>
      <c r="I46" s="9"/>
      <c r="J46" s="9"/>
      <c r="K46" s="9"/>
      <c r="L46" s="3"/>
      <c r="M46" s="3"/>
      <c r="N46" s="3"/>
      <c r="O46" s="3"/>
      <c r="P46" s="3"/>
    </row>
    <row r="47" spans="2:21" s="8" customFormat="1" x14ac:dyDescent="0.15">
      <c r="E47" s="3"/>
      <c r="F47" s="3"/>
      <c r="G47" s="3"/>
      <c r="H47" s="3">
        <f>C17</f>
        <v>0</v>
      </c>
      <c r="I47" s="3">
        <f>D17</f>
        <v>0</v>
      </c>
      <c r="J47" s="3">
        <f>E17</f>
        <v>0</v>
      </c>
      <c r="K47" s="3">
        <f>F17</f>
        <v>0</v>
      </c>
      <c r="L47" s="3" t="str">
        <f>G17</f>
        <v>Variable Expenses</v>
      </c>
      <c r="M47" s="3"/>
      <c r="N47" s="3"/>
      <c r="O47" s="3"/>
      <c r="P47" s="3"/>
    </row>
    <row r="48" spans="2:21" s="8" customFormat="1" x14ac:dyDescent="0.15">
      <c r="E48" s="3"/>
      <c r="F48" s="4" t="s">
        <v>3</v>
      </c>
      <c r="G48" s="4"/>
      <c r="H48" s="5" t="e">
        <f>#REF!</f>
        <v>#REF!</v>
      </c>
      <c r="I48" s="5" t="e">
        <f>#REF!</f>
        <v>#REF!</v>
      </c>
      <c r="J48" s="5" t="e">
        <f>#REF!</f>
        <v>#REF!</v>
      </c>
      <c r="K48" s="5" t="e">
        <f>#REF!</f>
        <v>#REF!</v>
      </c>
      <c r="L48" s="5" t="e">
        <f>#REF!</f>
        <v>#REF!</v>
      </c>
      <c r="M48" s="3"/>
      <c r="N48" s="3"/>
      <c r="O48" s="3"/>
      <c r="P48" s="3"/>
    </row>
    <row r="49" spans="5:16" s="8" customFormat="1" x14ac:dyDescent="0.15">
      <c r="E49" s="3"/>
      <c r="F49" s="4" t="s">
        <v>2</v>
      </c>
      <c r="G49" s="3"/>
      <c r="H49" s="5" t="e">
        <f>#REF!</f>
        <v>#REF!</v>
      </c>
      <c r="I49" s="5" t="e">
        <f>#REF!</f>
        <v>#REF!</v>
      </c>
      <c r="J49" s="5" t="e">
        <f>#REF!</f>
        <v>#REF!</v>
      </c>
      <c r="K49" s="5" t="e">
        <f>#REF!</f>
        <v>#REF!</v>
      </c>
      <c r="L49" s="5" t="e">
        <f>#REF!</f>
        <v>#REF!</v>
      </c>
      <c r="M49" s="3"/>
      <c r="N49" s="3"/>
      <c r="O49" s="3"/>
      <c r="P49" s="3"/>
    </row>
    <row r="50" spans="5:16" s="8" customFormat="1" x14ac:dyDescent="0.15">
      <c r="E50" s="3"/>
      <c r="F50" s="3"/>
      <c r="G50" s="3"/>
      <c r="H50" s="6">
        <v>1</v>
      </c>
      <c r="I50" s="6">
        <v>2</v>
      </c>
      <c r="J50" s="6">
        <v>3</v>
      </c>
      <c r="K50" s="6">
        <v>4</v>
      </c>
      <c r="L50" s="6">
        <v>5</v>
      </c>
      <c r="M50" s="3"/>
      <c r="N50" s="3"/>
      <c r="O50" s="3"/>
      <c r="P50" s="3"/>
    </row>
    <row r="51" spans="5:16" s="8" customFormat="1" x14ac:dyDescent="0.15">
      <c r="E51" s="3"/>
      <c r="F51" s="3"/>
      <c r="G51" s="3"/>
      <c r="H51" s="7" t="e">
        <f>IF(AND(#REF!&lt;0,#REF!&gt;0),-#REF!/(-#REF!+#REF!)+H50,"")</f>
        <v>#REF!</v>
      </c>
      <c r="I51" s="7" t="e">
        <f>IF(AND(#REF!&lt;0,#REF!&gt;0),-#REF!/(-#REF!+#REF!)+I50,"")</f>
        <v>#REF!</v>
      </c>
      <c r="J51" s="7" t="e">
        <f>IF(AND(#REF!&lt;0,#REF!&gt;0),-#REF!/(-#REF!+#REF!)+J50,"")</f>
        <v>#REF!</v>
      </c>
      <c r="K51" s="7" t="e">
        <f>IF(AND(#REF!&lt;0,#REF!&gt;0),-#REF!/(-#REF!+#REF!)+K50,"")</f>
        <v>#REF!</v>
      </c>
      <c r="L51" s="7" t="e">
        <f>IF(AND(#REF!&lt;0,#REF!&gt;0),-#REF!/(-#REF!+#REF!)+L50,"")</f>
        <v>#REF!</v>
      </c>
      <c r="M51" s="3"/>
      <c r="N51" s="3"/>
      <c r="O51" s="3"/>
      <c r="P51" s="3"/>
    </row>
    <row r="52" spans="5:16" s="8" customFormat="1" x14ac:dyDescent="0.15">
      <c r="E52" s="3"/>
      <c r="F52" s="3"/>
      <c r="G52" s="3"/>
      <c r="H52" s="5" t="e">
        <f>IF(AND(#REF!&lt;0,#REF!&gt;0),-#REF!/(-#REF!+#REF!)+H50,"")</f>
        <v>#REF!</v>
      </c>
      <c r="I52" s="5" t="e">
        <f>IF(AND(#REF!&lt;0,#REF!&gt;0),-#REF!/(-#REF!+#REF!)+I50,"")</f>
        <v>#REF!</v>
      </c>
      <c r="J52" s="10" t="e">
        <f>IF(AND(#REF!&lt;0,#REF!&gt;0),-#REF!/(-#REF!+#REF!)+J50,"")</f>
        <v>#REF!</v>
      </c>
      <c r="K52" s="5" t="e">
        <f>IF(AND(#REF!&lt;0,#REF!&gt;0),-#REF!/(-#REF!+#REF!)+K50,"")</f>
        <v>#REF!</v>
      </c>
      <c r="L52" s="5" t="e">
        <f>IF(AND(#REF!&lt;0,#REF!&gt;0),-#REF!/(-#REF!+#REF!)+L50,"")</f>
        <v>#REF!</v>
      </c>
      <c r="M52" s="3"/>
      <c r="N52" s="3"/>
      <c r="O52" s="3"/>
      <c r="P52" s="3"/>
    </row>
    <row r="53" spans="5:16" s="8" customFormat="1" x14ac:dyDescent="0.15">
      <c r="E53" s="3"/>
      <c r="F53" s="3"/>
      <c r="G53" s="3"/>
      <c r="H53" s="3"/>
      <c r="I53" s="3"/>
      <c r="J53" s="3"/>
      <c r="K53" s="3"/>
      <c r="L53" s="3"/>
      <c r="M53" s="3"/>
      <c r="N53" s="3"/>
      <c r="O53" s="3"/>
      <c r="P53" s="3"/>
    </row>
    <row r="54" spans="5:16" s="8" customFormat="1" x14ac:dyDescent="0.15"/>
    <row r="55" spans="5:16" s="8" customFormat="1" x14ac:dyDescent="0.15"/>
    <row r="56" spans="5:16" s="8" customFormat="1" x14ac:dyDescent="0.15"/>
    <row r="57" spans="5:16" s="8" customFormat="1" x14ac:dyDescent="0.15"/>
    <row r="58" spans="5:16" s="8" customFormat="1" x14ac:dyDescent="0.15"/>
    <row r="59" spans="5:16" s="8" customFormat="1" x14ac:dyDescent="0.15"/>
    <row r="60" spans="5:16" s="8" customFormat="1" x14ac:dyDescent="0.15"/>
    <row r="61" spans="5:16" s="8" customFormat="1" x14ac:dyDescent="0.15"/>
    <row r="62" spans="5:16" s="8" customFormat="1" x14ac:dyDescent="0.15"/>
    <row r="63" spans="5:16" s="8" customFormat="1" x14ac:dyDescent="0.15"/>
    <row r="64" spans="5:16" s="8" customFormat="1" x14ac:dyDescent="0.15"/>
    <row r="65" s="8" customFormat="1" x14ac:dyDescent="0.15"/>
    <row r="66" s="8" customFormat="1" x14ac:dyDescent="0.15"/>
    <row r="67" s="8" customFormat="1" x14ac:dyDescent="0.15"/>
    <row r="68" s="8" customFormat="1" x14ac:dyDescent="0.15"/>
    <row r="69" s="8" customFormat="1" x14ac:dyDescent="0.15"/>
    <row r="70" s="8" customFormat="1" x14ac:dyDescent="0.15"/>
    <row r="71" s="8" customFormat="1" x14ac:dyDescent="0.15"/>
  </sheetData>
  <sheetProtection sheet="1" objects="1" scenarios="1" selectLockedCells="1"/>
  <customSheetViews>
    <customSheetView guid="{C1978395-E8B6-0344-A180-6F31AE067C04}" scale="120" showPageBreaks="1" showGridLines="0" fitToPage="1" view="pageLayout">
      <selection activeCell="E11" sqref="E11"/>
      <pageMargins left="0.75000000000000011" right="0.75000000000000011" top="1" bottom="1" header="0.5" footer="0.5"/>
      <pageSetup paperSize="9" scale="42" orientation="landscape" horizontalDpi="4294967292" verticalDpi="4294967292"/>
    </customSheetView>
  </customSheetViews>
  <mergeCells count="8">
    <mergeCell ref="I2:L2"/>
    <mergeCell ref="C33:E33"/>
    <mergeCell ref="B7:C7"/>
    <mergeCell ref="B11:C11"/>
    <mergeCell ref="B5:C5"/>
    <mergeCell ref="B8:C8"/>
    <mergeCell ref="B10:C10"/>
    <mergeCell ref="B13:C13"/>
  </mergeCells>
  <phoneticPr fontId="9" type="noConversion"/>
  <conditionalFormatting sqref="I2">
    <cfRule type="expression" dxfId="48" priority="39">
      <formula>I2=""</formula>
    </cfRule>
  </conditionalFormatting>
  <conditionalFormatting sqref="C33:E33">
    <cfRule type="expression" dxfId="47" priority="38">
      <formula>$C$33=""</formula>
    </cfRule>
  </conditionalFormatting>
  <conditionalFormatting sqref="I10">
    <cfRule type="dataBar" priority="36">
      <dataBar>
        <cfvo type="min"/>
        <cfvo type="max"/>
        <color rgb="FF638EC6"/>
      </dataBar>
      <extLst>
        <ext xmlns:x14="http://schemas.microsoft.com/office/spreadsheetml/2009/9/main" uri="{B025F937-C7B1-47D3-B67F-A62EFF666E3E}">
          <x14:id>{4B14378B-97B9-0B44-8469-ADCB1EC04EA3}</x14:id>
        </ext>
      </extLst>
    </cfRule>
  </conditionalFormatting>
  <conditionalFormatting sqref="B19">
    <cfRule type="expression" dxfId="46" priority="35">
      <formula>B19=""</formula>
    </cfRule>
  </conditionalFormatting>
  <conditionalFormatting sqref="C19">
    <cfRule type="expression" dxfId="45" priority="34">
      <formula>C19=""</formula>
    </cfRule>
  </conditionalFormatting>
  <conditionalFormatting sqref="C20">
    <cfRule type="expression" dxfId="44" priority="33">
      <formula>C20=""</formula>
    </cfRule>
  </conditionalFormatting>
  <conditionalFormatting sqref="C21">
    <cfRule type="expression" dxfId="43" priority="32">
      <formula>C21=""</formula>
    </cfRule>
  </conditionalFormatting>
  <conditionalFormatting sqref="C22">
    <cfRule type="expression" dxfId="42" priority="31">
      <formula>C22=""</formula>
    </cfRule>
  </conditionalFormatting>
  <conditionalFormatting sqref="C23:C28">
    <cfRule type="expression" dxfId="41" priority="30">
      <formula>C23=""</formula>
    </cfRule>
  </conditionalFormatting>
  <conditionalFormatting sqref="D19">
    <cfRule type="expression" dxfId="40" priority="29">
      <formula>D19=""</formula>
    </cfRule>
  </conditionalFormatting>
  <conditionalFormatting sqref="D20">
    <cfRule type="expression" dxfId="39" priority="28">
      <formula>D20=""</formula>
    </cfRule>
  </conditionalFormatting>
  <conditionalFormatting sqref="D21">
    <cfRule type="expression" dxfId="38" priority="27">
      <formula>D21=""</formula>
    </cfRule>
  </conditionalFormatting>
  <conditionalFormatting sqref="D22">
    <cfRule type="expression" dxfId="37" priority="26">
      <formula>D22=""</formula>
    </cfRule>
  </conditionalFormatting>
  <conditionalFormatting sqref="D23:D28">
    <cfRule type="expression" dxfId="36" priority="25">
      <formula>D23=""</formula>
    </cfRule>
  </conditionalFormatting>
  <conditionalFormatting sqref="H19">
    <cfRule type="expression" dxfId="35" priority="24">
      <formula>H19=""</formula>
    </cfRule>
  </conditionalFormatting>
  <conditionalFormatting sqref="H20">
    <cfRule type="expression" dxfId="34" priority="23">
      <formula>H20=""</formula>
    </cfRule>
  </conditionalFormatting>
  <conditionalFormatting sqref="H21">
    <cfRule type="expression" dxfId="33" priority="22">
      <formula>H21=""</formula>
    </cfRule>
  </conditionalFormatting>
  <conditionalFormatting sqref="H22">
    <cfRule type="expression" dxfId="32" priority="21">
      <formula>H22=""</formula>
    </cfRule>
  </conditionalFormatting>
  <conditionalFormatting sqref="H23:H28">
    <cfRule type="expression" dxfId="31" priority="20">
      <formula>H23=""</formula>
    </cfRule>
  </conditionalFormatting>
  <conditionalFormatting sqref="B20">
    <cfRule type="expression" dxfId="30" priority="19">
      <formula>B20=""</formula>
    </cfRule>
  </conditionalFormatting>
  <conditionalFormatting sqref="B21">
    <cfRule type="expression" dxfId="29" priority="18">
      <formula>B21=""</formula>
    </cfRule>
  </conditionalFormatting>
  <conditionalFormatting sqref="B22">
    <cfRule type="expression" dxfId="28" priority="17">
      <formula>B22=""</formula>
    </cfRule>
  </conditionalFormatting>
  <conditionalFormatting sqref="B23">
    <cfRule type="expression" dxfId="27" priority="16">
      <formula>B23=""</formula>
    </cfRule>
  </conditionalFormatting>
  <conditionalFormatting sqref="L19">
    <cfRule type="expression" dxfId="26" priority="15">
      <formula>L19=""</formula>
    </cfRule>
  </conditionalFormatting>
  <conditionalFormatting sqref="L20">
    <cfRule type="expression" dxfId="25" priority="14">
      <formula>L20=""</formula>
    </cfRule>
  </conditionalFormatting>
  <conditionalFormatting sqref="L21">
    <cfRule type="expression" dxfId="24" priority="13">
      <formula>L21=""</formula>
    </cfRule>
  </conditionalFormatting>
  <conditionalFormatting sqref="L22">
    <cfRule type="expression" dxfId="23" priority="12">
      <formula>L22=""</formula>
    </cfRule>
  </conditionalFormatting>
  <conditionalFormatting sqref="L23">
    <cfRule type="expression" dxfId="22" priority="11">
      <formula>L23=""</formula>
    </cfRule>
  </conditionalFormatting>
  <conditionalFormatting sqref="L24:L30">
    <cfRule type="expression" dxfId="21" priority="10">
      <formula>L24=""</formula>
    </cfRule>
  </conditionalFormatting>
  <conditionalFormatting sqref="K23">
    <cfRule type="expression" dxfId="20" priority="9">
      <formula>K23=""</formula>
    </cfRule>
  </conditionalFormatting>
  <conditionalFormatting sqref="K24:K30">
    <cfRule type="expression" dxfId="19" priority="8">
      <formula>K24=""</formula>
    </cfRule>
  </conditionalFormatting>
  <conditionalFormatting sqref="K19">
    <cfRule type="expression" dxfId="18" priority="7">
      <formula>K19=""</formula>
    </cfRule>
  </conditionalFormatting>
  <conditionalFormatting sqref="K20">
    <cfRule type="expression" dxfId="17" priority="6">
      <formula>K20=""</formula>
    </cfRule>
  </conditionalFormatting>
  <conditionalFormatting sqref="K21">
    <cfRule type="expression" dxfId="16" priority="5">
      <formula>K21=""</formula>
    </cfRule>
  </conditionalFormatting>
  <conditionalFormatting sqref="K22">
    <cfRule type="expression" dxfId="15" priority="4">
      <formula>K22=""</formula>
    </cfRule>
  </conditionalFormatting>
  <conditionalFormatting sqref="B13:C13">
    <cfRule type="cellIs" dxfId="14" priority="3" operator="lessThan">
      <formula>0</formula>
    </cfRule>
  </conditionalFormatting>
  <conditionalFormatting sqref="B13:C13">
    <cfRule type="expression" dxfId="13" priority="37">
      <formula>#REF!</formula>
    </cfRule>
  </conditionalFormatting>
  <conditionalFormatting sqref="C15">
    <cfRule type="expression" dxfId="12" priority="2">
      <formula>$C$15=""</formula>
    </cfRule>
  </conditionalFormatting>
  <conditionalFormatting sqref="B24:B28">
    <cfRule type="expression" dxfId="11" priority="1">
      <formula>B24=""</formula>
    </cfRule>
  </conditionalFormatting>
  <dataValidations count="1">
    <dataValidation type="list" allowBlank="1" showInputMessage="1" showErrorMessage="1" sqref="C15">
      <formula1>$P$5:$P$7</formula1>
    </dataValidation>
  </dataValidations>
  <pageMargins left="0.25" right="0.25" top="0.75" bottom="0.75" header="0.3" footer="0.3"/>
  <pageSetup paperSize="9" orientation="landscape" horizontalDpi="4294967292" verticalDpi="4294967292"/>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4B14378B-97B9-0B44-8469-ADCB1EC04EA3}">
            <x14:dataBar minLength="0" maxLength="100" border="1" negativeBarBorderColorSameAsPositive="0">
              <x14:cfvo type="autoMin"/>
              <x14:cfvo type="autoMax"/>
              <x14:borderColor rgb="FF638EC6"/>
              <x14:negativeFillColor rgb="FFFF0000"/>
              <x14:negativeBorderColor rgb="FFFF0000"/>
              <x14:axisColor rgb="FF000000"/>
            </x14:dataBar>
          </x14:cfRule>
          <xm:sqref>I10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Home</vt:lpstr>
      <vt:lpstr>How to use</vt:lpstr>
      <vt:lpstr>Template</vt:lpstr>
      <vt:lpstr>Example</vt:lpstr>
    </vt:vector>
  </TitlesOfParts>
  <Company>Innovalor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 Janssen</dc:creator>
  <cp:lastModifiedBy>Microsoft Office User</cp:lastModifiedBy>
  <cp:lastPrinted>2016-07-25T09:50:08Z</cp:lastPrinted>
  <dcterms:created xsi:type="dcterms:W3CDTF">2015-08-06T13:57:34Z</dcterms:created>
  <dcterms:modified xsi:type="dcterms:W3CDTF">2016-11-11T09:41:22Z</dcterms:modified>
</cp:coreProperties>
</file>