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\\172.27.1.252\Personal\Департамент экономики и инвестиций\Отдел государственных программ\ГОСУДАРСТВЕННЫЕ ПРОГРАММЫ\ГОСУДАРСТВЕННЫЕ ПРОГРАММЫ ЧАО\ОТЧЕТЫ ПО ГП\Отчеты 2024\3 квартал 2024\на Счетную, Думу, Аппарат, сайт\"/>
    </mc:Choice>
  </mc:AlternateContent>
  <xr:revisionPtr revIDLastSave="0" documentId="13_ncr:1_{3104777C-7217-47C0-8001-F3BDE2CD05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тчет за 9 месяцев 2024" sheetId="2" r:id="rId1"/>
    <sheet name="показатели" sheetId="1" r:id="rId2"/>
  </sheets>
  <definedNames>
    <definedName name="_xlnm._FilterDatabase" localSheetId="0" hidden="1">'отчет за 9 месяцев 2024'!$A$7:$Y$172</definedName>
    <definedName name="_xlnm._FilterDatabase" localSheetId="1" hidden="1">показатели!$A$4:$H$165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2" l="1"/>
  <c r="V8" i="2"/>
  <c r="U9" i="2"/>
  <c r="V9" i="2"/>
  <c r="U10" i="2"/>
  <c r="V10" i="2"/>
  <c r="U11" i="2"/>
  <c r="V11" i="2"/>
  <c r="U12" i="2"/>
  <c r="V12" i="2"/>
  <c r="U13" i="2"/>
  <c r="V13" i="2"/>
  <c r="U14" i="2"/>
  <c r="U15" i="2"/>
  <c r="V15" i="2"/>
  <c r="U16" i="2"/>
  <c r="V16" i="2"/>
  <c r="U17" i="2"/>
  <c r="V17" i="2"/>
  <c r="U18" i="2"/>
  <c r="V18" i="2"/>
  <c r="U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U27" i="2"/>
  <c r="X27" i="2"/>
  <c r="U29" i="2"/>
  <c r="V29" i="2"/>
  <c r="U30" i="2"/>
  <c r="V30" i="2"/>
  <c r="U31" i="2"/>
  <c r="U32" i="2"/>
  <c r="U33" i="2"/>
  <c r="U34" i="2"/>
  <c r="U36" i="2"/>
  <c r="V36" i="2"/>
  <c r="U37" i="2"/>
  <c r="V37" i="2"/>
  <c r="U38" i="2"/>
  <c r="V38" i="2"/>
  <c r="U39" i="2"/>
  <c r="V39" i="2"/>
  <c r="U40" i="2"/>
  <c r="U41" i="2"/>
  <c r="U43" i="2"/>
  <c r="U44" i="2"/>
  <c r="V44" i="2"/>
  <c r="U45" i="2"/>
  <c r="U46" i="2"/>
  <c r="V46" i="2"/>
  <c r="U47" i="2"/>
  <c r="V47" i="2"/>
  <c r="U48" i="2"/>
  <c r="V48" i="2"/>
  <c r="U49" i="2"/>
  <c r="U50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U59" i="2"/>
  <c r="U60" i="2"/>
  <c r="U61" i="2"/>
  <c r="U62" i="2"/>
  <c r="U63" i="2"/>
  <c r="V63" i="2"/>
  <c r="U64" i="2"/>
  <c r="U65" i="2"/>
  <c r="V65" i="2"/>
  <c r="U66" i="2"/>
  <c r="V68" i="2"/>
  <c r="Y68" i="2"/>
  <c r="U69" i="2"/>
  <c r="U70" i="2"/>
  <c r="Y70" i="2"/>
  <c r="U71" i="2"/>
  <c r="U72" i="2"/>
  <c r="V72" i="2"/>
  <c r="Y72" i="2"/>
  <c r="U73" i="2"/>
  <c r="U74" i="2"/>
  <c r="V74" i="2"/>
  <c r="U75" i="2"/>
  <c r="V75" i="2"/>
  <c r="U76" i="2"/>
  <c r="U78" i="2"/>
  <c r="U79" i="2"/>
  <c r="U80" i="2"/>
  <c r="U81" i="2"/>
  <c r="U82" i="2"/>
  <c r="U84" i="2"/>
  <c r="U85" i="2"/>
  <c r="V85" i="2"/>
  <c r="U86" i="2"/>
  <c r="U87" i="2"/>
  <c r="U88" i="2"/>
  <c r="U90" i="2"/>
  <c r="U91" i="2"/>
  <c r="V91" i="2"/>
  <c r="U92" i="2"/>
  <c r="V92" i="2"/>
  <c r="U93" i="2"/>
  <c r="V93" i="2"/>
  <c r="U94" i="2"/>
  <c r="V94" i="2"/>
  <c r="U95" i="2"/>
  <c r="U96" i="2"/>
  <c r="V96" i="2"/>
  <c r="U97" i="2"/>
  <c r="U98" i="2"/>
  <c r="V98" i="2"/>
  <c r="U99" i="2"/>
  <c r="V99" i="2"/>
  <c r="U100" i="2"/>
  <c r="U101" i="2"/>
  <c r="U102" i="2"/>
  <c r="V102" i="2"/>
  <c r="U103" i="2"/>
  <c r="U104" i="2"/>
  <c r="V104" i="2"/>
  <c r="U106" i="2"/>
  <c r="V106" i="2"/>
  <c r="U107" i="2"/>
  <c r="V107" i="2"/>
  <c r="U108" i="2"/>
  <c r="V108" i="2"/>
  <c r="U109" i="2"/>
  <c r="V109" i="2"/>
  <c r="U110" i="2"/>
  <c r="U112" i="2"/>
  <c r="U113" i="2"/>
  <c r="V113" i="2"/>
  <c r="U114" i="2"/>
  <c r="V114" i="2"/>
  <c r="U115" i="2"/>
  <c r="U116" i="2"/>
  <c r="U117" i="2"/>
  <c r="U118" i="2"/>
  <c r="U119" i="2"/>
  <c r="U120" i="2"/>
  <c r="U121" i="2"/>
  <c r="U123" i="2"/>
  <c r="U124" i="2"/>
  <c r="U125" i="2"/>
  <c r="U126" i="2"/>
  <c r="U127" i="2"/>
  <c r="U128" i="2"/>
  <c r="U130" i="2"/>
  <c r="U131" i="2"/>
  <c r="U132" i="2"/>
  <c r="U133" i="2"/>
  <c r="U134" i="2"/>
  <c r="U135" i="2"/>
  <c r="U137" i="2"/>
  <c r="U138" i="2"/>
  <c r="U139" i="2"/>
  <c r="U140" i="2"/>
  <c r="U141" i="2"/>
  <c r="U142" i="2"/>
  <c r="U144" i="2"/>
  <c r="V144" i="2"/>
  <c r="U145" i="2"/>
  <c r="U146" i="2"/>
  <c r="V146" i="2"/>
  <c r="U148" i="2"/>
  <c r="U149" i="2"/>
  <c r="U150" i="2"/>
  <c r="U151" i="2"/>
  <c r="U152" i="2"/>
  <c r="U153" i="2"/>
  <c r="V153" i="2"/>
  <c r="U154" i="2"/>
  <c r="U155" i="2"/>
  <c r="U156" i="2"/>
  <c r="U157" i="2"/>
  <c r="U159" i="2"/>
  <c r="U160" i="2"/>
  <c r="U161" i="2"/>
  <c r="U162" i="2"/>
  <c r="U164" i="2"/>
  <c r="U165" i="2"/>
  <c r="U166" i="2"/>
  <c r="U168" i="2"/>
  <c r="V168" i="2"/>
  <c r="U169" i="2"/>
  <c r="V169" i="2"/>
  <c r="U170" i="2"/>
  <c r="U172" i="2"/>
  <c r="E7" i="2" l="1"/>
  <c r="H143" i="2" l="1"/>
  <c r="J108" i="2"/>
  <c r="J71" i="2"/>
  <c r="R68" i="2"/>
  <c r="R74" i="2"/>
  <c r="H68" i="2"/>
  <c r="U68" i="2" s="1"/>
  <c r="D158" i="2"/>
  <c r="C158" i="2"/>
  <c r="E162" i="2"/>
  <c r="E161" i="2"/>
  <c r="H7" i="2" l="1"/>
  <c r="I7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7" i="2" l="1"/>
  <c r="T158" i="2"/>
  <c r="S158" i="2"/>
  <c r="Q158" i="2"/>
  <c r="P158" i="2"/>
  <c r="O158" i="2"/>
  <c r="M158" i="2"/>
  <c r="L158" i="2"/>
  <c r="K158" i="2"/>
  <c r="I158" i="2"/>
  <c r="H158" i="2"/>
  <c r="R162" i="2"/>
  <c r="N162" i="2"/>
  <c r="J162" i="2"/>
  <c r="G165" i="1"/>
  <c r="W162" i="2" l="1"/>
  <c r="L51" i="2" l="1"/>
  <c r="I51" i="2"/>
  <c r="K51" i="2"/>
  <c r="M51" i="2"/>
  <c r="O51" i="2"/>
  <c r="P51" i="2"/>
  <c r="Q51" i="2"/>
  <c r="S51" i="2"/>
  <c r="T51" i="2"/>
  <c r="H51" i="2"/>
  <c r="R66" i="2"/>
  <c r="N66" i="2"/>
  <c r="J66" i="2"/>
  <c r="R65" i="2"/>
  <c r="N65" i="2"/>
  <c r="R64" i="2"/>
  <c r="N64" i="2"/>
  <c r="R63" i="2"/>
  <c r="N63" i="2"/>
  <c r="R62" i="2"/>
  <c r="N62" i="2"/>
  <c r="R61" i="2"/>
  <c r="N61" i="2"/>
  <c r="R60" i="2"/>
  <c r="N60" i="2"/>
  <c r="R59" i="2"/>
  <c r="N59" i="2"/>
  <c r="R58" i="2"/>
  <c r="N58" i="2"/>
  <c r="R57" i="2"/>
  <c r="N57" i="2"/>
  <c r="R56" i="2"/>
  <c r="N56" i="2"/>
  <c r="R55" i="2"/>
  <c r="N55" i="2"/>
  <c r="R54" i="2"/>
  <c r="N54" i="2"/>
  <c r="R53" i="2"/>
  <c r="N53" i="2"/>
  <c r="R52" i="2"/>
  <c r="N52" i="2"/>
  <c r="G29" i="1"/>
  <c r="G31" i="1"/>
  <c r="G33" i="1"/>
  <c r="G36" i="1"/>
  <c r="G28" i="1"/>
  <c r="R155" i="2"/>
  <c r="N155" i="2"/>
  <c r="J155" i="2"/>
  <c r="G24" i="1"/>
  <c r="G23" i="1"/>
  <c r="W66" i="2" l="1"/>
  <c r="U51" i="2"/>
  <c r="W155" i="2"/>
  <c r="V51" i="2"/>
  <c r="R51" i="2"/>
  <c r="N51" i="2"/>
  <c r="J65" i="2"/>
  <c r="G143" i="1"/>
  <c r="G95" i="1"/>
  <c r="G96" i="1"/>
  <c r="G99" i="1"/>
  <c r="G67" i="1"/>
  <c r="Q143" i="2"/>
  <c r="P143" i="2"/>
  <c r="M143" i="2"/>
  <c r="L143" i="2"/>
  <c r="I143" i="2"/>
  <c r="D42" i="2"/>
  <c r="I42" i="2"/>
  <c r="H42" i="2"/>
  <c r="M42" i="2"/>
  <c r="L42" i="2"/>
  <c r="P42" i="2"/>
  <c r="C143" i="2"/>
  <c r="J135" i="2"/>
  <c r="N135" i="2"/>
  <c r="R135" i="2"/>
  <c r="R172" i="2"/>
  <c r="N172" i="2"/>
  <c r="J172" i="2"/>
  <c r="T171" i="2"/>
  <c r="S171" i="2"/>
  <c r="Q171" i="2"/>
  <c r="P171" i="2"/>
  <c r="O171" i="2"/>
  <c r="M171" i="2"/>
  <c r="L171" i="2"/>
  <c r="K171" i="2"/>
  <c r="I171" i="2"/>
  <c r="H171" i="2"/>
  <c r="G171" i="2"/>
  <c r="F171" i="2"/>
  <c r="E171" i="2"/>
  <c r="D171" i="2"/>
  <c r="C171" i="2"/>
  <c r="R170" i="2"/>
  <c r="N170" i="2"/>
  <c r="J170" i="2"/>
  <c r="E170" i="2"/>
  <c r="R169" i="2"/>
  <c r="N169" i="2"/>
  <c r="J169" i="2"/>
  <c r="C169" i="2"/>
  <c r="R168" i="2"/>
  <c r="N168" i="2"/>
  <c r="J168" i="2"/>
  <c r="C168" i="2"/>
  <c r="T167" i="2"/>
  <c r="S167" i="2"/>
  <c r="Q167" i="2"/>
  <c r="P167" i="2"/>
  <c r="O167" i="2"/>
  <c r="M167" i="2"/>
  <c r="L167" i="2"/>
  <c r="K167" i="2"/>
  <c r="I167" i="2"/>
  <c r="H167" i="2"/>
  <c r="G167" i="2"/>
  <c r="F167" i="2"/>
  <c r="D167" i="2"/>
  <c r="R166" i="2"/>
  <c r="N166" i="2"/>
  <c r="J166" i="2"/>
  <c r="E166" i="2"/>
  <c r="R165" i="2"/>
  <c r="N165" i="2"/>
  <c r="J165" i="2"/>
  <c r="E165" i="2"/>
  <c r="R164" i="2"/>
  <c r="N164" i="2"/>
  <c r="J164" i="2"/>
  <c r="E164" i="2"/>
  <c r="T163" i="2"/>
  <c r="S163" i="2"/>
  <c r="Q163" i="2"/>
  <c r="P163" i="2"/>
  <c r="O163" i="2"/>
  <c r="M163" i="2"/>
  <c r="L163" i="2"/>
  <c r="K163" i="2"/>
  <c r="I163" i="2"/>
  <c r="H163" i="2"/>
  <c r="G163" i="2"/>
  <c r="F163" i="2"/>
  <c r="D163" i="2"/>
  <c r="C163" i="2"/>
  <c r="R161" i="2"/>
  <c r="N161" i="2"/>
  <c r="J161" i="2"/>
  <c r="R160" i="2"/>
  <c r="N160" i="2"/>
  <c r="J160" i="2"/>
  <c r="E160" i="2"/>
  <c r="R159" i="2"/>
  <c r="N159" i="2"/>
  <c r="J159" i="2"/>
  <c r="E159" i="2"/>
  <c r="G158" i="2"/>
  <c r="F158" i="2"/>
  <c r="R154" i="2"/>
  <c r="N154" i="2"/>
  <c r="J154" i="2"/>
  <c r="E154" i="2"/>
  <c r="R153" i="2"/>
  <c r="N153" i="2"/>
  <c r="J153" i="2"/>
  <c r="E153" i="2"/>
  <c r="R152" i="2"/>
  <c r="N152" i="2"/>
  <c r="J152" i="2"/>
  <c r="E152" i="2"/>
  <c r="R150" i="2"/>
  <c r="N150" i="2"/>
  <c r="J150" i="2"/>
  <c r="E150" i="2"/>
  <c r="R149" i="2"/>
  <c r="N149" i="2"/>
  <c r="J149" i="2"/>
  <c r="E149" i="2"/>
  <c r="R148" i="2"/>
  <c r="N148" i="2"/>
  <c r="J148" i="2"/>
  <c r="E148" i="2"/>
  <c r="R147" i="2"/>
  <c r="N147" i="2"/>
  <c r="J147" i="2"/>
  <c r="E147" i="2"/>
  <c r="R146" i="2"/>
  <c r="N146" i="2"/>
  <c r="J146" i="2"/>
  <c r="E146" i="2"/>
  <c r="R156" i="2"/>
  <c r="N156" i="2"/>
  <c r="J156" i="2"/>
  <c r="R157" i="2"/>
  <c r="N157" i="2"/>
  <c r="J157" i="2"/>
  <c r="R151" i="2"/>
  <c r="N151" i="2"/>
  <c r="J151" i="2"/>
  <c r="R145" i="2"/>
  <c r="N145" i="2"/>
  <c r="J145" i="2"/>
  <c r="E145" i="2"/>
  <c r="R144" i="2"/>
  <c r="N144" i="2"/>
  <c r="J144" i="2"/>
  <c r="E144" i="2"/>
  <c r="T143" i="2"/>
  <c r="S143" i="2"/>
  <c r="O143" i="2"/>
  <c r="K143" i="2"/>
  <c r="G143" i="2"/>
  <c r="F143" i="2"/>
  <c r="D143" i="2"/>
  <c r="R142" i="2"/>
  <c r="N142" i="2"/>
  <c r="J142" i="2"/>
  <c r="E142" i="2"/>
  <c r="R141" i="2"/>
  <c r="N141" i="2"/>
  <c r="J141" i="2"/>
  <c r="E141" i="2"/>
  <c r="R140" i="2"/>
  <c r="N140" i="2"/>
  <c r="J140" i="2"/>
  <c r="E140" i="2"/>
  <c r="R139" i="2"/>
  <c r="N139" i="2"/>
  <c r="J139" i="2"/>
  <c r="E139" i="2"/>
  <c r="R138" i="2"/>
  <c r="N138" i="2"/>
  <c r="J138" i="2"/>
  <c r="E138" i="2"/>
  <c r="R137" i="2"/>
  <c r="N137" i="2"/>
  <c r="J137" i="2"/>
  <c r="E137" i="2"/>
  <c r="T136" i="2"/>
  <c r="S136" i="2"/>
  <c r="Q136" i="2"/>
  <c r="P136" i="2"/>
  <c r="O136" i="2"/>
  <c r="M136" i="2"/>
  <c r="L136" i="2"/>
  <c r="K136" i="2"/>
  <c r="I136" i="2"/>
  <c r="H136" i="2"/>
  <c r="G136" i="2"/>
  <c r="F136" i="2"/>
  <c r="D136" i="2"/>
  <c r="C136" i="2"/>
  <c r="R132" i="2"/>
  <c r="N132" i="2"/>
  <c r="J132" i="2"/>
  <c r="E132" i="2"/>
  <c r="R134" i="2"/>
  <c r="N134" i="2"/>
  <c r="J134" i="2"/>
  <c r="R133" i="2"/>
  <c r="N133" i="2"/>
  <c r="J133" i="2"/>
  <c r="R131" i="2"/>
  <c r="N131" i="2"/>
  <c r="J131" i="2"/>
  <c r="R130" i="2"/>
  <c r="N130" i="2"/>
  <c r="J130" i="2"/>
  <c r="C130" i="2"/>
  <c r="T129" i="2"/>
  <c r="S129" i="2"/>
  <c r="Q129" i="2"/>
  <c r="P129" i="2"/>
  <c r="O129" i="2"/>
  <c r="M129" i="2"/>
  <c r="L129" i="2"/>
  <c r="K129" i="2"/>
  <c r="I129" i="2"/>
  <c r="H129" i="2"/>
  <c r="G129" i="2"/>
  <c r="F129" i="2"/>
  <c r="D129" i="2"/>
  <c r="R128" i="2"/>
  <c r="N128" i="2"/>
  <c r="J128" i="2"/>
  <c r="E128" i="2"/>
  <c r="R127" i="2"/>
  <c r="N127" i="2"/>
  <c r="J127" i="2"/>
  <c r="R126" i="2"/>
  <c r="N126" i="2"/>
  <c r="J126" i="2"/>
  <c r="R125" i="2"/>
  <c r="N125" i="2"/>
  <c r="J125" i="2"/>
  <c r="R124" i="2"/>
  <c r="N124" i="2"/>
  <c r="J124" i="2"/>
  <c r="E124" i="2"/>
  <c r="R123" i="2"/>
  <c r="N123" i="2"/>
  <c r="J123" i="2"/>
  <c r="T122" i="2"/>
  <c r="S122" i="2"/>
  <c r="Q122" i="2"/>
  <c r="P122" i="2"/>
  <c r="O122" i="2"/>
  <c r="M122" i="2"/>
  <c r="L122" i="2"/>
  <c r="K122" i="2"/>
  <c r="I122" i="2"/>
  <c r="H122" i="2"/>
  <c r="G122" i="2"/>
  <c r="F122" i="2"/>
  <c r="D122" i="2"/>
  <c r="C122" i="2"/>
  <c r="R121" i="2"/>
  <c r="N121" i="2"/>
  <c r="J121" i="2"/>
  <c r="E121" i="2"/>
  <c r="R120" i="2"/>
  <c r="N120" i="2"/>
  <c r="J120" i="2"/>
  <c r="E120" i="2"/>
  <c r="R119" i="2"/>
  <c r="N119" i="2"/>
  <c r="J119" i="2"/>
  <c r="E119" i="2"/>
  <c r="R118" i="2"/>
  <c r="N118" i="2"/>
  <c r="J118" i="2"/>
  <c r="E118" i="2"/>
  <c r="R116" i="2"/>
  <c r="N116" i="2"/>
  <c r="J116" i="2"/>
  <c r="E116" i="2"/>
  <c r="R117" i="2"/>
  <c r="N117" i="2"/>
  <c r="J117" i="2"/>
  <c r="E117" i="2"/>
  <c r="R115" i="2"/>
  <c r="N115" i="2"/>
  <c r="J115" i="2"/>
  <c r="E115" i="2"/>
  <c r="R114" i="2"/>
  <c r="N114" i="2"/>
  <c r="J114" i="2"/>
  <c r="E114" i="2"/>
  <c r="R113" i="2"/>
  <c r="N113" i="2"/>
  <c r="J113" i="2"/>
  <c r="E113" i="2"/>
  <c r="R112" i="2"/>
  <c r="N112" i="2"/>
  <c r="J112" i="2"/>
  <c r="E112" i="2"/>
  <c r="T111" i="2"/>
  <c r="S111" i="2"/>
  <c r="Q111" i="2"/>
  <c r="P111" i="2"/>
  <c r="O111" i="2"/>
  <c r="M111" i="2"/>
  <c r="L111" i="2"/>
  <c r="K111" i="2"/>
  <c r="I111" i="2"/>
  <c r="H111" i="2"/>
  <c r="G111" i="2"/>
  <c r="F111" i="2"/>
  <c r="C111" i="2"/>
  <c r="R110" i="2"/>
  <c r="N110" i="2"/>
  <c r="J110" i="2"/>
  <c r="E110" i="2"/>
  <c r="R109" i="2"/>
  <c r="N109" i="2"/>
  <c r="J109" i="2"/>
  <c r="E109" i="2"/>
  <c r="R108" i="2"/>
  <c r="N108" i="2"/>
  <c r="E108" i="2"/>
  <c r="R107" i="2"/>
  <c r="N107" i="2"/>
  <c r="J107" i="2"/>
  <c r="E107" i="2"/>
  <c r="R106" i="2"/>
  <c r="N106" i="2"/>
  <c r="J106" i="2"/>
  <c r="E106" i="2"/>
  <c r="T105" i="2"/>
  <c r="S105" i="2"/>
  <c r="Q105" i="2"/>
  <c r="P105" i="2"/>
  <c r="O105" i="2"/>
  <c r="M105" i="2"/>
  <c r="L105" i="2"/>
  <c r="K105" i="2"/>
  <c r="I105" i="2"/>
  <c r="H105" i="2"/>
  <c r="G105" i="2"/>
  <c r="F105" i="2"/>
  <c r="D105" i="2"/>
  <c r="C105" i="2"/>
  <c r="R104" i="2"/>
  <c r="N104" i="2"/>
  <c r="J104" i="2"/>
  <c r="C104" i="2"/>
  <c r="R103" i="2"/>
  <c r="N103" i="2"/>
  <c r="J103" i="2"/>
  <c r="E103" i="2"/>
  <c r="R102" i="2"/>
  <c r="N102" i="2"/>
  <c r="J102" i="2"/>
  <c r="E102" i="2"/>
  <c r="R101" i="2"/>
  <c r="N101" i="2"/>
  <c r="J101" i="2"/>
  <c r="E101" i="2"/>
  <c r="R100" i="2"/>
  <c r="N100" i="2"/>
  <c r="J100" i="2"/>
  <c r="R99" i="2"/>
  <c r="N99" i="2"/>
  <c r="J99" i="2"/>
  <c r="E99" i="2"/>
  <c r="R98" i="2"/>
  <c r="N98" i="2"/>
  <c r="J98" i="2"/>
  <c r="E98" i="2"/>
  <c r="R97" i="2"/>
  <c r="N97" i="2"/>
  <c r="J97" i="2"/>
  <c r="C97" i="2"/>
  <c r="R96" i="2"/>
  <c r="N96" i="2"/>
  <c r="J96" i="2"/>
  <c r="C96" i="2"/>
  <c r="R95" i="2"/>
  <c r="N95" i="2"/>
  <c r="J95" i="2"/>
  <c r="R94" i="2"/>
  <c r="N94" i="2"/>
  <c r="J94" i="2"/>
  <c r="C94" i="2"/>
  <c r="R93" i="2"/>
  <c r="N93" i="2"/>
  <c r="J93" i="2"/>
  <c r="C93" i="2"/>
  <c r="R92" i="2"/>
  <c r="N92" i="2"/>
  <c r="J92" i="2"/>
  <c r="E92" i="2"/>
  <c r="R91" i="2"/>
  <c r="N91" i="2"/>
  <c r="J91" i="2"/>
  <c r="C91" i="2"/>
  <c r="R90" i="2"/>
  <c r="N90" i="2"/>
  <c r="J90" i="2"/>
  <c r="E90" i="2"/>
  <c r="T89" i="2"/>
  <c r="S89" i="2"/>
  <c r="Q89" i="2"/>
  <c r="P89" i="2"/>
  <c r="O89" i="2"/>
  <c r="M89" i="2"/>
  <c r="L89" i="2"/>
  <c r="K89" i="2"/>
  <c r="I89" i="2"/>
  <c r="H89" i="2"/>
  <c r="G89" i="2"/>
  <c r="F89" i="2"/>
  <c r="D89" i="2"/>
  <c r="R86" i="2"/>
  <c r="N86" i="2"/>
  <c r="J86" i="2"/>
  <c r="E86" i="2"/>
  <c r="R88" i="2"/>
  <c r="N88" i="2"/>
  <c r="J88" i="2"/>
  <c r="E88" i="2"/>
  <c r="R87" i="2"/>
  <c r="N87" i="2"/>
  <c r="J87" i="2"/>
  <c r="E87" i="2"/>
  <c r="R85" i="2"/>
  <c r="N85" i="2"/>
  <c r="J85" i="2"/>
  <c r="E85" i="2"/>
  <c r="R84" i="2"/>
  <c r="N84" i="2"/>
  <c r="J84" i="2"/>
  <c r="T83" i="2"/>
  <c r="S83" i="2"/>
  <c r="Q83" i="2"/>
  <c r="P83" i="2"/>
  <c r="O83" i="2"/>
  <c r="M83" i="2"/>
  <c r="L83" i="2"/>
  <c r="K83" i="2"/>
  <c r="I83" i="2"/>
  <c r="H83" i="2"/>
  <c r="G83" i="2"/>
  <c r="F83" i="2"/>
  <c r="D83" i="2"/>
  <c r="C83" i="2"/>
  <c r="R82" i="2"/>
  <c r="N82" i="2"/>
  <c r="J82" i="2"/>
  <c r="R81" i="2"/>
  <c r="N81" i="2"/>
  <c r="J81" i="2"/>
  <c r="E81" i="2"/>
  <c r="R80" i="2"/>
  <c r="N80" i="2"/>
  <c r="J80" i="2"/>
  <c r="E80" i="2"/>
  <c r="R79" i="2"/>
  <c r="N79" i="2"/>
  <c r="J79" i="2"/>
  <c r="E79" i="2"/>
  <c r="R78" i="2"/>
  <c r="N78" i="2"/>
  <c r="J78" i="2"/>
  <c r="E78" i="2"/>
  <c r="T77" i="2"/>
  <c r="S77" i="2"/>
  <c r="Q77" i="2"/>
  <c r="P77" i="2"/>
  <c r="O77" i="2"/>
  <c r="M77" i="2"/>
  <c r="L77" i="2"/>
  <c r="K77" i="2"/>
  <c r="I77" i="2"/>
  <c r="H77" i="2"/>
  <c r="G77" i="2"/>
  <c r="F77" i="2"/>
  <c r="D77" i="2"/>
  <c r="C77" i="2"/>
  <c r="R76" i="2"/>
  <c r="N76" i="2"/>
  <c r="J76" i="2"/>
  <c r="E76" i="2"/>
  <c r="R75" i="2"/>
  <c r="N75" i="2"/>
  <c r="J75" i="2"/>
  <c r="E75" i="2"/>
  <c r="N74" i="2"/>
  <c r="J74" i="2"/>
  <c r="C74" i="2"/>
  <c r="R73" i="2"/>
  <c r="N73" i="2"/>
  <c r="J73" i="2"/>
  <c r="C73" i="2"/>
  <c r="R72" i="2"/>
  <c r="N72" i="2"/>
  <c r="J72" i="2"/>
  <c r="E72" i="2"/>
  <c r="R71" i="2"/>
  <c r="W71" i="2" s="1"/>
  <c r="N71" i="2"/>
  <c r="C71" i="2"/>
  <c r="R70" i="2"/>
  <c r="N70" i="2"/>
  <c r="J70" i="2"/>
  <c r="E70" i="2"/>
  <c r="R69" i="2"/>
  <c r="N69" i="2"/>
  <c r="J69" i="2"/>
  <c r="E69" i="2"/>
  <c r="N68" i="2"/>
  <c r="C68" i="2"/>
  <c r="T67" i="2"/>
  <c r="S67" i="2"/>
  <c r="Q67" i="2"/>
  <c r="P67" i="2"/>
  <c r="O67" i="2"/>
  <c r="M67" i="2"/>
  <c r="L67" i="2"/>
  <c r="K67" i="2"/>
  <c r="I67" i="2"/>
  <c r="G67" i="2"/>
  <c r="F67" i="2"/>
  <c r="D67" i="2"/>
  <c r="C66" i="2"/>
  <c r="C55" i="2"/>
  <c r="C65" i="2"/>
  <c r="C64" i="2"/>
  <c r="C63" i="2"/>
  <c r="C62" i="2"/>
  <c r="C61" i="2"/>
  <c r="C60" i="2"/>
  <c r="C59" i="2"/>
  <c r="C58" i="2"/>
  <c r="C57" i="2"/>
  <c r="C56" i="2"/>
  <c r="C54" i="2"/>
  <c r="C53" i="2"/>
  <c r="C52" i="2"/>
  <c r="E51" i="2"/>
  <c r="D51" i="2"/>
  <c r="R50" i="2"/>
  <c r="N50" i="2"/>
  <c r="J50" i="2"/>
  <c r="E50" i="2"/>
  <c r="R49" i="2"/>
  <c r="N49" i="2"/>
  <c r="J49" i="2"/>
  <c r="E49" i="2"/>
  <c r="R48" i="2"/>
  <c r="N48" i="2"/>
  <c r="J48" i="2"/>
  <c r="E48" i="2"/>
  <c r="R47" i="2"/>
  <c r="N47" i="2"/>
  <c r="J47" i="2"/>
  <c r="C47" i="2"/>
  <c r="R46" i="2"/>
  <c r="N46" i="2"/>
  <c r="J46" i="2"/>
  <c r="E46" i="2"/>
  <c r="R43" i="2"/>
  <c r="N43" i="2"/>
  <c r="J43" i="2"/>
  <c r="E43" i="2"/>
  <c r="R44" i="2"/>
  <c r="N44" i="2"/>
  <c r="J44" i="2"/>
  <c r="E44" i="2"/>
  <c r="R45" i="2"/>
  <c r="N45" i="2"/>
  <c r="J45" i="2"/>
  <c r="E45" i="2"/>
  <c r="T42" i="2"/>
  <c r="S42" i="2"/>
  <c r="Q42" i="2"/>
  <c r="O42" i="2"/>
  <c r="K42" i="2"/>
  <c r="G42" i="2"/>
  <c r="F42" i="2"/>
  <c r="R37" i="2"/>
  <c r="N37" i="2"/>
  <c r="J37" i="2"/>
  <c r="C37" i="2"/>
  <c r="R41" i="2"/>
  <c r="N41" i="2"/>
  <c r="J41" i="2"/>
  <c r="C41" i="2"/>
  <c r="R40" i="2"/>
  <c r="N40" i="2"/>
  <c r="J40" i="2"/>
  <c r="E40" i="2"/>
  <c r="R39" i="2"/>
  <c r="N39" i="2"/>
  <c r="J39" i="2"/>
  <c r="C39" i="2"/>
  <c r="R38" i="2"/>
  <c r="N38" i="2"/>
  <c r="J38" i="2"/>
  <c r="C38" i="2"/>
  <c r="R36" i="2"/>
  <c r="N36" i="2"/>
  <c r="J36" i="2"/>
  <c r="C36" i="2"/>
  <c r="T35" i="2"/>
  <c r="S35" i="2"/>
  <c r="Q35" i="2"/>
  <c r="P35" i="2"/>
  <c r="O35" i="2"/>
  <c r="M35" i="2"/>
  <c r="L35" i="2"/>
  <c r="K35" i="2"/>
  <c r="I35" i="2"/>
  <c r="H35" i="2"/>
  <c r="G35" i="2"/>
  <c r="F35" i="2"/>
  <c r="D35" i="2"/>
  <c r="R34" i="2"/>
  <c r="N34" i="2"/>
  <c r="J34" i="2"/>
  <c r="E34" i="2"/>
  <c r="R33" i="2"/>
  <c r="N33" i="2"/>
  <c r="J33" i="2"/>
  <c r="E33" i="2"/>
  <c r="R32" i="2"/>
  <c r="N32" i="2"/>
  <c r="J32" i="2"/>
  <c r="E32" i="2"/>
  <c r="R31" i="2"/>
  <c r="N31" i="2"/>
  <c r="J31" i="2"/>
  <c r="E31" i="2"/>
  <c r="R30" i="2"/>
  <c r="N30" i="2"/>
  <c r="J30" i="2"/>
  <c r="E30" i="2"/>
  <c r="R29" i="2"/>
  <c r="N29" i="2"/>
  <c r="J29" i="2"/>
  <c r="E29" i="2"/>
  <c r="T28" i="2"/>
  <c r="S28" i="2"/>
  <c r="Q28" i="2"/>
  <c r="P28" i="2"/>
  <c r="O28" i="2"/>
  <c r="M28" i="2"/>
  <c r="L28" i="2"/>
  <c r="K28" i="2"/>
  <c r="I28" i="2"/>
  <c r="H28" i="2"/>
  <c r="G28" i="2"/>
  <c r="F28" i="2"/>
  <c r="D28" i="2"/>
  <c r="C28" i="2"/>
  <c r="R27" i="2"/>
  <c r="N27" i="2"/>
  <c r="R26" i="2"/>
  <c r="N26" i="2"/>
  <c r="R25" i="2"/>
  <c r="N25" i="2"/>
  <c r="R24" i="2"/>
  <c r="N24" i="2"/>
  <c r="R23" i="2"/>
  <c r="N23" i="2"/>
  <c r="R22" i="2"/>
  <c r="N22" i="2"/>
  <c r="R21" i="2"/>
  <c r="N21" i="2"/>
  <c r="R20" i="2"/>
  <c r="N20" i="2"/>
  <c r="R19" i="2"/>
  <c r="N19" i="2"/>
  <c r="R18" i="2"/>
  <c r="N18" i="2"/>
  <c r="R17" i="2"/>
  <c r="N17" i="2"/>
  <c r="R16" i="2"/>
  <c r="N16" i="2"/>
  <c r="R15" i="2"/>
  <c r="N15" i="2"/>
  <c r="R14" i="2"/>
  <c r="N14" i="2"/>
  <c r="R13" i="2"/>
  <c r="N13" i="2"/>
  <c r="R12" i="2"/>
  <c r="N12" i="2"/>
  <c r="R11" i="2"/>
  <c r="N11" i="2"/>
  <c r="R10" i="2"/>
  <c r="N10" i="2"/>
  <c r="R9" i="2"/>
  <c r="N9" i="2"/>
  <c r="R8" i="2"/>
  <c r="N8" i="2"/>
  <c r="T7" i="2"/>
  <c r="S7" i="2"/>
  <c r="Q7" i="2"/>
  <c r="P7" i="2"/>
  <c r="O7" i="2"/>
  <c r="M7" i="2"/>
  <c r="L7" i="2"/>
  <c r="G7" i="2"/>
  <c r="F7" i="2"/>
  <c r="D7" i="2"/>
  <c r="G164" i="1"/>
  <c r="G57" i="1"/>
  <c r="G52" i="1"/>
  <c r="G51" i="1"/>
  <c r="G112" i="1"/>
  <c r="G111" i="1"/>
  <c r="G110" i="1"/>
  <c r="G108" i="1"/>
  <c r="G106" i="1"/>
  <c r="G105" i="1"/>
  <c r="G103" i="1"/>
  <c r="G102" i="1"/>
  <c r="G100" i="1"/>
  <c r="G64" i="1"/>
  <c r="G63" i="1"/>
  <c r="G62" i="1"/>
  <c r="G60" i="1"/>
  <c r="G59" i="1"/>
  <c r="W100" i="2" l="1"/>
  <c r="W104" i="2"/>
  <c r="W110" i="2"/>
  <c r="W112" i="2"/>
  <c r="W117" i="2"/>
  <c r="W120" i="2"/>
  <c r="W123" i="2"/>
  <c r="W128" i="2"/>
  <c r="W131" i="2"/>
  <c r="W134" i="2"/>
  <c r="W137" i="2"/>
  <c r="W141" i="2"/>
  <c r="W145" i="2"/>
  <c r="W157" i="2"/>
  <c r="W152" i="2"/>
  <c r="W161" i="2"/>
  <c r="W165" i="2"/>
  <c r="W65" i="2"/>
  <c r="W30" i="2"/>
  <c r="W34" i="2"/>
  <c r="W36" i="2"/>
  <c r="W41" i="2"/>
  <c r="V42" i="2"/>
  <c r="W43" i="2"/>
  <c r="W49" i="2"/>
  <c r="W70" i="2"/>
  <c r="W73" i="2"/>
  <c r="W76" i="2"/>
  <c r="W79" i="2"/>
  <c r="W82" i="2"/>
  <c r="W84" i="2"/>
  <c r="W85" i="2"/>
  <c r="W91" i="2"/>
  <c r="W98" i="2"/>
  <c r="W101" i="2"/>
  <c r="V105" i="2"/>
  <c r="W113" i="2"/>
  <c r="W116" i="2"/>
  <c r="W121" i="2"/>
  <c r="W124" i="2"/>
  <c r="W126" i="2"/>
  <c r="W132" i="2"/>
  <c r="W138" i="2"/>
  <c r="W142" i="2"/>
  <c r="W148" i="2"/>
  <c r="W159" i="2"/>
  <c r="W166" i="2"/>
  <c r="W168" i="2"/>
  <c r="U143" i="2"/>
  <c r="W29" i="2"/>
  <c r="U35" i="2"/>
  <c r="W40" i="2"/>
  <c r="W44" i="2"/>
  <c r="W48" i="2"/>
  <c r="W69" i="2"/>
  <c r="W72" i="2"/>
  <c r="W75" i="2"/>
  <c r="W78" i="2"/>
  <c r="W86" i="2"/>
  <c r="W90" i="2"/>
  <c r="W94" i="2"/>
  <c r="W97" i="2"/>
  <c r="U167" i="2"/>
  <c r="U171" i="2"/>
  <c r="V143" i="2"/>
  <c r="W10" i="2"/>
  <c r="W74" i="2"/>
  <c r="V7" i="2"/>
  <c r="W8" i="2"/>
  <c r="W11" i="2"/>
  <c r="W13" i="2"/>
  <c r="W18" i="2"/>
  <c r="W20" i="2"/>
  <c r="W22" i="2"/>
  <c r="U28" i="2"/>
  <c r="W32" i="2"/>
  <c r="V35" i="2"/>
  <c r="W39" i="2"/>
  <c r="W45" i="2"/>
  <c r="W47" i="2"/>
  <c r="U77" i="2"/>
  <c r="W81" i="2"/>
  <c r="U83" i="2"/>
  <c r="W88" i="2"/>
  <c r="U89" i="2"/>
  <c r="W93" i="2"/>
  <c r="W96" i="2"/>
  <c r="W103" i="2"/>
  <c r="W109" i="2"/>
  <c r="U111" i="2"/>
  <c r="W115" i="2"/>
  <c r="W119" i="2"/>
  <c r="W125" i="2"/>
  <c r="W127" i="2"/>
  <c r="W130" i="2"/>
  <c r="U136" i="2"/>
  <c r="W140" i="2"/>
  <c r="W144" i="2"/>
  <c r="W150" i="2"/>
  <c r="W164" i="2"/>
  <c r="V167" i="2"/>
  <c r="W170" i="2"/>
  <c r="W135" i="2"/>
  <c r="U42" i="2"/>
  <c r="W9" i="2"/>
  <c r="W12" i="2"/>
  <c r="W14" i="2"/>
  <c r="W19" i="2"/>
  <c r="W21" i="2"/>
  <c r="W24" i="2"/>
  <c r="W27" i="2"/>
  <c r="U158" i="2"/>
  <c r="U7" i="2"/>
  <c r="W15" i="2"/>
  <c r="W25" i="2"/>
  <c r="Y67" i="2"/>
  <c r="X7" i="2"/>
  <c r="W16" i="2"/>
  <c r="W23" i="2"/>
  <c r="W26" i="2"/>
  <c r="V28" i="2"/>
  <c r="W31" i="2"/>
  <c r="W38" i="2"/>
  <c r="W37" i="2"/>
  <c r="W46" i="2"/>
  <c r="W50" i="2"/>
  <c r="V67" i="2"/>
  <c r="W80" i="2"/>
  <c r="V83" i="2"/>
  <c r="W87" i="2"/>
  <c r="V89" i="2"/>
  <c r="W92" i="2"/>
  <c r="W95" i="2"/>
  <c r="W99" i="2"/>
  <c r="W102" i="2"/>
  <c r="U105" i="2"/>
  <c r="W108" i="2"/>
  <c r="V111" i="2"/>
  <c r="W114" i="2"/>
  <c r="W118" i="2"/>
  <c r="U122" i="2"/>
  <c r="U129" i="2"/>
  <c r="W133" i="2"/>
  <c r="W139" i="2"/>
  <c r="W151" i="2"/>
  <c r="W156" i="2"/>
  <c r="W149" i="2"/>
  <c r="W154" i="2"/>
  <c r="W160" i="2"/>
  <c r="U163" i="2"/>
  <c r="W169" i="2"/>
  <c r="W172" i="2"/>
  <c r="D6" i="2"/>
  <c r="E158" i="2"/>
  <c r="N158" i="2"/>
  <c r="R158" i="2"/>
  <c r="J158" i="2"/>
  <c r="J64" i="2"/>
  <c r="J143" i="2"/>
  <c r="N143" i="2"/>
  <c r="R143" i="2"/>
  <c r="N167" i="2"/>
  <c r="N42" i="2"/>
  <c r="E42" i="2"/>
  <c r="J42" i="2"/>
  <c r="R42" i="2"/>
  <c r="E143" i="2"/>
  <c r="C42" i="2"/>
  <c r="J163" i="2"/>
  <c r="J167" i="2"/>
  <c r="R28" i="2"/>
  <c r="E35" i="2"/>
  <c r="O6" i="2"/>
  <c r="C51" i="2"/>
  <c r="J28" i="2"/>
  <c r="R171" i="2"/>
  <c r="E122" i="2"/>
  <c r="E163" i="2"/>
  <c r="N163" i="2"/>
  <c r="N67" i="2"/>
  <c r="G6" i="2"/>
  <c r="R7" i="2"/>
  <c r="R83" i="2"/>
  <c r="N83" i="2"/>
  <c r="N129" i="2"/>
  <c r="S6" i="2"/>
  <c r="Q6" i="2"/>
  <c r="E167" i="2"/>
  <c r="T6" i="2"/>
  <c r="E111" i="2"/>
  <c r="R163" i="2"/>
  <c r="J171" i="2"/>
  <c r="R129" i="2"/>
  <c r="N35" i="2"/>
  <c r="R122" i="2"/>
  <c r="N171" i="2"/>
  <c r="I6" i="2"/>
  <c r="P6" i="2"/>
  <c r="R136" i="2"/>
  <c r="N136" i="2"/>
  <c r="E77" i="2"/>
  <c r="R89" i="2"/>
  <c r="E89" i="2"/>
  <c r="M6" i="2"/>
  <c r="F6" i="2"/>
  <c r="R35" i="2"/>
  <c r="J77" i="2"/>
  <c r="C69" i="2"/>
  <c r="E67" i="2"/>
  <c r="C35" i="2"/>
  <c r="J89" i="2"/>
  <c r="N7" i="2"/>
  <c r="N28" i="2"/>
  <c r="J35" i="2"/>
  <c r="E83" i="2"/>
  <c r="J83" i="2"/>
  <c r="C7" i="2"/>
  <c r="K6" i="2"/>
  <c r="E28" i="2"/>
  <c r="R67" i="2"/>
  <c r="C129" i="2"/>
  <c r="J105" i="2"/>
  <c r="N111" i="2"/>
  <c r="R77" i="2"/>
  <c r="R105" i="2"/>
  <c r="L6" i="2"/>
  <c r="N77" i="2"/>
  <c r="N105" i="2"/>
  <c r="J111" i="2"/>
  <c r="J129" i="2"/>
  <c r="E129" i="2"/>
  <c r="N89" i="2"/>
  <c r="C89" i="2"/>
  <c r="E105" i="2"/>
  <c r="R111" i="2"/>
  <c r="N122" i="2"/>
  <c r="E136" i="2"/>
  <c r="J122" i="2"/>
  <c r="J136" i="2"/>
  <c r="R167" i="2"/>
  <c r="C167" i="2"/>
  <c r="W42" i="2" l="1"/>
  <c r="Y6" i="2"/>
  <c r="W129" i="2"/>
  <c r="W83" i="2"/>
  <c r="W77" i="2"/>
  <c r="W163" i="2"/>
  <c r="X6" i="2"/>
  <c r="W122" i="2"/>
  <c r="W28" i="2"/>
  <c r="W111" i="2"/>
  <c r="W7" i="2"/>
  <c r="W158" i="2"/>
  <c r="W167" i="2"/>
  <c r="W105" i="2"/>
  <c r="W64" i="2"/>
  <c r="W35" i="2"/>
  <c r="W89" i="2"/>
  <c r="W136" i="2"/>
  <c r="W171" i="2"/>
  <c r="W143" i="2"/>
  <c r="J63" i="2"/>
  <c r="W63" i="2" s="1"/>
  <c r="V6" i="2"/>
  <c r="N6" i="2"/>
  <c r="E6" i="2"/>
  <c r="C67" i="2"/>
  <c r="R6" i="2"/>
  <c r="J62" i="2" l="1"/>
  <c r="W62" i="2" s="1"/>
  <c r="C6" i="2"/>
  <c r="J61" i="2" l="1"/>
  <c r="W61" i="2" s="1"/>
  <c r="J60" i="2" l="1"/>
  <c r="W60" i="2" s="1"/>
  <c r="J59" i="2" l="1"/>
  <c r="W59" i="2" l="1"/>
  <c r="J58" i="2"/>
  <c r="W58" i="2" s="1"/>
  <c r="J57" i="2" l="1"/>
  <c r="W57" i="2" s="1"/>
  <c r="J56" i="2" l="1"/>
  <c r="W56" i="2" l="1"/>
  <c r="J55" i="2"/>
  <c r="W55" i="2" s="1"/>
  <c r="J54" i="2" l="1"/>
  <c r="W54" i="2" s="1"/>
  <c r="J53" i="2" l="1"/>
  <c r="W53" i="2" s="1"/>
  <c r="J52" i="2" l="1"/>
  <c r="W52" i="2" s="1"/>
  <c r="J51" i="2" l="1"/>
  <c r="W51" i="2" l="1"/>
  <c r="H67" i="2" l="1"/>
  <c r="U67" i="2" s="1"/>
  <c r="J68" i="2"/>
  <c r="W68" i="2" s="1"/>
  <c r="H6" i="2" l="1"/>
  <c r="U6" i="2" s="1"/>
  <c r="J67" i="2"/>
  <c r="W67" i="2" s="1"/>
  <c r="J6" i="2" l="1"/>
  <c r="W6" i="2" l="1"/>
</calcChain>
</file>

<file path=xl/sharedStrings.xml><?xml version="1.0" encoding="utf-8"?>
<sst xmlns="http://schemas.openxmlformats.org/spreadsheetml/2006/main" count="1049" uniqueCount="498">
  <si>
    <t>Уровень доступности дошкольного образования для детей в возрасте от 2 месяцев до 7 лет</t>
  </si>
  <si>
    <t>Доля выпускников профессиональных образовательных организаций, трудоустроенных по специальностям и профессиям, востребованным экономикой округа</t>
  </si>
  <si>
    <t>Число участников, вовлеченных в социально активную деятельность через увеличение охвата патриотическими проектами</t>
  </si>
  <si>
    <t>Число участников мероприятий, движений, проектов, направленных на сохранение нравственных ценностей и российской духовности</t>
  </si>
  <si>
    <t>Число участников мероприятий,  направленных на выявление, поддержку и развитие способностей и талантов у детей и молодежи</t>
  </si>
  <si>
    <t>Доля детей и молодежи в возрасте 5-18 лет, охваченных образовательными программами дополнительного образования, в общей численности детей и молодежи в возрасте 5-18 лет</t>
  </si>
  <si>
    <t>Количество муниципальных образований, оценка качества управления бюджетным процессом которых соответствует I степени качества</t>
  </si>
  <si>
    <t>Доля муниципальных образований, в отношении которых осуществляются меры, предусмотренные пунктом 4 статьи 136 Бюджетного кодекса Российской Федерации</t>
  </si>
  <si>
    <t>Количество вовлеченных в программу развития инициативного бюджетирования муниципальных районов и городских округов Чукотского автономного округа</t>
  </si>
  <si>
    <t>Доля реализованных проектов в общем количестве запланированных к реализации проектов, софинансирование которых осуществляется за счет средств окружного бюджета</t>
  </si>
  <si>
    <t>Отношение объема государственного долга Чукотского автономного округа к доходам окружного бюджета без учета объема безвозмездных поступлений</t>
  </si>
  <si>
    <t>Доля расходов на обслуживание государственного долга Чукотского автономного округа в общем объеме расходов окружного бюджета (за исключением объема расходов, которые осуществляются за счет субвенций из федерального бюджета)</t>
  </si>
  <si>
    <t>Отсутствие просроченной задолженности по долговым обязательствам Чукотского автономного округа</t>
  </si>
  <si>
    <t>Доля расходов резервного фонда Правительства Чукотского автономного округа на непредвиденные расходы в общем объеме расходов окружного бюджета</t>
  </si>
  <si>
    <t>Выполнение плановых показателей в части поступления доходов от реализации и использования объектов государственного имущества казны Чукотского автономного округа и земельных участков</t>
  </si>
  <si>
    <t>Отношение количества групп земельных участков (по категориям), по которым проведена кадастровая оценка, к общему количеству запланированных в текущем году групп земельных участков</t>
  </si>
  <si>
    <t>Уровень полноты и качества сведений об объектах недвижимости в Едином государственном реестре недвижимости</t>
  </si>
  <si>
    <t xml:space="preserve">Отношение дефицита окружного бюджета (за вычетом поступлений от продажи акций и иных форм участия в капитале, находящихся в собственности Чукотского автономного округа, и (или) снижения остатков средств на счетах по учёту средств окружного бюджета) к общему годовому объёму доходов окружного бюджета без учёта объёма безвозмездных поступлений </t>
  </si>
  <si>
    <t>Объем просроченной кредиторской задолженности по выплате заработной платы работникам органов государственной власти, государственных учреждений Чукотского автономного округа и предоставляемым мерам социальной поддержки</t>
  </si>
  <si>
    <t xml:space="preserve">Количество корректировок окружного бюджета в течение года </t>
  </si>
  <si>
    <t xml:space="preserve">Объем расходов окружного бюджета, формируемых в рамках государственных программ, в общем объёме расходов окружного бюджета  </t>
  </si>
  <si>
    <t>Объем налоговых и неналоговых доходов консолидированного бюджета Чукотского автономного округа</t>
  </si>
  <si>
    <t>Уровень качества управления региональными финансами Чукотского автономного округа по результатам оценки Министерства финансов Российской Федерации</t>
  </si>
  <si>
    <t>Нарушения требований бюджетного законодательства по результатам оценки Министерства финансов Российской Федерации</t>
  </si>
  <si>
    <t>Объем просроченной задолженности по страховым взносам в государственные внебюджетные фонды, налогам и сборам в бюджеты всех уровней Департамента финансов, экономики и имущественных отношений Чукотского автономного округа</t>
  </si>
  <si>
    <t>Объем просроченной задолженности по выплате заработной платы работникам Департамента финансов, экономики и имущественных отношений Чукотского автономного округа</t>
  </si>
  <si>
    <t>Объем просроченной задолженности по страховым взносам в государственные внебюджетные фонды, налогам и сборам в бюджеты всех уровней Государственного казенного учреждения «Управление государственных закупок Чукотского автономного округа»</t>
  </si>
  <si>
    <t>Объем просроченной задолженности по выплате заработной платы Государственного казенного учреждения «Управление государственных закупок Чукотского автономного округа»</t>
  </si>
  <si>
    <t>Объем просроченной задолженности по страховым взносам в государственные внебюджетные фонды, налогам и сборам в бюджеты всех уровней Государственного бюджетного учреждения «Центр государственной кадастровой оценки и технического архива Чукотского автономного округа»</t>
  </si>
  <si>
    <t>Объем просроченной задолженности по выплате заработной платы работникам Государственного бюджетного учреждения «Центр государственной кадастровой оценки и технического архива Чукотского автономного округа»</t>
  </si>
  <si>
    <t>Отношение площади лесовосстановления и лесоразведения к площади вырубленных и погибших лесных насаждений</t>
  </si>
  <si>
    <t>Количество населенных пунктов, обеспеченных качественными каналами связи с возможностью подключения к сети "Интернет"</t>
  </si>
  <si>
    <t>Количество учреждений, обеспеченных каналами связи с возможностью  подключения по видеоконференцсвязи между органами исполнительной власти и органами местного самоуправления</t>
  </si>
  <si>
    <t>Доля населения, обеспеченного качественной питьевой водой из систем централизованного водоснабжения</t>
  </si>
  <si>
    <t>Численность занятых в сфере малого и среднего предпринимательства, включая индивидуальных предпринимателей и самозанятых</t>
  </si>
  <si>
    <t>Отношение действующего портфеля микрозаймов к капитализации региональной микрофинансовой организации</t>
  </si>
  <si>
    <t>Количество резидентов промышленного парка</t>
  </si>
  <si>
    <t>Число участников мероприятий, направленных на развитие гражданского общества в Чукотском автономном округе</t>
  </si>
  <si>
    <t>Количество граждан, расселенных из многоквартирных домов, признанных таковыми до 1 января 2017 года</t>
  </si>
  <si>
    <t>Количество жилых помещений, приобретенных у застройщиков в многоквартирных домах</t>
  </si>
  <si>
    <t>Площадь выкупленных жилых помещений у лиц, не являющихся застройщиками</t>
  </si>
  <si>
    <t>Площадь благоустроенных жилых помещений посредством ремонта и (или) реконструкции</t>
  </si>
  <si>
    <t xml:space="preserve">Удельный вес общей площади жилых помещений предоставленных гражданам, состоящим на учете в качестве нуждающихся в улучшении жилищных условий, по отношению к общей площади жилищного фонда </t>
  </si>
  <si>
    <t>Доля общей площади благоустроенных жилых помещений в сельских населенных пунктах</t>
  </si>
  <si>
    <t>Доля ликвидированных объектов накопленного вреда окружающей среде, прошедших оценку воздействия на состояние окружающей среды, здоровье и продолжительность жизни граждан, от общего количества таких объектов запланированных к утилизации</t>
  </si>
  <si>
    <t>Доля направленных на обезвреживание отходов, выделенных в результате раздельного накопления и (или) обработки (сортировки) твердых коммунальных отходов, в общей массе образованных твердых коммунальных отходов</t>
  </si>
  <si>
    <t>№ п/п</t>
  </si>
  <si>
    <t>наименование ГП</t>
  </si>
  <si>
    <t>всего</t>
  </si>
  <si>
    <t>федеральный бюджет</t>
  </si>
  <si>
    <t>окружной бюджет</t>
  </si>
  <si>
    <t xml:space="preserve">бюджет территориального государственного внебюджетного фонда </t>
  </si>
  <si>
    <t>внебюджетные источники</t>
  </si>
  <si>
    <t>Всего по государственным программам</t>
  </si>
  <si>
    <t>Государственная программа "Развитие здравоохранения Чукотского автономного округа"</t>
  </si>
  <si>
    <t>1.1.</t>
  </si>
  <si>
    <t xml:space="preserve">Региональный проект "Развитие инфраструктуры здравоохранения" </t>
  </si>
  <si>
    <t>1.2.</t>
  </si>
  <si>
    <t>Региональный проект "Борьба с сахарным диабетом"</t>
  </si>
  <si>
    <t>1.3.</t>
  </si>
  <si>
    <t>Региональный проект "Оптимальная для восстановления здоровья медицинская реабилитация в Чукотском автономном округе"</t>
  </si>
  <si>
    <t>1.4.</t>
  </si>
  <si>
    <t>Региональный проект "Развитие системы оказания первичной медико-санитарной помощи"</t>
  </si>
  <si>
    <t>1.5.</t>
  </si>
  <si>
    <t>Региональный проект "Борьба с сердечно-сосудистыми заболеваниями"</t>
  </si>
  <si>
    <t>1.6.</t>
  </si>
  <si>
    <t>Региональный проект "Борьба с онкологическими заболеваниями"</t>
  </si>
  <si>
    <t>1.7.</t>
  </si>
  <si>
    <t>Региональный проект "Обеспечение медицинских организаций системы здравоохранения квалифицированными кадрами"</t>
  </si>
  <si>
    <t>1.8.</t>
  </si>
  <si>
    <t xml:space="preserve">Региональный проект "Создание единого цифрового контура в здравоохранении Чукотского автономного округа на основе Региональной медицинской информационной системы Чукотского автономного округа (РМИС ЧАО)" </t>
  </si>
  <si>
    <t>1.9.</t>
  </si>
  <si>
    <t>Региональный проект "Модернизация первичного звена здравоохранения Российской Федерации"</t>
  </si>
  <si>
    <t>1.10.</t>
  </si>
  <si>
    <t>Региональный проект "Разработка и реализация программы системной поддержки и повышения качества жизни граждан старшего поколения"</t>
  </si>
  <si>
    <t>1.11.</t>
  </si>
  <si>
    <t>Региональный проект "Формирование системы мотивации граждан к здоровому образу жизни, включая здоровое питание и отказ от вредных привычек (Чукотский автономный округ)"</t>
  </si>
  <si>
    <t>1.12.</t>
  </si>
  <si>
    <t xml:space="preserve">Комплекс процессных мероприятий "Профилактика заболеваний и формирование здорового образа жизни. Развитие первичной медико-санитарной помощи" </t>
  </si>
  <si>
    <t>1.13.</t>
  </si>
  <si>
    <t>Комплекс процессных мероприятий "Совершенствование оказания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</t>
  </si>
  <si>
    <t>1.14.</t>
  </si>
  <si>
    <t>Комплекс процессных мероприятий "Охрана здоровья матери и ребенка"</t>
  </si>
  <si>
    <t>1.15.</t>
  </si>
  <si>
    <t xml:space="preserve">Комплекс процессных мероприятий "Оказание паллиативной помощи, в том числе детям" </t>
  </si>
  <si>
    <t>1.16.</t>
  </si>
  <si>
    <t xml:space="preserve">Комплекс процессных мероприятий "Кадровое обеспечение системы здравоохранения" </t>
  </si>
  <si>
    <t>1.17.</t>
  </si>
  <si>
    <t xml:space="preserve">Комплекс процессных мероприятий "Совершенствование системы лекарственного обеспечения, в том числе в амбулаторных условиях" </t>
  </si>
  <si>
    <t>1.18.</t>
  </si>
  <si>
    <t>Комплекс процессных мероприятий "Обеспечение деятельности государственных органов"</t>
  </si>
  <si>
    <t>1.19.</t>
  </si>
  <si>
    <t xml:space="preserve">Комплекс процессных мероприятий "Обеспечение функционирования государственных учреждений" </t>
  </si>
  <si>
    <t xml:space="preserve">Комплекс процессных мероприятий "Финансовое обеспечение оказания гарантированной медицинской помощи населению Чукотского автономного округа" </t>
  </si>
  <si>
    <t>Государственная программа "Развитие занятости населения Чукотского автономного округа"</t>
  </si>
  <si>
    <t>2.1.</t>
  </si>
  <si>
    <t>Региональный проект "Содействие занятости"</t>
  </si>
  <si>
    <t>2.2.</t>
  </si>
  <si>
    <t>Комплекс процессных мероприятий "Содействие занятости населения и социальная поддержка безработных граждан"</t>
  </si>
  <si>
    <t>2.3.</t>
  </si>
  <si>
    <t>Комплекс процессных мероприятий "Улучшение условий и охраны труда"</t>
  </si>
  <si>
    <t>2.4.</t>
  </si>
  <si>
    <t>Комплекс процессных мероприятий "Сопровождение инвалидов молодого возраста при получении ими профессионального образования и содействие в последующем трудоустройстве"</t>
  </si>
  <si>
    <t>2.5.</t>
  </si>
  <si>
    <t>Комплекс процессных мероприятий "Оказание содействия добровольному переселению в Чукотский автономный округ соотечественников, проживающих за рубежом"</t>
  </si>
  <si>
    <t>2.6.</t>
  </si>
  <si>
    <t>Комплекс процессных мероприятий "Обеспечение деятельности государственных органов и подведомственных учреждений"</t>
  </si>
  <si>
    <t>Государственная программа "Социальная поддержка населения Чукотского автономного округа"</t>
  </si>
  <si>
    <t>3.1.</t>
  </si>
  <si>
    <t>Региональный проект "Финансовая поддержка семей при рождении детей"</t>
  </si>
  <si>
    <t>3.2.</t>
  </si>
  <si>
    <t xml:space="preserve">Комплекс процессных мероприятий "Социальная поддержка отдельных категорий граждан" </t>
  </si>
  <si>
    <t>3.3.</t>
  </si>
  <si>
    <t xml:space="preserve">Комплекс процессных мероприятий "Социальная поддержка семей и детей" </t>
  </si>
  <si>
    <t>3.4.</t>
  </si>
  <si>
    <t>Комплекс процессных мероприятий "Формирование доступной среды жизнедеятельности для инвалидов и других маломобильных групп населения"</t>
  </si>
  <si>
    <t>3.5.</t>
  </si>
  <si>
    <t>3.6.</t>
  </si>
  <si>
    <t>Региональный проект "Разработка и реализация программы системной поддержки и повышения качества жизни граждан старшего поколения (Чукотский автономный округ)" (всего), в том числе:</t>
  </si>
  <si>
    <t>Государственная программа "Стимулирование экономической активности населения Чукотского автономного округа"</t>
  </si>
  <si>
    <t>Региональный проект "Стимулирование развития предпринимательства"</t>
  </si>
  <si>
    <t>Региональный проект "Создание и развитие инфраструктуры поддержки субъектов малого и среднего предпринимательства"</t>
  </si>
  <si>
    <t>Региональный проект "Финансовая поддержка субъектов малого и среднего предпринимательства"</t>
  </si>
  <si>
    <t xml:space="preserve">Региональный проект "Создание благоприятных условий для осуществления деятельности самозанятыми гражданами" </t>
  </si>
  <si>
    <t>4.5.</t>
  </si>
  <si>
    <t xml:space="preserve">Региональный проект "Создание условий для легкого старта и комфортного ведения бизнеса" </t>
  </si>
  <si>
    <t>4.6.</t>
  </si>
  <si>
    <t>Комплекс процессных мероприятий "Стимулирование развития предпринимательства в сельской местности"</t>
  </si>
  <si>
    <t>4.8.</t>
  </si>
  <si>
    <t>Комплекс процессных мероприятий "Финансовая поддержка социально ориентированных некоммерческих организаций"</t>
  </si>
  <si>
    <t>Комплекс процессных мероприятий "Информационная и консультационная поддержка социально ориентированных некоммерческих организаций"</t>
  </si>
  <si>
    <t>Государственная программа "Развитие культуры, спорта и туризма Чукотского автономного округа"</t>
  </si>
  <si>
    <t>5.1.</t>
  </si>
  <si>
    <t>Региональный проект "Развитие социальной инфраструктуры"</t>
  </si>
  <si>
    <t>5.2.</t>
  </si>
  <si>
    <t>5.3.</t>
  </si>
  <si>
    <t>5.4.</t>
  </si>
  <si>
    <t>5.5.</t>
  </si>
  <si>
    <t>Комплекс процессных мероприятий "Обеспечение государственных гарантий и развитие современной инфраструктуры культуры, спорта и туризма"</t>
  </si>
  <si>
    <t>5.6.</t>
  </si>
  <si>
    <t>Комплекс процессных мероприятий "Укрепление единого культурного пространства и развитие межнациональных отношений"</t>
  </si>
  <si>
    <t>5.7.</t>
  </si>
  <si>
    <t>Комплекс процессных мероприятий "Развитие кадрового потенциала"</t>
  </si>
  <si>
    <t>5.8.</t>
  </si>
  <si>
    <t>Комплекс процессных мероприятий "Поддержка и развитие детского и молодежного творчества"</t>
  </si>
  <si>
    <t>5.9.</t>
  </si>
  <si>
    <t>Комплекс процессных мероприятий "Грантовая поддержка проектов в области культуры"</t>
  </si>
  <si>
    <t>5.10.</t>
  </si>
  <si>
    <t>Комплекс процессных мероприятий "Создание региональной системы сохранения историко-культурного наследия Чукотки"</t>
  </si>
  <si>
    <t>5.11.</t>
  </si>
  <si>
    <t>Комплекс процессных мероприятий "Поддержка, популяризация и развитие физической культуры и спорта"</t>
  </si>
  <si>
    <t>5.12.</t>
  </si>
  <si>
    <t>Комплекс процессных мероприятий "Поддержка туризма"</t>
  </si>
  <si>
    <t>5.13.</t>
  </si>
  <si>
    <t>5.14.</t>
  </si>
  <si>
    <t>Комплекс процессных мероприятий "Обеспечение функционирования государственных учреждений"</t>
  </si>
  <si>
    <t>Государственная программа "Развитие агропромышленного комплекса Чукотского автономного округа"</t>
  </si>
  <si>
    <t>6.1.</t>
  </si>
  <si>
    <t>Региональный проект "Развитие отраслей агропромышленного комплекса"</t>
  </si>
  <si>
    <t>6.2.</t>
  </si>
  <si>
    <t>Региональный проект "Развитие традиционных видов промыслов"</t>
  </si>
  <si>
    <t>6.3.</t>
  </si>
  <si>
    <t>Региональный проект "Развитие пищевой и перерабатывающей промышленности"</t>
  </si>
  <si>
    <t>6.4.</t>
  </si>
  <si>
    <t xml:space="preserve">Региональный проект "Стимулирование повышения доступности товаров и услуг для населения" </t>
  </si>
  <si>
    <t>6.5.</t>
  </si>
  <si>
    <t>Региональный проект "Комплексное развитие сельских территорий"</t>
  </si>
  <si>
    <t>6.6.</t>
  </si>
  <si>
    <t>Региональный проект "Развитие инфраструктуры агропромышленного комплекса"</t>
  </si>
  <si>
    <t>6.7.</t>
  </si>
  <si>
    <t>Региональный проект "Акселерация субъектов малого и среднего предпринимательства"</t>
  </si>
  <si>
    <t>6.8.</t>
  </si>
  <si>
    <t xml:space="preserve">Комплекс процессных мероприятий "Создание условий для повышения конкурентоспособности агропромышленного комплекса" </t>
  </si>
  <si>
    <t>6.9.</t>
  </si>
  <si>
    <t>Комплекс процессных мероприятий "Создание условий развития государственной ветеринарной службы Чукотского автономного округа в целях обеспечения эпизоотического благополучия его территории"</t>
  </si>
  <si>
    <t>Государственная программа "Информационное общество Чукотского автономного округа"</t>
  </si>
  <si>
    <t>7.1.</t>
  </si>
  <si>
    <t>Комплекс процессных мероприятий "Развитие информационного общества и электронного правительства"</t>
  </si>
  <si>
    <t>7.2.</t>
  </si>
  <si>
    <t>Комплекс процессных мероприятий "Организация телерадиовещания"</t>
  </si>
  <si>
    <t>7.3.</t>
  </si>
  <si>
    <t>Комплекс процессных мероприятий "Цифровая Чукотка"</t>
  </si>
  <si>
    <t>7.4.</t>
  </si>
  <si>
    <t>Комплекс процессных мероприятий "Развитие информационной инфраструктуры"</t>
  </si>
  <si>
    <t>7.5.</t>
  </si>
  <si>
    <t>Государственная программа "Развитие жилищно-коммунального хозяйства и водохозяйственного комплекса Чукотского автономного округа</t>
  </si>
  <si>
    <t>8.1.</t>
  </si>
  <si>
    <t>Региональный проект "Модернизация систем коммунальной инфраструктуры Чукотского автономного округа"</t>
  </si>
  <si>
    <t>8.2.</t>
  </si>
  <si>
    <t>Региональный проект "Чистая вода"</t>
  </si>
  <si>
    <t>8.3.</t>
  </si>
  <si>
    <t>Комплекс процессных мероприятий "Оказание поддержки ресурсоснабжающим организациям в целях бесперебойного обеспечения коммунальными услугами потребителей"</t>
  </si>
  <si>
    <t>8.4.</t>
  </si>
  <si>
    <t>Комплекс процессных мероприятий "Обеспечение питьевой водой населения"</t>
  </si>
  <si>
    <t>8.5.</t>
  </si>
  <si>
    <t>Комплекс процессных мероприятий "Оказание поддержки организациям ЖКХ на укрепление и оснащение материально-технической базы"</t>
  </si>
  <si>
    <t xml:space="preserve">Государственная программа "Развитие образования и науки Чукотского автономного округа" </t>
  </si>
  <si>
    <t>9.1.</t>
  </si>
  <si>
    <t>9.2.</t>
  </si>
  <si>
    <t>Региональный проект "Профессионалитет"</t>
  </si>
  <si>
    <t>9.3.</t>
  </si>
  <si>
    <t>Региональный проект "Современная школа"</t>
  </si>
  <si>
    <t>9.4.</t>
  </si>
  <si>
    <t>Региональный проект "Успех каждого ребенка"</t>
  </si>
  <si>
    <t>9.5.</t>
  </si>
  <si>
    <t>Региональный проект "Патриотическое воспитание граждан Российской Федерации"</t>
  </si>
  <si>
    <t>9.6.</t>
  </si>
  <si>
    <t>9.7.</t>
  </si>
  <si>
    <t>Комплекс процессных мероприятий "Обеспечение государственных гарантий и развитие современной инфраструктуры образования"</t>
  </si>
  <si>
    <t>9.8.</t>
  </si>
  <si>
    <t>Комплекс процессных мероприятий "Оказание поддержки отдельным категориям специалистов, детей и молодежи"</t>
  </si>
  <si>
    <t>9.9.</t>
  </si>
  <si>
    <t>Комплекс процессных мероприятий "Организация отдыха и оздоровление детей"</t>
  </si>
  <si>
    <t>9.10.</t>
  </si>
  <si>
    <t>Комплекс процессных мероприятий "Развитие кадрового потенциала</t>
  </si>
  <si>
    <t>9.11.</t>
  </si>
  <si>
    <t>Комплекс процессных мероприятий "Поддержка и развитие детского и молодежного образования и творчества</t>
  </si>
  <si>
    <t>9.12.</t>
  </si>
  <si>
    <t>Комплекс процессных мероприятий "Грантовая поддержка проектов в области образования"</t>
  </si>
  <si>
    <t>9.13.</t>
  </si>
  <si>
    <t>Комплекс процессных мероприятий "Содействие в обеспечении жильём молодых семей"</t>
  </si>
  <si>
    <t>9.14.</t>
  </si>
  <si>
    <t>Комплекс процессных мероприятий "Поддержка, сохранение и развитие родных языков"</t>
  </si>
  <si>
    <t>9.15.</t>
  </si>
  <si>
    <t>Государственная программа "Развитие лесного хозяйства Чукотского автономного округа"</t>
  </si>
  <si>
    <t>10.1.</t>
  </si>
  <si>
    <t>Региональный проект "Сохранение лесов"</t>
  </si>
  <si>
    <t>Региональный проект "Стимулирование спроса на отечественные беспилотные авиационные системы в Чукотском автономном округе"</t>
  </si>
  <si>
    <t>10.2.</t>
  </si>
  <si>
    <t>Комплекс процессных мероприятий "Обеспечение использования, охраны и защиты лесов"</t>
  </si>
  <si>
    <t>10.3.</t>
  </si>
  <si>
    <t>Комплекс процессных мероприятий "Обеспечение реализации государственной программы"</t>
  </si>
  <si>
    <t>10.4.</t>
  </si>
  <si>
    <t>Комплекс процессных мероприятий "Обеспечение кадрового потенциала лесного хозяйства"</t>
  </si>
  <si>
    <t>Государственная программа "Развитие транспортной инфраструктуры Чукотского автономного округа"</t>
  </si>
  <si>
    <t>11.1.</t>
  </si>
  <si>
    <t>Региональный проект "Развитие аэропортовой инфраструктуры"</t>
  </si>
  <si>
    <t>11.2.</t>
  </si>
  <si>
    <t>Региональный проект "Строительство автомобильных дорог общего пользования регионального значения и сооружений на них"</t>
  </si>
  <si>
    <t>11.3.</t>
  </si>
  <si>
    <t>Региональный проект "Региональная и местная дорожная сеть"</t>
  </si>
  <si>
    <t>11.4.</t>
  </si>
  <si>
    <t xml:space="preserve">Комплекс процессных мероприятий "Поддержка авиакомпаний и аэропортов" </t>
  </si>
  <si>
    <t>11.5.</t>
  </si>
  <si>
    <t xml:space="preserve">Комплекс процессных мероприятий "Реконструкция, капитальный ремонт автомобильных дорог общего пользования регионального значения и сооружений на них" </t>
  </si>
  <si>
    <t>11.6.</t>
  </si>
  <si>
    <t>Комплекс процессных мероприятий "Поддержка морских портов"</t>
  </si>
  <si>
    <t>11.7.</t>
  </si>
  <si>
    <t>Комплекс процессных мероприятий "Дорожная деятельность в отношении автомобильных дорог общего пользования регионального значения Чукотского автономного округа в части проектирования, содержания, ремонта и капитального ремонта"</t>
  </si>
  <si>
    <t>11.8.</t>
  </si>
  <si>
    <t xml:space="preserve">Комплекс процессных мероприятий "Капитальный ремонт и благоустройство улично-дорожной сети и дворовых территорий (кварталов) в г. Певеке" </t>
  </si>
  <si>
    <t>11.9.</t>
  </si>
  <si>
    <t>Комплекс процессных мероприятий "Укрепление и оснащение материально-технической базы организаций дорожного хозяйства"</t>
  </si>
  <si>
    <t>11.10.</t>
  </si>
  <si>
    <t xml:space="preserve">Комплекс процессных мероприятий "Функционирование дорожных учреждений" </t>
  </si>
  <si>
    <t>Государственная программа "Управление региональными финансами и имуществом Чукотского автономного округа"</t>
  </si>
  <si>
    <t>12.1.</t>
  </si>
  <si>
    <t>Комплекс процессных мероприятий "Организация межбюджетных отношений и повышение уровня бюджетной обеспеченности местных бюджетов"</t>
  </si>
  <si>
    <t>12.2.</t>
  </si>
  <si>
    <t>Комплекс процессных мероприятий "Обслуживание государственного долга"</t>
  </si>
  <si>
    <t>12.3.</t>
  </si>
  <si>
    <t>Комплекс процессных мероприятий "Управление средствами резервного фонда"</t>
  </si>
  <si>
    <t>12.4.</t>
  </si>
  <si>
    <t>Комплекс процессных мероприятий "Управление объектами государственного имущества казны Чукотского автономного округа</t>
  </si>
  <si>
    <t>12.5.</t>
  </si>
  <si>
    <t>Государственная программа "Развитие жилищного строительства в Чукотском автономном округе"</t>
  </si>
  <si>
    <t>13.1.</t>
  </si>
  <si>
    <t>Региональный проект "Жилье"</t>
  </si>
  <si>
    <t>13.2.</t>
  </si>
  <si>
    <t>Комплекс процессных мероприятий "Обеспечение формирования муниципального жилищного фонда"</t>
  </si>
  <si>
    <t>13.3.</t>
  </si>
  <si>
    <t xml:space="preserve">Комплекс процессных мероприятий "Обеспечение документами территориального планирования и градостроительного зонирования муниципальных образований" </t>
  </si>
  <si>
    <t>13.4.</t>
  </si>
  <si>
    <t>Комплекс процессных мероприятий "Разработка документов ценообразования и сметного нормирования строительной отрасли Чукотского автономного округа</t>
  </si>
  <si>
    <t>13.5.</t>
  </si>
  <si>
    <t xml:space="preserve">Комплекс процессных мероприятий "Обеспечение жителей индивидуальным жильем" </t>
  </si>
  <si>
    <t>13.6.</t>
  </si>
  <si>
    <t>Комплекс процессных мероприятий "Обеспечение жителей доступным и комфортным жильем"</t>
  </si>
  <si>
    <t>Государственная программа "Предупреждение чрезвычайных ситуаций природного и техногенного характера и обеспечение пожарной безопасности в Чукотском автономном округе"</t>
  </si>
  <si>
    <t>14.1.</t>
  </si>
  <si>
    <t>Комплекс процессных мероприятий "Развитие и совершенствование материально-технической базы поисково-спасательных формирований"</t>
  </si>
  <si>
    <t>14.2.</t>
  </si>
  <si>
    <t xml:space="preserve">Комплекс процессных мероприятий "Создание, развитие и внедрение систем обеспечения безопасности жизнедеятельности населения на территории Чукотского автономного округа" </t>
  </si>
  <si>
    <t>14.3.</t>
  </si>
  <si>
    <t>Комплекс процессных мероприятий "Создание резерва материальных ресурсов Чукотского автономного округа в целях гражданской обороны, предупреждения и ликвидации чрезвычайных ситуаций"</t>
  </si>
  <si>
    <t>14.4.</t>
  </si>
  <si>
    <t xml:space="preserve">Комплекс процессных мероприятий "Развитие материально-технической базы подразделений противопожарной службы и добровольной пожарной охраны" </t>
  </si>
  <si>
    <t>14.5.</t>
  </si>
  <si>
    <t xml:space="preserve">Комплекс процессных мероприятий "Развитие инфраструктуры противопожарной службы Чукотского автономного округа" </t>
  </si>
  <si>
    <t>14.6.</t>
  </si>
  <si>
    <t>Государственная программа "Охрана окружающей среды и обеспечение рационального природопользования в Чукотском автономном округе"</t>
  </si>
  <si>
    <t>15.1.</t>
  </si>
  <si>
    <t xml:space="preserve">Региональный проект "Региональный проект "Генеральная уборка" </t>
  </si>
  <si>
    <t>15.2.</t>
  </si>
  <si>
    <t>Региональный проект "Комплексная система обращения с твердыми коммунальными отходами"</t>
  </si>
  <si>
    <t>15.3.</t>
  </si>
  <si>
    <t>15.4.</t>
  </si>
  <si>
    <t>Комплекс процессных мероприятий "Профилактика конфликтных ситуаций "Человек - медведь"</t>
  </si>
  <si>
    <t>15.5.</t>
  </si>
  <si>
    <t xml:space="preserve">Комплекс процессных мероприятий "Укрепление материально-технической базы" </t>
  </si>
  <si>
    <t>15.6.</t>
  </si>
  <si>
    <t xml:space="preserve">Комплекс процессных мероприятий "Обеспечение кадрового потенциала в организациях природоохранной деятельности, экологической безопасности и экоаналитического контроля Чукотского автономного округа" </t>
  </si>
  <si>
    <t>15.7.</t>
  </si>
  <si>
    <t>Комплекс процессных мероприятий "Охрана и использование объектов животного мира (за исключением охотничьих ресурсов и водных биологических ресурсов)"</t>
  </si>
  <si>
    <t>15.8.</t>
  </si>
  <si>
    <t xml:space="preserve">Комплекс процессных мероприятий "Осуществление отдельных полномочий Российской Федерации в области водных отношений" </t>
  </si>
  <si>
    <t>15.9.</t>
  </si>
  <si>
    <t xml:space="preserve">Комплекс процессных мероприятий "Охрана и использование охотничьих ресурсов" </t>
  </si>
  <si>
    <t>15.10.</t>
  </si>
  <si>
    <t xml:space="preserve">Комплекс процессных мероприятий "Развитие государственного управления системой 
особо охраняемых природных территорий регионального значения" </t>
  </si>
  <si>
    <t>15.11.</t>
  </si>
  <si>
    <t>Комплекс процессных мероприятий "Мониторинг водных объектов"</t>
  </si>
  <si>
    <t>15.12.</t>
  </si>
  <si>
    <t xml:space="preserve">Комплекс процессных мероприятий "Возмещение и финансовое обеспечение затрат региональных операторов по обращению с твердыми коммунальными отходами, юридических лиц и индивидуальных предпринимателей, связанных с оказанием услуг по обращению с твердыми коммунальными отходами и (или) осуществлением деятельности по обращению с отходами" </t>
  </si>
  <si>
    <t>15.13.</t>
  </si>
  <si>
    <t>Комплекс процессных мероприятий "Обеспечение функционирования государственных органов"</t>
  </si>
  <si>
    <t>Государственная программа "Развитие энергетики Чукотского автономного округа"</t>
  </si>
  <si>
    <t>16.1.</t>
  </si>
  <si>
    <t>Региональный проект "Государственная поддержка предприятий угольной промышленности"</t>
  </si>
  <si>
    <t>16.2.</t>
  </si>
  <si>
    <t xml:space="preserve">Комплекс процессных мероприятий "Государственная поддержка энергоснабжающих организаций" </t>
  </si>
  <si>
    <t>16.3.</t>
  </si>
  <si>
    <t>16.4.</t>
  </si>
  <si>
    <t xml:space="preserve">Комплекс процессных мероприятий "Обеспечение деятельности государственных органов и подведомственных учреждений" </t>
  </si>
  <si>
    <t>Государственная программа "Обеспечение охраны общественного порядка и повышения безопасности дорожного движения в Чукотском автономном округе"</t>
  </si>
  <si>
    <t>17.1.</t>
  </si>
  <si>
    <t>Региональный проект "Безопасность дорожного движения"</t>
  </si>
  <si>
    <t>17.2.</t>
  </si>
  <si>
    <t>Комплекс процессных мероприятий "Совершенствование профилактики правонарушений в общественных местах, на улицах и на административных участках"</t>
  </si>
  <si>
    <t>17.3.</t>
  </si>
  <si>
    <t>Комплекс процессных мероприятий "Повышение безопасности дорожного движения"</t>
  </si>
  <si>
    <t>Государственная программа "Формирование комфортной городской среды в Чукотском автономном округе"</t>
  </si>
  <si>
    <t>18.1.</t>
  </si>
  <si>
    <t>Региональный проект "Формирование комфортной городской среды"</t>
  </si>
  <si>
    <t>18.2.</t>
  </si>
  <si>
    <t>Комплекс процессных мероприятий "Благоустройство и ремонт дворовых территорий в населенных пунктах Чукотского автономного округа"</t>
  </si>
  <si>
    <t>18.3.</t>
  </si>
  <si>
    <t>Комплекс процессных мероприятий "Создание комфортных условий проживания для всех категорий граждан"</t>
  </si>
  <si>
    <t>Государственная программа "Обеспечение устойчивого сокращения непригодного для проживания жилищного фонда в Чукотском автономном округе"</t>
  </si>
  <si>
    <t>19.1.</t>
  </si>
  <si>
    <t>Региональный проект "Обеспечение устойчивого сокращения непригодного для проживания жилищного фонда"</t>
  </si>
  <si>
    <t>5.15.</t>
  </si>
  <si>
    <t xml:space="preserve">Размещение на официальном сайте Чукотского автономного округа в сети "Интернет" закона Чукотского автономного округа об окружном бюджете, законов о внесении изменений, отчёта об исполнении окружного бюджета </t>
  </si>
  <si>
    <t>Доля граждан, ведущих здоровый образ жизни</t>
  </si>
  <si>
    <t>Снижение заболеваемости туберкулезом, на 100 тыс. населения</t>
  </si>
  <si>
    <t>Младенческая смертность</t>
  </si>
  <si>
    <t>Смертность населения  от новообразований, на 100 тыс. населения</t>
  </si>
  <si>
    <t>Снижение заболеваемости гепатитом С, на 100 тыс. населения</t>
  </si>
  <si>
    <t>Единица измерения (по ОКЕИ)</t>
  </si>
  <si>
    <t>Процент</t>
  </si>
  <si>
    <t>Человек</t>
  </si>
  <si>
    <t>Промилле (0,1 процента)</t>
  </si>
  <si>
    <t>Снижение заболеваемости ВИЧ, на 100 тыс. населения</t>
  </si>
  <si>
    <t>Смертность населения от всех причин смерти, на 1000 населения</t>
  </si>
  <si>
    <t>6,7</t>
  </si>
  <si>
    <t>8,4</t>
  </si>
  <si>
    <t>65,8</t>
  </si>
  <si>
    <t>141,7</t>
  </si>
  <si>
    <t>9,8</t>
  </si>
  <si>
    <t>105,4</t>
  </si>
  <si>
    <t>Ожидаемая продолжительность жизни при рождении</t>
  </si>
  <si>
    <t>Год</t>
  </si>
  <si>
    <t>69,1</t>
  </si>
  <si>
    <t>Привлечено работников в рамках региональных программ повышения мобильности трудовых ресурсов</t>
  </si>
  <si>
    <t>Доля привлеченных в течение года работников, продолжающих осуществлять трудовую деятельность на конец года, в общей численности работников, привлеченных в течение года работодателями в рамках соглашения о предоставления субсидии</t>
  </si>
  <si>
    <t>Уровень регистрируемой безработицы на конец года</t>
  </si>
  <si>
    <t>Доля граждан, охваченных государственной социальной помощью на основании социального контракта, в общей численности малоимущих граждан</t>
  </si>
  <si>
    <t>Численность рождённых детей в год</t>
  </si>
  <si>
    <t>Доля граждан, получивших социальные услуги в учреждениях социального обслуживания населения, в общем числе граждан, обратившихся за получением социальных услуг в учреждениях социального обслуживания населения</t>
  </si>
  <si>
    <t>Тысяча человек</t>
  </si>
  <si>
    <t>Единица</t>
  </si>
  <si>
    <t>Доля сельского населения, систематически занимающегося физической культурой и спортом</t>
  </si>
  <si>
    <t>Доля объектов культурного наследия Чукотского автономного округа, по которым в полном объеме сформированы учетные дела (нарастающим итогом)</t>
  </si>
  <si>
    <t>Количество специалистов, заключивших договор на обучение в высших учебных заведениях Российской Федерации</t>
  </si>
  <si>
    <t>Доля зданий учреждений культуры, находящихся в удовлетворительном состоянии, в общем количестве зданий данных учреждений</t>
  </si>
  <si>
    <t>Отношение средней заработной платы работников учреждений культуры к среднемесячной начисленной заработной плате наемных работников в организациях, у индивидуальных предпринимателей и физических лиц (среднемесячному доходу от трудовой деятельности) по субъекту Российской Федерации</t>
  </si>
  <si>
    <t>Уровень обеспеченности субъектов Российской Федерации организациями культуры</t>
  </si>
  <si>
    <t>Количество участников мероприятий, направленных на укрепление общероссийского гражданского единства</t>
  </si>
  <si>
    <t>Доля населения, положительно оценивающего состояние межнациональных отношений, в общей численности населения</t>
  </si>
  <si>
    <t>Число посещений культурных мероприятий</t>
  </si>
  <si>
    <t>x</t>
  </si>
  <si>
    <t>Рентабельность сельскохозяйственных организаций (с учетом субсидий)</t>
  </si>
  <si>
    <t>Среднемесячная начисленная заработная плата работников сельского хозяйства (без субъектов малого предпринимательства)</t>
  </si>
  <si>
    <t>Индекс производства продукции сельского хозяйства (в сопоставимых ценах) к уровню 2020 года</t>
  </si>
  <si>
    <t xml:space="preserve">Индекс производства пищевых продуктов (в сопоставимых ценах) к уровню 2020 года </t>
  </si>
  <si>
    <t>Рубль</t>
  </si>
  <si>
    <t>Доля сельского населения в общей численности населения</t>
  </si>
  <si>
    <t>Соотношение среднемесячных располагаемых ресурсов сельского и городского домохозяйств</t>
  </si>
  <si>
    <t xml:space="preserve">Доля общей площади благоустроенных жилых помещений в сельских населенных пунктах </t>
  </si>
  <si>
    <t xml:space="preserve">Численность специалистов, прошедших обучение либо привлеченных на работу на сельских территориях в результате оказания государственной поддержки </t>
  </si>
  <si>
    <t>Доля исполнительных органов власти Чукотского автономного округа, осуществляющих обмен электронными образами документов с использованием единой системы электронного документооборота</t>
  </si>
  <si>
    <t>Доля региональных массовых социально значимых услуг, оказываемых в Чукотском автономном округе в электронном виде посредством ведомственной информационной системы с применением цифровых административных регламентов, от количества региональных массовых социально значимых услуг, предоставляемых посредством ведомственной информационной системы в Чукотском автономном округе</t>
  </si>
  <si>
    <t>Стоимостная доля закупаемого и (или) арендуемого региональными органами исполнительной власти Чукотского автономного округа и иными органами государственной власти отечественного программного обеспечения</t>
  </si>
  <si>
    <t>Производство радиопрограмм информационного, общественно-политического, культурно-развлекательного характера, музыкальные программы для регионального вещания</t>
  </si>
  <si>
    <t>Час</t>
  </si>
  <si>
    <t>Готовность объектов жилищно-коммунального хозяйства к прохождению осенне-зимнего периода</t>
  </si>
  <si>
    <t>Степень соответствия изменения (прироста) платы граждан за коммунальные услуги в среднем по Чукотскому автономному округу индексу изменения размера вносимой гражданами платы за коммунальные услуги, утвержденному Правительством Российской Федерации в среднем для Чукотского автономного округа</t>
  </si>
  <si>
    <t>Количество объектов, по которым разработана проектно-сметная документация в целях реализации мероприятий государственной программы</t>
  </si>
  <si>
    <t>Доля выпускников 9, 11 классов, успешно прошедших государственную итоговую аттестацию в государственных общеобразовательных организациях</t>
  </si>
  <si>
    <t>Лесистость территории Чукотского автономного округа</t>
  </si>
  <si>
    <t>Доля лесных пожаров, ликвидированных в течении первых суток с момента обнаружения, в общем количестве лесных пожаров</t>
  </si>
  <si>
    <t>Отношение фактического объема заготовки древесины к установленному объему изъятия древесины</t>
  </si>
  <si>
    <t>Площадь лесных пожаров на землях лесного фонда</t>
  </si>
  <si>
    <t>Доля площади земель лесного фонда, переданных в пользование, в общей площади земель лесного фонда</t>
  </si>
  <si>
    <t>Объем платежей в бюджетную систему Российской Федерации от использования лесов, расположенных на землях лесного фонда, в расчете на 1 га земель лесного фонда</t>
  </si>
  <si>
    <t>Гектар</t>
  </si>
  <si>
    <t>Количество перевезенных пассажиров на местных авиационных линиях</t>
  </si>
  <si>
    <t>Количество действующих взлетно-посадочных площадок</t>
  </si>
  <si>
    <t>Количество предприятий, осуществляющих перевозку пассажиров морским транспортом</t>
  </si>
  <si>
    <t>Количество переваленного груза</t>
  </si>
  <si>
    <t>Количество перевезенного груза морским и внутрилиманным транспортом</t>
  </si>
  <si>
    <t>Тысяча тонн</t>
  </si>
  <si>
    <t>Протяженность сети автомобильных дорог общего пользования регионального значения</t>
  </si>
  <si>
    <t>Прирост протяженности сети автомобильных дорог общего пользования регионального значения в результате строительства новых автомобильных дорог</t>
  </si>
  <si>
    <t>Объем ввода в эксплуатацию после строительства и реконструкции автомобильных дорог общего пользования регионального значения</t>
  </si>
  <si>
    <t>Прирост численности парка дорожной техники и (или) оборудования, необходимого для функционирования, содержания и (или) ремонта автомобильных дорог, находящейся (находящегося) во владении (пользовании) предприятия (нарастающим итогом)</t>
  </si>
  <si>
    <t>Доля автомобильных дорог регионального или межмуниципального значения, соответствующих нормативным требованиям</t>
  </si>
  <si>
    <t>Протяженность автомобильных дорог общего пользования регионального значения, завершенных капитальным ремонтом</t>
  </si>
  <si>
    <t>Протяженность автомобильных дорог общего пользования регионального значения, завершенных ремонтом</t>
  </si>
  <si>
    <t>Протяженность автомобильных дорог общего пользования местного значения городских агломераций, приведенная в нормативное состояние</t>
  </si>
  <si>
    <t>Процент выполнения государственных услуг, предусмотренных Государственным заданием, утвержденным для ГБУ "ДЭУ ЧАО"</t>
  </si>
  <si>
    <t>Количество закупленной техники, необходимой для содержания и обслуживания региональных автомобильных дорог Чукотского автономного округа</t>
  </si>
  <si>
    <t>Объем просроченной задолженности по страховым взносам в государственные внебюджетные фонды, налогам и сборам в бюджеты всех уровней у ГКУ ЧАО "УАД ЧАО" и ГБУ "ДЭУ ЧАО"</t>
  </si>
  <si>
    <t>Объем просроченной задолженности по выплате заработной платы работникам ГКУ ЧАО "УАД ЧАО" и ГБУ "ДЭУ ЧАО"</t>
  </si>
  <si>
    <t>Тысяча рублей</t>
  </si>
  <si>
    <t>Миллион рублей</t>
  </si>
  <si>
    <t>Степень</t>
  </si>
  <si>
    <t>Квадратный метр</t>
  </si>
  <si>
    <t>Количество актуализированных документов территориального планирования и градостроительного зонирования в целях приведения в соответствие с федеральным и региональным законодательством</t>
  </si>
  <si>
    <t>Количество застройщиков (физических лиц), получивших субсидию на строительство объектов индивидуального жилищного строительства</t>
  </si>
  <si>
    <t>Уровень обеспеченности материальными ресурсами резерва Чукотского автономного округа</t>
  </si>
  <si>
    <t>Уровень обеспеченности установленных групп населения Чукотского автономного округа средствами индивидуальной защиты</t>
  </si>
  <si>
    <t>Уровень оснащенности поисково-спасательного отряда современной спасательной техникой, оборудованием и средствами спасения</t>
  </si>
  <si>
    <t>Степень исполнения Плана основных мероприятий Чукотского автономного округа в области гражданской обороны, предупреждения и ликвидации чрезвычайных ситуаций, обеспечения пожарной безопасности и безопасности людей на водных объектах на соответствующий год (в части мероприятий, закрепленных за Правительством Чукотского автономного округа)</t>
  </si>
  <si>
    <t>Степень выполнения государственного задания на оказание государственных услуг (выполнение работ) ГБОУ «УМЦ ГО ЧС»</t>
  </si>
  <si>
    <t>Объем просроченной задолженности по страховым взносам в государственные внебюджетные фонды, налогам и сборам в бюджеты всех уровней у государственных учреждений</t>
  </si>
  <si>
    <t>Объем просроченной задолженности по выплате заработной платы работникам государственных учреждений</t>
  </si>
  <si>
    <t>Уровень оснащённости поисково-спасательного отряда оборудованием и средств индивидуальной защиты</t>
  </si>
  <si>
    <t>Едница</t>
  </si>
  <si>
    <t>Доля водных объектов, на которых будет организовано осуществление мониторинга поверхностных водных объектов, в том числе развитие наблюдательной сети (определение состояния дна, берегов и водоохранных зон на реках) к количеству водных объектов, на которых требуется осуществление мониторинга водных объектов</t>
  </si>
  <si>
    <t>Доля вывезенных отходов лома черных металлов от общего объема отходов лома черных металлов запланированных к вывозу с территории Чукотского автономного округа</t>
  </si>
  <si>
    <t>Доля утилизированного затонувшего имущества от общего количества, запланированного к подъему и утилизации затонувшего имущества на территории Чукотского автономного округа</t>
  </si>
  <si>
    <t>Доля протяженности расчищенных участков русел рек и (или) площади восстановленных водных объектов от запланированных в текущем году</t>
  </si>
  <si>
    <t>Доля проведенных работ по образованию земельных участков под ООПТ регионального значения от общего запланированного количества</t>
  </si>
  <si>
    <t>Доля организованных мероприятий по защите человека от медведя в границах населенных пунктов Чукотского автономного округа некоммерческими организациями Чукотского автономного округа от количества запланированных мероприятий</t>
  </si>
  <si>
    <t>Доля видов объектов животного мира, занесенных в Красную книгу Российской Федерации (за исключением водных биологических ресурсов), в отношении которых проведены мероприятия по охране и воспроизводству, в общем количестве видов объектов животного мира, занесенных в Красную книгу Российской Федерации (за исключением водных биологических ресурсов) и обитающих на территории Чукотского автономного округа</t>
  </si>
  <si>
    <t xml:space="preserve">Отношение фактической добычи охотничьего ресурса (лося) к установленному лимиту добычи </t>
  </si>
  <si>
    <t>Обеспеченность Чукотского автономного округа необходимой инфраструктурой в рамках реализации инвестиционного проекта</t>
  </si>
  <si>
    <t>Добыча угля</t>
  </si>
  <si>
    <t>Отношение объема электрической энергии, реализованной потребителям, за исключением населения и приравненным к нему потребителям, гарантирующими поставщиками (энергосбытовыми (энергоснабжающими) организациями), получающими субсидию на возмещение недополученных доходов в связи с доведением цен (тарифов) на электрическую энергию (мощность) до базовых уровней цен (тарифов) на электрическую энергию (мощность), к общему объему электрической энергии, реализованной потребителям, за исключением населения и приравненным к нему потребителям, гарантирующими поставщиками (энергосбытовыми (энергоснабжающими) организациями) в Чукотском автономном округе</t>
  </si>
  <si>
    <t>Реализация природного газа</t>
  </si>
  <si>
    <t>Объём просроченной задолженности по выплате заработной платы работникам государственного учреждения</t>
  </si>
  <si>
    <t>Объём просроченной задолженности по страховым взносам в государственные внебюджетные фонды, налогам и сборам в бюджеты всех уровней</t>
  </si>
  <si>
    <t>Миллион кубических метров</t>
  </si>
  <si>
    <t>Объем потребленного природного газа</t>
  </si>
  <si>
    <t>Общее количество зарегистрированных преступлений</t>
  </si>
  <si>
    <t>Уровень преступности в расчёте на 10 тыс. населения</t>
  </si>
  <si>
    <t>Количество погибших в дорожно-транспортных происшествиях на 100 тыс. населения (социальный риск)</t>
  </si>
  <si>
    <t>Количество погибших в дорожно-транспортных происшествиях на 100 тыс. транспортных средств (транспортный риск)</t>
  </si>
  <si>
    <t>Количество благоустроенных дворовых территорий</t>
  </si>
  <si>
    <t>Увеличение площади благоустроенной дворовой территории</t>
  </si>
  <si>
    <t>годовой</t>
  </si>
  <si>
    <t>Примечание</t>
  </si>
  <si>
    <t>Количество рейсов, выполненных воздушным транспортом по межрегиональным маршрутам с территории Чукотского автономного округа</t>
  </si>
  <si>
    <t>Количество разработанной проектно-сметной документации в целях строительства автомобильной дороги Колыма - Омсукчан - Омолон - Анадырь на территории Чукотского автономного округа, участок Омолон – Анадырь с подъездами до Билибино, Комсомольского и Эгвекинота</t>
  </si>
  <si>
    <t xml:space="preserve"> Выполнение, процент</t>
  </si>
  <si>
    <t>Километр; тысяча метров</t>
  </si>
  <si>
    <t>4.3.</t>
  </si>
  <si>
    <t>4.2.</t>
  </si>
  <si>
    <t>4.1.</t>
  </si>
  <si>
    <t>4.4.</t>
  </si>
  <si>
    <t>Региональный проект "Развитие туристической инфраструктуры Чукотского автономного округа"</t>
  </si>
  <si>
    <t>12.6.</t>
  </si>
  <si>
    <t>Региональный проект "Национальная система пространственных данных" (всего), в том числе: не нашла в 36-оз</t>
  </si>
  <si>
    <t>Всего</t>
  </si>
  <si>
    <t>Сводная бюджетная роспись, тыс. рублей</t>
  </si>
  <si>
    <t>Принятые бюджетные обязательства,  тыс. рублей</t>
  </si>
  <si>
    <t>Кассовое исполнение,  тыс. рублей</t>
  </si>
  <si>
    <t>Плановое значение на конец текущего года, процент</t>
  </si>
  <si>
    <t>Плановое значение на конец отчетного периода, процент</t>
  </si>
  <si>
    <t>Фактическое значение на конец отчетного периода, процент</t>
  </si>
  <si>
    <t>Кассовое исполнение, процент</t>
  </si>
  <si>
    <t>Государственная программа
 "Предупреждение чрезвычайных ситуаций природного и техногенного характера и обеспечение пожарной безопасности в Чукотском автономном округе"</t>
  </si>
  <si>
    <t>1.20.</t>
  </si>
  <si>
    <t>4.7.</t>
  </si>
  <si>
    <t>10.5.</t>
  </si>
  <si>
    <t>План по программе на 2024 год</t>
  </si>
  <si>
    <t>В соответствии с законом о бюджете,  тыс. рублей</t>
  </si>
  <si>
    <t>Региональный проект "Чистая страна (Чукотский автономный округ)</t>
  </si>
  <si>
    <t>х</t>
  </si>
  <si>
    <t>Региональный проект "Обеспечение качественно нового уровня развития инфраструктуры культуры («Культурная среда»)</t>
  </si>
  <si>
    <t xml:space="preserve">Региональный проект "Создание условий для реализации творческого потенциала нации («Творческие люди») </t>
  </si>
  <si>
    <t>Региональный проект "Создание для всех категорий и групп населения условий для занятий физической культурой и спортом, массовым спортом, в том числе повышение уровня обеспеченности населения объектами спорта, а также подготовка спортивного резерва (Чукотский автономный округ</t>
  </si>
  <si>
    <t>Комплекс процессных мероприятий "Содействие развитию газовой отрасли</t>
  </si>
  <si>
    <t xml:space="preserve">Сводный отчет о ходе реализации государственных программ Чукотского автономного округа за 9 месяцев 2024 года </t>
  </si>
  <si>
    <t>Информация о выполнении целевых показателей государственных программ 
Чукотского автономного округа за 9 месяцев 2024 года</t>
  </si>
  <si>
    <t>`</t>
  </si>
  <si>
    <t>15.14.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</si>
</sst>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4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78">
    <xf numFmtId="0" fontId="1" fillId="0" borderId="0" xfId="0" applyFont="1"/>
    <xf numFmtId="0" fontId="3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164" fontId="3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/>
    <xf numFmtId="1" fontId="3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165" fontId="3" fillId="0" borderId="7" xfId="0" applyNumberFormat="1" applyFont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right" vertical="center"/>
    </xf>
    <xf numFmtId="164" fontId="2" fillId="0" borderId="5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0" fontId="12" fillId="0" borderId="0" xfId="0" applyFont="1" applyFill="1"/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wrapText="1"/>
    </xf>
    <xf numFmtId="4" fontId="3" fillId="0" borderId="2" xfId="0" applyNumberFormat="1" applyFont="1" applyFill="1" applyBorder="1" applyAlignment="1">
      <alignment horizontal="right" vertical="center"/>
    </xf>
    <xf numFmtId="16" fontId="3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wrapText="1"/>
    </xf>
    <xf numFmtId="4" fontId="2" fillId="0" borderId="3" xfId="0" applyNumberFormat="1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/>
    </xf>
    <xf numFmtId="4" fontId="3" fillId="0" borderId="3" xfId="0" applyNumberFormat="1" applyFont="1" applyFill="1" applyBorder="1"/>
    <xf numFmtId="0" fontId="10" fillId="0" borderId="0" xfId="0" applyFont="1" applyFill="1" applyAlignment="1">
      <alignment horizontal="left"/>
    </xf>
    <xf numFmtId="0" fontId="3" fillId="0" borderId="0" xfId="0" applyFont="1" applyFill="1"/>
    <xf numFmtId="4" fontId="3" fillId="0" borderId="0" xfId="0" applyNumberFormat="1" applyFont="1" applyFill="1"/>
    <xf numFmtId="0" fontId="9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wrapText="1"/>
    </xf>
    <xf numFmtId="4" fontId="2" fillId="0" borderId="5" xfId="0" applyNumberFormat="1" applyFont="1" applyFill="1" applyBorder="1" applyAlignment="1">
      <alignment horizontal="right" vertical="center" wrapText="1"/>
    </xf>
    <xf numFmtId="4" fontId="2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3" fillId="0" borderId="2" xfId="0" applyFont="1" applyFill="1" applyBorder="1" applyAlignment="1">
      <alignment horizontal="justify" wrapText="1"/>
    </xf>
    <xf numFmtId="17" fontId="3" fillId="0" borderId="3" xfId="0" applyNumberFormat="1" applyFont="1" applyFill="1" applyBorder="1" applyAlignment="1">
      <alignment horizontal="center" vertical="center"/>
    </xf>
    <xf numFmtId="4" fontId="2" fillId="0" borderId="4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4" fontId="3" fillId="0" borderId="4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2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ColWidth="9.140625" defaultRowHeight="15" x14ac:dyDescent="0.25"/>
  <cols>
    <col min="1" max="1" width="9.28515625" style="32" customWidth="1"/>
    <col min="2" max="2" width="37.140625" style="39" customWidth="1"/>
    <col min="3" max="3" width="16.7109375" style="39" customWidth="1"/>
    <col min="4" max="4" width="16.140625" style="39" customWidth="1"/>
    <col min="5" max="5" width="15.85546875" style="39" customWidth="1"/>
    <col min="6" max="6" width="16.85546875" style="39" customWidth="1"/>
    <col min="7" max="7" width="14" style="39" customWidth="1"/>
    <col min="8" max="8" width="15.42578125" style="39" customWidth="1"/>
    <col min="9" max="9" width="17.28515625" style="39" customWidth="1"/>
    <col min="10" max="10" width="15.42578125" style="39" customWidth="1"/>
    <col min="11" max="11" width="16.42578125" style="39" customWidth="1"/>
    <col min="12" max="12" width="15.7109375" style="39" customWidth="1"/>
    <col min="13" max="13" width="17.5703125" style="39" customWidth="1"/>
    <col min="14" max="14" width="15.5703125" style="39" customWidth="1"/>
    <col min="15" max="15" width="17" style="39" customWidth="1"/>
    <col min="16" max="16" width="15.5703125" style="39" customWidth="1"/>
    <col min="17" max="17" width="18" style="39" customWidth="1"/>
    <col min="18" max="18" width="16" style="39" customWidth="1"/>
    <col min="19" max="19" width="16.5703125" style="39" customWidth="1"/>
    <col min="20" max="20" width="12.7109375" style="39" customWidth="1"/>
    <col min="21" max="21" width="14.140625" style="39" customWidth="1"/>
    <col min="22" max="22" width="18.5703125" style="39" customWidth="1"/>
    <col min="23" max="23" width="14.85546875" style="39" customWidth="1"/>
    <col min="24" max="24" width="17.28515625" style="39" customWidth="1"/>
    <col min="25" max="25" width="14.85546875" style="39" customWidth="1"/>
    <col min="26" max="26" width="14.140625" customWidth="1"/>
    <col min="27" max="27" width="15.5703125" customWidth="1"/>
  </cols>
  <sheetData>
    <row r="1" spans="1:25" ht="18.75" x14ac:dyDescent="0.3">
      <c r="B1" s="38" t="s">
        <v>494</v>
      </c>
    </row>
    <row r="2" spans="1:25" x14ac:dyDescent="0.25">
      <c r="F2" s="40"/>
      <c r="G2" s="40"/>
      <c r="H2" s="40"/>
    </row>
    <row r="3" spans="1:25" ht="15" customHeight="1" x14ac:dyDescent="0.25">
      <c r="A3" s="59" t="s">
        <v>46</v>
      </c>
      <c r="B3" s="62" t="s">
        <v>47</v>
      </c>
      <c r="C3" s="58" t="s">
        <v>486</v>
      </c>
      <c r="D3" s="58"/>
      <c r="E3" s="58"/>
      <c r="F3" s="58"/>
      <c r="G3" s="58"/>
      <c r="H3" s="58"/>
      <c r="I3" s="58"/>
      <c r="J3" s="58"/>
      <c r="K3" s="58"/>
      <c r="L3" s="65" t="s">
        <v>476</v>
      </c>
      <c r="M3" s="66"/>
      <c r="N3" s="66"/>
      <c r="O3" s="67"/>
      <c r="P3" s="65" t="s">
        <v>477</v>
      </c>
      <c r="Q3" s="66"/>
      <c r="R3" s="66"/>
      <c r="S3" s="66"/>
      <c r="T3" s="67"/>
      <c r="U3" s="65" t="s">
        <v>481</v>
      </c>
      <c r="V3" s="66"/>
      <c r="W3" s="66"/>
      <c r="X3" s="66"/>
      <c r="Y3" s="67"/>
    </row>
    <row r="4" spans="1:25" ht="26.25" customHeight="1" x14ac:dyDescent="0.25">
      <c r="A4" s="60"/>
      <c r="B4" s="63"/>
      <c r="C4" s="71" t="s">
        <v>487</v>
      </c>
      <c r="D4" s="72"/>
      <c r="E4" s="72"/>
      <c r="F4" s="72"/>
      <c r="G4" s="72"/>
      <c r="H4" s="71" t="s">
        <v>475</v>
      </c>
      <c r="I4" s="71"/>
      <c r="J4" s="71"/>
      <c r="K4" s="71"/>
      <c r="L4" s="68"/>
      <c r="M4" s="69"/>
      <c r="N4" s="69"/>
      <c r="O4" s="70"/>
      <c r="P4" s="68"/>
      <c r="Q4" s="69"/>
      <c r="R4" s="69"/>
      <c r="S4" s="69"/>
      <c r="T4" s="70"/>
      <c r="U4" s="68"/>
      <c r="V4" s="69"/>
      <c r="W4" s="69"/>
      <c r="X4" s="69"/>
      <c r="Y4" s="70"/>
    </row>
    <row r="5" spans="1:25" ht="79.5" customHeight="1" x14ac:dyDescent="0.25">
      <c r="A5" s="61"/>
      <c r="B5" s="64"/>
      <c r="C5" s="41" t="s">
        <v>48</v>
      </c>
      <c r="D5" s="41" t="s">
        <v>49</v>
      </c>
      <c r="E5" s="41" t="s">
        <v>50</v>
      </c>
      <c r="F5" s="41" t="s">
        <v>51</v>
      </c>
      <c r="G5" s="41" t="s">
        <v>52</v>
      </c>
      <c r="H5" s="41" t="s">
        <v>48</v>
      </c>
      <c r="I5" s="41" t="s">
        <v>49</v>
      </c>
      <c r="J5" s="41" t="s">
        <v>50</v>
      </c>
      <c r="K5" s="41" t="s">
        <v>51</v>
      </c>
      <c r="L5" s="41" t="s">
        <v>48</v>
      </c>
      <c r="M5" s="41" t="s">
        <v>49</v>
      </c>
      <c r="N5" s="41" t="s">
        <v>50</v>
      </c>
      <c r="O5" s="41" t="s">
        <v>51</v>
      </c>
      <c r="P5" s="41" t="s">
        <v>48</v>
      </c>
      <c r="Q5" s="41" t="s">
        <v>49</v>
      </c>
      <c r="R5" s="41" t="s">
        <v>50</v>
      </c>
      <c r="S5" s="41" t="s">
        <v>51</v>
      </c>
      <c r="T5" s="41" t="s">
        <v>52</v>
      </c>
      <c r="U5" s="41" t="s">
        <v>474</v>
      </c>
      <c r="V5" s="41" t="s">
        <v>49</v>
      </c>
      <c r="W5" s="41" t="s">
        <v>50</v>
      </c>
      <c r="X5" s="41" t="s">
        <v>51</v>
      </c>
      <c r="Y5" s="41" t="s">
        <v>52</v>
      </c>
    </row>
    <row r="6" spans="1:25" ht="37.5" customHeight="1" x14ac:dyDescent="0.25">
      <c r="A6" s="42"/>
      <c r="B6" s="43" t="s">
        <v>53</v>
      </c>
      <c r="C6" s="44">
        <f t="shared" ref="C6:T6" si="0">C7+C28+C35+C42+C51+C67+C77+C83+C89+C105+C111+C122+C129+C136+C143+C158+C163+C167+C171</f>
        <v>53114841.400000006</v>
      </c>
      <c r="D6" s="44">
        <f t="shared" si="0"/>
        <v>12274842.5</v>
      </c>
      <c r="E6" s="44">
        <f t="shared" si="0"/>
        <v>37368029.100000009</v>
      </c>
      <c r="F6" s="44">
        <f t="shared" si="0"/>
        <v>3445410.7</v>
      </c>
      <c r="G6" s="44">
        <f t="shared" si="0"/>
        <v>26559.1</v>
      </c>
      <c r="H6" s="44">
        <f t="shared" si="0"/>
        <v>53442605.000000015</v>
      </c>
      <c r="I6" s="44">
        <f t="shared" si="0"/>
        <v>5057187</v>
      </c>
      <c r="J6" s="44">
        <f t="shared" si="0"/>
        <v>44123617.899999999</v>
      </c>
      <c r="K6" s="44">
        <f t="shared" si="0"/>
        <v>4261800.0999999996</v>
      </c>
      <c r="L6" s="44">
        <f t="shared" si="0"/>
        <v>52288826.330000013</v>
      </c>
      <c r="M6" s="44">
        <f t="shared" si="0"/>
        <v>4723596.7500000009</v>
      </c>
      <c r="N6" s="44">
        <f t="shared" si="0"/>
        <v>43303429.480000004</v>
      </c>
      <c r="O6" s="44">
        <f t="shared" si="0"/>
        <v>4261800.0999999996</v>
      </c>
      <c r="P6" s="44">
        <f t="shared" si="0"/>
        <v>38277663.478</v>
      </c>
      <c r="Q6" s="44">
        <f t="shared" si="0"/>
        <v>2989468.4600000004</v>
      </c>
      <c r="R6" s="44">
        <f t="shared" si="0"/>
        <v>32696427.548</v>
      </c>
      <c r="S6" s="44">
        <f t="shared" si="0"/>
        <v>2591752.5</v>
      </c>
      <c r="T6" s="44">
        <f t="shared" si="0"/>
        <v>14.969999999999999</v>
      </c>
      <c r="U6" s="24">
        <f>P6/(H6+G6)%</f>
        <v>71.588296024998058</v>
      </c>
      <c r="V6" s="24">
        <f t="shared" ref="V6:X6" si="1">Q6/I6%</f>
        <v>59.113267118657078</v>
      </c>
      <c r="W6" s="24">
        <f t="shared" si="1"/>
        <v>74.101873563726969</v>
      </c>
      <c r="X6" s="24">
        <f t="shared" si="1"/>
        <v>60.813563264030151</v>
      </c>
      <c r="Y6" s="24">
        <f>T6/G6%</f>
        <v>5.6364861761128947E-2</v>
      </c>
    </row>
    <row r="7" spans="1:25" s="10" customFormat="1" ht="47.25" customHeight="1" x14ac:dyDescent="0.25">
      <c r="A7" s="33">
        <v>1</v>
      </c>
      <c r="B7" s="34" t="s">
        <v>54</v>
      </c>
      <c r="C7" s="45">
        <f t="shared" ref="C7:T7" si="2">SUM(C8:C27)</f>
        <v>7298699.5</v>
      </c>
      <c r="D7" s="45">
        <f t="shared" si="2"/>
        <v>1032641.5000000001</v>
      </c>
      <c r="E7" s="45">
        <f t="shared" si="2"/>
        <v>2820647.3</v>
      </c>
      <c r="F7" s="45">
        <f t="shared" si="2"/>
        <v>3445410.7</v>
      </c>
      <c r="G7" s="45">
        <f t="shared" si="2"/>
        <v>0</v>
      </c>
      <c r="H7" s="45">
        <f t="shared" si="2"/>
        <v>7356428.0999999996</v>
      </c>
      <c r="I7" s="45">
        <f t="shared" si="2"/>
        <v>1038148.7000000002</v>
      </c>
      <c r="J7" s="45">
        <f t="shared" si="2"/>
        <v>2056479.3</v>
      </c>
      <c r="K7" s="45">
        <f t="shared" si="2"/>
        <v>4261800.0999999996</v>
      </c>
      <c r="L7" s="45">
        <f t="shared" si="2"/>
        <v>7291550.4500000002</v>
      </c>
      <c r="M7" s="45">
        <f t="shared" si="2"/>
        <v>1006167.0900000002</v>
      </c>
      <c r="N7" s="45">
        <f t="shared" si="2"/>
        <v>2023583.2600000002</v>
      </c>
      <c r="O7" s="45">
        <f t="shared" si="2"/>
        <v>4261800.0999999996</v>
      </c>
      <c r="P7" s="45">
        <f t="shared" si="2"/>
        <v>4678725.3900000006</v>
      </c>
      <c r="Q7" s="45">
        <f t="shared" si="2"/>
        <v>608825.61</v>
      </c>
      <c r="R7" s="45">
        <f t="shared" si="2"/>
        <v>1478147.2799999998</v>
      </c>
      <c r="S7" s="45">
        <f t="shared" si="2"/>
        <v>2591752.5</v>
      </c>
      <c r="T7" s="45">
        <f t="shared" si="2"/>
        <v>0</v>
      </c>
      <c r="U7" s="24">
        <f t="shared" ref="U7:U70" si="3">P7/(H7+G7)%</f>
        <v>63.600504570961554</v>
      </c>
      <c r="V7" s="24">
        <f t="shared" ref="V7:V68" si="4">Q7/I7%</f>
        <v>58.645318344086924</v>
      </c>
      <c r="W7" s="24">
        <f t="shared" ref="W7:W70" si="5">R7/J7%</f>
        <v>71.877566674267015</v>
      </c>
      <c r="X7" s="24">
        <f t="shared" ref="X7:X27" si="6">S7/K7%</f>
        <v>60.813563264030151</v>
      </c>
      <c r="Y7" s="24"/>
    </row>
    <row r="8" spans="1:25" s="25" customFormat="1" ht="33.75" customHeight="1" x14ac:dyDescent="0.25">
      <c r="A8" s="27" t="s">
        <v>55</v>
      </c>
      <c r="B8" s="28" t="s">
        <v>56</v>
      </c>
      <c r="C8" s="23">
        <v>492743.8</v>
      </c>
      <c r="D8" s="23">
        <v>47000</v>
      </c>
      <c r="E8" s="23">
        <v>445743.8</v>
      </c>
      <c r="F8" s="23"/>
      <c r="G8" s="23"/>
      <c r="H8" s="23">
        <v>482169.8</v>
      </c>
      <c r="I8" s="23">
        <v>47000</v>
      </c>
      <c r="J8" s="23">
        <f t="shared" ref="J8:J27" si="7">H8-I8-K8</f>
        <v>435169.8</v>
      </c>
      <c r="K8" s="23"/>
      <c r="L8" s="23">
        <v>479218.52</v>
      </c>
      <c r="M8" s="23">
        <v>44613</v>
      </c>
      <c r="N8" s="23">
        <f t="shared" ref="N8:N27" si="8">L8-M8-O8</f>
        <v>434605.52</v>
      </c>
      <c r="O8" s="23"/>
      <c r="P8" s="23">
        <v>244452.01</v>
      </c>
      <c r="Q8" s="23">
        <v>8697</v>
      </c>
      <c r="R8" s="23">
        <f t="shared" ref="R8:R27" si="9">P8-Q8-S8</f>
        <v>235755.01</v>
      </c>
      <c r="S8" s="23"/>
      <c r="T8" s="29"/>
      <c r="U8" s="24">
        <f t="shared" si="3"/>
        <v>50.698324532146145</v>
      </c>
      <c r="V8" s="24">
        <f t="shared" si="4"/>
        <v>18.504255319148935</v>
      </c>
      <c r="W8" s="24">
        <f t="shared" si="5"/>
        <v>54.175406933109784</v>
      </c>
      <c r="X8" s="24"/>
      <c r="Y8" s="24"/>
    </row>
    <row r="9" spans="1:25" s="25" customFormat="1" ht="33.75" customHeight="1" x14ac:dyDescent="0.25">
      <c r="A9" s="27" t="s">
        <v>57</v>
      </c>
      <c r="B9" s="28" t="s">
        <v>58</v>
      </c>
      <c r="C9" s="23">
        <v>2611.6</v>
      </c>
      <c r="D9" s="23">
        <v>2481</v>
      </c>
      <c r="E9" s="23">
        <v>130.59999999999991</v>
      </c>
      <c r="F9" s="23"/>
      <c r="G9" s="23"/>
      <c r="H9" s="23">
        <v>2611.6</v>
      </c>
      <c r="I9" s="23">
        <v>2481</v>
      </c>
      <c r="J9" s="23">
        <f t="shared" si="7"/>
        <v>130.59999999999991</v>
      </c>
      <c r="K9" s="23"/>
      <c r="L9" s="23">
        <v>2185.4</v>
      </c>
      <c r="M9" s="23">
        <v>2076.1</v>
      </c>
      <c r="N9" s="23">
        <f t="shared" si="8"/>
        <v>109.30000000000018</v>
      </c>
      <c r="O9" s="23"/>
      <c r="P9" s="23">
        <v>2185.4</v>
      </c>
      <c r="Q9" s="23">
        <v>2076.1</v>
      </c>
      <c r="R9" s="23">
        <f t="shared" si="9"/>
        <v>109.30000000000018</v>
      </c>
      <c r="S9" s="23"/>
      <c r="T9" s="29"/>
      <c r="U9" s="24">
        <f t="shared" si="3"/>
        <v>83.68050237402359</v>
      </c>
      <c r="V9" s="24">
        <f t="shared" si="4"/>
        <v>83.679967754937522</v>
      </c>
      <c r="W9" s="24">
        <f t="shared" si="5"/>
        <v>83.690658499234502</v>
      </c>
      <c r="X9" s="24"/>
      <c r="Y9" s="24"/>
    </row>
    <row r="10" spans="1:25" s="25" customFormat="1" ht="66.75" customHeight="1" x14ac:dyDescent="0.25">
      <c r="A10" s="27" t="s">
        <v>59</v>
      </c>
      <c r="B10" s="28" t="s">
        <v>60</v>
      </c>
      <c r="C10" s="23">
        <v>82124.100000000006</v>
      </c>
      <c r="D10" s="23">
        <v>78017.899999999994</v>
      </c>
      <c r="E10" s="23">
        <v>4106.2000000000116</v>
      </c>
      <c r="F10" s="23"/>
      <c r="G10" s="23"/>
      <c r="H10" s="23">
        <v>82124.100000000006</v>
      </c>
      <c r="I10" s="23">
        <v>78017.899999999994</v>
      </c>
      <c r="J10" s="23">
        <f t="shared" si="7"/>
        <v>4106.2000000000116</v>
      </c>
      <c r="K10" s="23"/>
      <c r="L10" s="23">
        <v>82124.100000000006</v>
      </c>
      <c r="M10" s="23">
        <v>78017.899999999994</v>
      </c>
      <c r="N10" s="23">
        <f t="shared" si="8"/>
        <v>4106.2000000000116</v>
      </c>
      <c r="O10" s="23"/>
      <c r="P10" s="23">
        <v>2190</v>
      </c>
      <c r="Q10" s="23">
        <v>2080.5</v>
      </c>
      <c r="R10" s="23">
        <f t="shared" si="9"/>
        <v>109.5</v>
      </c>
      <c r="S10" s="23"/>
      <c r="T10" s="29"/>
      <c r="U10" s="24">
        <f t="shared" si="3"/>
        <v>2.6666958907312224</v>
      </c>
      <c r="V10" s="24">
        <f t="shared" si="4"/>
        <v>2.6666957198283985</v>
      </c>
      <c r="W10" s="24">
        <f t="shared" si="5"/>
        <v>2.6666991378890383</v>
      </c>
      <c r="X10" s="24"/>
      <c r="Y10" s="24"/>
    </row>
    <row r="11" spans="1:25" s="25" customFormat="1" ht="46.5" customHeight="1" x14ac:dyDescent="0.25">
      <c r="A11" s="30" t="s">
        <v>61</v>
      </c>
      <c r="B11" s="28" t="s">
        <v>62</v>
      </c>
      <c r="C11" s="23">
        <v>773479.10000000009</v>
      </c>
      <c r="D11" s="23">
        <v>634635.30000000005</v>
      </c>
      <c r="E11" s="23">
        <v>138843.79999999999</v>
      </c>
      <c r="F11" s="23"/>
      <c r="G11" s="23"/>
      <c r="H11" s="23">
        <v>755979.1</v>
      </c>
      <c r="I11" s="23">
        <v>634635.30000000005</v>
      </c>
      <c r="J11" s="23">
        <f t="shared" si="7"/>
        <v>121343.79999999993</v>
      </c>
      <c r="K11" s="23"/>
      <c r="L11" s="23">
        <v>755979.1</v>
      </c>
      <c r="M11" s="23">
        <v>634635.30000000005</v>
      </c>
      <c r="N11" s="23">
        <f t="shared" si="8"/>
        <v>121343.79999999993</v>
      </c>
      <c r="O11" s="23"/>
      <c r="P11" s="23">
        <v>537616.16</v>
      </c>
      <c r="Q11" s="23">
        <v>451322.3</v>
      </c>
      <c r="R11" s="23">
        <f t="shared" si="9"/>
        <v>86293.860000000044</v>
      </c>
      <c r="S11" s="23"/>
      <c r="T11" s="29"/>
      <c r="U11" s="24">
        <f t="shared" si="3"/>
        <v>71.115214693104619</v>
      </c>
      <c r="V11" s="24">
        <f t="shared" si="4"/>
        <v>71.11522160837886</v>
      </c>
      <c r="W11" s="24">
        <f t="shared" si="5"/>
        <v>71.115178525808574</v>
      </c>
      <c r="X11" s="24"/>
      <c r="Y11" s="24"/>
    </row>
    <row r="12" spans="1:25" s="25" customFormat="1" ht="33.75" customHeight="1" x14ac:dyDescent="0.25">
      <c r="A12" s="27" t="s">
        <v>63</v>
      </c>
      <c r="B12" s="28" t="s">
        <v>64</v>
      </c>
      <c r="C12" s="23">
        <v>10192.5</v>
      </c>
      <c r="D12" s="23">
        <v>8449.7999999999993</v>
      </c>
      <c r="E12" s="23">
        <v>1742.7</v>
      </c>
      <c r="F12" s="23"/>
      <c r="G12" s="23"/>
      <c r="H12" s="23">
        <v>9184.5</v>
      </c>
      <c r="I12" s="23">
        <v>8449.7999999999993</v>
      </c>
      <c r="J12" s="23">
        <f t="shared" si="7"/>
        <v>734.70000000000073</v>
      </c>
      <c r="K12" s="23"/>
      <c r="L12" s="23">
        <v>9165.85</v>
      </c>
      <c r="M12" s="23">
        <v>8447.6</v>
      </c>
      <c r="N12" s="23">
        <f t="shared" si="8"/>
        <v>718.25</v>
      </c>
      <c r="O12" s="23"/>
      <c r="P12" s="23">
        <v>8073.49</v>
      </c>
      <c r="Q12" s="23">
        <v>7361</v>
      </c>
      <c r="R12" s="23">
        <f t="shared" si="9"/>
        <v>712.48999999999978</v>
      </c>
      <c r="S12" s="23"/>
      <c r="T12" s="29"/>
      <c r="U12" s="24">
        <f t="shared" si="3"/>
        <v>87.903424247373295</v>
      </c>
      <c r="V12" s="24">
        <f t="shared" si="4"/>
        <v>87.114487916873784</v>
      </c>
      <c r="W12" s="24">
        <f t="shared" si="5"/>
        <v>96.976997413910311</v>
      </c>
      <c r="X12" s="24"/>
      <c r="Y12" s="24"/>
    </row>
    <row r="13" spans="1:25" s="25" customFormat="1" ht="33.75" customHeight="1" x14ac:dyDescent="0.25">
      <c r="A13" s="27" t="s">
        <v>65</v>
      </c>
      <c r="B13" s="28" t="s">
        <v>66</v>
      </c>
      <c r="C13" s="23">
        <v>2593.3000000000002</v>
      </c>
      <c r="D13" s="23">
        <v>1390.6</v>
      </c>
      <c r="E13" s="23">
        <v>1202.7</v>
      </c>
      <c r="F13" s="23"/>
      <c r="G13" s="23"/>
      <c r="H13" s="23">
        <v>1780</v>
      </c>
      <c r="I13" s="23">
        <v>1390.6</v>
      </c>
      <c r="J13" s="23">
        <f t="shared" si="7"/>
        <v>389.40000000000009</v>
      </c>
      <c r="K13" s="23"/>
      <c r="L13" s="23">
        <v>1780</v>
      </c>
      <c r="M13" s="23">
        <v>1390.6</v>
      </c>
      <c r="N13" s="23">
        <f t="shared" si="8"/>
        <v>389.40000000000009</v>
      </c>
      <c r="O13" s="23"/>
      <c r="P13" s="23">
        <v>1780</v>
      </c>
      <c r="Q13" s="23">
        <v>1390.6</v>
      </c>
      <c r="R13" s="23">
        <f t="shared" si="9"/>
        <v>389.40000000000009</v>
      </c>
      <c r="S13" s="23"/>
      <c r="T13" s="29"/>
      <c r="U13" s="24">
        <f t="shared" si="3"/>
        <v>100</v>
      </c>
      <c r="V13" s="24">
        <f t="shared" si="4"/>
        <v>100</v>
      </c>
      <c r="W13" s="24">
        <f t="shared" si="5"/>
        <v>100</v>
      </c>
      <c r="X13" s="24"/>
      <c r="Y13" s="24"/>
    </row>
    <row r="14" spans="1:25" s="25" customFormat="1" ht="62.25" customHeight="1" x14ac:dyDescent="0.25">
      <c r="A14" s="27" t="s">
        <v>67</v>
      </c>
      <c r="B14" s="28" t="s">
        <v>68</v>
      </c>
      <c r="C14" s="23">
        <v>1500</v>
      </c>
      <c r="D14" s="23">
        <v>0</v>
      </c>
      <c r="E14" s="23">
        <v>1500</v>
      </c>
      <c r="F14" s="23"/>
      <c r="G14" s="23"/>
      <c r="H14" s="23">
        <v>2600.8000000000002</v>
      </c>
      <c r="I14" s="23">
        <v>0</v>
      </c>
      <c r="J14" s="23">
        <f t="shared" si="7"/>
        <v>2600.8000000000002</v>
      </c>
      <c r="K14" s="23"/>
      <c r="L14" s="23">
        <v>2600.8000000000002</v>
      </c>
      <c r="M14" s="23">
        <v>0</v>
      </c>
      <c r="N14" s="23">
        <f t="shared" si="8"/>
        <v>2600.8000000000002</v>
      </c>
      <c r="O14" s="23"/>
      <c r="P14" s="23">
        <v>2270</v>
      </c>
      <c r="Q14" s="23">
        <v>0</v>
      </c>
      <c r="R14" s="23">
        <f t="shared" si="9"/>
        <v>2270</v>
      </c>
      <c r="S14" s="23"/>
      <c r="T14" s="29"/>
      <c r="U14" s="24">
        <f t="shared" si="3"/>
        <v>87.280836665641331</v>
      </c>
      <c r="V14" s="24">
        <v>0</v>
      </c>
      <c r="W14" s="24">
        <f t="shared" si="5"/>
        <v>87.280836665641331</v>
      </c>
      <c r="X14" s="24"/>
      <c r="Y14" s="24"/>
    </row>
    <row r="15" spans="1:25" s="25" customFormat="1" ht="93" customHeight="1" x14ac:dyDescent="0.25">
      <c r="A15" s="27" t="s">
        <v>69</v>
      </c>
      <c r="B15" s="28" t="s">
        <v>70</v>
      </c>
      <c r="C15" s="23">
        <v>93316.4</v>
      </c>
      <c r="D15" s="23">
        <v>52348.6</v>
      </c>
      <c r="E15" s="23">
        <v>40967.800000000003</v>
      </c>
      <c r="F15" s="23"/>
      <c r="G15" s="23"/>
      <c r="H15" s="23">
        <v>97216.4</v>
      </c>
      <c r="I15" s="23">
        <v>52348.6</v>
      </c>
      <c r="J15" s="23">
        <f t="shared" si="7"/>
        <v>44867.799999999996</v>
      </c>
      <c r="K15" s="23"/>
      <c r="L15" s="23">
        <v>96176.69</v>
      </c>
      <c r="M15" s="23">
        <v>52348.6</v>
      </c>
      <c r="N15" s="23">
        <f t="shared" si="8"/>
        <v>43828.090000000004</v>
      </c>
      <c r="O15" s="23"/>
      <c r="P15" s="23">
        <v>34341.410000000003</v>
      </c>
      <c r="Q15" s="23">
        <v>8529.7999999999993</v>
      </c>
      <c r="R15" s="23">
        <f t="shared" si="9"/>
        <v>25811.610000000004</v>
      </c>
      <c r="S15" s="23"/>
      <c r="T15" s="29"/>
      <c r="U15" s="24">
        <f t="shared" si="3"/>
        <v>35.324708588262887</v>
      </c>
      <c r="V15" s="24">
        <f t="shared" si="4"/>
        <v>16.29422754381206</v>
      </c>
      <c r="W15" s="24">
        <f t="shared" si="5"/>
        <v>57.528138219391209</v>
      </c>
      <c r="X15" s="24"/>
      <c r="Y15" s="24"/>
    </row>
    <row r="16" spans="1:25" s="25" customFormat="1" ht="48" customHeight="1" x14ac:dyDescent="0.25">
      <c r="A16" s="27" t="s">
        <v>71</v>
      </c>
      <c r="B16" s="28" t="s">
        <v>72</v>
      </c>
      <c r="C16" s="23">
        <v>117357.09999999999</v>
      </c>
      <c r="D16" s="23">
        <v>115009.9</v>
      </c>
      <c r="E16" s="23">
        <v>2347.1999999999998</v>
      </c>
      <c r="F16" s="23"/>
      <c r="G16" s="23"/>
      <c r="H16" s="23">
        <v>117357.1</v>
      </c>
      <c r="I16" s="23">
        <v>115009.9</v>
      </c>
      <c r="J16" s="23">
        <f t="shared" si="7"/>
        <v>2347.2000000000116</v>
      </c>
      <c r="K16" s="23"/>
      <c r="L16" s="23">
        <v>96396</v>
      </c>
      <c r="M16" s="23">
        <v>93272.7</v>
      </c>
      <c r="N16" s="23">
        <f t="shared" si="8"/>
        <v>3123.3000000000029</v>
      </c>
      <c r="O16" s="23"/>
      <c r="P16" s="23">
        <v>94371.21</v>
      </c>
      <c r="Q16" s="23">
        <v>91313.7</v>
      </c>
      <c r="R16" s="23">
        <f t="shared" si="9"/>
        <v>3057.5100000000093</v>
      </c>
      <c r="S16" s="23"/>
      <c r="T16" s="29"/>
      <c r="U16" s="24">
        <f t="shared" si="3"/>
        <v>80.41372017543037</v>
      </c>
      <c r="V16" s="24">
        <f t="shared" si="4"/>
        <v>79.39638239838483</v>
      </c>
      <c r="W16" s="24">
        <f t="shared" si="5"/>
        <v>130.26201431492819</v>
      </c>
      <c r="X16" s="24"/>
      <c r="Y16" s="24"/>
    </row>
    <row r="17" spans="1:25" s="25" customFormat="1" ht="62.25" customHeight="1" x14ac:dyDescent="0.25">
      <c r="A17" s="27" t="s">
        <v>73</v>
      </c>
      <c r="B17" s="28" t="s">
        <v>74</v>
      </c>
      <c r="C17" s="23">
        <v>8.4</v>
      </c>
      <c r="D17" s="23">
        <v>8.4</v>
      </c>
      <c r="E17" s="23">
        <v>0</v>
      </c>
      <c r="F17" s="23"/>
      <c r="G17" s="23"/>
      <c r="H17" s="23">
        <v>8.4</v>
      </c>
      <c r="I17" s="23">
        <v>8.4</v>
      </c>
      <c r="J17" s="23">
        <f t="shared" si="7"/>
        <v>0</v>
      </c>
      <c r="K17" s="23"/>
      <c r="L17" s="23">
        <v>8.4</v>
      </c>
      <c r="M17" s="23">
        <v>8.4</v>
      </c>
      <c r="N17" s="23">
        <f t="shared" si="8"/>
        <v>0</v>
      </c>
      <c r="O17" s="23"/>
      <c r="P17" s="23">
        <v>8.4</v>
      </c>
      <c r="Q17" s="23">
        <v>8.4</v>
      </c>
      <c r="R17" s="23">
        <f t="shared" si="9"/>
        <v>0</v>
      </c>
      <c r="S17" s="23"/>
      <c r="T17" s="29"/>
      <c r="U17" s="24">
        <f t="shared" si="3"/>
        <v>100</v>
      </c>
      <c r="V17" s="24">
        <f t="shared" si="4"/>
        <v>100</v>
      </c>
      <c r="W17" s="24"/>
      <c r="X17" s="24"/>
      <c r="Y17" s="24"/>
    </row>
    <row r="18" spans="1:25" s="25" customFormat="1" ht="72.75" customHeight="1" x14ac:dyDescent="0.25">
      <c r="A18" s="27" t="s">
        <v>75</v>
      </c>
      <c r="B18" s="28" t="s">
        <v>76</v>
      </c>
      <c r="C18" s="23">
        <v>3858.5</v>
      </c>
      <c r="D18" s="23">
        <v>351.3</v>
      </c>
      <c r="E18" s="23">
        <v>3507.2</v>
      </c>
      <c r="F18" s="23"/>
      <c r="G18" s="23"/>
      <c r="H18" s="23">
        <v>3858.5</v>
      </c>
      <c r="I18" s="23">
        <v>351.3</v>
      </c>
      <c r="J18" s="23">
        <f t="shared" si="7"/>
        <v>3507.2</v>
      </c>
      <c r="K18" s="23"/>
      <c r="L18" s="23">
        <v>3858.3</v>
      </c>
      <c r="M18" s="23">
        <v>351.3</v>
      </c>
      <c r="N18" s="23">
        <f t="shared" si="8"/>
        <v>3507</v>
      </c>
      <c r="O18" s="23"/>
      <c r="P18" s="23">
        <v>3858.3</v>
      </c>
      <c r="Q18" s="23">
        <v>351.3</v>
      </c>
      <c r="R18" s="23">
        <f t="shared" si="9"/>
        <v>3507</v>
      </c>
      <c r="S18" s="23"/>
      <c r="T18" s="29"/>
      <c r="U18" s="24">
        <f t="shared" si="3"/>
        <v>99.994816638590123</v>
      </c>
      <c r="V18" s="24">
        <f t="shared" si="4"/>
        <v>100</v>
      </c>
      <c r="W18" s="24">
        <f t="shared" si="5"/>
        <v>99.994297445255484</v>
      </c>
      <c r="X18" s="24"/>
      <c r="Y18" s="24"/>
    </row>
    <row r="19" spans="1:25" s="25" customFormat="1" ht="73.5" customHeight="1" x14ac:dyDescent="0.25">
      <c r="A19" s="27" t="s">
        <v>77</v>
      </c>
      <c r="B19" s="28" t="s">
        <v>78</v>
      </c>
      <c r="C19" s="23">
        <v>23894.3</v>
      </c>
      <c r="D19" s="23">
        <v>0</v>
      </c>
      <c r="E19" s="23">
        <v>23894.3</v>
      </c>
      <c r="F19" s="23"/>
      <c r="G19" s="23"/>
      <c r="H19" s="23">
        <v>27215.599999999999</v>
      </c>
      <c r="I19" s="23">
        <v>0</v>
      </c>
      <c r="J19" s="23">
        <f t="shared" si="7"/>
        <v>27215.599999999999</v>
      </c>
      <c r="K19" s="23"/>
      <c r="L19" s="23">
        <v>25712.7</v>
      </c>
      <c r="M19" s="23">
        <v>0</v>
      </c>
      <c r="N19" s="23">
        <f t="shared" si="8"/>
        <v>25712.7</v>
      </c>
      <c r="O19" s="23"/>
      <c r="P19" s="23">
        <v>17680.93</v>
      </c>
      <c r="Q19" s="23">
        <v>0</v>
      </c>
      <c r="R19" s="23">
        <f t="shared" si="9"/>
        <v>17680.93</v>
      </c>
      <c r="S19" s="23"/>
      <c r="T19" s="29"/>
      <c r="U19" s="24">
        <f t="shared" si="3"/>
        <v>64.966159114625441</v>
      </c>
      <c r="V19" s="24"/>
      <c r="W19" s="24">
        <f t="shared" si="5"/>
        <v>64.966159114625441</v>
      </c>
      <c r="X19" s="24"/>
      <c r="Y19" s="24"/>
    </row>
    <row r="20" spans="1:25" s="25" customFormat="1" ht="108" customHeight="1" x14ac:dyDescent="0.25">
      <c r="A20" s="27" t="s">
        <v>79</v>
      </c>
      <c r="B20" s="31" t="s">
        <v>80</v>
      </c>
      <c r="C20" s="23">
        <v>228800.30000000002</v>
      </c>
      <c r="D20" s="23">
        <v>5276.2</v>
      </c>
      <c r="E20" s="23">
        <v>223524.1</v>
      </c>
      <c r="F20" s="23"/>
      <c r="G20" s="23"/>
      <c r="H20" s="23">
        <v>230801.3</v>
      </c>
      <c r="I20" s="23">
        <v>9475.5</v>
      </c>
      <c r="J20" s="23">
        <f t="shared" si="7"/>
        <v>221325.8</v>
      </c>
      <c r="K20" s="23"/>
      <c r="L20" s="23">
        <v>216567.23</v>
      </c>
      <c r="M20" s="23">
        <v>7634.8</v>
      </c>
      <c r="N20" s="23">
        <f t="shared" si="8"/>
        <v>208932.43000000002</v>
      </c>
      <c r="O20" s="23"/>
      <c r="P20" s="23">
        <v>202843.66</v>
      </c>
      <c r="Q20" s="23">
        <v>5263.38</v>
      </c>
      <c r="R20" s="23">
        <f t="shared" si="9"/>
        <v>197580.28</v>
      </c>
      <c r="S20" s="23"/>
      <c r="T20" s="29"/>
      <c r="U20" s="24">
        <f t="shared" si="3"/>
        <v>87.886706010754708</v>
      </c>
      <c r="V20" s="24">
        <f t="shared" si="4"/>
        <v>55.547253443090078</v>
      </c>
      <c r="W20" s="24">
        <f t="shared" si="5"/>
        <v>89.27123724391825</v>
      </c>
      <c r="X20" s="24"/>
      <c r="Y20" s="24"/>
    </row>
    <row r="21" spans="1:25" s="25" customFormat="1" ht="34.5" customHeight="1" x14ac:dyDescent="0.25">
      <c r="A21" s="27" t="s">
        <v>81</v>
      </c>
      <c r="B21" s="31" t="s">
        <v>82</v>
      </c>
      <c r="C21" s="23">
        <v>45280.4</v>
      </c>
      <c r="D21" s="23">
        <v>1158.0999999999999</v>
      </c>
      <c r="E21" s="23">
        <v>44122.3</v>
      </c>
      <c r="F21" s="23"/>
      <c r="G21" s="23"/>
      <c r="H21" s="23">
        <v>48980.4</v>
      </c>
      <c r="I21" s="23">
        <v>1158.0999999999999</v>
      </c>
      <c r="J21" s="23">
        <f t="shared" si="7"/>
        <v>47822.3</v>
      </c>
      <c r="K21" s="23"/>
      <c r="L21" s="23">
        <v>43603.9</v>
      </c>
      <c r="M21" s="23">
        <v>1134.8</v>
      </c>
      <c r="N21" s="23">
        <f t="shared" si="8"/>
        <v>42469.1</v>
      </c>
      <c r="O21" s="23"/>
      <c r="P21" s="23">
        <v>9226.07</v>
      </c>
      <c r="Q21" s="23">
        <v>794.1</v>
      </c>
      <c r="R21" s="23">
        <f t="shared" si="9"/>
        <v>8431.9699999999993</v>
      </c>
      <c r="S21" s="23"/>
      <c r="T21" s="29"/>
      <c r="U21" s="24">
        <f t="shared" si="3"/>
        <v>18.836248785228374</v>
      </c>
      <c r="V21" s="24">
        <f t="shared" si="4"/>
        <v>68.569208185821608</v>
      </c>
      <c r="W21" s="24">
        <f t="shared" si="5"/>
        <v>17.631878851498147</v>
      </c>
      <c r="X21" s="24"/>
      <c r="Y21" s="24"/>
    </row>
    <row r="22" spans="1:25" s="25" customFormat="1" ht="45" customHeight="1" x14ac:dyDescent="0.25">
      <c r="A22" s="27" t="s">
        <v>83</v>
      </c>
      <c r="B22" s="31" t="s">
        <v>84</v>
      </c>
      <c r="C22" s="23">
        <v>2361.8000000000002</v>
      </c>
      <c r="D22" s="23">
        <v>1112.0999999999999</v>
      </c>
      <c r="E22" s="23">
        <v>1249.7000000000003</v>
      </c>
      <c r="F22" s="23"/>
      <c r="G22" s="23"/>
      <c r="H22" s="23">
        <v>2361.8000000000002</v>
      </c>
      <c r="I22" s="23">
        <v>1112.0999999999999</v>
      </c>
      <c r="J22" s="23">
        <f t="shared" si="7"/>
        <v>1249.7000000000003</v>
      </c>
      <c r="K22" s="23"/>
      <c r="L22" s="23">
        <v>1188.75</v>
      </c>
      <c r="M22" s="23">
        <v>857.4</v>
      </c>
      <c r="N22" s="23">
        <f t="shared" si="8"/>
        <v>331.35</v>
      </c>
      <c r="O22" s="23"/>
      <c r="P22" s="23">
        <v>1185.75</v>
      </c>
      <c r="Q22" s="23">
        <v>854.5</v>
      </c>
      <c r="R22" s="23">
        <f t="shared" si="9"/>
        <v>331.25</v>
      </c>
      <c r="S22" s="23"/>
      <c r="T22" s="29"/>
      <c r="U22" s="24">
        <f t="shared" si="3"/>
        <v>50.205351850283677</v>
      </c>
      <c r="V22" s="24">
        <f t="shared" si="4"/>
        <v>76.836615412283081</v>
      </c>
      <c r="W22" s="24">
        <f t="shared" si="5"/>
        <v>26.506361526766415</v>
      </c>
      <c r="X22" s="24"/>
      <c r="Y22" s="24"/>
    </row>
    <row r="23" spans="1:25" s="25" customFormat="1" ht="44.25" customHeight="1" x14ac:dyDescent="0.25">
      <c r="A23" s="27" t="s">
        <v>85</v>
      </c>
      <c r="B23" s="31" t="s">
        <v>86</v>
      </c>
      <c r="C23" s="23">
        <v>112990.6</v>
      </c>
      <c r="D23" s="23">
        <v>52250</v>
      </c>
      <c r="E23" s="23">
        <v>60740.6</v>
      </c>
      <c r="F23" s="23"/>
      <c r="G23" s="23"/>
      <c r="H23" s="23">
        <v>125865.60000000001</v>
      </c>
      <c r="I23" s="23">
        <v>52250</v>
      </c>
      <c r="J23" s="23">
        <f t="shared" si="7"/>
        <v>73615.600000000006</v>
      </c>
      <c r="K23" s="23"/>
      <c r="L23" s="23">
        <v>125115.6</v>
      </c>
      <c r="M23" s="23">
        <v>52250</v>
      </c>
      <c r="N23" s="23">
        <f t="shared" si="8"/>
        <v>72865.600000000006</v>
      </c>
      <c r="O23" s="23"/>
      <c r="P23" s="23">
        <v>64552.1</v>
      </c>
      <c r="Q23" s="23">
        <v>9500</v>
      </c>
      <c r="R23" s="23">
        <f t="shared" si="9"/>
        <v>55052.1</v>
      </c>
      <c r="S23" s="23"/>
      <c r="T23" s="29"/>
      <c r="U23" s="24">
        <f t="shared" si="3"/>
        <v>51.286531029923985</v>
      </c>
      <c r="V23" s="24">
        <f t="shared" si="4"/>
        <v>18.181818181818183</v>
      </c>
      <c r="W23" s="24">
        <f t="shared" si="5"/>
        <v>74.783198126484052</v>
      </c>
      <c r="X23" s="24"/>
      <c r="Y23" s="24"/>
    </row>
    <row r="24" spans="1:25" s="25" customFormat="1" ht="63.75" customHeight="1" x14ac:dyDescent="0.25">
      <c r="A24" s="27" t="s">
        <v>87</v>
      </c>
      <c r="B24" s="31" t="s">
        <v>88</v>
      </c>
      <c r="C24" s="23">
        <v>153519.1</v>
      </c>
      <c r="D24" s="23">
        <v>31584</v>
      </c>
      <c r="E24" s="23">
        <v>121935.1</v>
      </c>
      <c r="F24" s="23"/>
      <c r="G24" s="23"/>
      <c r="H24" s="23">
        <v>209047</v>
      </c>
      <c r="I24" s="23">
        <v>32891.9</v>
      </c>
      <c r="J24" s="23">
        <f t="shared" si="7"/>
        <v>176155.1</v>
      </c>
      <c r="K24" s="23"/>
      <c r="L24" s="23">
        <v>193259.35</v>
      </c>
      <c r="M24" s="23">
        <v>27560.29</v>
      </c>
      <c r="N24" s="23">
        <f t="shared" si="8"/>
        <v>165699.06</v>
      </c>
      <c r="O24" s="23"/>
      <c r="P24" s="23">
        <v>179776.5</v>
      </c>
      <c r="Q24" s="23">
        <v>19074.509999999998</v>
      </c>
      <c r="R24" s="23">
        <f t="shared" si="9"/>
        <v>160701.99</v>
      </c>
      <c r="S24" s="23"/>
      <c r="T24" s="29"/>
      <c r="U24" s="24">
        <f t="shared" si="3"/>
        <v>85.998124823604272</v>
      </c>
      <c r="V24" s="24">
        <f t="shared" si="4"/>
        <v>57.991511587959337</v>
      </c>
      <c r="W24" s="24">
        <f t="shared" si="5"/>
        <v>91.227554581161698</v>
      </c>
      <c r="X24" s="24"/>
      <c r="Y24" s="24"/>
    </row>
    <row r="25" spans="1:25" s="25" customFormat="1" ht="48.75" customHeight="1" x14ac:dyDescent="0.25">
      <c r="A25" s="27" t="s">
        <v>89</v>
      </c>
      <c r="B25" s="31" t="s">
        <v>90</v>
      </c>
      <c r="C25" s="23">
        <v>96151.4</v>
      </c>
      <c r="D25" s="23">
        <v>1568.3</v>
      </c>
      <c r="E25" s="23">
        <v>94583.099999999991</v>
      </c>
      <c r="F25" s="23"/>
      <c r="G25" s="23"/>
      <c r="H25" s="23">
        <v>96974.2</v>
      </c>
      <c r="I25" s="23">
        <v>1568.3</v>
      </c>
      <c r="J25" s="23">
        <f t="shared" si="7"/>
        <v>95405.9</v>
      </c>
      <c r="K25" s="23"/>
      <c r="L25" s="23">
        <v>96317.93</v>
      </c>
      <c r="M25" s="23">
        <v>1568.3</v>
      </c>
      <c r="N25" s="23">
        <f t="shared" si="8"/>
        <v>94749.62999999999</v>
      </c>
      <c r="O25" s="23"/>
      <c r="P25" s="23">
        <v>61564.800000000003</v>
      </c>
      <c r="Q25" s="23">
        <v>208.42</v>
      </c>
      <c r="R25" s="23">
        <f t="shared" si="9"/>
        <v>61356.380000000005</v>
      </c>
      <c r="S25" s="23"/>
      <c r="T25" s="29"/>
      <c r="U25" s="24">
        <f t="shared" si="3"/>
        <v>63.485751880397061</v>
      </c>
      <c r="V25" s="24">
        <f t="shared" si="4"/>
        <v>13.289549193394121</v>
      </c>
      <c r="W25" s="24">
        <f t="shared" si="5"/>
        <v>64.310886433648236</v>
      </c>
      <c r="X25" s="24"/>
      <c r="Y25" s="24"/>
    </row>
    <row r="26" spans="1:25" s="25" customFormat="1" ht="48" customHeight="1" x14ac:dyDescent="0.25">
      <c r="A26" s="27" t="s">
        <v>91</v>
      </c>
      <c r="B26" s="31" t="s">
        <v>92</v>
      </c>
      <c r="C26" s="23">
        <v>222566.8</v>
      </c>
      <c r="D26" s="23">
        <v>0</v>
      </c>
      <c r="E26" s="23">
        <v>222566.8</v>
      </c>
      <c r="F26" s="23"/>
      <c r="G26" s="23"/>
      <c r="H26" s="23">
        <v>226941.9</v>
      </c>
      <c r="I26" s="23">
        <v>0</v>
      </c>
      <c r="J26" s="23">
        <f t="shared" si="7"/>
        <v>226941.9</v>
      </c>
      <c r="K26" s="23"/>
      <c r="L26" s="23">
        <v>226941.83</v>
      </c>
      <c r="M26" s="23">
        <v>0</v>
      </c>
      <c r="N26" s="23">
        <f t="shared" si="8"/>
        <v>226941.83</v>
      </c>
      <c r="O26" s="23"/>
      <c r="P26" s="23">
        <v>190333.9</v>
      </c>
      <c r="Q26" s="23">
        <v>0</v>
      </c>
      <c r="R26" s="23">
        <f t="shared" si="9"/>
        <v>190333.9</v>
      </c>
      <c r="S26" s="23"/>
      <c r="T26" s="29"/>
      <c r="U26" s="24">
        <f t="shared" si="3"/>
        <v>83.86899906980598</v>
      </c>
      <c r="V26" s="24"/>
      <c r="W26" s="24">
        <f t="shared" si="5"/>
        <v>83.86899906980598</v>
      </c>
      <c r="X26" s="24"/>
      <c r="Y26" s="24"/>
    </row>
    <row r="27" spans="1:25" s="25" customFormat="1" ht="76.5" customHeight="1" x14ac:dyDescent="0.25">
      <c r="A27" s="32" t="s">
        <v>483</v>
      </c>
      <c r="B27" s="31" t="s">
        <v>93</v>
      </c>
      <c r="C27" s="23">
        <v>4833350</v>
      </c>
      <c r="D27" s="23">
        <v>0</v>
      </c>
      <c r="E27" s="23">
        <v>1387939.2999999998</v>
      </c>
      <c r="F27" s="23">
        <v>3445410.7</v>
      </c>
      <c r="G27" s="23"/>
      <c r="H27" s="23">
        <v>4833350</v>
      </c>
      <c r="I27" s="23">
        <v>0</v>
      </c>
      <c r="J27" s="23">
        <f t="shared" si="7"/>
        <v>571549.90000000037</v>
      </c>
      <c r="K27" s="23">
        <v>4261800.0999999996</v>
      </c>
      <c r="L27" s="23">
        <v>4833350</v>
      </c>
      <c r="M27" s="23">
        <v>0</v>
      </c>
      <c r="N27" s="23">
        <f t="shared" si="8"/>
        <v>571549.90000000037</v>
      </c>
      <c r="O27" s="23">
        <v>4261800.0999999996</v>
      </c>
      <c r="P27" s="23">
        <v>3020415.3</v>
      </c>
      <c r="Q27" s="23">
        <v>0</v>
      </c>
      <c r="R27" s="23">
        <f t="shared" si="9"/>
        <v>428662.79999999981</v>
      </c>
      <c r="S27" s="23">
        <v>2591752.5</v>
      </c>
      <c r="T27" s="29"/>
      <c r="U27" s="24">
        <f t="shared" si="3"/>
        <v>62.491135547808454</v>
      </c>
      <c r="V27" s="24"/>
      <c r="W27" s="24">
        <f t="shared" si="5"/>
        <v>75.000065611069047</v>
      </c>
      <c r="X27" s="24">
        <f t="shared" si="6"/>
        <v>60.813563264030151</v>
      </c>
      <c r="Y27" s="24"/>
    </row>
    <row r="28" spans="1:25" s="12" customFormat="1" ht="48" customHeight="1" x14ac:dyDescent="0.25">
      <c r="A28" s="33">
        <v>2</v>
      </c>
      <c r="B28" s="34" t="s">
        <v>94</v>
      </c>
      <c r="C28" s="45">
        <f t="shared" ref="C28:T28" si="10">SUM(C29:C34)</f>
        <v>205840.3</v>
      </c>
      <c r="D28" s="45">
        <f t="shared" si="10"/>
        <v>63402.7</v>
      </c>
      <c r="E28" s="45">
        <f t="shared" si="10"/>
        <v>142437.6</v>
      </c>
      <c r="F28" s="45">
        <f t="shared" si="10"/>
        <v>0</v>
      </c>
      <c r="G28" s="45">
        <f t="shared" si="10"/>
        <v>0</v>
      </c>
      <c r="H28" s="45">
        <f t="shared" si="10"/>
        <v>201288.3</v>
      </c>
      <c r="I28" s="45">
        <f t="shared" si="10"/>
        <v>56402.7</v>
      </c>
      <c r="J28" s="45">
        <f t="shared" si="10"/>
        <v>144885.6</v>
      </c>
      <c r="K28" s="45">
        <f t="shared" si="10"/>
        <v>0</v>
      </c>
      <c r="L28" s="45">
        <f t="shared" si="10"/>
        <v>190847</v>
      </c>
      <c r="M28" s="45">
        <f t="shared" si="10"/>
        <v>56273.59</v>
      </c>
      <c r="N28" s="45">
        <f t="shared" si="10"/>
        <v>134573.41</v>
      </c>
      <c r="O28" s="45">
        <f t="shared" si="10"/>
        <v>0</v>
      </c>
      <c r="P28" s="45">
        <f t="shared" si="10"/>
        <v>127554.82</v>
      </c>
      <c r="Q28" s="45">
        <f t="shared" si="10"/>
        <v>27461.43</v>
      </c>
      <c r="R28" s="45">
        <f t="shared" si="10"/>
        <v>100093.39</v>
      </c>
      <c r="S28" s="45">
        <f t="shared" si="10"/>
        <v>0</v>
      </c>
      <c r="T28" s="45">
        <f t="shared" si="10"/>
        <v>0</v>
      </c>
      <c r="U28" s="24">
        <f t="shared" si="3"/>
        <v>63.369217187486811</v>
      </c>
      <c r="V28" s="24">
        <f t="shared" si="4"/>
        <v>48.688147907812933</v>
      </c>
      <c r="W28" s="24">
        <f t="shared" si="5"/>
        <v>69.084429370482638</v>
      </c>
      <c r="X28" s="24"/>
      <c r="Y28" s="24"/>
    </row>
    <row r="29" spans="1:25" s="13" customFormat="1" ht="30" customHeight="1" x14ac:dyDescent="0.25">
      <c r="A29" s="27" t="s">
        <v>95</v>
      </c>
      <c r="B29" s="28" t="s">
        <v>96</v>
      </c>
      <c r="C29" s="23">
        <v>27000</v>
      </c>
      <c r="D29" s="23">
        <v>25650</v>
      </c>
      <c r="E29" s="23">
        <f t="shared" ref="E29:E34" si="11">C29-D29-F29</f>
        <v>1350</v>
      </c>
      <c r="F29" s="23"/>
      <c r="G29" s="23"/>
      <c r="H29" s="23">
        <v>27000</v>
      </c>
      <c r="I29" s="23">
        <v>25650</v>
      </c>
      <c r="J29" s="23">
        <f t="shared" ref="J29:J34" si="12">H29-I29-K29</f>
        <v>1350</v>
      </c>
      <c r="K29" s="23"/>
      <c r="L29" s="23">
        <v>27000</v>
      </c>
      <c r="M29" s="23">
        <v>25650</v>
      </c>
      <c r="N29" s="23">
        <f t="shared" ref="N29:N34" si="13">L29-M29-O29</f>
        <v>1350</v>
      </c>
      <c r="O29" s="23"/>
      <c r="P29" s="23">
        <v>11000</v>
      </c>
      <c r="Q29" s="23">
        <v>10450</v>
      </c>
      <c r="R29" s="23">
        <f t="shared" ref="R29:R34" si="14">P29-Q29-S29</f>
        <v>550</v>
      </c>
      <c r="S29" s="23"/>
      <c r="T29" s="23"/>
      <c r="U29" s="24">
        <f t="shared" si="3"/>
        <v>40.74074074074074</v>
      </c>
      <c r="V29" s="24">
        <f t="shared" si="4"/>
        <v>40.74074074074074</v>
      </c>
      <c r="W29" s="24">
        <f t="shared" si="5"/>
        <v>40.74074074074074</v>
      </c>
      <c r="X29" s="24"/>
      <c r="Y29" s="24"/>
    </row>
    <row r="30" spans="1:25" s="13" customFormat="1" ht="62.25" customHeight="1" x14ac:dyDescent="0.25">
      <c r="A30" s="27" t="s">
        <v>97</v>
      </c>
      <c r="B30" s="28" t="s">
        <v>98</v>
      </c>
      <c r="C30" s="23">
        <v>65694.600000000006</v>
      </c>
      <c r="D30" s="23">
        <v>37686.199999999997</v>
      </c>
      <c r="E30" s="23">
        <f t="shared" si="11"/>
        <v>28008.400000000009</v>
      </c>
      <c r="F30" s="23"/>
      <c r="G30" s="23"/>
      <c r="H30" s="23">
        <v>58530</v>
      </c>
      <c r="I30" s="23">
        <v>30686.2</v>
      </c>
      <c r="J30" s="23">
        <f t="shared" si="12"/>
        <v>27843.8</v>
      </c>
      <c r="K30" s="23"/>
      <c r="L30" s="23">
        <v>49085.01</v>
      </c>
      <c r="M30" s="23">
        <v>30623.59</v>
      </c>
      <c r="N30" s="23">
        <f t="shared" si="13"/>
        <v>18461.420000000002</v>
      </c>
      <c r="O30" s="23"/>
      <c r="P30" s="23">
        <v>30526.05</v>
      </c>
      <c r="Q30" s="23">
        <v>17011.43</v>
      </c>
      <c r="R30" s="23">
        <f t="shared" si="14"/>
        <v>13514.619999999999</v>
      </c>
      <c r="S30" s="23"/>
      <c r="T30" s="23"/>
      <c r="U30" s="24">
        <f t="shared" si="3"/>
        <v>52.154536135315226</v>
      </c>
      <c r="V30" s="24">
        <f t="shared" si="4"/>
        <v>55.436743552476351</v>
      </c>
      <c r="W30" s="24">
        <f t="shared" si="5"/>
        <v>48.537268619944115</v>
      </c>
      <c r="X30" s="24"/>
      <c r="Y30" s="24"/>
    </row>
    <row r="31" spans="1:25" s="13" customFormat="1" ht="31.5" customHeight="1" x14ac:dyDescent="0.25">
      <c r="A31" s="27" t="s">
        <v>99</v>
      </c>
      <c r="B31" s="28" t="s">
        <v>100</v>
      </c>
      <c r="C31" s="23">
        <v>235.5</v>
      </c>
      <c r="D31" s="23">
        <v>0</v>
      </c>
      <c r="E31" s="23">
        <f t="shared" si="11"/>
        <v>235.5</v>
      </c>
      <c r="F31" s="23"/>
      <c r="G31" s="23"/>
      <c r="H31" s="23">
        <v>235.5</v>
      </c>
      <c r="I31" s="23">
        <v>0</v>
      </c>
      <c r="J31" s="23">
        <f t="shared" si="12"/>
        <v>235.5</v>
      </c>
      <c r="K31" s="23"/>
      <c r="L31" s="23">
        <v>0</v>
      </c>
      <c r="M31" s="23">
        <v>0</v>
      </c>
      <c r="N31" s="23">
        <f t="shared" si="13"/>
        <v>0</v>
      </c>
      <c r="O31" s="23"/>
      <c r="P31" s="23">
        <v>0</v>
      </c>
      <c r="Q31" s="23">
        <v>0</v>
      </c>
      <c r="R31" s="23">
        <f t="shared" si="14"/>
        <v>0</v>
      </c>
      <c r="S31" s="23"/>
      <c r="T31" s="23"/>
      <c r="U31" s="24">
        <f t="shared" si="3"/>
        <v>0</v>
      </c>
      <c r="V31" s="24"/>
      <c r="W31" s="24">
        <f t="shared" si="5"/>
        <v>0</v>
      </c>
      <c r="X31" s="24"/>
      <c r="Y31" s="24"/>
    </row>
    <row r="32" spans="1:25" s="13" customFormat="1" ht="73.5" customHeight="1" x14ac:dyDescent="0.25">
      <c r="A32" s="27" t="s">
        <v>101</v>
      </c>
      <c r="B32" s="28" t="s">
        <v>102</v>
      </c>
      <c r="C32" s="23">
        <v>4125</v>
      </c>
      <c r="D32" s="23">
        <v>0</v>
      </c>
      <c r="E32" s="23">
        <f t="shared" si="11"/>
        <v>4125</v>
      </c>
      <c r="F32" s="23"/>
      <c r="G32" s="23"/>
      <c r="H32" s="23">
        <v>4125</v>
      </c>
      <c r="I32" s="23">
        <v>0</v>
      </c>
      <c r="J32" s="23">
        <f t="shared" si="12"/>
        <v>4125</v>
      </c>
      <c r="K32" s="23"/>
      <c r="L32" s="23">
        <v>4100</v>
      </c>
      <c r="M32" s="23">
        <v>0</v>
      </c>
      <c r="N32" s="23">
        <f t="shared" si="13"/>
        <v>4100</v>
      </c>
      <c r="O32" s="23"/>
      <c r="P32" s="23">
        <v>2754.68</v>
      </c>
      <c r="Q32" s="23">
        <v>0</v>
      </c>
      <c r="R32" s="23">
        <f t="shared" si="14"/>
        <v>2754.68</v>
      </c>
      <c r="S32" s="23"/>
      <c r="T32" s="23"/>
      <c r="U32" s="24">
        <f t="shared" si="3"/>
        <v>66.780121212121202</v>
      </c>
      <c r="V32" s="24"/>
      <c r="W32" s="24">
        <f t="shared" si="5"/>
        <v>66.780121212121202</v>
      </c>
      <c r="X32" s="24"/>
      <c r="Y32" s="24"/>
    </row>
    <row r="33" spans="1:25" s="13" customFormat="1" ht="75" customHeight="1" x14ac:dyDescent="0.25">
      <c r="A33" s="27" t="s">
        <v>103</v>
      </c>
      <c r="B33" s="28" t="s">
        <v>104</v>
      </c>
      <c r="C33" s="23">
        <v>70</v>
      </c>
      <c r="D33" s="23">
        <v>66.5</v>
      </c>
      <c r="E33" s="23">
        <f t="shared" si="11"/>
        <v>3.5</v>
      </c>
      <c r="F33" s="23"/>
      <c r="G33" s="23"/>
      <c r="H33" s="23">
        <v>70</v>
      </c>
      <c r="I33" s="23">
        <v>66.5</v>
      </c>
      <c r="J33" s="23">
        <f t="shared" si="12"/>
        <v>3.5</v>
      </c>
      <c r="K33" s="23"/>
      <c r="L33" s="23">
        <v>0</v>
      </c>
      <c r="M33" s="23">
        <v>0</v>
      </c>
      <c r="N33" s="23">
        <f t="shared" si="13"/>
        <v>0</v>
      </c>
      <c r="O33" s="23"/>
      <c r="P33" s="23">
        <v>0</v>
      </c>
      <c r="Q33" s="23">
        <v>0</v>
      </c>
      <c r="R33" s="23">
        <f t="shared" si="14"/>
        <v>0</v>
      </c>
      <c r="S33" s="23"/>
      <c r="T33" s="23"/>
      <c r="U33" s="24">
        <f t="shared" si="3"/>
        <v>0</v>
      </c>
      <c r="V33" s="24"/>
      <c r="W33" s="24"/>
      <c r="X33" s="24"/>
      <c r="Y33" s="24"/>
    </row>
    <row r="34" spans="1:25" s="13" customFormat="1" ht="60" customHeight="1" x14ac:dyDescent="0.25">
      <c r="A34" s="27" t="s">
        <v>105</v>
      </c>
      <c r="B34" s="28" t="s">
        <v>106</v>
      </c>
      <c r="C34" s="23">
        <v>108715.2</v>
      </c>
      <c r="D34" s="23">
        <v>0</v>
      </c>
      <c r="E34" s="23">
        <f t="shared" si="11"/>
        <v>108715.2</v>
      </c>
      <c r="F34" s="23"/>
      <c r="G34" s="23"/>
      <c r="H34" s="23">
        <v>111327.8</v>
      </c>
      <c r="I34" s="23">
        <v>0</v>
      </c>
      <c r="J34" s="23">
        <f t="shared" si="12"/>
        <v>111327.8</v>
      </c>
      <c r="K34" s="23"/>
      <c r="L34" s="23">
        <v>110661.99</v>
      </c>
      <c r="M34" s="23">
        <v>0</v>
      </c>
      <c r="N34" s="23">
        <f t="shared" si="13"/>
        <v>110661.99</v>
      </c>
      <c r="O34" s="23"/>
      <c r="P34" s="23">
        <v>83274.09</v>
      </c>
      <c r="Q34" s="23">
        <v>0</v>
      </c>
      <c r="R34" s="23">
        <f t="shared" si="14"/>
        <v>83274.09</v>
      </c>
      <c r="S34" s="23"/>
      <c r="T34" s="23"/>
      <c r="U34" s="24">
        <f t="shared" si="3"/>
        <v>74.800804471120415</v>
      </c>
      <c r="V34" s="24"/>
      <c r="W34" s="24">
        <f t="shared" si="5"/>
        <v>74.800804471120415</v>
      </c>
      <c r="X34" s="24"/>
      <c r="Y34" s="24"/>
    </row>
    <row r="35" spans="1:25" s="12" customFormat="1" ht="47.25" customHeight="1" x14ac:dyDescent="0.25">
      <c r="A35" s="33">
        <v>3</v>
      </c>
      <c r="B35" s="46" t="s">
        <v>107</v>
      </c>
      <c r="C35" s="45">
        <f t="shared" ref="C35:T35" si="15">SUM(C36:C41)</f>
        <v>3113458.5</v>
      </c>
      <c r="D35" s="45">
        <f t="shared" si="15"/>
        <v>753296</v>
      </c>
      <c r="E35" s="45">
        <f t="shared" si="15"/>
        <v>2360162.5</v>
      </c>
      <c r="F35" s="45">
        <f t="shared" si="15"/>
        <v>0</v>
      </c>
      <c r="G35" s="45">
        <f t="shared" si="15"/>
        <v>0</v>
      </c>
      <c r="H35" s="45">
        <f t="shared" si="15"/>
        <v>3143108.1</v>
      </c>
      <c r="I35" s="45">
        <f t="shared" si="15"/>
        <v>734720.29999999993</v>
      </c>
      <c r="J35" s="45">
        <f t="shared" si="15"/>
        <v>2408387.7999999998</v>
      </c>
      <c r="K35" s="45">
        <f t="shared" si="15"/>
        <v>0</v>
      </c>
      <c r="L35" s="45">
        <f t="shared" si="15"/>
        <v>3114711.9</v>
      </c>
      <c r="M35" s="45">
        <f t="shared" si="15"/>
        <v>734720.29999999993</v>
      </c>
      <c r="N35" s="45">
        <f t="shared" si="15"/>
        <v>2379991.6</v>
      </c>
      <c r="O35" s="45">
        <f t="shared" si="15"/>
        <v>0</v>
      </c>
      <c r="P35" s="45">
        <f t="shared" si="15"/>
        <v>2259612.1</v>
      </c>
      <c r="Q35" s="45">
        <f t="shared" si="15"/>
        <v>445781.99</v>
      </c>
      <c r="R35" s="45">
        <f t="shared" si="15"/>
        <v>1813830.1099999999</v>
      </c>
      <c r="S35" s="45">
        <f t="shared" si="15"/>
        <v>0</v>
      </c>
      <c r="T35" s="45">
        <f t="shared" si="15"/>
        <v>0</v>
      </c>
      <c r="U35" s="24">
        <f t="shared" si="3"/>
        <v>71.891008139363706</v>
      </c>
      <c r="V35" s="24">
        <f t="shared" si="4"/>
        <v>60.673699910020183</v>
      </c>
      <c r="W35" s="24">
        <f t="shared" si="5"/>
        <v>75.313041778404624</v>
      </c>
      <c r="X35" s="24"/>
      <c r="Y35" s="24"/>
    </row>
    <row r="36" spans="1:25" s="13" customFormat="1" ht="45" x14ac:dyDescent="0.25">
      <c r="A36" s="27" t="s">
        <v>108</v>
      </c>
      <c r="B36" s="31" t="s">
        <v>109</v>
      </c>
      <c r="C36" s="23">
        <f>D36+E36</f>
        <v>249453.9</v>
      </c>
      <c r="D36" s="23">
        <v>108624.5</v>
      </c>
      <c r="E36" s="23">
        <v>140829.4</v>
      </c>
      <c r="F36" s="23"/>
      <c r="G36" s="23"/>
      <c r="H36" s="23">
        <v>246096.4</v>
      </c>
      <c r="I36" s="23">
        <v>88555</v>
      </c>
      <c r="J36" s="23">
        <f t="shared" ref="J36:J41" si="16">H36-I36-K36</f>
        <v>157541.4</v>
      </c>
      <c r="K36" s="23"/>
      <c r="L36" s="23">
        <v>246073.3</v>
      </c>
      <c r="M36" s="23">
        <v>88555</v>
      </c>
      <c r="N36" s="23">
        <f t="shared" ref="N36:N41" si="17">L36-M36-O36</f>
        <v>157518.29999999999</v>
      </c>
      <c r="O36" s="23"/>
      <c r="P36" s="23">
        <v>184874.48</v>
      </c>
      <c r="Q36" s="23">
        <v>56457.2</v>
      </c>
      <c r="R36" s="23">
        <f t="shared" ref="R36:R41" si="18">P36-Q36-S36</f>
        <v>128417.28000000001</v>
      </c>
      <c r="S36" s="23"/>
      <c r="T36" s="29"/>
      <c r="U36" s="24">
        <f t="shared" si="3"/>
        <v>75.122789280948453</v>
      </c>
      <c r="V36" s="24">
        <f t="shared" si="4"/>
        <v>63.753825306306815</v>
      </c>
      <c r="W36" s="24">
        <f t="shared" si="5"/>
        <v>81.513354584890081</v>
      </c>
      <c r="X36" s="24"/>
      <c r="Y36" s="24"/>
    </row>
    <row r="37" spans="1:25" s="13" customFormat="1" ht="89.25" customHeight="1" x14ac:dyDescent="0.25">
      <c r="A37" s="32" t="s">
        <v>110</v>
      </c>
      <c r="B37" s="31" t="s">
        <v>118</v>
      </c>
      <c r="C37" s="23">
        <f>D37+E37</f>
        <v>94644.4</v>
      </c>
      <c r="D37" s="23">
        <v>31170.1</v>
      </c>
      <c r="E37" s="23">
        <v>63474.3</v>
      </c>
      <c r="F37" s="23"/>
      <c r="G37" s="23"/>
      <c r="H37" s="23">
        <v>91793.600000000006</v>
      </c>
      <c r="I37" s="23">
        <v>31170.1</v>
      </c>
      <c r="J37" s="23">
        <f>H37-I37-K37</f>
        <v>60623.500000000007</v>
      </c>
      <c r="K37" s="23"/>
      <c r="L37" s="23">
        <v>89983.03</v>
      </c>
      <c r="M37" s="23">
        <v>31170.1</v>
      </c>
      <c r="N37" s="23">
        <f>L37-M37-O37</f>
        <v>58812.93</v>
      </c>
      <c r="O37" s="23"/>
      <c r="P37" s="23">
        <v>48996.97</v>
      </c>
      <c r="Q37" s="23">
        <v>31170.1</v>
      </c>
      <c r="R37" s="23">
        <f>P37-Q37-S37</f>
        <v>17826.870000000003</v>
      </c>
      <c r="S37" s="23"/>
      <c r="T37" s="29"/>
      <c r="U37" s="24">
        <f t="shared" si="3"/>
        <v>53.37732695961374</v>
      </c>
      <c r="V37" s="24">
        <f t="shared" si="4"/>
        <v>100</v>
      </c>
      <c r="W37" s="24">
        <f t="shared" si="5"/>
        <v>29.405873959768076</v>
      </c>
      <c r="X37" s="24"/>
      <c r="Y37" s="24"/>
    </row>
    <row r="38" spans="1:25" s="13" customFormat="1" ht="65.25" customHeight="1" x14ac:dyDescent="0.25">
      <c r="A38" s="27" t="s">
        <v>112</v>
      </c>
      <c r="B38" s="31" t="s">
        <v>111</v>
      </c>
      <c r="C38" s="23">
        <f>D38+E38</f>
        <v>1108910</v>
      </c>
      <c r="D38" s="23">
        <v>605094.30000000005</v>
      </c>
      <c r="E38" s="23">
        <v>503815.7</v>
      </c>
      <c r="F38" s="23"/>
      <c r="G38" s="23"/>
      <c r="H38" s="23">
        <v>1155949.2</v>
      </c>
      <c r="I38" s="23">
        <v>606588.1</v>
      </c>
      <c r="J38" s="23">
        <f t="shared" si="16"/>
        <v>549361.1</v>
      </c>
      <c r="K38" s="23"/>
      <c r="L38" s="23">
        <v>1158552.7</v>
      </c>
      <c r="M38" s="23">
        <v>606588.1</v>
      </c>
      <c r="N38" s="23">
        <f t="shared" si="17"/>
        <v>551964.6</v>
      </c>
      <c r="O38" s="23"/>
      <c r="P38" s="23">
        <v>800217.47</v>
      </c>
      <c r="Q38" s="23">
        <v>349747.59</v>
      </c>
      <c r="R38" s="23">
        <f t="shared" si="18"/>
        <v>450469.87999999995</v>
      </c>
      <c r="S38" s="23"/>
      <c r="T38" s="29"/>
      <c r="U38" s="24">
        <f t="shared" si="3"/>
        <v>69.226006644582654</v>
      </c>
      <c r="V38" s="24">
        <f t="shared" si="4"/>
        <v>57.658168698001177</v>
      </c>
      <c r="W38" s="24">
        <f t="shared" si="5"/>
        <v>81.998867411616871</v>
      </c>
      <c r="X38" s="24"/>
      <c r="Y38" s="24"/>
    </row>
    <row r="39" spans="1:25" s="13" customFormat="1" ht="32.25" customHeight="1" x14ac:dyDescent="0.25">
      <c r="A39" s="32" t="s">
        <v>114</v>
      </c>
      <c r="B39" s="31" t="s">
        <v>113</v>
      </c>
      <c r="C39" s="23">
        <f>D39+E39</f>
        <v>605440.69999999995</v>
      </c>
      <c r="D39" s="23">
        <v>8407.1</v>
      </c>
      <c r="E39" s="23">
        <v>597033.6</v>
      </c>
      <c r="F39" s="23"/>
      <c r="G39" s="23"/>
      <c r="H39" s="23">
        <v>589810.9</v>
      </c>
      <c r="I39" s="23">
        <v>8407.1</v>
      </c>
      <c r="J39" s="23">
        <f t="shared" si="16"/>
        <v>581403.80000000005</v>
      </c>
      <c r="K39" s="23"/>
      <c r="L39" s="23">
        <v>582714.55000000005</v>
      </c>
      <c r="M39" s="23">
        <v>8407.1</v>
      </c>
      <c r="N39" s="23">
        <f t="shared" si="17"/>
        <v>574307.45000000007</v>
      </c>
      <c r="O39" s="23"/>
      <c r="P39" s="23">
        <v>476957.05</v>
      </c>
      <c r="Q39" s="23">
        <v>8407.1</v>
      </c>
      <c r="R39" s="23">
        <f t="shared" si="18"/>
        <v>468549.95</v>
      </c>
      <c r="S39" s="23"/>
      <c r="T39" s="29"/>
      <c r="U39" s="24">
        <f t="shared" si="3"/>
        <v>80.866096235250993</v>
      </c>
      <c r="V39" s="24">
        <f t="shared" si="4"/>
        <v>100</v>
      </c>
      <c r="W39" s="24">
        <f t="shared" si="5"/>
        <v>80.589419952191577</v>
      </c>
      <c r="X39" s="24"/>
      <c r="Y39" s="24"/>
    </row>
    <row r="40" spans="1:25" s="13" customFormat="1" ht="57" customHeight="1" x14ac:dyDescent="0.25">
      <c r="A40" s="27" t="s">
        <v>116</v>
      </c>
      <c r="B40" s="31" t="s">
        <v>115</v>
      </c>
      <c r="C40" s="23">
        <v>5040</v>
      </c>
      <c r="D40" s="23">
        <v>0</v>
      </c>
      <c r="E40" s="23">
        <f>C40-D40-F40</f>
        <v>5040</v>
      </c>
      <c r="F40" s="23"/>
      <c r="G40" s="23"/>
      <c r="H40" s="23">
        <v>4335.5</v>
      </c>
      <c r="I40" s="23">
        <v>0</v>
      </c>
      <c r="J40" s="23">
        <f t="shared" si="16"/>
        <v>4335.5</v>
      </c>
      <c r="K40" s="23"/>
      <c r="L40" s="23">
        <v>3658</v>
      </c>
      <c r="M40" s="23">
        <v>0</v>
      </c>
      <c r="N40" s="23">
        <f t="shared" si="17"/>
        <v>3658</v>
      </c>
      <c r="O40" s="23"/>
      <c r="P40" s="23">
        <v>3650.01</v>
      </c>
      <c r="Q40" s="23">
        <v>0</v>
      </c>
      <c r="R40" s="23">
        <f t="shared" si="18"/>
        <v>3650.01</v>
      </c>
      <c r="S40" s="23"/>
      <c r="T40" s="29"/>
      <c r="U40" s="24">
        <f t="shared" si="3"/>
        <v>84.188905547226398</v>
      </c>
      <c r="V40" s="24"/>
      <c r="W40" s="24">
        <f t="shared" si="5"/>
        <v>84.188905547226398</v>
      </c>
      <c r="X40" s="24"/>
      <c r="Y40" s="24"/>
    </row>
    <row r="41" spans="1:25" s="13" customFormat="1" ht="67.5" customHeight="1" x14ac:dyDescent="0.25">
      <c r="A41" s="32" t="s">
        <v>117</v>
      </c>
      <c r="B41" s="31" t="s">
        <v>106</v>
      </c>
      <c r="C41" s="23">
        <f>D41+E41</f>
        <v>1049969.5</v>
      </c>
      <c r="D41" s="23">
        <v>0</v>
      </c>
      <c r="E41" s="23">
        <v>1049969.5</v>
      </c>
      <c r="F41" s="23"/>
      <c r="G41" s="23"/>
      <c r="H41" s="23">
        <v>1055122.5</v>
      </c>
      <c r="I41" s="23">
        <v>0</v>
      </c>
      <c r="J41" s="23">
        <f t="shared" si="16"/>
        <v>1055122.5</v>
      </c>
      <c r="K41" s="23"/>
      <c r="L41" s="23">
        <v>1033730.32</v>
      </c>
      <c r="M41" s="23">
        <v>0</v>
      </c>
      <c r="N41" s="23">
        <f t="shared" si="17"/>
        <v>1033730.32</v>
      </c>
      <c r="O41" s="23"/>
      <c r="P41" s="23">
        <v>744916.12</v>
      </c>
      <c r="Q41" s="23">
        <v>0</v>
      </c>
      <c r="R41" s="23">
        <f t="shared" si="18"/>
        <v>744916.12</v>
      </c>
      <c r="S41" s="23"/>
      <c r="T41" s="29"/>
      <c r="U41" s="24">
        <f t="shared" si="3"/>
        <v>70.599965406860335</v>
      </c>
      <c r="V41" s="24"/>
      <c r="W41" s="24">
        <f t="shared" si="5"/>
        <v>70.599965406860335</v>
      </c>
      <c r="X41" s="24"/>
      <c r="Y41" s="24"/>
    </row>
    <row r="42" spans="1:25" s="12" customFormat="1" ht="59.25" customHeight="1" x14ac:dyDescent="0.25">
      <c r="A42" s="33">
        <v>4</v>
      </c>
      <c r="B42" s="34" t="s">
        <v>119</v>
      </c>
      <c r="C42" s="35">
        <f>SUM(C43:C50)</f>
        <v>204100.5</v>
      </c>
      <c r="D42" s="35">
        <f>SUM(D43:D50)</f>
        <v>6062.9000000000005</v>
      </c>
      <c r="E42" s="35">
        <f>SUM(E43:E50)</f>
        <v>198037.59999999998</v>
      </c>
      <c r="F42" s="35">
        <f>SUM(F45:F50)</f>
        <v>0</v>
      </c>
      <c r="G42" s="35">
        <f>SUM(G45:G50)</f>
        <v>0</v>
      </c>
      <c r="H42" s="35">
        <f>SUM(H43:H50)</f>
        <v>212120.3</v>
      </c>
      <c r="I42" s="35">
        <f>SUM(I43:I50)</f>
        <v>81144.200000000012</v>
      </c>
      <c r="J42" s="35">
        <f>SUM(J43:J50)</f>
        <v>130976.09999999999</v>
      </c>
      <c r="K42" s="35">
        <f>SUM(K45:K50)</f>
        <v>0</v>
      </c>
      <c r="L42" s="35">
        <f>SUM(L43:L50)</f>
        <v>110700.22</v>
      </c>
      <c r="M42" s="35">
        <f>SUM(M43:M50)</f>
        <v>3520</v>
      </c>
      <c r="N42" s="35">
        <f>SUM(N43:N50)</f>
        <v>107180.21999999999</v>
      </c>
      <c r="O42" s="35">
        <f>SUM(O45:O50)</f>
        <v>0</v>
      </c>
      <c r="P42" s="35">
        <f>SUM(P43:P50)</f>
        <v>91288.56</v>
      </c>
      <c r="Q42" s="35">
        <f>SUM(Q45:Q50)</f>
        <v>3520</v>
      </c>
      <c r="R42" s="35">
        <f>SUM(R43:R50)</f>
        <v>87768.559999999983</v>
      </c>
      <c r="S42" s="35">
        <f>SUM(S45:S50)</f>
        <v>0</v>
      </c>
      <c r="T42" s="35">
        <f>SUM(T45:T50)</f>
        <v>0</v>
      </c>
      <c r="U42" s="24">
        <f t="shared" si="3"/>
        <v>43.036220484319507</v>
      </c>
      <c r="V42" s="24">
        <f t="shared" si="4"/>
        <v>4.3379563788909117</v>
      </c>
      <c r="W42" s="24">
        <f t="shared" si="5"/>
        <v>67.011126457422378</v>
      </c>
      <c r="X42" s="24"/>
      <c r="Y42" s="24"/>
    </row>
    <row r="43" spans="1:25" s="13" customFormat="1" ht="49.5" customHeight="1" x14ac:dyDescent="0.25">
      <c r="A43" s="27" t="s">
        <v>469</v>
      </c>
      <c r="B43" s="28" t="s">
        <v>122</v>
      </c>
      <c r="C43" s="36">
        <v>61000</v>
      </c>
      <c r="D43" s="36">
        <v>0</v>
      </c>
      <c r="E43" s="23">
        <f>C43-D43-F43</f>
        <v>61000</v>
      </c>
      <c r="F43" s="36"/>
      <c r="G43" s="36"/>
      <c r="H43" s="36">
        <v>56337.1</v>
      </c>
      <c r="I43" s="36">
        <v>0</v>
      </c>
      <c r="J43" s="23">
        <f>H43-I43-K43</f>
        <v>56337.1</v>
      </c>
      <c r="K43" s="36"/>
      <c r="L43" s="23">
        <v>40124.339999999997</v>
      </c>
      <c r="M43" s="23">
        <v>0</v>
      </c>
      <c r="N43" s="23">
        <f>L43-M43-O43</f>
        <v>40124.339999999997</v>
      </c>
      <c r="O43" s="23"/>
      <c r="P43" s="23">
        <v>40124.339999999997</v>
      </c>
      <c r="Q43" s="23">
        <v>0</v>
      </c>
      <c r="R43" s="23">
        <f>P43-Q43-S43</f>
        <v>40124.339999999997</v>
      </c>
      <c r="S43" s="36"/>
      <c r="T43" s="36"/>
      <c r="U43" s="24">
        <f t="shared" si="3"/>
        <v>71.221876880421604</v>
      </c>
      <c r="V43" s="24"/>
      <c r="W43" s="24">
        <f t="shared" si="5"/>
        <v>71.221876880421604</v>
      </c>
      <c r="X43" s="24"/>
      <c r="Y43" s="24"/>
    </row>
    <row r="44" spans="1:25" s="13" customFormat="1" ht="61.5" customHeight="1" x14ac:dyDescent="0.25">
      <c r="A44" s="30" t="s">
        <v>468</v>
      </c>
      <c r="B44" s="28" t="s">
        <v>121</v>
      </c>
      <c r="C44" s="36">
        <v>85500</v>
      </c>
      <c r="D44" s="36">
        <v>0</v>
      </c>
      <c r="E44" s="23">
        <f>C44-D44-F44</f>
        <v>85500</v>
      </c>
      <c r="F44" s="36"/>
      <c r="G44" s="36"/>
      <c r="H44" s="36">
        <v>94569.3</v>
      </c>
      <c r="I44" s="36">
        <v>75081.3</v>
      </c>
      <c r="J44" s="23">
        <f>H44-I44-K44</f>
        <v>19488</v>
      </c>
      <c r="K44" s="36"/>
      <c r="L44" s="23">
        <v>15977.99</v>
      </c>
      <c r="M44" s="23">
        <v>0</v>
      </c>
      <c r="N44" s="23">
        <f>L44-M44-O44</f>
        <v>15977.99</v>
      </c>
      <c r="O44" s="23"/>
      <c r="P44" s="23">
        <v>11243.72</v>
      </c>
      <c r="Q44" s="23">
        <v>0</v>
      </c>
      <c r="R44" s="23">
        <f>P44-Q44-S44</f>
        <v>11243.72</v>
      </c>
      <c r="S44" s="36"/>
      <c r="T44" s="36"/>
      <c r="U44" s="24">
        <f t="shared" si="3"/>
        <v>11.889397510608623</v>
      </c>
      <c r="V44" s="24">
        <f t="shared" si="4"/>
        <v>0</v>
      </c>
      <c r="W44" s="24">
        <f t="shared" si="5"/>
        <v>57.695607553366173</v>
      </c>
      <c r="X44" s="24"/>
      <c r="Y44" s="24"/>
    </row>
    <row r="45" spans="1:25" s="13" customFormat="1" ht="44.25" customHeight="1" x14ac:dyDescent="0.25">
      <c r="A45" s="30" t="s">
        <v>467</v>
      </c>
      <c r="B45" s="28" t="s">
        <v>120</v>
      </c>
      <c r="C45" s="36">
        <v>45000</v>
      </c>
      <c r="D45" s="36">
        <v>0</v>
      </c>
      <c r="E45" s="23">
        <f>C45-D45-F45</f>
        <v>45000</v>
      </c>
      <c r="F45" s="36"/>
      <c r="G45" s="36"/>
      <c r="H45" s="36">
        <v>48613.4</v>
      </c>
      <c r="I45" s="36">
        <v>0</v>
      </c>
      <c r="J45" s="23">
        <f t="shared" ref="J45:J50" si="19">H45-I45-K45</f>
        <v>48613.4</v>
      </c>
      <c r="K45" s="36"/>
      <c r="L45" s="36">
        <v>44999.51</v>
      </c>
      <c r="M45" s="36">
        <v>0</v>
      </c>
      <c r="N45" s="23">
        <f t="shared" ref="N45:N50" si="20">L45-M45-O45</f>
        <v>44999.51</v>
      </c>
      <c r="O45" s="36"/>
      <c r="P45" s="36">
        <v>30322.12</v>
      </c>
      <c r="Q45" s="36">
        <v>0</v>
      </c>
      <c r="R45" s="23">
        <f t="shared" ref="R45:R50" si="21">P45-Q45-S45</f>
        <v>30322.12</v>
      </c>
      <c r="S45" s="36"/>
      <c r="T45" s="36"/>
      <c r="U45" s="24">
        <f t="shared" si="3"/>
        <v>62.373995647290663</v>
      </c>
      <c r="V45" s="24"/>
      <c r="W45" s="24">
        <f t="shared" si="5"/>
        <v>62.373995647290663</v>
      </c>
      <c r="X45" s="24"/>
      <c r="Y45" s="24"/>
    </row>
    <row r="46" spans="1:25" s="13" customFormat="1" ht="64.5" customHeight="1" x14ac:dyDescent="0.25">
      <c r="A46" s="30" t="s">
        <v>470</v>
      </c>
      <c r="B46" s="28" t="s">
        <v>123</v>
      </c>
      <c r="C46" s="36">
        <v>1093.7</v>
      </c>
      <c r="D46" s="36">
        <v>1071.8</v>
      </c>
      <c r="E46" s="23">
        <f>C46-D46-F46</f>
        <v>21.900000000000091</v>
      </c>
      <c r="F46" s="36"/>
      <c r="G46" s="36"/>
      <c r="H46" s="36">
        <v>1093.7</v>
      </c>
      <c r="I46" s="36">
        <v>1071.8</v>
      </c>
      <c r="J46" s="23">
        <f t="shared" si="19"/>
        <v>21.900000000000091</v>
      </c>
      <c r="K46" s="36"/>
      <c r="L46" s="36">
        <v>1093.67</v>
      </c>
      <c r="M46" s="36">
        <v>1071.8</v>
      </c>
      <c r="N46" s="23">
        <f t="shared" si="20"/>
        <v>21.870000000000118</v>
      </c>
      <c r="O46" s="36"/>
      <c r="P46" s="36">
        <v>1093.67</v>
      </c>
      <c r="Q46" s="36">
        <v>1071.8</v>
      </c>
      <c r="R46" s="23">
        <f t="shared" si="21"/>
        <v>21.870000000000118</v>
      </c>
      <c r="S46" s="36"/>
      <c r="T46" s="36"/>
      <c r="U46" s="24">
        <f t="shared" si="3"/>
        <v>99.997257017463653</v>
      </c>
      <c r="V46" s="24">
        <f t="shared" si="4"/>
        <v>100</v>
      </c>
      <c r="W46" s="24">
        <f t="shared" si="5"/>
        <v>99.863013698630255</v>
      </c>
      <c r="X46" s="24"/>
      <c r="Y46" s="24"/>
    </row>
    <row r="47" spans="1:25" s="13" customFormat="1" ht="47.25" customHeight="1" x14ac:dyDescent="0.25">
      <c r="A47" s="27" t="s">
        <v>124</v>
      </c>
      <c r="B47" s="28" t="s">
        <v>125</v>
      </c>
      <c r="C47" s="36">
        <f>D47+E47</f>
        <v>4787</v>
      </c>
      <c r="D47" s="36">
        <v>4691.1000000000004</v>
      </c>
      <c r="E47" s="23">
        <v>95.9</v>
      </c>
      <c r="F47" s="36"/>
      <c r="G47" s="36"/>
      <c r="H47" s="36">
        <v>4787</v>
      </c>
      <c r="I47" s="36">
        <v>4691.1000000000004</v>
      </c>
      <c r="J47" s="23">
        <f t="shared" si="19"/>
        <v>95.899999999999636</v>
      </c>
      <c r="K47" s="36"/>
      <c r="L47" s="36">
        <v>2290.71</v>
      </c>
      <c r="M47" s="36">
        <v>2244.9</v>
      </c>
      <c r="N47" s="23">
        <f t="shared" si="20"/>
        <v>45.809999999999945</v>
      </c>
      <c r="O47" s="36"/>
      <c r="P47" s="36">
        <v>2290.71</v>
      </c>
      <c r="Q47" s="36">
        <v>2244.9</v>
      </c>
      <c r="R47" s="23">
        <f t="shared" si="21"/>
        <v>45.809999999999945</v>
      </c>
      <c r="S47" s="36"/>
      <c r="T47" s="36"/>
      <c r="U47" s="24">
        <f t="shared" si="3"/>
        <v>47.852726133277628</v>
      </c>
      <c r="V47" s="24">
        <f t="shared" si="4"/>
        <v>47.854447784101808</v>
      </c>
      <c r="W47" s="24">
        <f t="shared" si="5"/>
        <v>47.768508863399497</v>
      </c>
      <c r="X47" s="24"/>
      <c r="Y47" s="24"/>
    </row>
    <row r="48" spans="1:25" s="13" customFormat="1" ht="60" customHeight="1" x14ac:dyDescent="0.25">
      <c r="A48" s="27" t="s">
        <v>126</v>
      </c>
      <c r="B48" s="28" t="s">
        <v>127</v>
      </c>
      <c r="C48" s="36">
        <v>315.8</v>
      </c>
      <c r="D48" s="36">
        <v>300</v>
      </c>
      <c r="E48" s="23">
        <f>C48-D48-F48</f>
        <v>15.800000000000011</v>
      </c>
      <c r="F48" s="36"/>
      <c r="G48" s="36"/>
      <c r="H48" s="36">
        <v>315.8</v>
      </c>
      <c r="I48" s="36">
        <v>300</v>
      </c>
      <c r="J48" s="23">
        <f t="shared" si="19"/>
        <v>15.800000000000011</v>
      </c>
      <c r="K48" s="36"/>
      <c r="L48" s="36">
        <v>214</v>
      </c>
      <c r="M48" s="36">
        <v>203.3</v>
      </c>
      <c r="N48" s="23">
        <f t="shared" si="20"/>
        <v>10.699999999999989</v>
      </c>
      <c r="O48" s="36"/>
      <c r="P48" s="36">
        <v>214</v>
      </c>
      <c r="Q48" s="36">
        <v>203.3</v>
      </c>
      <c r="R48" s="23">
        <f t="shared" si="21"/>
        <v>10.699999999999989</v>
      </c>
      <c r="S48" s="36"/>
      <c r="T48" s="36"/>
      <c r="U48" s="24">
        <f t="shared" si="3"/>
        <v>67.76440785307156</v>
      </c>
      <c r="V48" s="24">
        <f t="shared" si="4"/>
        <v>67.766666666666666</v>
      </c>
      <c r="W48" s="24">
        <f t="shared" si="5"/>
        <v>67.721518987341653</v>
      </c>
      <c r="X48" s="24"/>
      <c r="Y48" s="24"/>
    </row>
    <row r="49" spans="1:25" s="13" customFormat="1" ht="63" customHeight="1" x14ac:dyDescent="0.25">
      <c r="A49" s="30" t="s">
        <v>484</v>
      </c>
      <c r="B49" s="28" t="s">
        <v>129</v>
      </c>
      <c r="C49" s="36">
        <v>6000</v>
      </c>
      <c r="D49" s="36">
        <v>0</v>
      </c>
      <c r="E49" s="23">
        <f>C49-D49-F49</f>
        <v>6000</v>
      </c>
      <c r="F49" s="36"/>
      <c r="G49" s="36"/>
      <c r="H49" s="36">
        <v>6000</v>
      </c>
      <c r="I49" s="36">
        <v>0</v>
      </c>
      <c r="J49" s="23">
        <f t="shared" si="19"/>
        <v>6000</v>
      </c>
      <c r="K49" s="36"/>
      <c r="L49" s="36">
        <v>6000</v>
      </c>
      <c r="M49" s="36">
        <v>0</v>
      </c>
      <c r="N49" s="47">
        <f t="shared" si="20"/>
        <v>6000</v>
      </c>
      <c r="O49" s="36"/>
      <c r="P49" s="36">
        <v>6000</v>
      </c>
      <c r="Q49" s="36">
        <v>0</v>
      </c>
      <c r="R49" s="23">
        <f t="shared" si="21"/>
        <v>6000</v>
      </c>
      <c r="S49" s="36"/>
      <c r="T49" s="36"/>
      <c r="U49" s="24">
        <f t="shared" si="3"/>
        <v>100</v>
      </c>
      <c r="V49" s="24"/>
      <c r="W49" s="24">
        <f t="shared" si="5"/>
        <v>100</v>
      </c>
      <c r="X49" s="24"/>
      <c r="Y49" s="24"/>
    </row>
    <row r="50" spans="1:25" s="13" customFormat="1" ht="60" customHeight="1" x14ac:dyDescent="0.25">
      <c r="A50" s="27" t="s">
        <v>128</v>
      </c>
      <c r="B50" s="28" t="s">
        <v>130</v>
      </c>
      <c r="C50" s="36">
        <v>404</v>
      </c>
      <c r="D50" s="36">
        <v>0</v>
      </c>
      <c r="E50" s="23">
        <f>C50-D50-F50</f>
        <v>404</v>
      </c>
      <c r="F50" s="36"/>
      <c r="G50" s="36"/>
      <c r="H50" s="36">
        <v>404</v>
      </c>
      <c r="I50" s="36">
        <v>0</v>
      </c>
      <c r="J50" s="23">
        <f t="shared" si="19"/>
        <v>404</v>
      </c>
      <c r="K50" s="36"/>
      <c r="L50" s="36">
        <v>0</v>
      </c>
      <c r="M50" s="36">
        <v>0</v>
      </c>
      <c r="N50" s="23">
        <f t="shared" si="20"/>
        <v>0</v>
      </c>
      <c r="O50" s="36"/>
      <c r="P50" s="36">
        <v>0</v>
      </c>
      <c r="Q50" s="36">
        <v>0</v>
      </c>
      <c r="R50" s="23">
        <f t="shared" si="21"/>
        <v>0</v>
      </c>
      <c r="S50" s="36"/>
      <c r="T50" s="36"/>
      <c r="U50" s="24">
        <f t="shared" si="3"/>
        <v>0</v>
      </c>
      <c r="V50" s="24"/>
      <c r="W50" s="24">
        <f t="shared" si="5"/>
        <v>0</v>
      </c>
      <c r="X50" s="24"/>
      <c r="Y50" s="24"/>
    </row>
    <row r="51" spans="1:25" s="10" customFormat="1" ht="57" customHeight="1" x14ac:dyDescent="0.25">
      <c r="A51" s="33">
        <v>5</v>
      </c>
      <c r="B51" s="46" t="s">
        <v>131</v>
      </c>
      <c r="C51" s="45">
        <f t="shared" ref="C51:C66" si="22">D51+E51</f>
        <v>1777434.8</v>
      </c>
      <c r="D51" s="45">
        <f>SUM(D52:D66)</f>
        <v>240609.3</v>
      </c>
      <c r="E51" s="45">
        <f>SUM(E52:E66)</f>
        <v>1536825.5</v>
      </c>
      <c r="F51" s="45"/>
      <c r="G51" s="45"/>
      <c r="H51" s="35">
        <f>SUM(H52:H66)</f>
        <v>1634407.3000000003</v>
      </c>
      <c r="I51" s="35">
        <f t="shared" ref="I51:T51" si="23">SUM(I52:I66)</f>
        <v>267036.19999999995</v>
      </c>
      <c r="J51" s="35">
        <f t="shared" si="23"/>
        <v>1367371.1</v>
      </c>
      <c r="K51" s="35">
        <f t="shared" si="23"/>
        <v>0</v>
      </c>
      <c r="L51" s="35">
        <f>SUM(L52:L66)</f>
        <v>1324021.8700000001</v>
      </c>
      <c r="M51" s="35">
        <f t="shared" si="23"/>
        <v>151772.70000000001</v>
      </c>
      <c r="N51" s="35">
        <f t="shared" si="23"/>
        <v>1172249.1700000002</v>
      </c>
      <c r="O51" s="35">
        <f t="shared" si="23"/>
        <v>0</v>
      </c>
      <c r="P51" s="35">
        <f t="shared" si="23"/>
        <v>693037.55</v>
      </c>
      <c r="Q51" s="35">
        <f t="shared" si="23"/>
        <v>54708.55</v>
      </c>
      <c r="R51" s="35">
        <f t="shared" si="23"/>
        <v>638329</v>
      </c>
      <c r="S51" s="35">
        <f t="shared" si="23"/>
        <v>0</v>
      </c>
      <c r="T51" s="35">
        <f t="shared" si="23"/>
        <v>0</v>
      </c>
      <c r="U51" s="24">
        <f t="shared" si="3"/>
        <v>42.402989144749903</v>
      </c>
      <c r="V51" s="24">
        <f t="shared" si="4"/>
        <v>20.48731595191963</v>
      </c>
      <c r="W51" s="24">
        <f t="shared" si="5"/>
        <v>46.682937792088772</v>
      </c>
      <c r="X51" s="24"/>
      <c r="Y51" s="24"/>
    </row>
    <row r="52" spans="1:25" s="13" customFormat="1" ht="34.5" customHeight="1" x14ac:dyDescent="0.25">
      <c r="A52" s="27" t="s">
        <v>132</v>
      </c>
      <c r="B52" s="31" t="s">
        <v>133</v>
      </c>
      <c r="C52" s="23">
        <f t="shared" si="22"/>
        <v>477471</v>
      </c>
      <c r="D52" s="23">
        <v>159964.29999999999</v>
      </c>
      <c r="E52" s="23">
        <v>317506.7</v>
      </c>
      <c r="F52" s="23"/>
      <c r="G52" s="23"/>
      <c r="H52" s="36">
        <v>477471</v>
      </c>
      <c r="I52" s="36">
        <v>159964.29999999999</v>
      </c>
      <c r="J52" s="23">
        <f t="shared" ref="J52:J66" si="24">H52-I52-K52</f>
        <v>317506.7</v>
      </c>
      <c r="K52" s="36"/>
      <c r="L52" s="36">
        <v>188592.6</v>
      </c>
      <c r="M52" s="36">
        <v>58055.1</v>
      </c>
      <c r="N52" s="23">
        <f t="shared" ref="N52:N66" si="25">L52-M52-O52</f>
        <v>130537.5</v>
      </c>
      <c r="O52" s="36"/>
      <c r="P52" s="36">
        <v>88457.84</v>
      </c>
      <c r="Q52" s="36">
        <v>47036</v>
      </c>
      <c r="R52" s="23">
        <f t="shared" ref="R52:R66" si="26">P52-Q52-S52</f>
        <v>41421.839999999997</v>
      </c>
      <c r="S52" s="36"/>
      <c r="T52" s="36"/>
      <c r="U52" s="24">
        <f t="shared" si="3"/>
        <v>18.526327253382927</v>
      </c>
      <c r="V52" s="24">
        <f t="shared" si="4"/>
        <v>29.404060781061776</v>
      </c>
      <c r="W52" s="24">
        <f t="shared" si="5"/>
        <v>13.045973518039146</v>
      </c>
      <c r="X52" s="24"/>
      <c r="Y52" s="24"/>
    </row>
    <row r="53" spans="1:25" s="11" customFormat="1" ht="69.75" customHeight="1" x14ac:dyDescent="0.25">
      <c r="A53" s="27" t="s">
        <v>134</v>
      </c>
      <c r="B53" s="31" t="s">
        <v>490</v>
      </c>
      <c r="C53" s="23">
        <f t="shared" si="22"/>
        <v>120651.8</v>
      </c>
      <c r="D53" s="23">
        <v>42182.3</v>
      </c>
      <c r="E53" s="23">
        <v>78469.5</v>
      </c>
      <c r="F53" s="23"/>
      <c r="G53" s="23"/>
      <c r="H53" s="36">
        <v>53369.5</v>
      </c>
      <c r="I53" s="36">
        <v>42182.3</v>
      </c>
      <c r="J53" s="23">
        <f t="shared" si="24"/>
        <v>11187.199999999997</v>
      </c>
      <c r="K53" s="36"/>
      <c r="L53" s="36">
        <v>92839.24</v>
      </c>
      <c r="M53" s="36">
        <v>28978</v>
      </c>
      <c r="N53" s="23">
        <f t="shared" si="25"/>
        <v>63861.240000000005</v>
      </c>
      <c r="O53" s="36"/>
      <c r="P53" s="36">
        <v>3492.58</v>
      </c>
      <c r="Q53" s="36">
        <v>2930.05</v>
      </c>
      <c r="R53" s="23">
        <f t="shared" si="26"/>
        <v>562.52999999999975</v>
      </c>
      <c r="S53" s="36"/>
      <c r="T53" s="36"/>
      <c r="U53" s="24">
        <f t="shared" si="3"/>
        <v>6.5441497484518303</v>
      </c>
      <c r="V53" s="24">
        <f t="shared" si="4"/>
        <v>6.9461598822254826</v>
      </c>
      <c r="W53" s="24">
        <f t="shared" si="5"/>
        <v>5.0283359553775737</v>
      </c>
      <c r="X53" s="24"/>
      <c r="Y53" s="24"/>
    </row>
    <row r="54" spans="1:25" s="13" customFormat="1" ht="54.75" customHeight="1" x14ac:dyDescent="0.25">
      <c r="A54" s="27" t="s">
        <v>135</v>
      </c>
      <c r="B54" s="31" t="s">
        <v>491</v>
      </c>
      <c r="C54" s="23">
        <f t="shared" si="22"/>
        <v>19237.900000000001</v>
      </c>
      <c r="D54" s="23">
        <v>150</v>
      </c>
      <c r="E54" s="23">
        <v>19087.900000000001</v>
      </c>
      <c r="F54" s="23"/>
      <c r="G54" s="23"/>
      <c r="H54" s="36">
        <v>19387.900000000001</v>
      </c>
      <c r="I54" s="36">
        <v>150</v>
      </c>
      <c r="J54" s="23">
        <f t="shared" si="24"/>
        <v>19237.900000000001</v>
      </c>
      <c r="K54" s="36"/>
      <c r="L54" s="36">
        <v>17131</v>
      </c>
      <c r="M54" s="36">
        <v>0</v>
      </c>
      <c r="N54" s="23">
        <f t="shared" si="25"/>
        <v>17131</v>
      </c>
      <c r="O54" s="36"/>
      <c r="P54" s="36">
        <v>14416.82</v>
      </c>
      <c r="Q54" s="36">
        <v>0</v>
      </c>
      <c r="R54" s="23">
        <f t="shared" si="26"/>
        <v>14416.82</v>
      </c>
      <c r="S54" s="36"/>
      <c r="T54" s="36"/>
      <c r="U54" s="24">
        <f t="shared" si="3"/>
        <v>74.359884257707122</v>
      </c>
      <c r="V54" s="24">
        <f t="shared" si="4"/>
        <v>0</v>
      </c>
      <c r="W54" s="24">
        <f t="shared" si="5"/>
        <v>74.939676368002736</v>
      </c>
      <c r="X54" s="24"/>
      <c r="Y54" s="24"/>
    </row>
    <row r="55" spans="1:25" s="13" customFormat="1" ht="46.5" customHeight="1" x14ac:dyDescent="0.25">
      <c r="A55" s="27" t="s">
        <v>136</v>
      </c>
      <c r="B55" s="48" t="s">
        <v>471</v>
      </c>
      <c r="C55" s="23">
        <f>D55+E55</f>
        <v>3741.5</v>
      </c>
      <c r="D55" s="23">
        <v>3573.1</v>
      </c>
      <c r="E55" s="23">
        <v>168.4</v>
      </c>
      <c r="F55" s="23"/>
      <c r="G55" s="23"/>
      <c r="H55" s="36">
        <v>30612.3</v>
      </c>
      <c r="I55" s="36">
        <v>30000</v>
      </c>
      <c r="J55" s="23">
        <f t="shared" si="24"/>
        <v>612.29999999999927</v>
      </c>
      <c r="K55" s="36"/>
      <c r="L55" s="36">
        <v>30612.3</v>
      </c>
      <c r="M55" s="36">
        <v>30000</v>
      </c>
      <c r="N55" s="23">
        <f t="shared" si="25"/>
        <v>612.29999999999927</v>
      </c>
      <c r="O55" s="36"/>
      <c r="P55" s="36">
        <v>0</v>
      </c>
      <c r="Q55" s="36">
        <v>0</v>
      </c>
      <c r="R55" s="23">
        <f t="shared" si="26"/>
        <v>0</v>
      </c>
      <c r="S55" s="36"/>
      <c r="T55" s="36"/>
      <c r="U55" s="24">
        <f t="shared" si="3"/>
        <v>0</v>
      </c>
      <c r="V55" s="24">
        <f t="shared" si="4"/>
        <v>0</v>
      </c>
      <c r="W55" s="24">
        <f t="shared" si="5"/>
        <v>0</v>
      </c>
      <c r="X55" s="24"/>
      <c r="Y55" s="24"/>
    </row>
    <row r="56" spans="1:25" s="13" customFormat="1" ht="141.75" customHeight="1" x14ac:dyDescent="0.25">
      <c r="A56" s="27" t="s">
        <v>137</v>
      </c>
      <c r="B56" s="31" t="s">
        <v>492</v>
      </c>
      <c r="C56" s="23">
        <f t="shared" si="22"/>
        <v>197340.19999999998</v>
      </c>
      <c r="D56" s="23">
        <v>29244.799999999999</v>
      </c>
      <c r="E56" s="23">
        <v>168095.4</v>
      </c>
      <c r="F56" s="23"/>
      <c r="G56" s="23"/>
      <c r="H56" s="36">
        <v>197340.2</v>
      </c>
      <c r="I56" s="36">
        <v>29244.799999999999</v>
      </c>
      <c r="J56" s="23">
        <f t="shared" si="24"/>
        <v>168095.40000000002</v>
      </c>
      <c r="K56" s="36"/>
      <c r="L56" s="36">
        <v>188562.14</v>
      </c>
      <c r="M56" s="36">
        <v>29244.799999999999</v>
      </c>
      <c r="N56" s="23">
        <f t="shared" si="25"/>
        <v>159317.34000000003</v>
      </c>
      <c r="O56" s="36"/>
      <c r="P56" s="36">
        <v>18335.55</v>
      </c>
      <c r="Q56" s="36">
        <v>0</v>
      </c>
      <c r="R56" s="23">
        <f t="shared" si="26"/>
        <v>18335.55</v>
      </c>
      <c r="S56" s="36"/>
      <c r="T56" s="36"/>
      <c r="U56" s="24">
        <f t="shared" si="3"/>
        <v>9.2913405378123652</v>
      </c>
      <c r="V56" s="24">
        <f t="shared" si="4"/>
        <v>0</v>
      </c>
      <c r="W56" s="24">
        <f t="shared" si="5"/>
        <v>10.907823771501182</v>
      </c>
      <c r="X56" s="24"/>
      <c r="Y56" s="24"/>
    </row>
    <row r="57" spans="1:25" s="13" customFormat="1" ht="58.5" customHeight="1" x14ac:dyDescent="0.25">
      <c r="A57" s="27" t="s">
        <v>139</v>
      </c>
      <c r="B57" s="31" t="s">
        <v>138</v>
      </c>
      <c r="C57" s="23">
        <f t="shared" si="22"/>
        <v>262276.90000000002</v>
      </c>
      <c r="D57" s="23">
        <v>1872.7</v>
      </c>
      <c r="E57" s="23">
        <v>260404.2</v>
      </c>
      <c r="F57" s="23"/>
      <c r="G57" s="23"/>
      <c r="H57" s="36">
        <v>67864.800000000003</v>
      </c>
      <c r="I57" s="36">
        <v>1872.7</v>
      </c>
      <c r="J57" s="23">
        <f t="shared" si="24"/>
        <v>65992.100000000006</v>
      </c>
      <c r="K57" s="36"/>
      <c r="L57" s="36">
        <v>31395.3</v>
      </c>
      <c r="M57" s="36">
        <v>1872.7</v>
      </c>
      <c r="N57" s="23">
        <f t="shared" si="25"/>
        <v>29522.6</v>
      </c>
      <c r="O57" s="36"/>
      <c r="P57" s="36">
        <v>11966.55</v>
      </c>
      <c r="Q57" s="36">
        <v>1120.4000000000001</v>
      </c>
      <c r="R57" s="23">
        <f t="shared" si="26"/>
        <v>10846.15</v>
      </c>
      <c r="S57" s="36"/>
      <c r="T57" s="36"/>
      <c r="U57" s="24">
        <f t="shared" si="3"/>
        <v>17.632926052975915</v>
      </c>
      <c r="V57" s="24">
        <f t="shared" si="4"/>
        <v>59.828055748384692</v>
      </c>
      <c r="W57" s="24">
        <f t="shared" si="5"/>
        <v>16.435527888944282</v>
      </c>
      <c r="X57" s="24"/>
      <c r="Y57" s="24"/>
    </row>
    <row r="58" spans="1:25" s="13" customFormat="1" ht="62.25" customHeight="1" x14ac:dyDescent="0.25">
      <c r="A58" s="27" t="s">
        <v>141</v>
      </c>
      <c r="B58" s="31" t="s">
        <v>140</v>
      </c>
      <c r="C58" s="23">
        <f t="shared" si="22"/>
        <v>29400</v>
      </c>
      <c r="D58" s="23">
        <v>0</v>
      </c>
      <c r="E58" s="23">
        <v>29400</v>
      </c>
      <c r="F58" s="23"/>
      <c r="G58" s="23"/>
      <c r="H58" s="36">
        <v>28956.1</v>
      </c>
      <c r="I58" s="36">
        <v>0</v>
      </c>
      <c r="J58" s="23">
        <f t="shared" si="24"/>
        <v>28956.1</v>
      </c>
      <c r="K58" s="36"/>
      <c r="L58" s="36">
        <v>27100</v>
      </c>
      <c r="M58" s="36">
        <v>0</v>
      </c>
      <c r="N58" s="23">
        <f t="shared" si="25"/>
        <v>27100</v>
      </c>
      <c r="O58" s="36"/>
      <c r="P58" s="36">
        <v>15540.19</v>
      </c>
      <c r="Q58" s="36">
        <v>0</v>
      </c>
      <c r="R58" s="23">
        <f t="shared" si="26"/>
        <v>15540.19</v>
      </c>
      <c r="S58" s="36"/>
      <c r="T58" s="36"/>
      <c r="U58" s="24">
        <f t="shared" si="3"/>
        <v>53.668104475395516</v>
      </c>
      <c r="V58" s="24"/>
      <c r="W58" s="24">
        <f t="shared" si="5"/>
        <v>53.668104475395516</v>
      </c>
      <c r="X58" s="24"/>
      <c r="Y58" s="24"/>
    </row>
    <row r="59" spans="1:25" s="13" customFormat="1" ht="38.25" customHeight="1" x14ac:dyDescent="0.25">
      <c r="A59" s="27" t="s">
        <v>143</v>
      </c>
      <c r="B59" s="31" t="s">
        <v>142</v>
      </c>
      <c r="C59" s="23">
        <f t="shared" si="22"/>
        <v>4637</v>
      </c>
      <c r="D59" s="23">
        <v>0</v>
      </c>
      <c r="E59" s="23">
        <v>4637</v>
      </c>
      <c r="F59" s="23"/>
      <c r="G59" s="23"/>
      <c r="H59" s="36">
        <v>4487</v>
      </c>
      <c r="I59" s="36">
        <v>0</v>
      </c>
      <c r="J59" s="23">
        <f t="shared" si="24"/>
        <v>4487</v>
      </c>
      <c r="K59" s="36"/>
      <c r="L59" s="36">
        <v>2910</v>
      </c>
      <c r="M59" s="36">
        <v>0</v>
      </c>
      <c r="N59" s="23">
        <f t="shared" si="25"/>
        <v>2910</v>
      </c>
      <c r="O59" s="36"/>
      <c r="P59" s="36">
        <v>1519.98</v>
      </c>
      <c r="Q59" s="36">
        <v>0</v>
      </c>
      <c r="R59" s="23">
        <f t="shared" si="26"/>
        <v>1519.98</v>
      </c>
      <c r="S59" s="36"/>
      <c r="T59" s="36"/>
      <c r="U59" s="24">
        <f t="shared" si="3"/>
        <v>33.875195007800315</v>
      </c>
      <c r="V59" s="24"/>
      <c r="W59" s="24">
        <f t="shared" si="5"/>
        <v>33.875195007800315</v>
      </c>
      <c r="X59" s="24"/>
      <c r="Y59" s="24"/>
    </row>
    <row r="60" spans="1:25" s="13" customFormat="1" ht="54" customHeight="1" x14ac:dyDescent="0.25">
      <c r="A60" s="27" t="s">
        <v>145</v>
      </c>
      <c r="B60" s="31" t="s">
        <v>144</v>
      </c>
      <c r="C60" s="23">
        <f t="shared" si="22"/>
        <v>11368.4</v>
      </c>
      <c r="D60" s="23">
        <v>0</v>
      </c>
      <c r="E60" s="23">
        <v>11368.4</v>
      </c>
      <c r="F60" s="23"/>
      <c r="G60" s="23"/>
      <c r="H60" s="36">
        <v>9933.7000000000007</v>
      </c>
      <c r="I60" s="36">
        <v>0</v>
      </c>
      <c r="J60" s="23">
        <f t="shared" si="24"/>
        <v>9933.7000000000007</v>
      </c>
      <c r="K60" s="36"/>
      <c r="L60" s="36">
        <v>9611.34</v>
      </c>
      <c r="M60" s="36">
        <v>0</v>
      </c>
      <c r="N60" s="23">
        <f t="shared" si="25"/>
        <v>9611.34</v>
      </c>
      <c r="O60" s="36"/>
      <c r="P60" s="36">
        <v>6299.44</v>
      </c>
      <c r="Q60" s="36">
        <v>0</v>
      </c>
      <c r="R60" s="23">
        <f t="shared" si="26"/>
        <v>6299.44</v>
      </c>
      <c r="S60" s="36"/>
      <c r="T60" s="36"/>
      <c r="U60" s="24">
        <f t="shared" si="3"/>
        <v>63.414840391797611</v>
      </c>
      <c r="V60" s="24"/>
      <c r="W60" s="24">
        <f t="shared" si="5"/>
        <v>63.414840391797611</v>
      </c>
      <c r="X60" s="24"/>
      <c r="Y60" s="24"/>
    </row>
    <row r="61" spans="1:25" s="13" customFormat="1" ht="43.5" customHeight="1" x14ac:dyDescent="0.25">
      <c r="A61" s="27" t="s">
        <v>147</v>
      </c>
      <c r="B61" s="31" t="s">
        <v>146</v>
      </c>
      <c r="C61" s="23">
        <f t="shared" si="22"/>
        <v>960</v>
      </c>
      <c r="D61" s="23">
        <v>0</v>
      </c>
      <c r="E61" s="23">
        <v>960</v>
      </c>
      <c r="F61" s="23"/>
      <c r="G61" s="23"/>
      <c r="H61" s="36">
        <v>960</v>
      </c>
      <c r="I61" s="36">
        <v>0</v>
      </c>
      <c r="J61" s="23">
        <f t="shared" si="24"/>
        <v>960</v>
      </c>
      <c r="K61" s="36"/>
      <c r="L61" s="36">
        <v>0</v>
      </c>
      <c r="M61" s="36">
        <v>0</v>
      </c>
      <c r="N61" s="23">
        <f t="shared" si="25"/>
        <v>0</v>
      </c>
      <c r="O61" s="36"/>
      <c r="P61" s="36">
        <v>0</v>
      </c>
      <c r="Q61" s="36">
        <v>0</v>
      </c>
      <c r="R61" s="23">
        <f t="shared" si="26"/>
        <v>0</v>
      </c>
      <c r="S61" s="36"/>
      <c r="T61" s="36"/>
      <c r="U61" s="24">
        <f t="shared" si="3"/>
        <v>0</v>
      </c>
      <c r="V61" s="24"/>
      <c r="W61" s="24">
        <f t="shared" si="5"/>
        <v>0</v>
      </c>
      <c r="X61" s="24"/>
      <c r="Y61" s="24"/>
    </row>
    <row r="62" spans="1:25" s="13" customFormat="1" ht="61.5" customHeight="1" x14ac:dyDescent="0.25">
      <c r="A62" s="27" t="s">
        <v>149</v>
      </c>
      <c r="B62" s="31" t="s">
        <v>148</v>
      </c>
      <c r="C62" s="23">
        <f t="shared" si="22"/>
        <v>6170</v>
      </c>
      <c r="D62" s="23">
        <v>0</v>
      </c>
      <c r="E62" s="23">
        <v>6170</v>
      </c>
      <c r="F62" s="23"/>
      <c r="G62" s="23"/>
      <c r="H62" s="36">
        <v>20170</v>
      </c>
      <c r="I62" s="36">
        <v>0</v>
      </c>
      <c r="J62" s="23">
        <f t="shared" si="24"/>
        <v>20170</v>
      </c>
      <c r="K62" s="36"/>
      <c r="L62" s="36">
        <v>20115.54</v>
      </c>
      <c r="M62" s="36">
        <v>0</v>
      </c>
      <c r="N62" s="23">
        <f t="shared" si="25"/>
        <v>20115.54</v>
      </c>
      <c r="O62" s="36"/>
      <c r="P62" s="36">
        <v>1074.76</v>
      </c>
      <c r="Q62" s="36">
        <v>0</v>
      </c>
      <c r="R62" s="23">
        <f t="shared" si="26"/>
        <v>1074.76</v>
      </c>
      <c r="S62" s="36"/>
      <c r="T62" s="36"/>
      <c r="U62" s="24">
        <f t="shared" si="3"/>
        <v>5.3285076846802184</v>
      </c>
      <c r="V62" s="24"/>
      <c r="W62" s="24">
        <f t="shared" si="5"/>
        <v>5.3285076846802184</v>
      </c>
      <c r="X62" s="24"/>
      <c r="Y62" s="24"/>
    </row>
    <row r="63" spans="1:25" s="13" customFormat="1" ht="63.75" customHeight="1" x14ac:dyDescent="0.25">
      <c r="A63" s="27" t="s">
        <v>151</v>
      </c>
      <c r="B63" s="31" t="s">
        <v>150</v>
      </c>
      <c r="C63" s="23">
        <f t="shared" si="22"/>
        <v>96316.7</v>
      </c>
      <c r="D63" s="23">
        <v>2000</v>
      </c>
      <c r="E63" s="23">
        <v>94316.7</v>
      </c>
      <c r="F63" s="23"/>
      <c r="G63" s="23"/>
      <c r="H63" s="36">
        <v>133314.70000000001</v>
      </c>
      <c r="I63" s="36">
        <v>2000</v>
      </c>
      <c r="J63" s="23">
        <f t="shared" si="24"/>
        <v>131314.70000000001</v>
      </c>
      <c r="K63" s="36"/>
      <c r="L63" s="36">
        <v>130565.3</v>
      </c>
      <c r="M63" s="36">
        <v>2000</v>
      </c>
      <c r="N63" s="23">
        <f t="shared" si="25"/>
        <v>128565.3</v>
      </c>
      <c r="O63" s="36"/>
      <c r="P63" s="36">
        <v>105620.31</v>
      </c>
      <c r="Q63" s="36">
        <v>2000</v>
      </c>
      <c r="R63" s="23">
        <f t="shared" si="26"/>
        <v>103620.31</v>
      </c>
      <c r="S63" s="36"/>
      <c r="T63" s="36"/>
      <c r="U63" s="24">
        <f t="shared" si="3"/>
        <v>79.226304376036538</v>
      </c>
      <c r="V63" s="24">
        <f t="shared" si="4"/>
        <v>100</v>
      </c>
      <c r="W63" s="24">
        <f t="shared" si="5"/>
        <v>78.909908791628041</v>
      </c>
      <c r="X63" s="24"/>
      <c r="Y63" s="24"/>
    </row>
    <row r="64" spans="1:25" s="13" customFormat="1" ht="30" customHeight="1" x14ac:dyDescent="0.25">
      <c r="A64" s="27" t="s">
        <v>153</v>
      </c>
      <c r="B64" s="31" t="s">
        <v>152</v>
      </c>
      <c r="C64" s="23">
        <f t="shared" si="22"/>
        <v>7346.3</v>
      </c>
      <c r="D64" s="23">
        <v>0</v>
      </c>
      <c r="E64" s="23">
        <v>7346.3</v>
      </c>
      <c r="F64" s="23"/>
      <c r="G64" s="23"/>
      <c r="H64" s="36">
        <v>7346.3</v>
      </c>
      <c r="I64" s="36">
        <v>0</v>
      </c>
      <c r="J64" s="23">
        <f t="shared" si="24"/>
        <v>7346.3</v>
      </c>
      <c r="K64" s="36"/>
      <c r="L64" s="36">
        <v>1967.65</v>
      </c>
      <c r="M64" s="36">
        <v>0</v>
      </c>
      <c r="N64" s="23">
        <f t="shared" si="25"/>
        <v>1967.65</v>
      </c>
      <c r="O64" s="36"/>
      <c r="P64" s="36">
        <v>1410.29</v>
      </c>
      <c r="Q64" s="36">
        <v>0</v>
      </c>
      <c r="R64" s="23">
        <f t="shared" si="26"/>
        <v>1410.29</v>
      </c>
      <c r="S64" s="36"/>
      <c r="T64" s="36"/>
      <c r="U64" s="24">
        <f t="shared" si="3"/>
        <v>19.197282985992945</v>
      </c>
      <c r="V64" s="24"/>
      <c r="W64" s="24">
        <f t="shared" si="5"/>
        <v>19.197282985992945</v>
      </c>
      <c r="X64" s="24"/>
      <c r="Y64" s="24"/>
    </row>
    <row r="65" spans="1:25" s="11" customFormat="1" ht="48" customHeight="1" x14ac:dyDescent="0.25">
      <c r="A65" s="49" t="s">
        <v>154</v>
      </c>
      <c r="B65" s="31" t="s">
        <v>90</v>
      </c>
      <c r="C65" s="23">
        <f t="shared" si="22"/>
        <v>110767.6</v>
      </c>
      <c r="D65" s="23">
        <v>1622.1</v>
      </c>
      <c r="E65" s="23">
        <v>109145.5</v>
      </c>
      <c r="F65" s="23"/>
      <c r="G65" s="23"/>
      <c r="H65" s="36">
        <v>110969.60000000001</v>
      </c>
      <c r="I65" s="36">
        <v>1622.1</v>
      </c>
      <c r="J65" s="23">
        <f t="shared" si="24"/>
        <v>109347.5</v>
      </c>
      <c r="K65" s="36"/>
      <c r="L65" s="36">
        <v>110605.26</v>
      </c>
      <c r="M65" s="36">
        <v>1622.1</v>
      </c>
      <c r="N65" s="23">
        <f t="shared" si="25"/>
        <v>108983.15999999999</v>
      </c>
      <c r="O65" s="36"/>
      <c r="P65" s="36">
        <v>77821.789999999994</v>
      </c>
      <c r="Q65" s="36">
        <v>1622.1</v>
      </c>
      <c r="R65" s="23">
        <f t="shared" si="26"/>
        <v>76199.689999999988</v>
      </c>
      <c r="S65" s="36"/>
      <c r="T65" s="36"/>
      <c r="U65" s="24">
        <f t="shared" si="3"/>
        <v>70.12892720168405</v>
      </c>
      <c r="V65" s="24">
        <f t="shared" si="4"/>
        <v>100</v>
      </c>
      <c r="W65" s="24">
        <f t="shared" si="5"/>
        <v>69.685809003406561</v>
      </c>
      <c r="X65" s="24"/>
      <c r="Y65" s="24"/>
    </row>
    <row r="66" spans="1:25" s="13" customFormat="1" ht="46.5" customHeight="1" x14ac:dyDescent="0.25">
      <c r="A66" s="32" t="s">
        <v>341</v>
      </c>
      <c r="B66" s="31" t="s">
        <v>155</v>
      </c>
      <c r="C66" s="23">
        <f t="shared" si="22"/>
        <v>429749.5</v>
      </c>
      <c r="D66" s="23">
        <v>0</v>
      </c>
      <c r="E66" s="23">
        <v>429749.5</v>
      </c>
      <c r="F66" s="23"/>
      <c r="G66" s="23"/>
      <c r="H66" s="36">
        <v>472224.2</v>
      </c>
      <c r="I66" s="36">
        <v>0</v>
      </c>
      <c r="J66" s="23">
        <f t="shared" si="24"/>
        <v>472224.2</v>
      </c>
      <c r="K66" s="36"/>
      <c r="L66" s="36">
        <v>472014.2</v>
      </c>
      <c r="M66" s="36">
        <v>0</v>
      </c>
      <c r="N66" s="23">
        <f t="shared" si="25"/>
        <v>472014.2</v>
      </c>
      <c r="O66" s="36"/>
      <c r="P66" s="36">
        <v>347081.45</v>
      </c>
      <c r="Q66" s="36">
        <v>0</v>
      </c>
      <c r="R66" s="23">
        <f t="shared" si="26"/>
        <v>347081.45</v>
      </c>
      <c r="S66" s="36"/>
      <c r="T66" s="36"/>
      <c r="U66" s="24">
        <f t="shared" si="3"/>
        <v>73.499293344136106</v>
      </c>
      <c r="V66" s="24"/>
      <c r="W66" s="24">
        <f t="shared" si="5"/>
        <v>73.499293344136106</v>
      </c>
      <c r="X66" s="24"/>
      <c r="Y66" s="24"/>
    </row>
    <row r="67" spans="1:25" s="12" customFormat="1" ht="42.75" customHeight="1" x14ac:dyDescent="0.25">
      <c r="A67" s="33">
        <v>6</v>
      </c>
      <c r="B67" s="34" t="s">
        <v>156</v>
      </c>
      <c r="C67" s="35">
        <f t="shared" ref="C67:T67" si="27">SUM(C68:C76)</f>
        <v>3639205.3</v>
      </c>
      <c r="D67" s="35">
        <f t="shared" si="27"/>
        <v>98483.400000000009</v>
      </c>
      <c r="E67" s="35">
        <f t="shared" si="27"/>
        <v>3514162.8</v>
      </c>
      <c r="F67" s="35">
        <f t="shared" si="27"/>
        <v>0</v>
      </c>
      <c r="G67" s="35">
        <f t="shared" si="27"/>
        <v>26559.1</v>
      </c>
      <c r="H67" s="35">
        <f t="shared" si="27"/>
        <v>3662646.2</v>
      </c>
      <c r="I67" s="35">
        <f t="shared" si="27"/>
        <v>98483.400000000009</v>
      </c>
      <c r="J67" s="35">
        <f t="shared" si="27"/>
        <v>3564162.8</v>
      </c>
      <c r="K67" s="35">
        <f t="shared" si="27"/>
        <v>0</v>
      </c>
      <c r="L67" s="35">
        <f t="shared" si="27"/>
        <v>3566514.9099999997</v>
      </c>
      <c r="M67" s="35">
        <f t="shared" si="27"/>
        <v>90966.3</v>
      </c>
      <c r="N67" s="35">
        <f t="shared" si="27"/>
        <v>3475548.61</v>
      </c>
      <c r="O67" s="35">
        <f t="shared" si="27"/>
        <v>0</v>
      </c>
      <c r="P67" s="35">
        <f t="shared" si="27"/>
        <v>3214462.9099999997</v>
      </c>
      <c r="Q67" s="35">
        <f t="shared" si="27"/>
        <v>88416.1</v>
      </c>
      <c r="R67" s="35">
        <f t="shared" si="27"/>
        <v>3126031.84</v>
      </c>
      <c r="S67" s="35">
        <f t="shared" si="27"/>
        <v>0</v>
      </c>
      <c r="T67" s="35">
        <f t="shared" si="27"/>
        <v>14.969999999999999</v>
      </c>
      <c r="U67" s="24">
        <f t="shared" si="3"/>
        <v>87.131581156516276</v>
      </c>
      <c r="V67" s="24">
        <f t="shared" si="4"/>
        <v>89.777668114626422</v>
      </c>
      <c r="W67" s="24">
        <f t="shared" si="5"/>
        <v>87.707324704696433</v>
      </c>
      <c r="X67" s="24"/>
      <c r="Y67" s="24">
        <f t="shared" ref="Y67:Y70" si="28">T67/G67%</f>
        <v>5.6364861761128947E-2</v>
      </c>
    </row>
    <row r="68" spans="1:25" s="13" customFormat="1" ht="54.75" customHeight="1" x14ac:dyDescent="0.25">
      <c r="A68" s="27" t="s">
        <v>157</v>
      </c>
      <c r="B68" s="28" t="s">
        <v>158</v>
      </c>
      <c r="C68" s="36">
        <f>D68+E68+G68</f>
        <v>1770625.6</v>
      </c>
      <c r="D68" s="36">
        <v>85415.1</v>
      </c>
      <c r="E68" s="23">
        <v>1671638.4</v>
      </c>
      <c r="F68" s="36"/>
      <c r="G68" s="36">
        <v>13572.1</v>
      </c>
      <c r="H68" s="36">
        <f>1807277.2</f>
        <v>1807277.2</v>
      </c>
      <c r="I68" s="36">
        <v>85415.1</v>
      </c>
      <c r="J68" s="23">
        <f t="shared" ref="J68:J76" si="29">H68-I68-K68</f>
        <v>1721862.0999999999</v>
      </c>
      <c r="K68" s="36"/>
      <c r="L68" s="36">
        <v>1747613.74</v>
      </c>
      <c r="M68" s="36">
        <v>82353.5</v>
      </c>
      <c r="N68" s="23">
        <f t="shared" ref="N68:N76" si="30">L68-M68-O68</f>
        <v>1665260.24</v>
      </c>
      <c r="O68" s="36"/>
      <c r="P68" s="36">
        <v>1595473.81</v>
      </c>
      <c r="Q68" s="36">
        <v>82353.5</v>
      </c>
      <c r="R68" s="23">
        <f>P68-Q68-S68-T68</f>
        <v>1513106.61</v>
      </c>
      <c r="S68" s="36"/>
      <c r="T68" s="36">
        <v>13.7</v>
      </c>
      <c r="U68" s="24">
        <f t="shared" si="3"/>
        <v>87.622507255268175</v>
      </c>
      <c r="V68" s="24">
        <f t="shared" si="4"/>
        <v>96.415622062141225</v>
      </c>
      <c r="W68" s="24">
        <f t="shared" si="5"/>
        <v>87.876178353655632</v>
      </c>
      <c r="X68" s="24"/>
      <c r="Y68" s="24">
        <f t="shared" si="28"/>
        <v>0.10094237442989662</v>
      </c>
    </row>
    <row r="69" spans="1:25" s="13" customFormat="1" ht="40.5" customHeight="1" x14ac:dyDescent="0.25">
      <c r="A69" s="27" t="s">
        <v>159</v>
      </c>
      <c r="B69" s="28" t="s">
        <v>160</v>
      </c>
      <c r="C69" s="36">
        <f>D69+E69</f>
        <v>453598.5</v>
      </c>
      <c r="D69" s="36">
        <v>0</v>
      </c>
      <c r="E69" s="23">
        <f>453598.5</f>
        <v>453598.5</v>
      </c>
      <c r="F69" s="36"/>
      <c r="G69" s="36"/>
      <c r="H69" s="36">
        <v>453598.5</v>
      </c>
      <c r="I69" s="36">
        <v>0</v>
      </c>
      <c r="J69" s="23">
        <f t="shared" si="29"/>
        <v>453598.5</v>
      </c>
      <c r="K69" s="36"/>
      <c r="L69" s="36">
        <v>440468.37</v>
      </c>
      <c r="M69" s="36">
        <v>0</v>
      </c>
      <c r="N69" s="23">
        <f t="shared" si="30"/>
        <v>440468.37</v>
      </c>
      <c r="O69" s="36"/>
      <c r="P69" s="36">
        <v>309272.21000000002</v>
      </c>
      <c r="Q69" s="36">
        <v>0</v>
      </c>
      <c r="R69" s="23">
        <f t="shared" ref="R69:R76" si="31">P69-Q69-S69</f>
        <v>309272.21000000002</v>
      </c>
      <c r="S69" s="36"/>
      <c r="T69" s="36"/>
      <c r="U69" s="24">
        <f t="shared" si="3"/>
        <v>68.181929613964783</v>
      </c>
      <c r="V69" s="24"/>
      <c r="W69" s="24">
        <f t="shared" si="5"/>
        <v>68.181929613964783</v>
      </c>
      <c r="X69" s="24"/>
      <c r="Y69" s="24"/>
    </row>
    <row r="70" spans="1:25" s="13" customFormat="1" ht="44.25" customHeight="1" x14ac:dyDescent="0.25">
      <c r="A70" s="27" t="s">
        <v>161</v>
      </c>
      <c r="B70" s="28" t="s">
        <v>162</v>
      </c>
      <c r="C70" s="36">
        <v>91771</v>
      </c>
      <c r="D70" s="36">
        <v>0</v>
      </c>
      <c r="E70" s="23">
        <f>C70-D70-G70</f>
        <v>79700</v>
      </c>
      <c r="F70" s="36"/>
      <c r="G70" s="36">
        <v>12071</v>
      </c>
      <c r="H70" s="36">
        <v>79700</v>
      </c>
      <c r="I70" s="36">
        <v>0</v>
      </c>
      <c r="J70" s="23">
        <f t="shared" si="29"/>
        <v>79700</v>
      </c>
      <c r="K70" s="36"/>
      <c r="L70" s="36">
        <v>71871.5</v>
      </c>
      <c r="M70" s="36">
        <v>0</v>
      </c>
      <c r="N70" s="23">
        <f t="shared" si="30"/>
        <v>71871.5</v>
      </c>
      <c r="O70" s="36"/>
      <c r="P70" s="36">
        <v>64152.25</v>
      </c>
      <c r="Q70" s="36">
        <v>0</v>
      </c>
      <c r="R70" s="23">
        <f t="shared" si="31"/>
        <v>64152.25</v>
      </c>
      <c r="S70" s="36"/>
      <c r="T70" s="36"/>
      <c r="U70" s="24">
        <f t="shared" si="3"/>
        <v>69.904708459099282</v>
      </c>
      <c r="V70" s="24"/>
      <c r="W70" s="24">
        <f t="shared" si="5"/>
        <v>80.492158092848186</v>
      </c>
      <c r="X70" s="24"/>
      <c r="Y70" s="24">
        <f t="shared" si="28"/>
        <v>0</v>
      </c>
    </row>
    <row r="71" spans="1:25" s="13" customFormat="1" ht="45" customHeight="1" x14ac:dyDescent="0.25">
      <c r="A71" s="27" t="s">
        <v>163</v>
      </c>
      <c r="B71" s="28" t="s">
        <v>164</v>
      </c>
      <c r="C71" s="23">
        <f>D71+E71</f>
        <v>900000</v>
      </c>
      <c r="D71" s="36">
        <v>0</v>
      </c>
      <c r="E71" s="23">
        <v>900000</v>
      </c>
      <c r="F71" s="36"/>
      <c r="G71" s="36"/>
      <c r="H71" s="36">
        <v>900000</v>
      </c>
      <c r="I71" s="36">
        <v>0</v>
      </c>
      <c r="J71" s="23">
        <f>H71</f>
        <v>900000</v>
      </c>
      <c r="K71" s="36" t="s">
        <v>496</v>
      </c>
      <c r="L71" s="23">
        <v>900000</v>
      </c>
      <c r="M71" s="36">
        <v>0</v>
      </c>
      <c r="N71" s="23">
        <f t="shared" si="30"/>
        <v>900000</v>
      </c>
      <c r="O71" s="36"/>
      <c r="P71" s="36">
        <v>900000</v>
      </c>
      <c r="Q71" s="36">
        <v>0</v>
      </c>
      <c r="R71" s="23">
        <f t="shared" si="31"/>
        <v>900000</v>
      </c>
      <c r="S71" s="36"/>
      <c r="T71" s="36"/>
      <c r="U71" s="24">
        <f t="shared" ref="U71:U134" si="32">P71/(H71+G71)%</f>
        <v>100</v>
      </c>
      <c r="V71" s="24"/>
      <c r="W71" s="24">
        <f t="shared" ref="W71:W134" si="33">R71/J71%</f>
        <v>100</v>
      </c>
      <c r="X71" s="24"/>
      <c r="Y71" s="24"/>
    </row>
    <row r="72" spans="1:25" s="13" customFormat="1" ht="34.5" customHeight="1" x14ac:dyDescent="0.25">
      <c r="A72" s="27" t="s">
        <v>165</v>
      </c>
      <c r="B72" s="28" t="s">
        <v>166</v>
      </c>
      <c r="C72" s="36">
        <v>6108.8</v>
      </c>
      <c r="D72" s="36">
        <v>3030.8</v>
      </c>
      <c r="E72" s="23">
        <f>C72-D72-G72</f>
        <v>2162</v>
      </c>
      <c r="F72" s="36"/>
      <c r="G72" s="36">
        <v>916</v>
      </c>
      <c r="H72" s="36">
        <v>5192.8</v>
      </c>
      <c r="I72" s="36">
        <v>3030.8</v>
      </c>
      <c r="J72" s="23">
        <f t="shared" si="29"/>
        <v>2162</v>
      </c>
      <c r="K72" s="36"/>
      <c r="L72" s="36">
        <v>2666.13</v>
      </c>
      <c r="M72" s="36">
        <v>2612.8000000000002</v>
      </c>
      <c r="N72" s="23">
        <f t="shared" si="30"/>
        <v>53.329999999999927</v>
      </c>
      <c r="O72" s="36"/>
      <c r="P72" s="36">
        <v>2546.69</v>
      </c>
      <c r="Q72" s="36">
        <v>1062.5999999999999</v>
      </c>
      <c r="R72" s="23">
        <f t="shared" si="31"/>
        <v>1484.0900000000001</v>
      </c>
      <c r="S72" s="36"/>
      <c r="T72" s="36"/>
      <c r="U72" s="24">
        <f t="shared" si="32"/>
        <v>41.688875065479309</v>
      </c>
      <c r="V72" s="24">
        <f t="shared" ref="V72:V114" si="34">Q72/I72%</f>
        <v>35.060050151775101</v>
      </c>
      <c r="W72" s="24">
        <f t="shared" si="33"/>
        <v>68.644310823311756</v>
      </c>
      <c r="X72" s="24"/>
      <c r="Y72" s="24">
        <f t="shared" ref="Y72" si="35">T72/G72%</f>
        <v>0</v>
      </c>
    </row>
    <row r="73" spans="1:25" s="13" customFormat="1" ht="50.25" customHeight="1" x14ac:dyDescent="0.25">
      <c r="A73" s="27" t="s">
        <v>167</v>
      </c>
      <c r="B73" s="28" t="s">
        <v>168</v>
      </c>
      <c r="C73" s="36">
        <f>D73+E73</f>
        <v>154500</v>
      </c>
      <c r="D73" s="36">
        <v>0</v>
      </c>
      <c r="E73" s="23">
        <v>154500</v>
      </c>
      <c r="F73" s="36"/>
      <c r="G73" s="36"/>
      <c r="H73" s="36">
        <v>154500</v>
      </c>
      <c r="I73" s="36">
        <v>0</v>
      </c>
      <c r="J73" s="23">
        <f t="shared" si="29"/>
        <v>154500</v>
      </c>
      <c r="K73" s="36"/>
      <c r="L73" s="36">
        <v>154473.4</v>
      </c>
      <c r="M73" s="36">
        <v>0</v>
      </c>
      <c r="N73" s="23">
        <f t="shared" si="30"/>
        <v>154473.4</v>
      </c>
      <c r="O73" s="36"/>
      <c r="P73" s="36">
        <v>154473.4</v>
      </c>
      <c r="Q73" s="36">
        <v>0</v>
      </c>
      <c r="R73" s="23">
        <f t="shared" si="31"/>
        <v>154473.4</v>
      </c>
      <c r="S73" s="36"/>
      <c r="T73" s="36"/>
      <c r="U73" s="24">
        <f t="shared" si="32"/>
        <v>99.982783171521035</v>
      </c>
      <c r="V73" s="24"/>
      <c r="W73" s="24">
        <f t="shared" si="33"/>
        <v>99.982783171521035</v>
      </c>
      <c r="X73" s="24"/>
      <c r="Y73" s="24"/>
    </row>
    <row r="74" spans="1:25" s="13" customFormat="1" ht="43.5" customHeight="1" x14ac:dyDescent="0.25">
      <c r="A74" s="27" t="s">
        <v>169</v>
      </c>
      <c r="B74" s="28" t="s">
        <v>170</v>
      </c>
      <c r="C74" s="36">
        <f>D74+E74</f>
        <v>9185.7999999999993</v>
      </c>
      <c r="D74" s="36">
        <v>9002</v>
      </c>
      <c r="E74" s="36">
        <v>183.8</v>
      </c>
      <c r="F74" s="36"/>
      <c r="G74" s="36"/>
      <c r="H74" s="36">
        <v>9185.7999999999993</v>
      </c>
      <c r="I74" s="36">
        <v>9002</v>
      </c>
      <c r="J74" s="23">
        <f t="shared" si="29"/>
        <v>183.79999999999927</v>
      </c>
      <c r="K74" s="36"/>
      <c r="L74" s="36">
        <v>5102.04</v>
      </c>
      <c r="M74" s="36">
        <v>5000</v>
      </c>
      <c r="N74" s="23">
        <f t="shared" si="30"/>
        <v>102.03999999999996</v>
      </c>
      <c r="O74" s="36"/>
      <c r="P74" s="36">
        <v>6377.55</v>
      </c>
      <c r="Q74" s="36">
        <v>5000</v>
      </c>
      <c r="R74" s="23">
        <f>P74-Q74-S74-T74</f>
        <v>1376.2800000000002</v>
      </c>
      <c r="S74" s="36"/>
      <c r="T74" s="36">
        <v>1.27</v>
      </c>
      <c r="U74" s="24">
        <f t="shared" si="32"/>
        <v>69.428356811600523</v>
      </c>
      <c r="V74" s="24">
        <f t="shared" si="34"/>
        <v>55.543212619417908</v>
      </c>
      <c r="W74" s="24">
        <f t="shared" si="33"/>
        <v>748.7921653971739</v>
      </c>
      <c r="X74" s="24"/>
      <c r="Y74" s="24"/>
    </row>
    <row r="75" spans="1:25" s="13" customFormat="1" ht="62.25" customHeight="1" x14ac:dyDescent="0.25">
      <c r="A75" s="27" t="s">
        <v>171</v>
      </c>
      <c r="B75" s="28" t="s">
        <v>172</v>
      </c>
      <c r="C75" s="36">
        <v>56278.400000000001</v>
      </c>
      <c r="D75" s="36">
        <v>1035.5</v>
      </c>
      <c r="E75" s="23">
        <f>C75-D75-G75</f>
        <v>55242.9</v>
      </c>
      <c r="F75" s="36"/>
      <c r="G75" s="36"/>
      <c r="H75" s="36">
        <v>56054.7</v>
      </c>
      <c r="I75" s="36">
        <v>1035.5</v>
      </c>
      <c r="J75" s="23">
        <f t="shared" si="29"/>
        <v>55019.199999999997</v>
      </c>
      <c r="K75" s="36"/>
      <c r="L75" s="36">
        <v>47182.53</v>
      </c>
      <c r="M75" s="36">
        <v>1000</v>
      </c>
      <c r="N75" s="23">
        <f t="shared" si="30"/>
        <v>46182.53</v>
      </c>
      <c r="O75" s="36"/>
      <c r="P75" s="36">
        <v>36546.07</v>
      </c>
      <c r="Q75" s="36">
        <v>0</v>
      </c>
      <c r="R75" s="23">
        <f t="shared" si="31"/>
        <v>36546.07</v>
      </c>
      <c r="S75" s="36"/>
      <c r="T75" s="36"/>
      <c r="U75" s="24">
        <f t="shared" si="32"/>
        <v>65.197155635477486</v>
      </c>
      <c r="V75" s="24">
        <f t="shared" si="34"/>
        <v>0</v>
      </c>
      <c r="W75" s="24">
        <f t="shared" si="33"/>
        <v>66.424211911478167</v>
      </c>
      <c r="X75" s="24"/>
      <c r="Y75" s="24"/>
    </row>
    <row r="76" spans="1:25" s="13" customFormat="1" ht="89.25" customHeight="1" x14ac:dyDescent="0.25">
      <c r="A76" s="27" t="s">
        <v>173</v>
      </c>
      <c r="B76" s="28" t="s">
        <v>174</v>
      </c>
      <c r="C76" s="36">
        <v>197137.2</v>
      </c>
      <c r="D76" s="36">
        <v>0</v>
      </c>
      <c r="E76" s="23">
        <f>C76-D76-G76</f>
        <v>197137.2</v>
      </c>
      <c r="F76" s="36"/>
      <c r="G76" s="36"/>
      <c r="H76" s="36">
        <v>197137.2</v>
      </c>
      <c r="I76" s="36">
        <v>0</v>
      </c>
      <c r="J76" s="23">
        <f t="shared" si="29"/>
        <v>197137.2</v>
      </c>
      <c r="K76" s="36"/>
      <c r="L76" s="36">
        <v>197137.2</v>
      </c>
      <c r="M76" s="36">
        <v>0</v>
      </c>
      <c r="N76" s="23">
        <f t="shared" si="30"/>
        <v>197137.2</v>
      </c>
      <c r="O76" s="36"/>
      <c r="P76" s="36">
        <v>145620.93</v>
      </c>
      <c r="Q76" s="36">
        <v>0</v>
      </c>
      <c r="R76" s="23">
        <f t="shared" si="31"/>
        <v>145620.93</v>
      </c>
      <c r="S76" s="36"/>
      <c r="T76" s="36"/>
      <c r="U76" s="24">
        <f t="shared" si="32"/>
        <v>73.867808815383398</v>
      </c>
      <c r="V76" s="24"/>
      <c r="W76" s="24">
        <f t="shared" si="33"/>
        <v>73.867808815383398</v>
      </c>
      <c r="X76" s="24"/>
      <c r="Y76" s="24"/>
    </row>
    <row r="77" spans="1:25" s="26" customFormat="1" ht="47.25" customHeight="1" x14ac:dyDescent="0.25">
      <c r="A77" s="33">
        <v>7</v>
      </c>
      <c r="B77" s="34" t="s">
        <v>175</v>
      </c>
      <c r="C77" s="35">
        <f t="shared" ref="C77:T77" si="36">SUM(C78:C82)</f>
        <v>498167.1</v>
      </c>
      <c r="D77" s="35">
        <f t="shared" si="36"/>
        <v>0</v>
      </c>
      <c r="E77" s="35">
        <f t="shared" si="36"/>
        <v>498167.1</v>
      </c>
      <c r="F77" s="35">
        <f t="shared" si="36"/>
        <v>0</v>
      </c>
      <c r="G77" s="35">
        <f t="shared" si="36"/>
        <v>0</v>
      </c>
      <c r="H77" s="35">
        <f t="shared" si="36"/>
        <v>517485.7</v>
      </c>
      <c r="I77" s="35">
        <f t="shared" si="36"/>
        <v>0</v>
      </c>
      <c r="J77" s="35">
        <f t="shared" si="36"/>
        <v>517485.7</v>
      </c>
      <c r="K77" s="35">
        <f t="shared" si="36"/>
        <v>0</v>
      </c>
      <c r="L77" s="35">
        <f t="shared" si="36"/>
        <v>501387.12999999995</v>
      </c>
      <c r="M77" s="35">
        <f t="shared" si="36"/>
        <v>0</v>
      </c>
      <c r="N77" s="35">
        <f t="shared" si="36"/>
        <v>501387.12999999995</v>
      </c>
      <c r="O77" s="35">
        <f t="shared" si="36"/>
        <v>0</v>
      </c>
      <c r="P77" s="35">
        <f t="shared" si="36"/>
        <v>376905.72</v>
      </c>
      <c r="Q77" s="35">
        <f t="shared" si="36"/>
        <v>0</v>
      </c>
      <c r="R77" s="35">
        <f t="shared" si="36"/>
        <v>376905.72</v>
      </c>
      <c r="S77" s="35">
        <f t="shared" si="36"/>
        <v>0</v>
      </c>
      <c r="T77" s="35">
        <f t="shared" si="36"/>
        <v>0</v>
      </c>
      <c r="U77" s="24">
        <f t="shared" si="32"/>
        <v>72.834035800409552</v>
      </c>
      <c r="V77" s="24"/>
      <c r="W77" s="24">
        <f t="shared" si="33"/>
        <v>72.834035800409552</v>
      </c>
      <c r="X77" s="24"/>
      <c r="Y77" s="24"/>
    </row>
    <row r="78" spans="1:25" s="25" customFormat="1" ht="47.25" customHeight="1" x14ac:dyDescent="0.25">
      <c r="A78" s="27" t="s">
        <v>176</v>
      </c>
      <c r="B78" s="28" t="s">
        <v>177</v>
      </c>
      <c r="C78" s="36">
        <v>29078.3</v>
      </c>
      <c r="D78" s="36">
        <v>0</v>
      </c>
      <c r="E78" s="36">
        <f>C78</f>
        <v>29078.3</v>
      </c>
      <c r="F78" s="36"/>
      <c r="G78" s="36"/>
      <c r="H78" s="36">
        <v>45687.4</v>
      </c>
      <c r="I78" s="36">
        <v>0</v>
      </c>
      <c r="J78" s="36">
        <f>H78</f>
        <v>45687.4</v>
      </c>
      <c r="K78" s="36"/>
      <c r="L78" s="36">
        <v>38218.32</v>
      </c>
      <c r="M78" s="36">
        <v>0</v>
      </c>
      <c r="N78" s="36">
        <f>L78</f>
        <v>38218.32</v>
      </c>
      <c r="O78" s="36"/>
      <c r="P78" s="36">
        <v>22020.15</v>
      </c>
      <c r="Q78" s="36">
        <v>0</v>
      </c>
      <c r="R78" s="36">
        <f>P78</f>
        <v>22020.15</v>
      </c>
      <c r="S78" s="36"/>
      <c r="T78" s="37"/>
      <c r="U78" s="24">
        <f t="shared" si="32"/>
        <v>48.197424235128288</v>
      </c>
      <c r="V78" s="24"/>
      <c r="W78" s="24">
        <f t="shared" si="33"/>
        <v>48.197424235128288</v>
      </c>
      <c r="X78" s="24"/>
      <c r="Y78" s="24"/>
    </row>
    <row r="79" spans="1:25" s="25" customFormat="1" ht="34.5" customHeight="1" x14ac:dyDescent="0.25">
      <c r="A79" s="27" t="s">
        <v>178</v>
      </c>
      <c r="B79" s="28" t="s">
        <v>179</v>
      </c>
      <c r="C79" s="36">
        <v>220190</v>
      </c>
      <c r="D79" s="36">
        <v>0</v>
      </c>
      <c r="E79" s="36">
        <f>C79</f>
        <v>220190</v>
      </c>
      <c r="F79" s="36"/>
      <c r="G79" s="36"/>
      <c r="H79" s="36">
        <v>220190</v>
      </c>
      <c r="I79" s="36">
        <v>0</v>
      </c>
      <c r="J79" s="36">
        <f>H79</f>
        <v>220190</v>
      </c>
      <c r="K79" s="36"/>
      <c r="L79" s="36">
        <v>220189.97</v>
      </c>
      <c r="M79" s="36">
        <v>0</v>
      </c>
      <c r="N79" s="36">
        <f>L79</f>
        <v>220189.97</v>
      </c>
      <c r="O79" s="36"/>
      <c r="P79" s="36">
        <v>173443.87</v>
      </c>
      <c r="Q79" s="36">
        <v>0</v>
      </c>
      <c r="R79" s="36">
        <f>P79</f>
        <v>173443.87</v>
      </c>
      <c r="S79" s="36"/>
      <c r="T79" s="37"/>
      <c r="U79" s="24">
        <f t="shared" si="32"/>
        <v>78.770094009718875</v>
      </c>
      <c r="V79" s="24"/>
      <c r="W79" s="24">
        <f t="shared" si="33"/>
        <v>78.770094009718875</v>
      </c>
      <c r="X79" s="24"/>
      <c r="Y79" s="24"/>
    </row>
    <row r="80" spans="1:25" s="25" customFormat="1" ht="37.5" customHeight="1" x14ac:dyDescent="0.25">
      <c r="A80" s="27" t="s">
        <v>180</v>
      </c>
      <c r="B80" s="28" t="s">
        <v>181</v>
      </c>
      <c r="C80" s="36">
        <v>117551.8</v>
      </c>
      <c r="D80" s="36">
        <v>0</v>
      </c>
      <c r="E80" s="36">
        <f>C80</f>
        <v>117551.8</v>
      </c>
      <c r="F80" s="36"/>
      <c r="G80" s="36"/>
      <c r="H80" s="36">
        <v>120906.5</v>
      </c>
      <c r="I80" s="36">
        <v>0</v>
      </c>
      <c r="J80" s="36">
        <f>H80</f>
        <v>120906.5</v>
      </c>
      <c r="K80" s="36"/>
      <c r="L80" s="36">
        <v>115043.43</v>
      </c>
      <c r="M80" s="36">
        <v>0</v>
      </c>
      <c r="N80" s="36">
        <f>L80</f>
        <v>115043.43</v>
      </c>
      <c r="O80" s="36"/>
      <c r="P80" s="36">
        <v>86845.45</v>
      </c>
      <c r="Q80" s="36">
        <v>0</v>
      </c>
      <c r="R80" s="36">
        <f>P80</f>
        <v>86845.45</v>
      </c>
      <c r="S80" s="36"/>
      <c r="T80" s="37"/>
      <c r="U80" s="24">
        <f t="shared" si="32"/>
        <v>71.82860309412645</v>
      </c>
      <c r="V80" s="24"/>
      <c r="W80" s="24">
        <f t="shared" si="33"/>
        <v>71.82860309412645</v>
      </c>
      <c r="X80" s="24"/>
      <c r="Y80" s="24"/>
    </row>
    <row r="81" spans="1:25" s="25" customFormat="1" ht="52.5" customHeight="1" x14ac:dyDescent="0.25">
      <c r="A81" s="27" t="s">
        <v>182</v>
      </c>
      <c r="B81" s="28" t="s">
        <v>183</v>
      </c>
      <c r="C81" s="36">
        <v>30609.599999999999</v>
      </c>
      <c r="D81" s="36">
        <v>0</v>
      </c>
      <c r="E81" s="36">
        <f>C81</f>
        <v>30609.599999999999</v>
      </c>
      <c r="F81" s="36"/>
      <c r="G81" s="36"/>
      <c r="H81" s="36">
        <v>30609.599999999999</v>
      </c>
      <c r="I81" s="36">
        <v>0</v>
      </c>
      <c r="J81" s="36">
        <f>H81</f>
        <v>30609.599999999999</v>
      </c>
      <c r="K81" s="36"/>
      <c r="L81" s="36">
        <v>30609.54</v>
      </c>
      <c r="M81" s="36">
        <v>0</v>
      </c>
      <c r="N81" s="36">
        <f>L81</f>
        <v>30609.54</v>
      </c>
      <c r="O81" s="36"/>
      <c r="P81" s="36">
        <v>26440.99</v>
      </c>
      <c r="Q81" s="36">
        <v>0</v>
      </c>
      <c r="R81" s="36">
        <f>P81</f>
        <v>26440.99</v>
      </c>
      <c r="S81" s="36"/>
      <c r="T81" s="37"/>
      <c r="U81" s="24">
        <f t="shared" si="32"/>
        <v>86.381364016517693</v>
      </c>
      <c r="V81" s="24"/>
      <c r="W81" s="24">
        <f t="shared" si="33"/>
        <v>86.381364016517693</v>
      </c>
      <c r="X81" s="24"/>
      <c r="Y81" s="24"/>
    </row>
    <row r="82" spans="1:25" s="25" customFormat="1" ht="45.75" customHeight="1" x14ac:dyDescent="0.25">
      <c r="A82" s="27" t="s">
        <v>184</v>
      </c>
      <c r="B82" s="28" t="s">
        <v>106</v>
      </c>
      <c r="C82" s="36">
        <v>100737.4</v>
      </c>
      <c r="D82" s="36">
        <v>0</v>
      </c>
      <c r="E82" s="36">
        <v>100737.4</v>
      </c>
      <c r="F82" s="36"/>
      <c r="G82" s="36"/>
      <c r="H82" s="36">
        <v>100092.2</v>
      </c>
      <c r="I82" s="36">
        <v>0</v>
      </c>
      <c r="J82" s="36">
        <f>H82</f>
        <v>100092.2</v>
      </c>
      <c r="K82" s="36"/>
      <c r="L82" s="36">
        <v>97325.87</v>
      </c>
      <c r="M82" s="36">
        <v>0</v>
      </c>
      <c r="N82" s="36">
        <f>L82</f>
        <v>97325.87</v>
      </c>
      <c r="O82" s="36"/>
      <c r="P82" s="36">
        <v>68155.259999999995</v>
      </c>
      <c r="Q82" s="36">
        <v>0</v>
      </c>
      <c r="R82" s="36">
        <f>P82</f>
        <v>68155.259999999995</v>
      </c>
      <c r="S82" s="36"/>
      <c r="T82" s="37"/>
      <c r="U82" s="24">
        <f t="shared" si="32"/>
        <v>68.092478734606686</v>
      </c>
      <c r="V82" s="24"/>
      <c r="W82" s="24">
        <f t="shared" si="33"/>
        <v>68.092478734606686</v>
      </c>
      <c r="X82" s="24"/>
      <c r="Y82" s="24"/>
    </row>
    <row r="83" spans="1:25" s="12" customFormat="1" ht="77.25" customHeight="1" x14ac:dyDescent="0.25">
      <c r="A83" s="33">
        <v>8</v>
      </c>
      <c r="B83" s="34" t="s">
        <v>185</v>
      </c>
      <c r="C83" s="35">
        <f t="shared" ref="C83:T83" si="37">SUM(C84:C88)</f>
        <v>6453440.0999999996</v>
      </c>
      <c r="D83" s="35">
        <f t="shared" si="37"/>
        <v>36196.800000000003</v>
      </c>
      <c r="E83" s="35">
        <f t="shared" si="37"/>
        <v>6417243.2999999998</v>
      </c>
      <c r="F83" s="35">
        <f t="shared" si="37"/>
        <v>0</v>
      </c>
      <c r="G83" s="35">
        <f t="shared" si="37"/>
        <v>0</v>
      </c>
      <c r="H83" s="35">
        <f t="shared" si="37"/>
        <v>6754664.2000000002</v>
      </c>
      <c r="I83" s="35">
        <f t="shared" si="37"/>
        <v>36196.800000000003</v>
      </c>
      <c r="J83" s="35">
        <f t="shared" si="37"/>
        <v>6718467.4000000004</v>
      </c>
      <c r="K83" s="35">
        <f t="shared" si="37"/>
        <v>0</v>
      </c>
      <c r="L83" s="35">
        <f t="shared" si="37"/>
        <v>6659145.2000000002</v>
      </c>
      <c r="M83" s="35">
        <f t="shared" si="37"/>
        <v>36196.800000000003</v>
      </c>
      <c r="N83" s="35">
        <f t="shared" si="37"/>
        <v>6622948.4000000004</v>
      </c>
      <c r="O83" s="35">
        <f t="shared" si="37"/>
        <v>0</v>
      </c>
      <c r="P83" s="35">
        <f t="shared" si="37"/>
        <v>6410789.7400000002</v>
      </c>
      <c r="Q83" s="35">
        <f t="shared" si="37"/>
        <v>10889</v>
      </c>
      <c r="R83" s="35">
        <f t="shared" si="37"/>
        <v>6399900.7400000002</v>
      </c>
      <c r="S83" s="35">
        <f t="shared" si="37"/>
        <v>0</v>
      </c>
      <c r="T83" s="35">
        <f t="shared" si="37"/>
        <v>0</v>
      </c>
      <c r="U83" s="24">
        <f t="shared" si="32"/>
        <v>94.909081342637279</v>
      </c>
      <c r="V83" s="24">
        <f t="shared" si="34"/>
        <v>30.082769747601997</v>
      </c>
      <c r="W83" s="24">
        <f t="shared" si="33"/>
        <v>95.258343294186417</v>
      </c>
      <c r="X83" s="24"/>
      <c r="Y83" s="24"/>
    </row>
    <row r="84" spans="1:25" s="13" customFormat="1" ht="45.75" customHeight="1" x14ac:dyDescent="0.25">
      <c r="A84" s="27" t="s">
        <v>186</v>
      </c>
      <c r="B84" s="28" t="s">
        <v>187</v>
      </c>
      <c r="C84" s="23">
        <v>152218.29999999999</v>
      </c>
      <c r="D84" s="36">
        <v>0</v>
      </c>
      <c r="E84" s="23">
        <v>152218.29999999999</v>
      </c>
      <c r="F84" s="36"/>
      <c r="G84" s="36"/>
      <c r="H84" s="36">
        <v>286118.3</v>
      </c>
      <c r="I84" s="36">
        <v>0</v>
      </c>
      <c r="J84" s="23">
        <f>H84-I84-K84</f>
        <v>286118.3</v>
      </c>
      <c r="K84" s="36"/>
      <c r="L84" s="36">
        <v>190599.3</v>
      </c>
      <c r="M84" s="36">
        <v>0</v>
      </c>
      <c r="N84" s="23">
        <f>L84-M84-O84</f>
        <v>190599.3</v>
      </c>
      <c r="O84" s="36"/>
      <c r="P84" s="36">
        <v>78645.05</v>
      </c>
      <c r="Q84" s="36">
        <v>0</v>
      </c>
      <c r="R84" s="23">
        <f>P84-Q84-S84</f>
        <v>78645.05</v>
      </c>
      <c r="S84" s="36"/>
      <c r="T84" s="36"/>
      <c r="U84" s="24">
        <f t="shared" si="32"/>
        <v>27.486899649550555</v>
      </c>
      <c r="V84" s="24"/>
      <c r="W84" s="24">
        <f t="shared" si="33"/>
        <v>27.486899649550555</v>
      </c>
      <c r="X84" s="24"/>
      <c r="Y84" s="24"/>
    </row>
    <row r="85" spans="1:25" s="13" customFormat="1" ht="17.25" customHeight="1" x14ac:dyDescent="0.25">
      <c r="A85" s="27" t="s">
        <v>188</v>
      </c>
      <c r="B85" s="28" t="s">
        <v>189</v>
      </c>
      <c r="C85" s="36">
        <v>83450.600000000006</v>
      </c>
      <c r="D85" s="36">
        <v>36196.800000000003</v>
      </c>
      <c r="E85" s="23">
        <f>C85-D85-G85</f>
        <v>47253.8</v>
      </c>
      <c r="F85" s="36"/>
      <c r="G85" s="36"/>
      <c r="H85" s="36">
        <v>83450.600000000006</v>
      </c>
      <c r="I85" s="36">
        <v>36196.800000000003</v>
      </c>
      <c r="J85" s="23">
        <f>H85-I85-K85</f>
        <v>47253.8</v>
      </c>
      <c r="K85" s="36"/>
      <c r="L85" s="36">
        <v>83450.600000000006</v>
      </c>
      <c r="M85" s="36">
        <v>36196.800000000003</v>
      </c>
      <c r="N85" s="23">
        <f>L85-M85-O85</f>
        <v>47253.8</v>
      </c>
      <c r="O85" s="36"/>
      <c r="P85" s="36">
        <v>25104.27</v>
      </c>
      <c r="Q85" s="36">
        <v>10889</v>
      </c>
      <c r="R85" s="23">
        <f>P85-Q85-S85</f>
        <v>14215.27</v>
      </c>
      <c r="S85" s="36"/>
      <c r="T85" s="36"/>
      <c r="U85" s="24">
        <f t="shared" si="32"/>
        <v>30.082791495807097</v>
      </c>
      <c r="V85" s="24">
        <f t="shared" si="34"/>
        <v>30.082769747601997</v>
      </c>
      <c r="W85" s="24">
        <f t="shared" si="33"/>
        <v>30.082808155111334</v>
      </c>
      <c r="X85" s="24"/>
      <c r="Y85" s="24"/>
    </row>
    <row r="86" spans="1:25" s="13" customFormat="1" ht="63" customHeight="1" x14ac:dyDescent="0.25">
      <c r="A86" s="27" t="s">
        <v>190</v>
      </c>
      <c r="B86" s="28" t="s">
        <v>195</v>
      </c>
      <c r="C86" s="36">
        <v>76952.899999999994</v>
      </c>
      <c r="D86" s="36">
        <v>0</v>
      </c>
      <c r="E86" s="23">
        <f>C86-D86-G86</f>
        <v>76952.899999999994</v>
      </c>
      <c r="F86" s="36"/>
      <c r="G86" s="36"/>
      <c r="H86" s="36">
        <v>76952.899999999994</v>
      </c>
      <c r="I86" s="36">
        <v>0</v>
      </c>
      <c r="J86" s="23">
        <f>H86-I86-K86</f>
        <v>76952.899999999994</v>
      </c>
      <c r="K86" s="36"/>
      <c r="L86" s="36">
        <v>76952.899999999994</v>
      </c>
      <c r="M86" s="36">
        <v>0</v>
      </c>
      <c r="N86" s="23">
        <f>L86-M86-O86</f>
        <v>76952.899999999994</v>
      </c>
      <c r="O86" s="36"/>
      <c r="P86" s="36">
        <v>58558.01</v>
      </c>
      <c r="Q86" s="36">
        <v>0</v>
      </c>
      <c r="R86" s="23">
        <f>P86-Q86-S86</f>
        <v>58558.01</v>
      </c>
      <c r="S86" s="36"/>
      <c r="T86" s="36"/>
      <c r="U86" s="24">
        <f t="shared" si="32"/>
        <v>76.095910615454386</v>
      </c>
      <c r="V86" s="24"/>
      <c r="W86" s="24">
        <f t="shared" si="33"/>
        <v>76.095910615454386</v>
      </c>
      <c r="X86" s="24"/>
      <c r="Y86" s="24"/>
    </row>
    <row r="87" spans="1:25" s="13" customFormat="1" ht="75.75" customHeight="1" x14ac:dyDescent="0.25">
      <c r="A87" s="27" t="s">
        <v>192</v>
      </c>
      <c r="B87" s="28" t="s">
        <v>191</v>
      </c>
      <c r="C87" s="36">
        <v>6102458.2999999998</v>
      </c>
      <c r="D87" s="36">
        <v>0</v>
      </c>
      <c r="E87" s="23">
        <f>C87-D87-G87</f>
        <v>6102458.2999999998</v>
      </c>
      <c r="F87" s="36"/>
      <c r="G87" s="36"/>
      <c r="H87" s="36">
        <v>6269782.4000000004</v>
      </c>
      <c r="I87" s="36">
        <v>0</v>
      </c>
      <c r="J87" s="23">
        <f>H87-I87-K87</f>
        <v>6269782.4000000004</v>
      </c>
      <c r="K87" s="36"/>
      <c r="L87" s="36">
        <v>6269782.4000000004</v>
      </c>
      <c r="M87" s="36">
        <v>0</v>
      </c>
      <c r="N87" s="23">
        <f>L87-M87-O87</f>
        <v>6269782.4000000004</v>
      </c>
      <c r="O87" s="36"/>
      <c r="P87" s="36">
        <v>6229676.9100000001</v>
      </c>
      <c r="Q87" s="36">
        <v>0</v>
      </c>
      <c r="R87" s="23">
        <f>P87-Q87-S87</f>
        <v>6229676.9100000001</v>
      </c>
      <c r="S87" s="36"/>
      <c r="T87" s="36"/>
      <c r="U87" s="24">
        <f t="shared" si="32"/>
        <v>99.360336811689038</v>
      </c>
      <c r="V87" s="24"/>
      <c r="W87" s="24">
        <f t="shared" si="33"/>
        <v>99.360336811689038</v>
      </c>
      <c r="X87" s="24"/>
      <c r="Y87" s="24"/>
    </row>
    <row r="88" spans="1:25" s="13" customFormat="1" ht="36.75" customHeight="1" x14ac:dyDescent="0.25">
      <c r="A88" s="32" t="s">
        <v>194</v>
      </c>
      <c r="B88" s="28" t="s">
        <v>193</v>
      </c>
      <c r="C88" s="36">
        <v>38360</v>
      </c>
      <c r="D88" s="36">
        <v>0</v>
      </c>
      <c r="E88" s="23">
        <f>C88-D88-G88</f>
        <v>38360</v>
      </c>
      <c r="F88" s="36"/>
      <c r="G88" s="36"/>
      <c r="H88" s="36">
        <v>38360</v>
      </c>
      <c r="I88" s="36">
        <v>0</v>
      </c>
      <c r="J88" s="23">
        <f>H88-I88-K88</f>
        <v>38360</v>
      </c>
      <c r="K88" s="36"/>
      <c r="L88" s="36">
        <v>38360</v>
      </c>
      <c r="M88" s="36">
        <v>0</v>
      </c>
      <c r="N88" s="23">
        <f>L88-M88-O88</f>
        <v>38360</v>
      </c>
      <c r="O88" s="36"/>
      <c r="P88" s="36">
        <v>18805.5</v>
      </c>
      <c r="Q88" s="36">
        <v>0</v>
      </c>
      <c r="R88" s="23">
        <f>P88-Q88-S88</f>
        <v>18805.5</v>
      </c>
      <c r="S88" s="36"/>
      <c r="T88" s="36"/>
      <c r="U88" s="24">
        <f t="shared" si="32"/>
        <v>49.023722627737222</v>
      </c>
      <c r="V88" s="24"/>
      <c r="W88" s="24">
        <f t="shared" si="33"/>
        <v>49.023722627737222</v>
      </c>
      <c r="X88" s="24"/>
      <c r="Y88" s="24"/>
    </row>
    <row r="89" spans="1:25" s="10" customFormat="1" ht="46.5" customHeight="1" x14ac:dyDescent="0.25">
      <c r="A89" s="33">
        <v>9</v>
      </c>
      <c r="B89" s="34" t="s">
        <v>196</v>
      </c>
      <c r="C89" s="45">
        <f t="shared" ref="C89:T89" si="38">SUM(C90:C104)</f>
        <v>9240297.4000000004</v>
      </c>
      <c r="D89" s="45">
        <f t="shared" si="38"/>
        <v>838326.1</v>
      </c>
      <c r="E89" s="45">
        <f t="shared" si="38"/>
        <v>8401971.3000000007</v>
      </c>
      <c r="F89" s="45">
        <f t="shared" si="38"/>
        <v>0</v>
      </c>
      <c r="G89" s="45">
        <f t="shared" si="38"/>
        <v>0</v>
      </c>
      <c r="H89" s="45">
        <f t="shared" si="38"/>
        <v>9315537.3000000007</v>
      </c>
      <c r="I89" s="45">
        <f t="shared" si="38"/>
        <v>932984.00000000012</v>
      </c>
      <c r="J89" s="45">
        <f t="shared" si="38"/>
        <v>8382553.2999999989</v>
      </c>
      <c r="K89" s="45">
        <f t="shared" si="38"/>
        <v>0</v>
      </c>
      <c r="L89" s="45">
        <f t="shared" si="38"/>
        <v>9278312.5199999996</v>
      </c>
      <c r="M89" s="45">
        <f t="shared" si="38"/>
        <v>928092.14000000013</v>
      </c>
      <c r="N89" s="45">
        <f t="shared" si="38"/>
        <v>8350220.379999999</v>
      </c>
      <c r="O89" s="45">
        <f t="shared" si="38"/>
        <v>0</v>
      </c>
      <c r="P89" s="45">
        <f t="shared" si="38"/>
        <v>6479133.0700000003</v>
      </c>
      <c r="Q89" s="45">
        <f t="shared" si="38"/>
        <v>541100.21</v>
      </c>
      <c r="R89" s="45">
        <f t="shared" si="38"/>
        <v>5938032.8600000003</v>
      </c>
      <c r="S89" s="45">
        <f t="shared" si="38"/>
        <v>0</v>
      </c>
      <c r="T89" s="45">
        <f t="shared" si="38"/>
        <v>0</v>
      </c>
      <c r="U89" s="24">
        <f t="shared" si="32"/>
        <v>69.551898740183233</v>
      </c>
      <c r="V89" s="24">
        <f t="shared" si="34"/>
        <v>57.996729847457175</v>
      </c>
      <c r="W89" s="24">
        <f t="shared" si="33"/>
        <v>70.837997057531396</v>
      </c>
      <c r="X89" s="24"/>
      <c r="Y89" s="24"/>
    </row>
    <row r="90" spans="1:25" s="13" customFormat="1" ht="33.75" customHeight="1" x14ac:dyDescent="0.25">
      <c r="A90" s="27" t="s">
        <v>197</v>
      </c>
      <c r="B90" s="28" t="s">
        <v>133</v>
      </c>
      <c r="C90" s="23">
        <v>110325</v>
      </c>
      <c r="D90" s="23">
        <v>0</v>
      </c>
      <c r="E90" s="23">
        <f>C90-D90-G90</f>
        <v>110325</v>
      </c>
      <c r="F90" s="23"/>
      <c r="G90" s="23"/>
      <c r="H90" s="23">
        <v>110325</v>
      </c>
      <c r="I90" s="23">
        <v>0</v>
      </c>
      <c r="J90" s="23">
        <f t="shared" ref="J90:J104" si="39">H90-I90-K90</f>
        <v>110325</v>
      </c>
      <c r="K90" s="23"/>
      <c r="L90" s="23">
        <v>109769.88</v>
      </c>
      <c r="M90" s="23">
        <v>0</v>
      </c>
      <c r="N90" s="23">
        <f t="shared" ref="N90:N104" si="40">L90-M90-O90</f>
        <v>109769.88</v>
      </c>
      <c r="O90" s="23"/>
      <c r="P90" s="23">
        <v>109769.88</v>
      </c>
      <c r="Q90" s="23">
        <v>0</v>
      </c>
      <c r="R90" s="23">
        <f t="shared" ref="R90:R104" si="41">P90-Q90-S90</f>
        <v>109769.88</v>
      </c>
      <c r="S90" s="23"/>
      <c r="T90" s="23"/>
      <c r="U90" s="24">
        <f t="shared" si="32"/>
        <v>99.496832087015633</v>
      </c>
      <c r="V90" s="24"/>
      <c r="W90" s="24">
        <f t="shared" si="33"/>
        <v>99.496832087015633</v>
      </c>
      <c r="X90" s="24"/>
      <c r="Y90" s="24"/>
    </row>
    <row r="91" spans="1:25" s="13" customFormat="1" ht="33" customHeight="1" x14ac:dyDescent="0.25">
      <c r="A91" s="27" t="s">
        <v>198</v>
      </c>
      <c r="B91" s="28" t="s">
        <v>199</v>
      </c>
      <c r="C91" s="23">
        <f>D91+E91</f>
        <v>20586.600000000002</v>
      </c>
      <c r="D91" s="23">
        <v>19557.2</v>
      </c>
      <c r="E91" s="23">
        <v>1029.4000000000001</v>
      </c>
      <c r="F91" s="23"/>
      <c r="G91" s="23"/>
      <c r="H91" s="23">
        <v>20586.599999999999</v>
      </c>
      <c r="I91" s="23">
        <v>19557.2</v>
      </c>
      <c r="J91" s="23">
        <f t="shared" si="39"/>
        <v>1029.3999999999978</v>
      </c>
      <c r="K91" s="23"/>
      <c r="L91" s="23">
        <v>20586.599999999999</v>
      </c>
      <c r="M91" s="23">
        <v>19557.2</v>
      </c>
      <c r="N91" s="23">
        <f t="shared" si="40"/>
        <v>1029.3999999999978</v>
      </c>
      <c r="O91" s="23"/>
      <c r="P91" s="23">
        <v>20586.599999999999</v>
      </c>
      <c r="Q91" s="23">
        <v>19557.2</v>
      </c>
      <c r="R91" s="23">
        <f t="shared" si="41"/>
        <v>1029.3999999999978</v>
      </c>
      <c r="S91" s="23"/>
      <c r="T91" s="23"/>
      <c r="U91" s="24">
        <f t="shared" si="32"/>
        <v>100</v>
      </c>
      <c r="V91" s="24">
        <f t="shared" si="34"/>
        <v>100</v>
      </c>
      <c r="W91" s="24">
        <f t="shared" si="33"/>
        <v>100.00000000000001</v>
      </c>
      <c r="X91" s="24"/>
      <c r="Y91" s="24"/>
    </row>
    <row r="92" spans="1:25" s="13" customFormat="1" ht="33" customHeight="1" x14ac:dyDescent="0.25">
      <c r="A92" s="27" t="s">
        <v>200</v>
      </c>
      <c r="B92" s="28" t="s">
        <v>201</v>
      </c>
      <c r="C92" s="23">
        <v>575425.30000000005</v>
      </c>
      <c r="D92" s="23">
        <v>253818</v>
      </c>
      <c r="E92" s="23">
        <f>C92-D92-G92</f>
        <v>321607.30000000005</v>
      </c>
      <c r="F92" s="23"/>
      <c r="G92" s="23"/>
      <c r="H92" s="23">
        <v>564038</v>
      </c>
      <c r="I92" s="23">
        <v>242997.2</v>
      </c>
      <c r="J92" s="23">
        <f t="shared" si="39"/>
        <v>321040.8</v>
      </c>
      <c r="K92" s="23"/>
      <c r="L92" s="23">
        <v>544037.81000000006</v>
      </c>
      <c r="M92" s="23">
        <v>242997.2</v>
      </c>
      <c r="N92" s="23">
        <f>L92-M92-O92</f>
        <v>301040.61000000004</v>
      </c>
      <c r="O92" s="23"/>
      <c r="P92" s="23">
        <v>66095.28</v>
      </c>
      <c r="Q92" s="23">
        <v>56223.7</v>
      </c>
      <c r="R92" s="23">
        <f>P92-Q92-S92</f>
        <v>9871.5800000000017</v>
      </c>
      <c r="S92" s="23"/>
      <c r="T92" s="23"/>
      <c r="U92" s="24">
        <f t="shared" si="32"/>
        <v>11.718231750343062</v>
      </c>
      <c r="V92" s="24">
        <f t="shared" si="34"/>
        <v>23.137591708875654</v>
      </c>
      <c r="W92" s="24">
        <f t="shared" si="33"/>
        <v>3.0748677426669762</v>
      </c>
      <c r="X92" s="24"/>
      <c r="Y92" s="24"/>
    </row>
    <row r="93" spans="1:25" s="13" customFormat="1" ht="33" customHeight="1" x14ac:dyDescent="0.25">
      <c r="A93" s="27" t="s">
        <v>202</v>
      </c>
      <c r="B93" s="28" t="s">
        <v>203</v>
      </c>
      <c r="C93" s="23">
        <f>D93+E93</f>
        <v>181327.80000000002</v>
      </c>
      <c r="D93" s="23">
        <v>177701.2</v>
      </c>
      <c r="E93" s="23">
        <v>3626.6</v>
      </c>
      <c r="F93" s="23"/>
      <c r="G93" s="23"/>
      <c r="H93" s="23">
        <v>181370.2</v>
      </c>
      <c r="I93" s="23">
        <v>177701.2</v>
      </c>
      <c r="J93" s="23">
        <f t="shared" si="39"/>
        <v>3669</v>
      </c>
      <c r="K93" s="23"/>
      <c r="L93" s="23">
        <v>181370.2</v>
      </c>
      <c r="M93" s="23">
        <v>177701.2</v>
      </c>
      <c r="N93" s="23">
        <f t="shared" si="40"/>
        <v>3669</v>
      </c>
      <c r="O93" s="23"/>
      <c r="P93" s="23">
        <v>175783.67</v>
      </c>
      <c r="Q93" s="23">
        <v>172246.31</v>
      </c>
      <c r="R93" s="23">
        <f t="shared" si="41"/>
        <v>3537.3600000000151</v>
      </c>
      <c r="S93" s="23"/>
      <c r="T93" s="23"/>
      <c r="U93" s="24">
        <f t="shared" si="32"/>
        <v>96.919819242631917</v>
      </c>
      <c r="V93" s="24">
        <f t="shared" si="34"/>
        <v>96.930302102630691</v>
      </c>
      <c r="W93" s="24">
        <f t="shared" si="33"/>
        <v>96.412101390024944</v>
      </c>
      <c r="X93" s="24"/>
      <c r="Y93" s="24"/>
    </row>
    <row r="94" spans="1:25" s="13" customFormat="1" ht="44.25" customHeight="1" x14ac:dyDescent="0.25">
      <c r="A94" s="27" t="s">
        <v>204</v>
      </c>
      <c r="B94" s="28" t="s">
        <v>205</v>
      </c>
      <c r="C94" s="23">
        <f>D94+E94</f>
        <v>9307.2999999999993</v>
      </c>
      <c r="D94" s="23">
        <v>9120.5</v>
      </c>
      <c r="E94" s="23">
        <v>186.8</v>
      </c>
      <c r="F94" s="23"/>
      <c r="G94" s="23"/>
      <c r="H94" s="23">
        <v>9334.7999999999993</v>
      </c>
      <c r="I94" s="23">
        <v>9120.5</v>
      </c>
      <c r="J94" s="23">
        <f t="shared" si="39"/>
        <v>214.29999999999927</v>
      </c>
      <c r="K94" s="23"/>
      <c r="L94" s="23">
        <v>9334.7999999999993</v>
      </c>
      <c r="M94" s="23">
        <v>9120.5</v>
      </c>
      <c r="N94" s="23">
        <f t="shared" si="40"/>
        <v>214.29999999999927</v>
      </c>
      <c r="O94" s="23"/>
      <c r="P94" s="23">
        <v>5907.47</v>
      </c>
      <c r="Q94" s="23">
        <v>5769.79</v>
      </c>
      <c r="R94" s="23">
        <f t="shared" si="41"/>
        <v>137.68000000000029</v>
      </c>
      <c r="S94" s="23"/>
      <c r="T94" s="23"/>
      <c r="U94" s="24">
        <f t="shared" si="32"/>
        <v>63.284376740797875</v>
      </c>
      <c r="V94" s="24">
        <f t="shared" si="34"/>
        <v>63.261772929115729</v>
      </c>
      <c r="W94" s="24">
        <f t="shared" si="33"/>
        <v>64.246383574428719</v>
      </c>
      <c r="X94" s="24"/>
      <c r="Y94" s="24"/>
    </row>
    <row r="95" spans="1:25" s="13" customFormat="1" ht="34.5" customHeight="1" x14ac:dyDescent="0.25">
      <c r="A95" s="27" t="s">
        <v>206</v>
      </c>
      <c r="B95" s="28" t="s">
        <v>96</v>
      </c>
      <c r="C95" s="23">
        <v>64252.3</v>
      </c>
      <c r="D95" s="23">
        <v>0</v>
      </c>
      <c r="E95" s="23">
        <v>64252.3</v>
      </c>
      <c r="F95" s="23"/>
      <c r="G95" s="23"/>
      <c r="H95" s="23">
        <v>59752.3</v>
      </c>
      <c r="I95" s="23">
        <v>0</v>
      </c>
      <c r="J95" s="23">
        <f t="shared" si="39"/>
        <v>59752.3</v>
      </c>
      <c r="K95" s="23"/>
      <c r="L95" s="23">
        <v>57365.35</v>
      </c>
      <c r="M95" s="23">
        <v>0</v>
      </c>
      <c r="N95" s="23">
        <f t="shared" si="40"/>
        <v>57365.35</v>
      </c>
      <c r="O95" s="23"/>
      <c r="P95" s="23">
        <v>57365.35</v>
      </c>
      <c r="Q95" s="23">
        <v>0</v>
      </c>
      <c r="R95" s="23">
        <f t="shared" si="41"/>
        <v>57365.35</v>
      </c>
      <c r="S95" s="23"/>
      <c r="T95" s="23"/>
      <c r="U95" s="24">
        <f t="shared" si="32"/>
        <v>96.005258374991413</v>
      </c>
      <c r="V95" s="24"/>
      <c r="W95" s="24">
        <f t="shared" si="33"/>
        <v>96.005258374991413</v>
      </c>
      <c r="X95" s="24"/>
      <c r="Y95" s="24"/>
    </row>
    <row r="96" spans="1:25" s="13" customFormat="1" ht="63" customHeight="1" x14ac:dyDescent="0.25">
      <c r="A96" s="27" t="s">
        <v>207</v>
      </c>
      <c r="B96" s="28" t="s">
        <v>208</v>
      </c>
      <c r="C96" s="23">
        <f>D96+E96</f>
        <v>6571619.7000000002</v>
      </c>
      <c r="D96" s="23">
        <v>290906.3</v>
      </c>
      <c r="E96" s="23">
        <v>6280713.4000000004</v>
      </c>
      <c r="F96" s="23"/>
      <c r="G96" s="23"/>
      <c r="H96" s="23">
        <v>6630626.0999999996</v>
      </c>
      <c r="I96" s="23">
        <v>392540.5</v>
      </c>
      <c r="J96" s="23">
        <f t="shared" si="39"/>
        <v>6238085.5999999996</v>
      </c>
      <c r="K96" s="23"/>
      <c r="L96" s="23">
        <v>6628048.9699999997</v>
      </c>
      <c r="M96" s="23">
        <v>392540.5</v>
      </c>
      <c r="N96" s="23">
        <f t="shared" si="40"/>
        <v>6235508.4699999997</v>
      </c>
      <c r="O96" s="23"/>
      <c r="P96" s="23">
        <v>4737995.5</v>
      </c>
      <c r="Q96" s="23">
        <v>223982.6</v>
      </c>
      <c r="R96" s="23">
        <f t="shared" si="41"/>
        <v>4514012.9000000004</v>
      </c>
      <c r="S96" s="23"/>
      <c r="T96" s="23"/>
      <c r="U96" s="24">
        <f t="shared" si="32"/>
        <v>71.456230958340427</v>
      </c>
      <c r="V96" s="24">
        <f t="shared" si="34"/>
        <v>57.059742880034037</v>
      </c>
      <c r="W96" s="24">
        <f t="shared" si="33"/>
        <v>72.362150657246517</v>
      </c>
      <c r="X96" s="24"/>
      <c r="Y96" s="24"/>
    </row>
    <row r="97" spans="1:25" s="13" customFormat="1" ht="63" customHeight="1" x14ac:dyDescent="0.25">
      <c r="A97" s="27" t="s">
        <v>209</v>
      </c>
      <c r="B97" s="28" t="s">
        <v>210</v>
      </c>
      <c r="C97" s="23">
        <f>E97+D97</f>
        <v>63608.9</v>
      </c>
      <c r="D97" s="23">
        <v>0</v>
      </c>
      <c r="E97" s="23">
        <v>63608.9</v>
      </c>
      <c r="F97" s="23"/>
      <c r="G97" s="23"/>
      <c r="H97" s="23">
        <v>63434.9</v>
      </c>
      <c r="I97" s="23">
        <v>0</v>
      </c>
      <c r="J97" s="23">
        <f t="shared" si="39"/>
        <v>63434.9</v>
      </c>
      <c r="K97" s="23"/>
      <c r="L97" s="23">
        <v>63434.9</v>
      </c>
      <c r="M97" s="23">
        <v>0</v>
      </c>
      <c r="N97" s="23">
        <f t="shared" si="40"/>
        <v>63434.9</v>
      </c>
      <c r="O97" s="23"/>
      <c r="P97" s="23">
        <v>41031.949999999997</v>
      </c>
      <c r="Q97" s="23">
        <v>0</v>
      </c>
      <c r="R97" s="23">
        <f t="shared" si="41"/>
        <v>41031.949999999997</v>
      </c>
      <c r="S97" s="23"/>
      <c r="T97" s="23"/>
      <c r="U97" s="24">
        <f t="shared" si="32"/>
        <v>64.683557473882658</v>
      </c>
      <c r="V97" s="24"/>
      <c r="W97" s="24">
        <f t="shared" si="33"/>
        <v>64.683557473882658</v>
      </c>
      <c r="X97" s="24"/>
      <c r="Y97" s="24"/>
    </row>
    <row r="98" spans="1:25" s="13" customFormat="1" ht="45.75" customHeight="1" x14ac:dyDescent="0.25">
      <c r="A98" s="27" t="s">
        <v>211</v>
      </c>
      <c r="B98" s="28" t="s">
        <v>212</v>
      </c>
      <c r="C98" s="23">
        <v>124735.4</v>
      </c>
      <c r="D98" s="23">
        <v>15806.3</v>
      </c>
      <c r="E98" s="23">
        <f>C98-D98-G98</f>
        <v>108929.09999999999</v>
      </c>
      <c r="F98" s="23"/>
      <c r="G98" s="23"/>
      <c r="H98" s="23">
        <v>125062.9</v>
      </c>
      <c r="I98" s="23">
        <v>15806.3</v>
      </c>
      <c r="J98" s="23">
        <f t="shared" si="39"/>
        <v>109256.59999999999</v>
      </c>
      <c r="K98" s="23"/>
      <c r="L98" s="23">
        <v>122562.9</v>
      </c>
      <c r="M98" s="23">
        <v>15806.3</v>
      </c>
      <c r="N98" s="23">
        <f t="shared" si="40"/>
        <v>106756.59999999999</v>
      </c>
      <c r="O98" s="23"/>
      <c r="P98" s="23">
        <v>122562.77</v>
      </c>
      <c r="Q98" s="23">
        <v>15806.3</v>
      </c>
      <c r="R98" s="23">
        <f t="shared" si="41"/>
        <v>106756.47</v>
      </c>
      <c r="S98" s="23"/>
      <c r="T98" s="23"/>
      <c r="U98" s="24">
        <f t="shared" si="32"/>
        <v>98.000901946140715</v>
      </c>
      <c r="V98" s="24">
        <f t="shared" si="34"/>
        <v>100</v>
      </c>
      <c r="W98" s="24">
        <f t="shared" si="33"/>
        <v>97.71168972858392</v>
      </c>
      <c r="X98" s="24"/>
      <c r="Y98" s="24"/>
    </row>
    <row r="99" spans="1:25" s="13" customFormat="1" ht="37.5" customHeight="1" x14ac:dyDescent="0.25">
      <c r="A99" s="27" t="s">
        <v>213</v>
      </c>
      <c r="B99" s="28" t="s">
        <v>214</v>
      </c>
      <c r="C99" s="23">
        <v>67363.3</v>
      </c>
      <c r="D99" s="23">
        <v>35912.1</v>
      </c>
      <c r="E99" s="23">
        <f>C99-D99-G99</f>
        <v>31451.200000000004</v>
      </c>
      <c r="F99" s="23"/>
      <c r="G99" s="23"/>
      <c r="H99" s="23">
        <v>90838.7</v>
      </c>
      <c r="I99" s="23">
        <v>39756.6</v>
      </c>
      <c r="J99" s="23">
        <f t="shared" si="39"/>
        <v>51082.1</v>
      </c>
      <c r="K99" s="23"/>
      <c r="L99" s="23">
        <v>84480.31</v>
      </c>
      <c r="M99" s="23">
        <v>35912.1</v>
      </c>
      <c r="N99" s="23">
        <f t="shared" si="40"/>
        <v>48568.21</v>
      </c>
      <c r="O99" s="23"/>
      <c r="P99" s="23">
        <v>50186.94</v>
      </c>
      <c r="Q99" s="23">
        <v>22233.82</v>
      </c>
      <c r="R99" s="23">
        <f t="shared" si="41"/>
        <v>27953.120000000003</v>
      </c>
      <c r="S99" s="23"/>
      <c r="T99" s="23"/>
      <c r="U99" s="24">
        <f t="shared" si="32"/>
        <v>55.248412846066714</v>
      </c>
      <c r="V99" s="24">
        <f t="shared" si="34"/>
        <v>55.924852728855086</v>
      </c>
      <c r="W99" s="24">
        <f t="shared" si="33"/>
        <v>54.721947609828106</v>
      </c>
      <c r="X99" s="24"/>
      <c r="Y99" s="24"/>
    </row>
    <row r="100" spans="1:25" s="13" customFormat="1" ht="44.25" customHeight="1" x14ac:dyDescent="0.25">
      <c r="A100" s="27" t="s">
        <v>215</v>
      </c>
      <c r="B100" s="28" t="s">
        <v>216</v>
      </c>
      <c r="C100" s="23">
        <v>32370</v>
      </c>
      <c r="D100" s="23">
        <v>0</v>
      </c>
      <c r="E100" s="23">
        <v>32370</v>
      </c>
      <c r="F100" s="23"/>
      <c r="G100" s="23"/>
      <c r="H100" s="23">
        <v>40343.1</v>
      </c>
      <c r="I100" s="23">
        <v>0</v>
      </c>
      <c r="J100" s="23">
        <f t="shared" si="39"/>
        <v>40343.1</v>
      </c>
      <c r="K100" s="23"/>
      <c r="L100" s="23">
        <v>39733.019999999997</v>
      </c>
      <c r="M100" s="23">
        <v>0</v>
      </c>
      <c r="N100" s="23">
        <f t="shared" si="40"/>
        <v>39733.019999999997</v>
      </c>
      <c r="O100" s="23"/>
      <c r="P100" s="23">
        <v>30562.06</v>
      </c>
      <c r="Q100" s="23">
        <v>0</v>
      </c>
      <c r="R100" s="23">
        <f t="shared" si="41"/>
        <v>30562.06</v>
      </c>
      <c r="S100" s="23"/>
      <c r="T100" s="23"/>
      <c r="U100" s="24">
        <f t="shared" si="32"/>
        <v>75.755358413210686</v>
      </c>
      <c r="V100" s="24"/>
      <c r="W100" s="24">
        <f t="shared" si="33"/>
        <v>75.755358413210686</v>
      </c>
      <c r="X100" s="24"/>
      <c r="Y100" s="24"/>
    </row>
    <row r="101" spans="1:25" s="13" customFormat="1" ht="44.25" customHeight="1" x14ac:dyDescent="0.25">
      <c r="A101" s="27" t="s">
        <v>217</v>
      </c>
      <c r="B101" s="28" t="s">
        <v>218</v>
      </c>
      <c r="C101" s="23">
        <v>6750</v>
      </c>
      <c r="D101" s="23">
        <v>0</v>
      </c>
      <c r="E101" s="23">
        <f>C101-D101-G101</f>
        <v>6750</v>
      </c>
      <c r="F101" s="23"/>
      <c r="G101" s="23"/>
      <c r="H101" s="23">
        <v>6750</v>
      </c>
      <c r="I101" s="23">
        <v>0</v>
      </c>
      <c r="J101" s="23">
        <f t="shared" si="39"/>
        <v>6750</v>
      </c>
      <c r="K101" s="23"/>
      <c r="L101" s="23">
        <v>6550</v>
      </c>
      <c r="M101" s="23">
        <v>0</v>
      </c>
      <c r="N101" s="23">
        <f t="shared" si="40"/>
        <v>6550</v>
      </c>
      <c r="O101" s="23"/>
      <c r="P101" s="23">
        <v>6005.58</v>
      </c>
      <c r="Q101" s="23">
        <v>0</v>
      </c>
      <c r="R101" s="23">
        <f t="shared" si="41"/>
        <v>6005.58</v>
      </c>
      <c r="S101" s="23"/>
      <c r="T101" s="23"/>
      <c r="U101" s="24">
        <f t="shared" si="32"/>
        <v>88.971555555555554</v>
      </c>
      <c r="V101" s="24"/>
      <c r="W101" s="24">
        <f t="shared" si="33"/>
        <v>88.971555555555554</v>
      </c>
      <c r="X101" s="24"/>
      <c r="Y101" s="24"/>
    </row>
    <row r="102" spans="1:25" s="13" customFormat="1" ht="45" customHeight="1" x14ac:dyDescent="0.25">
      <c r="A102" s="27" t="s">
        <v>219</v>
      </c>
      <c r="B102" s="28" t="s">
        <v>220</v>
      </c>
      <c r="C102" s="23">
        <v>35103</v>
      </c>
      <c r="D102" s="23">
        <v>29603</v>
      </c>
      <c r="E102" s="23">
        <f>C102-D102-G102</f>
        <v>5500</v>
      </c>
      <c r="F102" s="23"/>
      <c r="G102" s="23"/>
      <c r="H102" s="23">
        <v>35290.5</v>
      </c>
      <c r="I102" s="23">
        <v>29603</v>
      </c>
      <c r="J102" s="23">
        <f t="shared" si="39"/>
        <v>5687.5</v>
      </c>
      <c r="K102" s="23"/>
      <c r="L102" s="23">
        <v>34066.239999999998</v>
      </c>
      <c r="M102" s="23">
        <v>28555.64</v>
      </c>
      <c r="N102" s="23">
        <f t="shared" si="40"/>
        <v>5510.5999999999985</v>
      </c>
      <c r="O102" s="23"/>
      <c r="P102" s="23">
        <v>23739.040000000001</v>
      </c>
      <c r="Q102" s="23">
        <v>19720.759999999998</v>
      </c>
      <c r="R102" s="23">
        <f t="shared" si="41"/>
        <v>4018.2800000000025</v>
      </c>
      <c r="S102" s="23"/>
      <c r="T102" s="23"/>
      <c r="U102" s="24">
        <f t="shared" si="32"/>
        <v>67.267508252929261</v>
      </c>
      <c r="V102" s="24">
        <f t="shared" si="34"/>
        <v>66.617437421882912</v>
      </c>
      <c r="W102" s="24">
        <f t="shared" si="33"/>
        <v>70.651076923076971</v>
      </c>
      <c r="X102" s="24"/>
      <c r="Y102" s="24"/>
    </row>
    <row r="103" spans="1:25" s="13" customFormat="1" ht="46.5" customHeight="1" x14ac:dyDescent="0.25">
      <c r="A103" s="27" t="s">
        <v>221</v>
      </c>
      <c r="B103" s="28" t="s">
        <v>222</v>
      </c>
      <c r="C103" s="23">
        <v>9700</v>
      </c>
      <c r="D103" s="23">
        <v>0</v>
      </c>
      <c r="E103" s="23">
        <f>C103-D103-G103</f>
        <v>9700</v>
      </c>
      <c r="F103" s="23"/>
      <c r="G103" s="23"/>
      <c r="H103" s="23">
        <v>4778.5</v>
      </c>
      <c r="I103" s="23">
        <v>0</v>
      </c>
      <c r="J103" s="23">
        <f t="shared" si="39"/>
        <v>4778.5</v>
      </c>
      <c r="K103" s="23"/>
      <c r="L103" s="23">
        <v>4100</v>
      </c>
      <c r="M103" s="23">
        <v>0</v>
      </c>
      <c r="N103" s="23">
        <f t="shared" si="40"/>
        <v>4100</v>
      </c>
      <c r="O103" s="23"/>
      <c r="P103" s="23">
        <v>3470</v>
      </c>
      <c r="Q103" s="23">
        <v>0</v>
      </c>
      <c r="R103" s="23">
        <f t="shared" si="41"/>
        <v>3470</v>
      </c>
      <c r="S103" s="23"/>
      <c r="T103" s="23"/>
      <c r="U103" s="24">
        <f t="shared" si="32"/>
        <v>72.616929998953651</v>
      </c>
      <c r="V103" s="24"/>
      <c r="W103" s="24">
        <f t="shared" si="33"/>
        <v>72.616929998953651</v>
      </c>
      <c r="X103" s="24"/>
      <c r="Y103" s="24"/>
    </row>
    <row r="104" spans="1:25" s="13" customFormat="1" ht="47.25" customHeight="1" x14ac:dyDescent="0.25">
      <c r="A104" s="27" t="s">
        <v>223</v>
      </c>
      <c r="B104" s="28" t="s">
        <v>106</v>
      </c>
      <c r="C104" s="23">
        <f>D104+E104</f>
        <v>1367822.8</v>
      </c>
      <c r="D104" s="23">
        <v>5901.5</v>
      </c>
      <c r="E104" s="23">
        <v>1361921.3</v>
      </c>
      <c r="F104" s="23"/>
      <c r="G104" s="23"/>
      <c r="H104" s="23">
        <v>1373005.7</v>
      </c>
      <c r="I104" s="23">
        <v>5901.5</v>
      </c>
      <c r="J104" s="23">
        <f t="shared" si="39"/>
        <v>1367104.2</v>
      </c>
      <c r="K104" s="23"/>
      <c r="L104" s="23">
        <v>1372871.54</v>
      </c>
      <c r="M104" s="23">
        <v>5901.5</v>
      </c>
      <c r="N104" s="23">
        <f t="shared" si="40"/>
        <v>1366970.04</v>
      </c>
      <c r="O104" s="23"/>
      <c r="P104" s="23">
        <v>1028070.98</v>
      </c>
      <c r="Q104" s="23">
        <v>5559.73</v>
      </c>
      <c r="R104" s="23">
        <f t="shared" si="41"/>
        <v>1022511.25</v>
      </c>
      <c r="S104" s="23"/>
      <c r="T104" s="23"/>
      <c r="U104" s="24">
        <f t="shared" si="32"/>
        <v>74.877400727469677</v>
      </c>
      <c r="V104" s="24">
        <f t="shared" si="34"/>
        <v>94.208760484622545</v>
      </c>
      <c r="W104" s="24">
        <f t="shared" si="33"/>
        <v>74.793951331581013</v>
      </c>
      <c r="X104" s="24"/>
      <c r="Y104" s="24"/>
    </row>
    <row r="105" spans="1:25" s="12" customFormat="1" ht="45" customHeight="1" x14ac:dyDescent="0.25">
      <c r="A105" s="33">
        <v>10</v>
      </c>
      <c r="B105" s="34" t="s">
        <v>224</v>
      </c>
      <c r="C105" s="35">
        <f t="shared" ref="C105:T105" si="42">SUM(C106:C110)</f>
        <v>287286.8</v>
      </c>
      <c r="D105" s="35">
        <f t="shared" si="42"/>
        <v>281937.2</v>
      </c>
      <c r="E105" s="35">
        <f t="shared" si="42"/>
        <v>5349.5999999999913</v>
      </c>
      <c r="F105" s="35">
        <f t="shared" si="42"/>
        <v>0</v>
      </c>
      <c r="G105" s="35">
        <f t="shared" si="42"/>
        <v>0</v>
      </c>
      <c r="H105" s="35">
        <f t="shared" si="42"/>
        <v>349161.5</v>
      </c>
      <c r="I105" s="35">
        <f t="shared" si="42"/>
        <v>337811.9</v>
      </c>
      <c r="J105" s="35">
        <f t="shared" si="42"/>
        <v>11349.599999999962</v>
      </c>
      <c r="K105" s="35">
        <f t="shared" si="42"/>
        <v>0</v>
      </c>
      <c r="L105" s="35">
        <f t="shared" si="42"/>
        <v>343889.63</v>
      </c>
      <c r="M105" s="35">
        <f t="shared" si="42"/>
        <v>335808.13</v>
      </c>
      <c r="N105" s="35">
        <f t="shared" si="42"/>
        <v>8081.4999999999718</v>
      </c>
      <c r="O105" s="35">
        <f t="shared" si="42"/>
        <v>0</v>
      </c>
      <c r="P105" s="35">
        <f t="shared" si="42"/>
        <v>319659.77</v>
      </c>
      <c r="Q105" s="35">
        <f t="shared" si="42"/>
        <v>315265.84000000003</v>
      </c>
      <c r="R105" s="35">
        <f t="shared" si="42"/>
        <v>4393.9299999999721</v>
      </c>
      <c r="S105" s="35">
        <f t="shared" si="42"/>
        <v>0</v>
      </c>
      <c r="T105" s="35">
        <f t="shared" si="42"/>
        <v>0</v>
      </c>
      <c r="U105" s="24">
        <f t="shared" si="32"/>
        <v>91.550692158213337</v>
      </c>
      <c r="V105" s="24">
        <f t="shared" si="34"/>
        <v>93.325853825753327</v>
      </c>
      <c r="W105" s="24">
        <f t="shared" si="33"/>
        <v>38.714404031860035</v>
      </c>
      <c r="X105" s="24"/>
      <c r="Y105" s="24"/>
    </row>
    <row r="106" spans="1:25" s="13" customFormat="1" ht="21.75" customHeight="1" x14ac:dyDescent="0.25">
      <c r="A106" s="27" t="s">
        <v>225</v>
      </c>
      <c r="B106" s="28" t="s">
        <v>226</v>
      </c>
      <c r="C106" s="36">
        <v>2530.4</v>
      </c>
      <c r="D106" s="36">
        <v>2530.4</v>
      </c>
      <c r="E106" s="23">
        <f>C106-D106-G106</f>
        <v>0</v>
      </c>
      <c r="F106" s="36"/>
      <c r="G106" s="36"/>
      <c r="H106" s="36">
        <v>2530.4</v>
      </c>
      <c r="I106" s="36">
        <v>2530.4</v>
      </c>
      <c r="J106" s="23">
        <f>H106-I106-K106</f>
        <v>0</v>
      </c>
      <c r="K106" s="36"/>
      <c r="L106" s="36">
        <v>2530.4</v>
      </c>
      <c r="M106" s="36">
        <v>2530.4</v>
      </c>
      <c r="N106" s="23">
        <f>L106-M106-O106</f>
        <v>0</v>
      </c>
      <c r="O106" s="36"/>
      <c r="P106" s="36">
        <v>2530.4</v>
      </c>
      <c r="Q106" s="36">
        <v>2530.4</v>
      </c>
      <c r="R106" s="23">
        <f>P106-Q106-S106</f>
        <v>0</v>
      </c>
      <c r="S106" s="36"/>
      <c r="T106" s="36"/>
      <c r="U106" s="24">
        <f t="shared" si="32"/>
        <v>100</v>
      </c>
      <c r="V106" s="24">
        <f t="shared" si="34"/>
        <v>100</v>
      </c>
      <c r="W106" s="24"/>
      <c r="X106" s="24"/>
      <c r="Y106" s="24"/>
    </row>
    <row r="107" spans="1:25" s="13" customFormat="1" ht="60.75" customHeight="1" x14ac:dyDescent="0.25">
      <c r="A107" s="27" t="s">
        <v>228</v>
      </c>
      <c r="B107" s="28" t="s">
        <v>227</v>
      </c>
      <c r="C107" s="36">
        <v>3000</v>
      </c>
      <c r="D107" s="36">
        <v>3000</v>
      </c>
      <c r="E107" s="23">
        <f>C107-D107-F107</f>
        <v>0</v>
      </c>
      <c r="F107" s="36"/>
      <c r="G107" s="36"/>
      <c r="H107" s="36">
        <v>3000</v>
      </c>
      <c r="I107" s="36">
        <v>3000</v>
      </c>
      <c r="J107" s="23">
        <f>I107-H107-K107</f>
        <v>0</v>
      </c>
      <c r="K107" s="36"/>
      <c r="L107" s="36">
        <v>2999.77</v>
      </c>
      <c r="M107" s="36">
        <v>2999.77</v>
      </c>
      <c r="N107" s="23">
        <f>M107-L107-O107</f>
        <v>0</v>
      </c>
      <c r="O107" s="36"/>
      <c r="P107" s="36">
        <v>899.93</v>
      </c>
      <c r="Q107" s="36">
        <v>899.93</v>
      </c>
      <c r="R107" s="23">
        <f>Q107-P107-S107</f>
        <v>0</v>
      </c>
      <c r="S107" s="36"/>
      <c r="T107" s="36"/>
      <c r="U107" s="24">
        <f t="shared" si="32"/>
        <v>29.997666666666664</v>
      </c>
      <c r="V107" s="24">
        <f t="shared" si="34"/>
        <v>29.997666666666664</v>
      </c>
      <c r="W107" s="24"/>
      <c r="X107" s="24"/>
      <c r="Y107" s="24"/>
    </row>
    <row r="108" spans="1:25" s="13" customFormat="1" ht="47.25" customHeight="1" x14ac:dyDescent="0.25">
      <c r="A108" s="27" t="s">
        <v>230</v>
      </c>
      <c r="B108" s="28" t="s">
        <v>229</v>
      </c>
      <c r="C108" s="36">
        <v>209397.9</v>
      </c>
      <c r="D108" s="36">
        <v>205870</v>
      </c>
      <c r="E108" s="23">
        <f>C108-D108-G108</f>
        <v>3527.8999999999942</v>
      </c>
      <c r="F108" s="36"/>
      <c r="G108" s="36"/>
      <c r="H108" s="36">
        <v>271272.59999999998</v>
      </c>
      <c r="I108" s="36">
        <v>261744.7</v>
      </c>
      <c r="J108" s="23">
        <f t="shared" ref="J108" si="43">H108-I108-K108</f>
        <v>9527.8999999999651</v>
      </c>
      <c r="K108" s="36"/>
      <c r="L108" s="36">
        <v>268702.59999999998</v>
      </c>
      <c r="M108" s="36">
        <v>261744.7</v>
      </c>
      <c r="N108" s="23">
        <f>L108-M108-O108</f>
        <v>6957.8999999999651</v>
      </c>
      <c r="O108" s="36"/>
      <c r="P108" s="36">
        <v>265234.73</v>
      </c>
      <c r="Q108" s="36">
        <v>261744.7</v>
      </c>
      <c r="R108" s="23">
        <f>P108-Q108-S108</f>
        <v>3490.0299999999697</v>
      </c>
      <c r="S108" s="36"/>
      <c r="T108" s="36"/>
      <c r="U108" s="24">
        <f t="shared" si="32"/>
        <v>97.774242588451628</v>
      </c>
      <c r="V108" s="24">
        <f t="shared" si="34"/>
        <v>100</v>
      </c>
      <c r="W108" s="24">
        <f t="shared" si="33"/>
        <v>36.629582594275576</v>
      </c>
      <c r="X108" s="24"/>
      <c r="Y108" s="24"/>
    </row>
    <row r="109" spans="1:25" s="13" customFormat="1" ht="43.5" customHeight="1" x14ac:dyDescent="0.25">
      <c r="A109" s="27" t="s">
        <v>232</v>
      </c>
      <c r="B109" s="28" t="s">
        <v>231</v>
      </c>
      <c r="C109" s="36">
        <v>71095.5</v>
      </c>
      <c r="D109" s="36">
        <v>70536.800000000003</v>
      </c>
      <c r="E109" s="23">
        <f>C109-D109-G109</f>
        <v>558.69999999999709</v>
      </c>
      <c r="F109" s="36"/>
      <c r="G109" s="36"/>
      <c r="H109" s="36">
        <v>71095.5</v>
      </c>
      <c r="I109" s="36">
        <v>70536.800000000003</v>
      </c>
      <c r="J109" s="23">
        <f>H109-I109-K109</f>
        <v>558.69999999999709</v>
      </c>
      <c r="K109" s="36"/>
      <c r="L109" s="36">
        <v>68736.08</v>
      </c>
      <c r="M109" s="36">
        <v>68533.259999999995</v>
      </c>
      <c r="N109" s="23">
        <f>L109-M109-O109</f>
        <v>202.82000000000698</v>
      </c>
      <c r="O109" s="36"/>
      <c r="P109" s="36">
        <v>50273.93</v>
      </c>
      <c r="Q109" s="36">
        <v>50090.81</v>
      </c>
      <c r="R109" s="23">
        <f>P109-Q109-S109</f>
        <v>183.12000000000262</v>
      </c>
      <c r="S109" s="36"/>
      <c r="T109" s="36"/>
      <c r="U109" s="24">
        <f t="shared" si="32"/>
        <v>70.713237827991918</v>
      </c>
      <c r="V109" s="24">
        <f t="shared" si="34"/>
        <v>71.013726168468082</v>
      </c>
      <c r="W109" s="24">
        <f t="shared" si="33"/>
        <v>32.776087345624404</v>
      </c>
      <c r="X109" s="24"/>
      <c r="Y109" s="24"/>
    </row>
    <row r="110" spans="1:25" s="13" customFormat="1" ht="42.75" customHeight="1" x14ac:dyDescent="0.25">
      <c r="A110" s="27" t="s">
        <v>485</v>
      </c>
      <c r="B110" s="28" t="s">
        <v>233</v>
      </c>
      <c r="C110" s="36">
        <v>1263</v>
      </c>
      <c r="D110" s="36">
        <v>0</v>
      </c>
      <c r="E110" s="23">
        <f>C110-D110-G110</f>
        <v>1263</v>
      </c>
      <c r="F110" s="36"/>
      <c r="G110" s="36"/>
      <c r="H110" s="36">
        <v>1263</v>
      </c>
      <c r="I110" s="36">
        <v>0</v>
      </c>
      <c r="J110" s="23">
        <f>H110-I110-K110</f>
        <v>1263</v>
      </c>
      <c r="K110" s="36"/>
      <c r="L110" s="36">
        <v>920.78</v>
      </c>
      <c r="M110" s="36">
        <v>0</v>
      </c>
      <c r="N110" s="23">
        <f>L110-M110-O110</f>
        <v>920.78</v>
      </c>
      <c r="O110" s="36"/>
      <c r="P110" s="36">
        <v>720.78</v>
      </c>
      <c r="Q110" s="36">
        <v>0</v>
      </c>
      <c r="R110" s="23">
        <f>P110-Q110-S110</f>
        <v>720.78</v>
      </c>
      <c r="S110" s="36"/>
      <c r="T110" s="36"/>
      <c r="U110" s="24">
        <f t="shared" si="32"/>
        <v>57.068883610451302</v>
      </c>
      <c r="V110" s="24"/>
      <c r="W110" s="24">
        <f t="shared" si="33"/>
        <v>57.068883610451302</v>
      </c>
      <c r="X110" s="24"/>
      <c r="Y110" s="24"/>
    </row>
    <row r="111" spans="1:25" s="10" customFormat="1" ht="43.5" customHeight="1" x14ac:dyDescent="0.25">
      <c r="A111" s="33">
        <v>11</v>
      </c>
      <c r="B111" s="34" t="s">
        <v>234</v>
      </c>
      <c r="C111" s="45">
        <f>SUM(C112:C121)</f>
        <v>4196267.5</v>
      </c>
      <c r="D111" s="45">
        <v>865523.9</v>
      </c>
      <c r="E111" s="45">
        <f t="shared" ref="E111:T111" si="44">SUM(E112:E121)</f>
        <v>3330743.6000000006</v>
      </c>
      <c r="F111" s="45">
        <f t="shared" si="44"/>
        <v>0</v>
      </c>
      <c r="G111" s="45">
        <f t="shared" si="44"/>
        <v>0</v>
      </c>
      <c r="H111" s="45">
        <f t="shared" si="44"/>
        <v>4186171.7</v>
      </c>
      <c r="I111" s="45">
        <f t="shared" si="44"/>
        <v>865523.9</v>
      </c>
      <c r="J111" s="45">
        <f t="shared" si="44"/>
        <v>3320647.8000000003</v>
      </c>
      <c r="K111" s="45">
        <f t="shared" si="44"/>
        <v>0</v>
      </c>
      <c r="L111" s="45">
        <f t="shared" si="44"/>
        <v>4140104.0699999994</v>
      </c>
      <c r="M111" s="45">
        <f t="shared" si="44"/>
        <v>865523.9</v>
      </c>
      <c r="N111" s="45">
        <f t="shared" si="44"/>
        <v>3274580.17</v>
      </c>
      <c r="O111" s="45">
        <f t="shared" si="44"/>
        <v>0</v>
      </c>
      <c r="P111" s="45">
        <f t="shared" si="44"/>
        <v>3090855.12</v>
      </c>
      <c r="Q111" s="45">
        <f t="shared" si="44"/>
        <v>835062.9</v>
      </c>
      <c r="R111" s="45">
        <f t="shared" si="44"/>
        <v>2255792.2200000002</v>
      </c>
      <c r="S111" s="45">
        <f t="shared" si="44"/>
        <v>0</v>
      </c>
      <c r="T111" s="45">
        <f t="shared" si="44"/>
        <v>0</v>
      </c>
      <c r="U111" s="24">
        <f t="shared" si="32"/>
        <v>73.8348864190162</v>
      </c>
      <c r="V111" s="24">
        <f t="shared" si="34"/>
        <v>96.48062866894837</v>
      </c>
      <c r="W111" s="24">
        <f t="shared" si="33"/>
        <v>67.932293813273418</v>
      </c>
      <c r="X111" s="24"/>
      <c r="Y111" s="24"/>
    </row>
    <row r="112" spans="1:25" s="25" customFormat="1" ht="33" customHeight="1" x14ac:dyDescent="0.25">
      <c r="A112" s="27" t="s">
        <v>235</v>
      </c>
      <c r="B112" s="28" t="s">
        <v>236</v>
      </c>
      <c r="C112" s="23">
        <v>288679.8</v>
      </c>
      <c r="D112" s="23">
        <v>0</v>
      </c>
      <c r="E112" s="23">
        <f t="shared" ref="E112:E121" si="45">C112-D112-G112</f>
        <v>288679.8</v>
      </c>
      <c r="F112" s="23"/>
      <c r="G112" s="23"/>
      <c r="H112" s="23">
        <v>288679.8</v>
      </c>
      <c r="I112" s="23">
        <v>0</v>
      </c>
      <c r="J112" s="23">
        <f t="shared" ref="J112:J121" si="46">H112-I112-K112</f>
        <v>288679.8</v>
      </c>
      <c r="K112" s="23"/>
      <c r="L112" s="23">
        <v>278679.75</v>
      </c>
      <c r="M112" s="23">
        <v>0</v>
      </c>
      <c r="N112" s="23">
        <f t="shared" ref="N112:N121" si="47">L112-M112-O112</f>
        <v>278679.75</v>
      </c>
      <c r="O112" s="23"/>
      <c r="P112" s="23">
        <v>10299.709999999999</v>
      </c>
      <c r="Q112" s="23">
        <v>0</v>
      </c>
      <c r="R112" s="23">
        <f t="shared" ref="R112:R121" si="48">P112-Q112-S112</f>
        <v>10299.709999999999</v>
      </c>
      <c r="S112" s="23"/>
      <c r="T112" s="29"/>
      <c r="U112" s="24">
        <f t="shared" si="32"/>
        <v>3.567866542792395</v>
      </c>
      <c r="V112" s="24"/>
      <c r="W112" s="24">
        <f t="shared" si="33"/>
        <v>3.567866542792395</v>
      </c>
      <c r="X112" s="24"/>
      <c r="Y112" s="24"/>
    </row>
    <row r="113" spans="1:25" s="25" customFormat="1" ht="59.25" customHeight="1" x14ac:dyDescent="0.25">
      <c r="A113" s="27" t="s">
        <v>237</v>
      </c>
      <c r="B113" s="28" t="s">
        <v>238</v>
      </c>
      <c r="C113" s="23">
        <v>987935</v>
      </c>
      <c r="D113" s="23">
        <v>784463.6</v>
      </c>
      <c r="E113" s="23">
        <f t="shared" si="45"/>
        <v>203471.40000000002</v>
      </c>
      <c r="F113" s="23"/>
      <c r="G113" s="23"/>
      <c r="H113" s="23">
        <v>987935</v>
      </c>
      <c r="I113" s="23">
        <v>784463.6</v>
      </c>
      <c r="J113" s="23">
        <f t="shared" si="46"/>
        <v>203471.40000000002</v>
      </c>
      <c r="K113" s="23"/>
      <c r="L113" s="23">
        <v>988065.02</v>
      </c>
      <c r="M113" s="23">
        <v>784463.6</v>
      </c>
      <c r="N113" s="23">
        <f t="shared" si="47"/>
        <v>203601.42000000004</v>
      </c>
      <c r="O113" s="23"/>
      <c r="P113" s="23">
        <v>950946.25</v>
      </c>
      <c r="Q113" s="23">
        <v>768670.5</v>
      </c>
      <c r="R113" s="23">
        <f t="shared" si="48"/>
        <v>182275.75</v>
      </c>
      <c r="S113" s="23"/>
      <c r="T113" s="29"/>
      <c r="U113" s="24">
        <f t="shared" si="32"/>
        <v>96.255953073835826</v>
      </c>
      <c r="V113" s="24">
        <f t="shared" si="34"/>
        <v>97.986764459179497</v>
      </c>
      <c r="W113" s="24">
        <f t="shared" si="33"/>
        <v>89.582983161269837</v>
      </c>
      <c r="X113" s="24"/>
      <c r="Y113" s="24"/>
    </row>
    <row r="114" spans="1:25" s="25" customFormat="1" ht="39.75" customHeight="1" x14ac:dyDescent="0.25">
      <c r="A114" s="27" t="s">
        <v>239</v>
      </c>
      <c r="B114" s="28" t="s">
        <v>240</v>
      </c>
      <c r="C114" s="23">
        <v>153229.6</v>
      </c>
      <c r="D114" s="23">
        <v>81060.3</v>
      </c>
      <c r="E114" s="23">
        <f t="shared" si="45"/>
        <v>72169.3</v>
      </c>
      <c r="F114" s="23"/>
      <c r="G114" s="23"/>
      <c r="H114" s="23">
        <v>153229.6</v>
      </c>
      <c r="I114" s="23">
        <v>81060.3</v>
      </c>
      <c r="J114" s="23">
        <f t="shared" si="46"/>
        <v>72169.3</v>
      </c>
      <c r="K114" s="23"/>
      <c r="L114" s="23">
        <v>150833.19</v>
      </c>
      <c r="M114" s="23">
        <v>81060.3</v>
      </c>
      <c r="N114" s="23">
        <f t="shared" si="47"/>
        <v>69772.89</v>
      </c>
      <c r="O114" s="23"/>
      <c r="P114" s="23">
        <v>115940.45</v>
      </c>
      <c r="Q114" s="23">
        <v>66392.399999999994</v>
      </c>
      <c r="R114" s="23">
        <f t="shared" si="48"/>
        <v>49548.05</v>
      </c>
      <c r="S114" s="23"/>
      <c r="T114" s="29"/>
      <c r="U114" s="24">
        <f t="shared" si="32"/>
        <v>75.66452565300699</v>
      </c>
      <c r="V114" s="24">
        <f t="shared" si="34"/>
        <v>81.904952239258904</v>
      </c>
      <c r="W114" s="24">
        <f t="shared" si="33"/>
        <v>68.655300799647506</v>
      </c>
      <c r="X114" s="24"/>
      <c r="Y114" s="24"/>
    </row>
    <row r="115" spans="1:25" s="25" customFormat="1" ht="43.5" customHeight="1" x14ac:dyDescent="0.25">
      <c r="A115" s="27" t="s">
        <v>241</v>
      </c>
      <c r="B115" s="31" t="s">
        <v>242</v>
      </c>
      <c r="C115" s="23">
        <v>1085598.1000000001</v>
      </c>
      <c r="D115" s="23">
        <v>0</v>
      </c>
      <c r="E115" s="23">
        <f t="shared" si="45"/>
        <v>1085598.1000000001</v>
      </c>
      <c r="F115" s="23"/>
      <c r="G115" s="23"/>
      <c r="H115" s="23">
        <v>1075687.6000000001</v>
      </c>
      <c r="I115" s="23">
        <v>0</v>
      </c>
      <c r="J115" s="23">
        <f t="shared" si="46"/>
        <v>1075687.6000000001</v>
      </c>
      <c r="K115" s="23"/>
      <c r="L115" s="23">
        <v>1067996.8</v>
      </c>
      <c r="M115" s="23">
        <v>0</v>
      </c>
      <c r="N115" s="23">
        <f t="shared" si="47"/>
        <v>1067996.8</v>
      </c>
      <c r="O115" s="23"/>
      <c r="P115" s="23">
        <v>824267.17</v>
      </c>
      <c r="Q115" s="23">
        <v>0</v>
      </c>
      <c r="R115" s="23">
        <f t="shared" si="48"/>
        <v>824267.17</v>
      </c>
      <c r="S115" s="23"/>
      <c r="T115" s="29"/>
      <c r="U115" s="24">
        <f t="shared" si="32"/>
        <v>76.627003044378313</v>
      </c>
      <c r="V115" s="24"/>
      <c r="W115" s="24">
        <f t="shared" si="33"/>
        <v>76.627003044378313</v>
      </c>
      <c r="X115" s="24"/>
      <c r="Y115" s="24"/>
    </row>
    <row r="116" spans="1:25" s="25" customFormat="1" ht="33" customHeight="1" x14ac:dyDescent="0.25">
      <c r="A116" s="27" t="s">
        <v>243</v>
      </c>
      <c r="B116" s="31" t="s">
        <v>246</v>
      </c>
      <c r="C116" s="23">
        <v>135000</v>
      </c>
      <c r="D116" s="23">
        <v>0</v>
      </c>
      <c r="E116" s="23">
        <f t="shared" si="45"/>
        <v>135000</v>
      </c>
      <c r="F116" s="23"/>
      <c r="G116" s="23"/>
      <c r="H116" s="23">
        <v>135000</v>
      </c>
      <c r="I116" s="23">
        <v>0</v>
      </c>
      <c r="J116" s="23">
        <f>H116-I116-K116</f>
        <v>135000</v>
      </c>
      <c r="K116" s="23"/>
      <c r="L116" s="23">
        <v>135000</v>
      </c>
      <c r="M116" s="23">
        <v>0</v>
      </c>
      <c r="N116" s="23">
        <f>L116-M116-O116</f>
        <v>135000</v>
      </c>
      <c r="O116" s="23"/>
      <c r="P116" s="23">
        <v>135000</v>
      </c>
      <c r="Q116" s="23">
        <v>0</v>
      </c>
      <c r="R116" s="23">
        <f>P116-Q116-S116</f>
        <v>135000</v>
      </c>
      <c r="S116" s="23"/>
      <c r="T116" s="29"/>
      <c r="U116" s="24">
        <f t="shared" si="32"/>
        <v>100</v>
      </c>
      <c r="V116" s="24"/>
      <c r="W116" s="24">
        <f t="shared" si="33"/>
        <v>100</v>
      </c>
      <c r="X116" s="24"/>
      <c r="Y116" s="24"/>
    </row>
    <row r="117" spans="1:25" s="25" customFormat="1" ht="75.75" customHeight="1" x14ac:dyDescent="0.25">
      <c r="A117" s="27" t="s">
        <v>245</v>
      </c>
      <c r="B117" s="31" t="s">
        <v>244</v>
      </c>
      <c r="C117" s="23">
        <v>168050.5</v>
      </c>
      <c r="D117" s="23">
        <v>0</v>
      </c>
      <c r="E117" s="23">
        <f t="shared" si="45"/>
        <v>168050.5</v>
      </c>
      <c r="F117" s="23"/>
      <c r="G117" s="23"/>
      <c r="H117" s="23">
        <v>153271.20000000001</v>
      </c>
      <c r="I117" s="23">
        <v>0</v>
      </c>
      <c r="J117" s="23">
        <f t="shared" si="46"/>
        <v>153271.20000000001</v>
      </c>
      <c r="K117" s="23"/>
      <c r="L117" s="23">
        <v>153271.17000000001</v>
      </c>
      <c r="M117" s="23">
        <v>0</v>
      </c>
      <c r="N117" s="23">
        <f t="shared" si="47"/>
        <v>153271.17000000001</v>
      </c>
      <c r="O117" s="23"/>
      <c r="P117" s="23">
        <v>74362.2</v>
      </c>
      <c r="Q117" s="23">
        <v>0</v>
      </c>
      <c r="R117" s="23">
        <f t="shared" si="48"/>
        <v>74362.2</v>
      </c>
      <c r="S117" s="23"/>
      <c r="T117" s="29"/>
      <c r="U117" s="24">
        <f t="shared" si="32"/>
        <v>48.516746786088966</v>
      </c>
      <c r="V117" s="24"/>
      <c r="W117" s="24">
        <f t="shared" si="33"/>
        <v>48.516746786088966</v>
      </c>
      <c r="X117" s="24"/>
      <c r="Y117" s="24"/>
    </row>
    <row r="118" spans="1:25" s="25" customFormat="1" ht="105" customHeight="1" x14ac:dyDescent="0.25">
      <c r="A118" s="27" t="s">
        <v>247</v>
      </c>
      <c r="B118" s="31" t="s">
        <v>248</v>
      </c>
      <c r="C118" s="23">
        <v>537944.80000000005</v>
      </c>
      <c r="D118" s="23">
        <v>0</v>
      </c>
      <c r="E118" s="23">
        <f t="shared" si="45"/>
        <v>537944.80000000005</v>
      </c>
      <c r="F118" s="23"/>
      <c r="G118" s="23"/>
      <c r="H118" s="23">
        <v>552538.80000000005</v>
      </c>
      <c r="I118" s="23">
        <v>0</v>
      </c>
      <c r="J118" s="23">
        <f t="shared" si="46"/>
        <v>552538.80000000005</v>
      </c>
      <c r="K118" s="23"/>
      <c r="L118" s="23">
        <v>540754.06999999995</v>
      </c>
      <c r="M118" s="23">
        <v>0</v>
      </c>
      <c r="N118" s="23">
        <f t="shared" si="47"/>
        <v>540754.06999999995</v>
      </c>
      <c r="O118" s="23"/>
      <c r="P118" s="23">
        <v>371409.91999999998</v>
      </c>
      <c r="Q118" s="23">
        <v>0</v>
      </c>
      <c r="R118" s="23">
        <f t="shared" si="48"/>
        <v>371409.91999999998</v>
      </c>
      <c r="S118" s="23"/>
      <c r="T118" s="29"/>
      <c r="U118" s="24">
        <f t="shared" si="32"/>
        <v>67.218794408646033</v>
      </c>
      <c r="V118" s="24"/>
      <c r="W118" s="24">
        <f t="shared" si="33"/>
        <v>67.218794408646033</v>
      </c>
      <c r="X118" s="24"/>
      <c r="Y118" s="24"/>
    </row>
    <row r="119" spans="1:25" s="25" customFormat="1" ht="61.5" customHeight="1" x14ac:dyDescent="0.25">
      <c r="A119" s="27" t="s">
        <v>249</v>
      </c>
      <c r="B119" s="31" t="s">
        <v>250</v>
      </c>
      <c r="C119" s="23">
        <v>256048.2</v>
      </c>
      <c r="D119" s="23">
        <v>0</v>
      </c>
      <c r="E119" s="23">
        <f t="shared" si="45"/>
        <v>256048.2</v>
      </c>
      <c r="F119" s="23"/>
      <c r="G119" s="23"/>
      <c r="H119" s="23">
        <v>256048.2</v>
      </c>
      <c r="I119" s="23">
        <v>0</v>
      </c>
      <c r="J119" s="23">
        <f t="shared" si="46"/>
        <v>256048.2</v>
      </c>
      <c r="K119" s="23"/>
      <c r="L119" s="23">
        <v>242736.36</v>
      </c>
      <c r="M119" s="23">
        <v>0</v>
      </c>
      <c r="N119" s="23">
        <f t="shared" si="47"/>
        <v>242736.36</v>
      </c>
      <c r="O119" s="23"/>
      <c r="P119" s="23">
        <v>204291.14</v>
      </c>
      <c r="Q119" s="23">
        <v>0</v>
      </c>
      <c r="R119" s="23">
        <f t="shared" si="48"/>
        <v>204291.14</v>
      </c>
      <c r="S119" s="23"/>
      <c r="T119" s="29"/>
      <c r="U119" s="24">
        <f t="shared" si="32"/>
        <v>79.786204316218587</v>
      </c>
      <c r="V119" s="24"/>
      <c r="W119" s="24">
        <f t="shared" si="33"/>
        <v>79.786204316218587</v>
      </c>
      <c r="X119" s="24"/>
      <c r="Y119" s="24"/>
    </row>
    <row r="120" spans="1:25" s="25" customFormat="1" ht="63.75" customHeight="1" x14ac:dyDescent="0.25">
      <c r="A120" s="27" t="s">
        <v>251</v>
      </c>
      <c r="B120" s="31" t="s">
        <v>252</v>
      </c>
      <c r="C120" s="23">
        <v>24632</v>
      </c>
      <c r="D120" s="23">
        <v>0</v>
      </c>
      <c r="E120" s="23">
        <f t="shared" si="45"/>
        <v>24632</v>
      </c>
      <c r="F120" s="23"/>
      <c r="G120" s="23"/>
      <c r="H120" s="23">
        <v>24632</v>
      </c>
      <c r="I120" s="23">
        <v>0</v>
      </c>
      <c r="J120" s="23">
        <f t="shared" si="46"/>
        <v>24632</v>
      </c>
      <c r="K120" s="23"/>
      <c r="L120" s="23">
        <v>24609.42</v>
      </c>
      <c r="M120" s="23">
        <v>0</v>
      </c>
      <c r="N120" s="23">
        <f t="shared" si="47"/>
        <v>24609.42</v>
      </c>
      <c r="O120" s="23"/>
      <c r="P120" s="23">
        <v>21107.09</v>
      </c>
      <c r="Q120" s="23">
        <v>0</v>
      </c>
      <c r="R120" s="23">
        <f t="shared" si="48"/>
        <v>21107.09</v>
      </c>
      <c r="S120" s="23"/>
      <c r="T120" s="29"/>
      <c r="U120" s="24">
        <f t="shared" si="32"/>
        <v>85.689712569015924</v>
      </c>
      <c r="V120" s="24"/>
      <c r="W120" s="24">
        <f t="shared" si="33"/>
        <v>85.689712569015924</v>
      </c>
      <c r="X120" s="24"/>
      <c r="Y120" s="24"/>
    </row>
    <row r="121" spans="1:25" s="25" customFormat="1" ht="48.75" customHeight="1" x14ac:dyDescent="0.25">
      <c r="A121" s="27" t="s">
        <v>253</v>
      </c>
      <c r="B121" s="31" t="s">
        <v>254</v>
      </c>
      <c r="C121" s="23">
        <v>559149.5</v>
      </c>
      <c r="D121" s="23">
        <v>0</v>
      </c>
      <c r="E121" s="23">
        <f t="shared" si="45"/>
        <v>559149.5</v>
      </c>
      <c r="F121" s="23"/>
      <c r="G121" s="23"/>
      <c r="H121" s="23">
        <v>559149.5</v>
      </c>
      <c r="I121" s="23">
        <v>0</v>
      </c>
      <c r="J121" s="23">
        <f t="shared" si="46"/>
        <v>559149.5</v>
      </c>
      <c r="K121" s="23"/>
      <c r="L121" s="23">
        <v>558158.29</v>
      </c>
      <c r="M121" s="23">
        <v>0</v>
      </c>
      <c r="N121" s="23">
        <f t="shared" si="47"/>
        <v>558158.29</v>
      </c>
      <c r="O121" s="23"/>
      <c r="P121" s="23">
        <v>383231.19</v>
      </c>
      <c r="Q121" s="23">
        <v>0</v>
      </c>
      <c r="R121" s="23">
        <f t="shared" si="48"/>
        <v>383231.19</v>
      </c>
      <c r="S121" s="23"/>
      <c r="T121" s="29"/>
      <c r="U121" s="24">
        <f t="shared" si="32"/>
        <v>68.538233513577325</v>
      </c>
      <c r="V121" s="24"/>
      <c r="W121" s="24">
        <f t="shared" si="33"/>
        <v>68.538233513577325</v>
      </c>
      <c r="X121" s="24"/>
      <c r="Y121" s="24"/>
    </row>
    <row r="122" spans="1:25" s="12" customFormat="1" ht="57.75" x14ac:dyDescent="0.25">
      <c r="A122" s="33">
        <v>12</v>
      </c>
      <c r="B122" s="34" t="s">
        <v>255</v>
      </c>
      <c r="C122" s="50">
        <f t="shared" ref="C122:T122" si="49">SUM(C123:C128)</f>
        <v>4993855.5999999996</v>
      </c>
      <c r="D122" s="50">
        <f t="shared" si="49"/>
        <v>0</v>
      </c>
      <c r="E122" s="50">
        <f t="shared" si="49"/>
        <v>4993855.5999999996</v>
      </c>
      <c r="F122" s="50">
        <f t="shared" si="49"/>
        <v>0</v>
      </c>
      <c r="G122" s="50">
        <f t="shared" si="49"/>
        <v>0</v>
      </c>
      <c r="H122" s="50">
        <f t="shared" si="49"/>
        <v>4993805.5999999996</v>
      </c>
      <c r="I122" s="50">
        <f t="shared" si="49"/>
        <v>0</v>
      </c>
      <c r="J122" s="50">
        <f t="shared" si="49"/>
        <v>4993805.5999999996</v>
      </c>
      <c r="K122" s="50">
        <f t="shared" si="49"/>
        <v>0</v>
      </c>
      <c r="L122" s="50">
        <f t="shared" si="49"/>
        <v>4922863.88</v>
      </c>
      <c r="M122" s="50">
        <f t="shared" si="49"/>
        <v>0</v>
      </c>
      <c r="N122" s="50">
        <f t="shared" si="49"/>
        <v>4922863.88</v>
      </c>
      <c r="O122" s="50">
        <f t="shared" si="49"/>
        <v>0</v>
      </c>
      <c r="P122" s="50">
        <f t="shared" si="49"/>
        <v>3462709.2399999998</v>
      </c>
      <c r="Q122" s="50">
        <f t="shared" si="49"/>
        <v>0</v>
      </c>
      <c r="R122" s="50">
        <f t="shared" si="49"/>
        <v>3462709.2399999998</v>
      </c>
      <c r="S122" s="50">
        <f t="shared" si="49"/>
        <v>0</v>
      </c>
      <c r="T122" s="50">
        <f t="shared" si="49"/>
        <v>0</v>
      </c>
      <c r="U122" s="24">
        <f t="shared" si="32"/>
        <v>69.340088849273585</v>
      </c>
      <c r="V122" s="24"/>
      <c r="W122" s="24">
        <f t="shared" si="33"/>
        <v>69.340088849273585</v>
      </c>
      <c r="X122" s="24"/>
      <c r="Y122" s="24"/>
    </row>
    <row r="123" spans="1:25" s="13" customFormat="1" ht="75" x14ac:dyDescent="0.25">
      <c r="A123" s="27" t="s">
        <v>256</v>
      </c>
      <c r="B123" s="28" t="s">
        <v>257</v>
      </c>
      <c r="C123" s="23">
        <v>4450027.8</v>
      </c>
      <c r="D123" s="23">
        <v>0</v>
      </c>
      <c r="E123" s="23">
        <v>4450027.8</v>
      </c>
      <c r="F123" s="23"/>
      <c r="G123" s="23"/>
      <c r="H123" s="23">
        <v>4450027.8</v>
      </c>
      <c r="I123" s="23">
        <v>0</v>
      </c>
      <c r="J123" s="23">
        <f t="shared" ref="J123:J128" si="50">H123-I123-K123</f>
        <v>4450027.8</v>
      </c>
      <c r="K123" s="23"/>
      <c r="L123" s="23">
        <v>4450027.8</v>
      </c>
      <c r="M123" s="23">
        <v>0</v>
      </c>
      <c r="N123" s="23">
        <f t="shared" ref="N123:N128" si="51">L123-M123-O123</f>
        <v>4450027.8</v>
      </c>
      <c r="O123" s="23"/>
      <c r="P123" s="23">
        <v>3030157.33</v>
      </c>
      <c r="Q123" s="23">
        <v>0</v>
      </c>
      <c r="R123" s="23">
        <f t="shared" ref="R123:R128" si="52">P123-Q123-S123</f>
        <v>3030157.33</v>
      </c>
      <c r="S123" s="23"/>
      <c r="T123" s="23"/>
      <c r="U123" s="24">
        <f t="shared" si="32"/>
        <v>68.092997756103912</v>
      </c>
      <c r="V123" s="24"/>
      <c r="W123" s="24">
        <f t="shared" si="33"/>
        <v>68.092997756103912</v>
      </c>
      <c r="X123" s="24"/>
      <c r="Y123" s="24"/>
    </row>
    <row r="124" spans="1:25" s="13" customFormat="1" ht="45" x14ac:dyDescent="0.25">
      <c r="A124" s="27" t="s">
        <v>258</v>
      </c>
      <c r="B124" s="28" t="s">
        <v>259</v>
      </c>
      <c r="C124" s="23">
        <v>21854.5</v>
      </c>
      <c r="D124" s="23">
        <v>0</v>
      </c>
      <c r="E124" s="23">
        <f>C124-D124-G124</f>
        <v>21854.5</v>
      </c>
      <c r="F124" s="23"/>
      <c r="G124" s="23"/>
      <c r="H124" s="23">
        <v>21854.5</v>
      </c>
      <c r="I124" s="23">
        <v>0</v>
      </c>
      <c r="J124" s="23">
        <f t="shared" si="50"/>
        <v>21854.5</v>
      </c>
      <c r="K124" s="23"/>
      <c r="L124" s="23">
        <v>383.61</v>
      </c>
      <c r="M124" s="23">
        <v>0</v>
      </c>
      <c r="N124" s="23">
        <f t="shared" si="51"/>
        <v>383.61</v>
      </c>
      <c r="O124" s="23"/>
      <c r="P124" s="23">
        <v>383.61</v>
      </c>
      <c r="Q124" s="23">
        <v>0</v>
      </c>
      <c r="R124" s="23">
        <f t="shared" si="52"/>
        <v>383.61</v>
      </c>
      <c r="S124" s="23"/>
      <c r="T124" s="23"/>
      <c r="U124" s="24">
        <f t="shared" si="32"/>
        <v>1.7552906724015651</v>
      </c>
      <c r="V124" s="24"/>
      <c r="W124" s="24">
        <f t="shared" si="33"/>
        <v>1.7552906724015651</v>
      </c>
      <c r="X124" s="24"/>
      <c r="Y124" s="24"/>
    </row>
    <row r="125" spans="1:25" s="13" customFormat="1" ht="45" x14ac:dyDescent="0.25">
      <c r="A125" s="27" t="s">
        <v>260</v>
      </c>
      <c r="B125" s="28" t="s">
        <v>261</v>
      </c>
      <c r="C125" s="23">
        <v>301000</v>
      </c>
      <c r="D125" s="23">
        <v>0</v>
      </c>
      <c r="E125" s="23">
        <v>301000</v>
      </c>
      <c r="F125" s="23"/>
      <c r="G125" s="23"/>
      <c r="H125" s="23">
        <v>301000</v>
      </c>
      <c r="I125" s="23">
        <v>0</v>
      </c>
      <c r="J125" s="23">
        <f t="shared" si="50"/>
        <v>301000</v>
      </c>
      <c r="K125" s="23"/>
      <c r="L125" s="23">
        <v>258953.14</v>
      </c>
      <c r="M125" s="23">
        <v>0</v>
      </c>
      <c r="N125" s="23">
        <f t="shared" si="51"/>
        <v>258953.14</v>
      </c>
      <c r="O125" s="23"/>
      <c r="P125" s="23">
        <v>245235.67</v>
      </c>
      <c r="Q125" s="23">
        <v>0</v>
      </c>
      <c r="R125" s="23">
        <f t="shared" si="52"/>
        <v>245235.67</v>
      </c>
      <c r="S125" s="23"/>
      <c r="T125" s="23"/>
      <c r="U125" s="24">
        <f t="shared" si="32"/>
        <v>81.473644518272422</v>
      </c>
      <c r="V125" s="24"/>
      <c r="W125" s="24">
        <f t="shared" si="33"/>
        <v>81.473644518272422</v>
      </c>
      <c r="X125" s="24"/>
      <c r="Y125" s="24"/>
    </row>
    <row r="126" spans="1:25" s="13" customFormat="1" ht="60" x14ac:dyDescent="0.25">
      <c r="A126" s="27" t="s">
        <v>262</v>
      </c>
      <c r="B126" s="28" t="s">
        <v>263</v>
      </c>
      <c r="C126" s="23">
        <v>12646.1</v>
      </c>
      <c r="D126" s="23">
        <v>0</v>
      </c>
      <c r="E126" s="23">
        <v>12646.1</v>
      </c>
      <c r="F126" s="23"/>
      <c r="G126" s="23"/>
      <c r="H126" s="23">
        <v>12395.1</v>
      </c>
      <c r="I126" s="23">
        <v>0</v>
      </c>
      <c r="J126" s="23">
        <f t="shared" si="50"/>
        <v>12395.1</v>
      </c>
      <c r="K126" s="23"/>
      <c r="L126" s="23">
        <v>5786.63</v>
      </c>
      <c r="M126" s="23">
        <v>0</v>
      </c>
      <c r="N126" s="23">
        <f t="shared" si="51"/>
        <v>5786.63</v>
      </c>
      <c r="O126" s="23"/>
      <c r="P126" s="23">
        <v>3096.9</v>
      </c>
      <c r="Q126" s="23">
        <v>0</v>
      </c>
      <c r="R126" s="23">
        <f t="shared" si="52"/>
        <v>3096.9</v>
      </c>
      <c r="S126" s="23"/>
      <c r="T126" s="23"/>
      <c r="U126" s="24">
        <f t="shared" si="32"/>
        <v>24.984873054674832</v>
      </c>
      <c r="V126" s="24"/>
      <c r="W126" s="24">
        <f t="shared" si="33"/>
        <v>24.984873054674832</v>
      </c>
      <c r="X126" s="24"/>
      <c r="Y126" s="24"/>
    </row>
    <row r="127" spans="1:25" s="13" customFormat="1" ht="60" customHeight="1" x14ac:dyDescent="0.25">
      <c r="A127" s="27" t="s">
        <v>264</v>
      </c>
      <c r="B127" s="28" t="s">
        <v>106</v>
      </c>
      <c r="C127" s="23">
        <v>208327.2</v>
      </c>
      <c r="D127" s="23">
        <v>0</v>
      </c>
      <c r="E127" s="23">
        <v>208327.2</v>
      </c>
      <c r="F127" s="23"/>
      <c r="G127" s="23"/>
      <c r="H127" s="23">
        <v>208327.2</v>
      </c>
      <c r="I127" s="23">
        <v>0</v>
      </c>
      <c r="J127" s="23">
        <f t="shared" si="50"/>
        <v>208327.2</v>
      </c>
      <c r="K127" s="23"/>
      <c r="L127" s="23">
        <v>207511.7</v>
      </c>
      <c r="M127" s="23">
        <v>0</v>
      </c>
      <c r="N127" s="23">
        <f t="shared" si="51"/>
        <v>207511.7</v>
      </c>
      <c r="O127" s="23"/>
      <c r="P127" s="23">
        <v>183835.73</v>
      </c>
      <c r="Q127" s="23">
        <v>0</v>
      </c>
      <c r="R127" s="23">
        <f t="shared" si="52"/>
        <v>183835.73</v>
      </c>
      <c r="S127" s="23"/>
      <c r="T127" s="23"/>
      <c r="U127" s="24">
        <f t="shared" si="32"/>
        <v>88.243748295949842</v>
      </c>
      <c r="V127" s="24"/>
      <c r="W127" s="24">
        <f t="shared" si="33"/>
        <v>88.243748295949842</v>
      </c>
      <c r="X127" s="24"/>
      <c r="Y127" s="24"/>
    </row>
    <row r="128" spans="1:25" s="13" customFormat="1" ht="45.75" customHeight="1" x14ac:dyDescent="0.25">
      <c r="A128" s="27" t="s">
        <v>472</v>
      </c>
      <c r="B128" s="28" t="s">
        <v>473</v>
      </c>
      <c r="C128" s="23">
        <v>0</v>
      </c>
      <c r="D128" s="23">
        <v>0</v>
      </c>
      <c r="E128" s="23">
        <f>C128-D128-G128</f>
        <v>0</v>
      </c>
      <c r="F128" s="23"/>
      <c r="G128" s="23"/>
      <c r="H128" s="23">
        <v>201</v>
      </c>
      <c r="I128" s="23">
        <v>0</v>
      </c>
      <c r="J128" s="23">
        <f t="shared" si="50"/>
        <v>201</v>
      </c>
      <c r="K128" s="23"/>
      <c r="L128" s="23">
        <v>201</v>
      </c>
      <c r="M128" s="23">
        <v>0</v>
      </c>
      <c r="N128" s="23">
        <f t="shared" si="51"/>
        <v>201</v>
      </c>
      <c r="O128" s="23"/>
      <c r="P128" s="23">
        <v>0</v>
      </c>
      <c r="Q128" s="23">
        <v>0</v>
      </c>
      <c r="R128" s="23">
        <f t="shared" si="52"/>
        <v>0</v>
      </c>
      <c r="S128" s="23"/>
      <c r="T128" s="23"/>
      <c r="U128" s="24">
        <f t="shared" si="32"/>
        <v>0</v>
      </c>
      <c r="V128" s="24"/>
      <c r="W128" s="24">
        <f t="shared" si="33"/>
        <v>0</v>
      </c>
      <c r="X128" s="24"/>
      <c r="Y128" s="24"/>
    </row>
    <row r="129" spans="1:25" s="12" customFormat="1" ht="62.25" customHeight="1" x14ac:dyDescent="0.25">
      <c r="A129" s="33">
        <v>13</v>
      </c>
      <c r="B129" s="51" t="s">
        <v>265</v>
      </c>
      <c r="C129" s="50">
        <f t="shared" ref="C129:T129" si="53">SUM(C130:C135)</f>
        <v>920574.7</v>
      </c>
      <c r="D129" s="50">
        <f t="shared" si="53"/>
        <v>0</v>
      </c>
      <c r="E129" s="50">
        <f t="shared" si="53"/>
        <v>920574.7</v>
      </c>
      <c r="F129" s="50">
        <f t="shared" si="53"/>
        <v>0</v>
      </c>
      <c r="G129" s="50">
        <f t="shared" si="53"/>
        <v>0</v>
      </c>
      <c r="H129" s="50">
        <f t="shared" si="53"/>
        <v>922385.7</v>
      </c>
      <c r="I129" s="50">
        <f t="shared" si="53"/>
        <v>0</v>
      </c>
      <c r="J129" s="50">
        <f t="shared" si="53"/>
        <v>922385.7</v>
      </c>
      <c r="K129" s="50">
        <f t="shared" si="53"/>
        <v>0</v>
      </c>
      <c r="L129" s="50">
        <f t="shared" si="53"/>
        <v>909264.45</v>
      </c>
      <c r="M129" s="50">
        <f t="shared" si="53"/>
        <v>0</v>
      </c>
      <c r="N129" s="50">
        <f t="shared" si="53"/>
        <v>909264.45</v>
      </c>
      <c r="O129" s="50">
        <f t="shared" si="53"/>
        <v>0</v>
      </c>
      <c r="P129" s="50">
        <f t="shared" si="53"/>
        <v>623356.87000000011</v>
      </c>
      <c r="Q129" s="50">
        <f t="shared" si="53"/>
        <v>0</v>
      </c>
      <c r="R129" s="50">
        <f t="shared" si="53"/>
        <v>623356.87000000011</v>
      </c>
      <c r="S129" s="50">
        <f t="shared" si="53"/>
        <v>0</v>
      </c>
      <c r="T129" s="50">
        <f t="shared" si="53"/>
        <v>0</v>
      </c>
      <c r="U129" s="24">
        <f t="shared" si="32"/>
        <v>67.580933876143149</v>
      </c>
      <c r="V129" s="24"/>
      <c r="W129" s="24">
        <f t="shared" si="33"/>
        <v>67.580933876143149</v>
      </c>
      <c r="X129" s="24"/>
      <c r="Y129" s="24"/>
    </row>
    <row r="130" spans="1:25" s="13" customFormat="1" ht="19.5" customHeight="1" x14ac:dyDescent="0.25">
      <c r="A130" s="27" t="s">
        <v>266</v>
      </c>
      <c r="B130" s="28" t="s">
        <v>267</v>
      </c>
      <c r="C130" s="23">
        <f>D130+E130</f>
        <v>661178.69999999995</v>
      </c>
      <c r="D130" s="23">
        <v>0</v>
      </c>
      <c r="E130" s="23">
        <v>661178.69999999995</v>
      </c>
      <c r="F130" s="23"/>
      <c r="G130" s="23"/>
      <c r="H130" s="23">
        <v>661178.69999999995</v>
      </c>
      <c r="I130" s="23">
        <v>0</v>
      </c>
      <c r="J130" s="23">
        <f t="shared" ref="J130:J135" si="54">H130-I130-K130</f>
        <v>661178.69999999995</v>
      </c>
      <c r="K130" s="23"/>
      <c r="L130" s="23">
        <v>658080.73</v>
      </c>
      <c r="M130" s="23">
        <v>0</v>
      </c>
      <c r="N130" s="23">
        <f t="shared" ref="N130:N135" si="55">L130-M130-O130</f>
        <v>658080.73</v>
      </c>
      <c r="O130" s="23"/>
      <c r="P130" s="23">
        <v>399526.96</v>
      </c>
      <c r="Q130" s="23">
        <v>0</v>
      </c>
      <c r="R130" s="23">
        <f t="shared" ref="R130:R135" si="56">P130-Q130-S130</f>
        <v>399526.96</v>
      </c>
      <c r="S130" s="23"/>
      <c r="T130" s="23"/>
      <c r="U130" s="24">
        <f t="shared" si="32"/>
        <v>60.42647169365862</v>
      </c>
      <c r="V130" s="24"/>
      <c r="W130" s="24">
        <f t="shared" si="33"/>
        <v>60.42647169365862</v>
      </c>
      <c r="X130" s="24"/>
      <c r="Y130" s="24"/>
    </row>
    <row r="131" spans="1:25" s="13" customFormat="1" ht="45" x14ac:dyDescent="0.25">
      <c r="A131" s="27" t="s">
        <v>268</v>
      </c>
      <c r="B131" s="28" t="s">
        <v>269</v>
      </c>
      <c r="C131" s="23">
        <v>17144.8</v>
      </c>
      <c r="D131" s="23">
        <v>0</v>
      </c>
      <c r="E131" s="23">
        <v>17144.8</v>
      </c>
      <c r="F131" s="23"/>
      <c r="G131" s="23"/>
      <c r="H131" s="23">
        <v>17144.8</v>
      </c>
      <c r="I131" s="23">
        <v>0</v>
      </c>
      <c r="J131" s="23">
        <f t="shared" si="54"/>
        <v>17144.8</v>
      </c>
      <c r="K131" s="23"/>
      <c r="L131" s="23">
        <v>17144.79</v>
      </c>
      <c r="M131" s="23">
        <v>0</v>
      </c>
      <c r="N131" s="23">
        <f t="shared" si="55"/>
        <v>17144.79</v>
      </c>
      <c r="O131" s="23"/>
      <c r="P131" s="23">
        <v>6542.09</v>
      </c>
      <c r="Q131" s="23">
        <v>0</v>
      </c>
      <c r="R131" s="23">
        <f t="shared" si="56"/>
        <v>6542.09</v>
      </c>
      <c r="S131" s="23"/>
      <c r="T131" s="23"/>
      <c r="U131" s="24">
        <f t="shared" si="32"/>
        <v>38.157867108394385</v>
      </c>
      <c r="V131" s="24"/>
      <c r="W131" s="24">
        <f t="shared" si="33"/>
        <v>38.157867108394385</v>
      </c>
      <c r="X131" s="24"/>
      <c r="Y131" s="24"/>
    </row>
    <row r="132" spans="1:25" s="13" customFormat="1" ht="45" x14ac:dyDescent="0.25">
      <c r="A132" s="27" t="s">
        <v>270</v>
      </c>
      <c r="B132" s="52" t="s">
        <v>277</v>
      </c>
      <c r="C132" s="53">
        <v>188451.20000000001</v>
      </c>
      <c r="D132" s="53">
        <v>0</v>
      </c>
      <c r="E132" s="53">
        <f>C132-D132-G132</f>
        <v>188451.20000000001</v>
      </c>
      <c r="F132" s="53"/>
      <c r="G132" s="53"/>
      <c r="H132" s="53">
        <v>187451.2</v>
      </c>
      <c r="I132" s="53">
        <v>0</v>
      </c>
      <c r="J132" s="53">
        <f>H132-I132-K132</f>
        <v>187451.2</v>
      </c>
      <c r="K132" s="53"/>
      <c r="L132" s="53">
        <v>184696.93</v>
      </c>
      <c r="M132" s="53">
        <v>0</v>
      </c>
      <c r="N132" s="53">
        <f>L132-M132-O132</f>
        <v>184696.93</v>
      </c>
      <c r="O132" s="53"/>
      <c r="P132" s="53">
        <v>184658.3</v>
      </c>
      <c r="Q132" s="53">
        <v>0</v>
      </c>
      <c r="R132" s="53">
        <f>P132-Q132-S132</f>
        <v>184658.3</v>
      </c>
      <c r="S132" s="53"/>
      <c r="T132" s="53"/>
      <c r="U132" s="24">
        <f t="shared" si="32"/>
        <v>98.510065553061267</v>
      </c>
      <c r="V132" s="24"/>
      <c r="W132" s="24">
        <f t="shared" si="33"/>
        <v>98.510065553061267</v>
      </c>
      <c r="X132" s="24"/>
      <c r="Y132" s="24"/>
    </row>
    <row r="133" spans="1:25" s="13" customFormat="1" ht="75" x14ac:dyDescent="0.25">
      <c r="A133" s="27" t="s">
        <v>272</v>
      </c>
      <c r="B133" s="28" t="s">
        <v>271</v>
      </c>
      <c r="C133" s="23">
        <v>14300</v>
      </c>
      <c r="D133" s="23">
        <v>0</v>
      </c>
      <c r="E133" s="23">
        <v>14300</v>
      </c>
      <c r="F133" s="23"/>
      <c r="G133" s="23"/>
      <c r="H133" s="23">
        <v>14785.3</v>
      </c>
      <c r="I133" s="23">
        <v>0</v>
      </c>
      <c r="J133" s="23">
        <f t="shared" si="54"/>
        <v>14785.3</v>
      </c>
      <c r="K133" s="23"/>
      <c r="L133" s="23">
        <v>14768.55</v>
      </c>
      <c r="M133" s="23">
        <v>0</v>
      </c>
      <c r="N133" s="23">
        <f t="shared" si="55"/>
        <v>14768.55</v>
      </c>
      <c r="O133" s="23"/>
      <c r="P133" s="23">
        <v>2520.12</v>
      </c>
      <c r="Q133" s="23">
        <v>0</v>
      </c>
      <c r="R133" s="23">
        <f t="shared" si="56"/>
        <v>2520.12</v>
      </c>
      <c r="S133" s="23"/>
      <c r="T133" s="23"/>
      <c r="U133" s="24">
        <f t="shared" si="32"/>
        <v>17.044767437928215</v>
      </c>
      <c r="V133" s="24"/>
      <c r="W133" s="24">
        <f t="shared" si="33"/>
        <v>17.044767437928215</v>
      </c>
      <c r="X133" s="24"/>
      <c r="Y133" s="24"/>
    </row>
    <row r="134" spans="1:25" s="13" customFormat="1" ht="68.25" customHeight="1" x14ac:dyDescent="0.25">
      <c r="A134" s="27" t="s">
        <v>274</v>
      </c>
      <c r="B134" s="28" t="s">
        <v>273</v>
      </c>
      <c r="C134" s="23">
        <v>4500</v>
      </c>
      <c r="D134" s="23">
        <v>0</v>
      </c>
      <c r="E134" s="23">
        <v>4500</v>
      </c>
      <c r="F134" s="23"/>
      <c r="G134" s="23"/>
      <c r="H134" s="23">
        <v>6825.7</v>
      </c>
      <c r="I134" s="23">
        <v>0</v>
      </c>
      <c r="J134" s="23">
        <f t="shared" si="54"/>
        <v>6825.7</v>
      </c>
      <c r="K134" s="23"/>
      <c r="L134" s="23">
        <v>4500</v>
      </c>
      <c r="M134" s="23">
        <v>0</v>
      </c>
      <c r="N134" s="23">
        <f t="shared" si="55"/>
        <v>4500</v>
      </c>
      <c r="O134" s="23"/>
      <c r="P134" s="23">
        <v>4500</v>
      </c>
      <c r="Q134" s="23">
        <v>0</v>
      </c>
      <c r="R134" s="23">
        <f t="shared" si="56"/>
        <v>4500</v>
      </c>
      <c r="S134" s="23"/>
      <c r="T134" s="23"/>
      <c r="U134" s="24">
        <f t="shared" si="32"/>
        <v>65.927304159280368</v>
      </c>
      <c r="V134" s="24"/>
      <c r="W134" s="24">
        <f t="shared" si="33"/>
        <v>65.927304159280368</v>
      </c>
      <c r="X134" s="24"/>
      <c r="Y134" s="24"/>
    </row>
    <row r="135" spans="1:25" s="13" customFormat="1" ht="45" x14ac:dyDescent="0.25">
      <c r="A135" s="32" t="s">
        <v>276</v>
      </c>
      <c r="B135" s="28" t="s">
        <v>275</v>
      </c>
      <c r="C135" s="23">
        <v>35000</v>
      </c>
      <c r="D135" s="23">
        <v>0</v>
      </c>
      <c r="E135" s="23">
        <v>35000</v>
      </c>
      <c r="F135" s="23"/>
      <c r="G135" s="23"/>
      <c r="H135" s="23">
        <v>35000</v>
      </c>
      <c r="I135" s="23">
        <v>0</v>
      </c>
      <c r="J135" s="23">
        <f t="shared" si="54"/>
        <v>35000</v>
      </c>
      <c r="K135" s="23"/>
      <c r="L135" s="23">
        <v>30073.45</v>
      </c>
      <c r="M135" s="23">
        <v>0</v>
      </c>
      <c r="N135" s="23">
        <f t="shared" si="55"/>
        <v>30073.45</v>
      </c>
      <c r="O135" s="23"/>
      <c r="P135" s="23">
        <v>25609.4</v>
      </c>
      <c r="Q135" s="23">
        <v>0</v>
      </c>
      <c r="R135" s="23">
        <f t="shared" si="56"/>
        <v>25609.4</v>
      </c>
      <c r="S135" s="23"/>
      <c r="T135" s="23"/>
      <c r="U135" s="24">
        <f t="shared" ref="U135:U172" si="57">P135/(H135+G135)%</f>
        <v>73.169714285714292</v>
      </c>
      <c r="V135" s="24"/>
      <c r="W135" s="24">
        <f t="shared" ref="W135:W172" si="58">R135/J135%</f>
        <v>73.169714285714292</v>
      </c>
      <c r="X135" s="24"/>
      <c r="Y135" s="24"/>
    </row>
    <row r="136" spans="1:25" s="12" customFormat="1" ht="87" customHeight="1" x14ac:dyDescent="0.25">
      <c r="A136" s="33">
        <v>14</v>
      </c>
      <c r="B136" s="34" t="s">
        <v>278</v>
      </c>
      <c r="C136" s="45">
        <f t="shared" ref="C136:T136" si="59">SUM(C137:C142)</f>
        <v>640304.6</v>
      </c>
      <c r="D136" s="45">
        <f t="shared" si="59"/>
        <v>0</v>
      </c>
      <c r="E136" s="45">
        <f t="shared" si="59"/>
        <v>640304.6</v>
      </c>
      <c r="F136" s="45">
        <f t="shared" si="59"/>
        <v>0</v>
      </c>
      <c r="G136" s="45">
        <f t="shared" si="59"/>
        <v>0</v>
      </c>
      <c r="H136" s="45">
        <f t="shared" si="59"/>
        <v>634704.6</v>
      </c>
      <c r="I136" s="45">
        <f t="shared" si="59"/>
        <v>0</v>
      </c>
      <c r="J136" s="45">
        <f t="shared" si="59"/>
        <v>634704.6</v>
      </c>
      <c r="K136" s="45">
        <f t="shared" si="59"/>
        <v>0</v>
      </c>
      <c r="L136" s="45">
        <f t="shared" si="59"/>
        <v>605517.21</v>
      </c>
      <c r="M136" s="45">
        <f t="shared" si="59"/>
        <v>0</v>
      </c>
      <c r="N136" s="45">
        <f t="shared" si="59"/>
        <v>605517.21</v>
      </c>
      <c r="O136" s="45">
        <f t="shared" si="59"/>
        <v>0</v>
      </c>
      <c r="P136" s="45">
        <f t="shared" si="59"/>
        <v>378228.38799999998</v>
      </c>
      <c r="Q136" s="45">
        <f t="shared" si="59"/>
        <v>0</v>
      </c>
      <c r="R136" s="45">
        <f t="shared" si="59"/>
        <v>378228.38799999998</v>
      </c>
      <c r="S136" s="45">
        <f t="shared" si="59"/>
        <v>0</v>
      </c>
      <c r="T136" s="45">
        <f t="shared" si="59"/>
        <v>0</v>
      </c>
      <c r="U136" s="24">
        <f t="shared" si="57"/>
        <v>59.591247329860224</v>
      </c>
      <c r="V136" s="24"/>
      <c r="W136" s="24">
        <f t="shared" si="58"/>
        <v>59.591247329860224</v>
      </c>
      <c r="X136" s="24"/>
      <c r="Y136" s="24"/>
    </row>
    <row r="137" spans="1:25" s="13" customFormat="1" ht="67.5" customHeight="1" x14ac:dyDescent="0.25">
      <c r="A137" s="27" t="s">
        <v>279</v>
      </c>
      <c r="B137" s="28" t="s">
        <v>280</v>
      </c>
      <c r="C137" s="23">
        <v>12656</v>
      </c>
      <c r="D137" s="23">
        <v>0</v>
      </c>
      <c r="E137" s="23">
        <f t="shared" ref="E137:E142" si="60">C137-D137-G137</f>
        <v>12656</v>
      </c>
      <c r="F137" s="23"/>
      <c r="G137" s="23"/>
      <c r="H137" s="23">
        <v>12656</v>
      </c>
      <c r="I137" s="23">
        <v>0</v>
      </c>
      <c r="J137" s="53">
        <f t="shared" ref="J137:J142" si="61">H137-I137-K137</f>
        <v>12656</v>
      </c>
      <c r="K137" s="23"/>
      <c r="L137" s="23">
        <v>12656</v>
      </c>
      <c r="M137" s="23">
        <v>0</v>
      </c>
      <c r="N137" s="53">
        <f t="shared" ref="N137:N142" si="62">L137-M137-O137</f>
        <v>12656</v>
      </c>
      <c r="O137" s="23"/>
      <c r="P137" s="23">
        <v>12656</v>
      </c>
      <c r="Q137" s="23">
        <v>0</v>
      </c>
      <c r="R137" s="53">
        <f t="shared" ref="R137:R142" si="63">P137-Q137-S137</f>
        <v>12656</v>
      </c>
      <c r="S137" s="23"/>
      <c r="T137" s="23"/>
      <c r="U137" s="24">
        <f t="shared" si="57"/>
        <v>100</v>
      </c>
      <c r="V137" s="24"/>
      <c r="W137" s="24">
        <f t="shared" si="58"/>
        <v>100</v>
      </c>
      <c r="X137" s="24"/>
      <c r="Y137" s="24"/>
    </row>
    <row r="138" spans="1:25" s="13" customFormat="1" ht="91.5" customHeight="1" x14ac:dyDescent="0.25">
      <c r="A138" s="27" t="s">
        <v>281</v>
      </c>
      <c r="B138" s="28" t="s">
        <v>282</v>
      </c>
      <c r="C138" s="23">
        <v>160007.4</v>
      </c>
      <c r="D138" s="23">
        <v>0</v>
      </c>
      <c r="E138" s="23">
        <f t="shared" si="60"/>
        <v>160007.4</v>
      </c>
      <c r="F138" s="23"/>
      <c r="G138" s="23"/>
      <c r="H138" s="23">
        <v>154407.4</v>
      </c>
      <c r="I138" s="23">
        <v>0</v>
      </c>
      <c r="J138" s="53">
        <f t="shared" si="61"/>
        <v>154407.4</v>
      </c>
      <c r="K138" s="23"/>
      <c r="L138" s="23">
        <v>152224.68</v>
      </c>
      <c r="M138" s="23">
        <v>0</v>
      </c>
      <c r="N138" s="53">
        <f t="shared" si="62"/>
        <v>152224.68</v>
      </c>
      <c r="O138" s="23"/>
      <c r="P138" s="23">
        <v>80791.31</v>
      </c>
      <c r="Q138" s="23">
        <v>0</v>
      </c>
      <c r="R138" s="53">
        <f t="shared" si="63"/>
        <v>80791.31</v>
      </c>
      <c r="S138" s="23"/>
      <c r="T138" s="23"/>
      <c r="U138" s="24">
        <f t="shared" si="57"/>
        <v>52.32347024818759</v>
      </c>
      <c r="V138" s="24"/>
      <c r="W138" s="24">
        <f t="shared" si="58"/>
        <v>52.32347024818759</v>
      </c>
      <c r="X138" s="24"/>
      <c r="Y138" s="24"/>
    </row>
    <row r="139" spans="1:25" s="13" customFormat="1" ht="91.5" customHeight="1" x14ac:dyDescent="0.25">
      <c r="A139" s="27" t="s">
        <v>283</v>
      </c>
      <c r="B139" s="28" t="s">
        <v>284</v>
      </c>
      <c r="C139" s="23">
        <v>5954</v>
      </c>
      <c r="D139" s="23">
        <v>0</v>
      </c>
      <c r="E139" s="23">
        <f t="shared" si="60"/>
        <v>5954</v>
      </c>
      <c r="F139" s="23"/>
      <c r="G139" s="23"/>
      <c r="H139" s="23">
        <v>6504.4</v>
      </c>
      <c r="I139" s="23">
        <v>0</v>
      </c>
      <c r="J139" s="53">
        <f t="shared" si="61"/>
        <v>6504.4</v>
      </c>
      <c r="K139" s="23"/>
      <c r="L139" s="23">
        <v>6503.49</v>
      </c>
      <c r="M139" s="23">
        <v>0</v>
      </c>
      <c r="N139" s="53">
        <f t="shared" si="62"/>
        <v>6503.49</v>
      </c>
      <c r="O139" s="23"/>
      <c r="P139" s="23">
        <v>6503.4979999999996</v>
      </c>
      <c r="Q139" s="23">
        <v>0</v>
      </c>
      <c r="R139" s="53">
        <f t="shared" si="63"/>
        <v>6503.4979999999996</v>
      </c>
      <c r="S139" s="23"/>
      <c r="T139" s="23"/>
      <c r="U139" s="24">
        <f t="shared" si="57"/>
        <v>99.986132464178098</v>
      </c>
      <c r="V139" s="24"/>
      <c r="W139" s="24">
        <f t="shared" si="58"/>
        <v>99.986132464178098</v>
      </c>
      <c r="X139" s="24"/>
      <c r="Y139" s="24"/>
    </row>
    <row r="140" spans="1:25" s="13" customFormat="1" ht="75" customHeight="1" x14ac:dyDescent="0.25">
      <c r="A140" s="27" t="s">
        <v>285</v>
      </c>
      <c r="B140" s="28" t="s">
        <v>286</v>
      </c>
      <c r="C140" s="23">
        <v>46660</v>
      </c>
      <c r="D140" s="23">
        <v>0</v>
      </c>
      <c r="E140" s="23">
        <f t="shared" si="60"/>
        <v>46660</v>
      </c>
      <c r="F140" s="23"/>
      <c r="G140" s="23"/>
      <c r="H140" s="23">
        <v>41313</v>
      </c>
      <c r="I140" s="23">
        <v>0</v>
      </c>
      <c r="J140" s="53">
        <f t="shared" si="61"/>
        <v>41313</v>
      </c>
      <c r="K140" s="23"/>
      <c r="L140" s="23">
        <v>34910</v>
      </c>
      <c r="M140" s="23">
        <v>0</v>
      </c>
      <c r="N140" s="53">
        <f t="shared" si="62"/>
        <v>34910</v>
      </c>
      <c r="O140" s="23"/>
      <c r="P140" s="23">
        <v>12647.09</v>
      </c>
      <c r="Q140" s="23">
        <v>0</v>
      </c>
      <c r="R140" s="53">
        <f t="shared" si="63"/>
        <v>12647.09</v>
      </c>
      <c r="S140" s="23"/>
      <c r="T140" s="23"/>
      <c r="U140" s="24">
        <f t="shared" si="57"/>
        <v>30.612857938179268</v>
      </c>
      <c r="V140" s="24"/>
      <c r="W140" s="24">
        <f t="shared" si="58"/>
        <v>30.612857938179268</v>
      </c>
      <c r="X140" s="24"/>
      <c r="Y140" s="24"/>
    </row>
    <row r="141" spans="1:25" s="13" customFormat="1" ht="67.5" customHeight="1" x14ac:dyDescent="0.25">
      <c r="A141" s="27" t="s">
        <v>287</v>
      </c>
      <c r="B141" s="28" t="s">
        <v>288</v>
      </c>
      <c r="C141" s="23">
        <v>10500</v>
      </c>
      <c r="D141" s="23">
        <v>0</v>
      </c>
      <c r="E141" s="23">
        <f t="shared" si="60"/>
        <v>10500</v>
      </c>
      <c r="F141" s="23"/>
      <c r="G141" s="23"/>
      <c r="H141" s="23">
        <v>10500</v>
      </c>
      <c r="I141" s="23">
        <v>0</v>
      </c>
      <c r="J141" s="53">
        <f t="shared" si="61"/>
        <v>10500</v>
      </c>
      <c r="K141" s="23"/>
      <c r="L141" s="23">
        <v>0</v>
      </c>
      <c r="M141" s="23">
        <v>0</v>
      </c>
      <c r="N141" s="53">
        <f t="shared" si="62"/>
        <v>0</v>
      </c>
      <c r="O141" s="23"/>
      <c r="P141" s="23">
        <v>0</v>
      </c>
      <c r="Q141" s="23">
        <v>0</v>
      </c>
      <c r="R141" s="53">
        <f t="shared" si="63"/>
        <v>0</v>
      </c>
      <c r="S141" s="23"/>
      <c r="T141" s="23"/>
      <c r="U141" s="24">
        <f t="shared" si="57"/>
        <v>0</v>
      </c>
      <c r="V141" s="24"/>
      <c r="W141" s="24">
        <f t="shared" si="58"/>
        <v>0</v>
      </c>
      <c r="X141" s="24"/>
      <c r="Y141" s="24"/>
    </row>
    <row r="142" spans="1:25" s="13" customFormat="1" ht="57.75" customHeight="1" x14ac:dyDescent="0.25">
      <c r="A142" s="27" t="s">
        <v>289</v>
      </c>
      <c r="B142" s="28" t="s">
        <v>155</v>
      </c>
      <c r="C142" s="23">
        <v>404527.2</v>
      </c>
      <c r="D142" s="23">
        <v>0</v>
      </c>
      <c r="E142" s="23">
        <f t="shared" si="60"/>
        <v>404527.2</v>
      </c>
      <c r="F142" s="23"/>
      <c r="G142" s="23"/>
      <c r="H142" s="23">
        <v>409323.8</v>
      </c>
      <c r="I142" s="23">
        <v>0</v>
      </c>
      <c r="J142" s="23">
        <f t="shared" si="61"/>
        <v>409323.8</v>
      </c>
      <c r="K142" s="23"/>
      <c r="L142" s="23">
        <v>399223.03999999998</v>
      </c>
      <c r="M142" s="23">
        <v>0</v>
      </c>
      <c r="N142" s="23">
        <f t="shared" si="62"/>
        <v>399223.03999999998</v>
      </c>
      <c r="O142" s="23"/>
      <c r="P142" s="23">
        <v>265630.49</v>
      </c>
      <c r="Q142" s="23">
        <v>0</v>
      </c>
      <c r="R142" s="23">
        <f t="shared" si="63"/>
        <v>265630.49</v>
      </c>
      <c r="S142" s="23"/>
      <c r="T142" s="23"/>
      <c r="U142" s="24">
        <f t="shared" si="57"/>
        <v>64.89495357953777</v>
      </c>
      <c r="V142" s="24"/>
      <c r="W142" s="24">
        <f t="shared" si="58"/>
        <v>64.89495357953777</v>
      </c>
      <c r="X142" s="24"/>
      <c r="Y142" s="24"/>
    </row>
    <row r="143" spans="1:25" s="14" customFormat="1" ht="71.25" x14ac:dyDescent="0.25">
      <c r="A143" s="33">
        <v>15</v>
      </c>
      <c r="B143" s="54" t="s">
        <v>290</v>
      </c>
      <c r="C143" s="45">
        <f>SUM(C144:C157)</f>
        <v>684494.60000000009</v>
      </c>
      <c r="D143" s="45">
        <f>SUM(D144:D156)</f>
        <v>215112.8</v>
      </c>
      <c r="E143" s="45">
        <f>SUM(E144:E157)</f>
        <v>469381.8</v>
      </c>
      <c r="F143" s="45">
        <f>SUM(F144:F156)</f>
        <v>0</v>
      </c>
      <c r="G143" s="45">
        <f>SUM(G144:G156)</f>
        <v>0</v>
      </c>
      <c r="H143" s="45">
        <f>SUM(H144:H157)</f>
        <v>571300.20000000007</v>
      </c>
      <c r="I143" s="45">
        <f>SUM(I144:I157)</f>
        <v>210918.39999999999</v>
      </c>
      <c r="J143" s="45">
        <f>SUM(J144:J157)</f>
        <v>360381.8</v>
      </c>
      <c r="K143" s="45">
        <f>SUM(K144:K156)</f>
        <v>0</v>
      </c>
      <c r="L143" s="45">
        <f>SUM(L144:L157)</f>
        <v>394333.34</v>
      </c>
      <c r="M143" s="45">
        <f>SUM(M144:M157)</f>
        <v>138318.39999999999</v>
      </c>
      <c r="N143" s="45">
        <f>SUM(N144:N157)</f>
        <v>256014.94</v>
      </c>
      <c r="O143" s="45">
        <f>SUM(O144:O156)</f>
        <v>0</v>
      </c>
      <c r="P143" s="45">
        <f>SUM(P144:P157)</f>
        <v>175442.85999999996</v>
      </c>
      <c r="Q143" s="45">
        <f>SUM(Q144:Q157)</f>
        <v>15435.44</v>
      </c>
      <c r="R143" s="45">
        <f>SUM(R144:R157)</f>
        <v>160007.41999999998</v>
      </c>
      <c r="S143" s="45">
        <f>SUM(S144:S156)</f>
        <v>0</v>
      </c>
      <c r="T143" s="45">
        <f>SUM(T144:T156)</f>
        <v>0</v>
      </c>
      <c r="U143" s="24">
        <f t="shared" si="57"/>
        <v>30.709399366567691</v>
      </c>
      <c r="V143" s="24">
        <f t="shared" ref="V143:V169" si="64">Q143/I143%</f>
        <v>7.3182045757980347</v>
      </c>
      <c r="W143" s="24">
        <f t="shared" si="58"/>
        <v>44.399417506655439</v>
      </c>
      <c r="X143" s="24"/>
      <c r="Y143" s="24"/>
    </row>
    <row r="144" spans="1:25" s="13" customFormat="1" ht="36" customHeight="1" x14ac:dyDescent="0.25">
      <c r="A144" s="27" t="s">
        <v>291</v>
      </c>
      <c r="B144" s="55" t="s">
        <v>292</v>
      </c>
      <c r="C144" s="23">
        <v>269477.90000000002</v>
      </c>
      <c r="D144" s="23">
        <v>192353.9</v>
      </c>
      <c r="E144" s="23">
        <f t="shared" ref="E144:E150" si="65">C144-D144-G144</f>
        <v>77124.000000000029</v>
      </c>
      <c r="F144" s="23"/>
      <c r="G144" s="23"/>
      <c r="H144" s="23">
        <v>269477.90000000002</v>
      </c>
      <c r="I144" s="23">
        <v>192353.9</v>
      </c>
      <c r="J144" s="23">
        <f t="shared" ref="J144:J156" si="66">H144-I144-K144</f>
        <v>77124.000000000029</v>
      </c>
      <c r="K144" s="23"/>
      <c r="L144" s="23">
        <v>193056.74</v>
      </c>
      <c r="M144" s="23">
        <v>119753.9</v>
      </c>
      <c r="N144" s="23">
        <f t="shared" ref="N144:N156" si="67">L144-M144-O144</f>
        <v>73302.84</v>
      </c>
      <c r="O144" s="23"/>
      <c r="P144" s="23">
        <v>0</v>
      </c>
      <c r="Q144" s="23">
        <v>0</v>
      </c>
      <c r="R144" s="23">
        <f t="shared" ref="R144:R156" si="68">P144-Q144-S144</f>
        <v>0</v>
      </c>
      <c r="S144" s="23"/>
      <c r="T144" s="23"/>
      <c r="U144" s="24">
        <f t="shared" si="57"/>
        <v>0</v>
      </c>
      <c r="V144" s="24">
        <f t="shared" si="64"/>
        <v>0</v>
      </c>
      <c r="W144" s="24">
        <f t="shared" si="58"/>
        <v>0</v>
      </c>
      <c r="X144" s="24"/>
      <c r="Y144" s="24"/>
    </row>
    <row r="145" spans="1:25" s="13" customFormat="1" ht="45" x14ac:dyDescent="0.25">
      <c r="A145" s="27" t="s">
        <v>293</v>
      </c>
      <c r="B145" s="56" t="s">
        <v>294</v>
      </c>
      <c r="C145" s="23">
        <v>198225</v>
      </c>
      <c r="D145" s="23">
        <v>0</v>
      </c>
      <c r="E145" s="23">
        <f t="shared" si="65"/>
        <v>198225</v>
      </c>
      <c r="F145" s="23"/>
      <c r="G145" s="23"/>
      <c r="H145" s="23">
        <v>89205.4</v>
      </c>
      <c r="I145" s="23">
        <v>0</v>
      </c>
      <c r="J145" s="23">
        <f t="shared" si="66"/>
        <v>89205.4</v>
      </c>
      <c r="K145" s="23"/>
      <c r="L145" s="23">
        <v>105.12</v>
      </c>
      <c r="M145" s="23">
        <v>0</v>
      </c>
      <c r="N145" s="23">
        <f t="shared" si="67"/>
        <v>105.12</v>
      </c>
      <c r="O145" s="23"/>
      <c r="P145" s="23">
        <v>105.12</v>
      </c>
      <c r="Q145" s="23">
        <v>0</v>
      </c>
      <c r="R145" s="23">
        <f t="shared" si="68"/>
        <v>105.12</v>
      </c>
      <c r="S145" s="23"/>
      <c r="T145" s="23"/>
      <c r="U145" s="24">
        <f t="shared" si="57"/>
        <v>0.11784039979642488</v>
      </c>
      <c r="V145" s="24"/>
      <c r="W145" s="24">
        <f t="shared" si="58"/>
        <v>0.11784039979642488</v>
      </c>
      <c r="X145" s="24"/>
      <c r="Y145" s="24"/>
    </row>
    <row r="146" spans="1:25" s="13" customFormat="1" ht="75" x14ac:dyDescent="0.25">
      <c r="A146" s="27" t="s">
        <v>295</v>
      </c>
      <c r="B146" s="56" t="s">
        <v>303</v>
      </c>
      <c r="C146" s="23">
        <v>107.2</v>
      </c>
      <c r="D146" s="23">
        <v>107.2</v>
      </c>
      <c r="E146" s="23">
        <f t="shared" si="65"/>
        <v>0</v>
      </c>
      <c r="F146" s="23"/>
      <c r="G146" s="23"/>
      <c r="H146" s="23">
        <v>107.2</v>
      </c>
      <c r="I146" s="23">
        <v>107.2</v>
      </c>
      <c r="J146" s="23">
        <f>H146-I146-K146</f>
        <v>0</v>
      </c>
      <c r="K146" s="23"/>
      <c r="L146" s="23">
        <v>107.2</v>
      </c>
      <c r="M146" s="23">
        <v>107.2</v>
      </c>
      <c r="N146" s="23">
        <f>L146-M146-O146</f>
        <v>0</v>
      </c>
      <c r="O146" s="23"/>
      <c r="P146" s="23">
        <v>0</v>
      </c>
      <c r="Q146" s="23">
        <v>0</v>
      </c>
      <c r="R146" s="23">
        <f>P146-Q146-S146</f>
        <v>0</v>
      </c>
      <c r="S146" s="23"/>
      <c r="T146" s="23"/>
      <c r="U146" s="24">
        <f t="shared" si="57"/>
        <v>0</v>
      </c>
      <c r="V146" s="24">
        <f t="shared" si="64"/>
        <v>0</v>
      </c>
      <c r="W146" s="24"/>
      <c r="X146" s="24"/>
      <c r="Y146" s="24"/>
    </row>
    <row r="147" spans="1:25" s="13" customFormat="1" ht="60" x14ac:dyDescent="0.25">
      <c r="A147" s="27" t="s">
        <v>296</v>
      </c>
      <c r="B147" s="56" t="s">
        <v>305</v>
      </c>
      <c r="C147" s="23">
        <v>4194.3999999999996</v>
      </c>
      <c r="D147" s="23">
        <v>4194.3999999999996</v>
      </c>
      <c r="E147" s="23">
        <f t="shared" si="65"/>
        <v>0</v>
      </c>
      <c r="F147" s="23"/>
      <c r="G147" s="23"/>
      <c r="H147" s="23">
        <v>0</v>
      </c>
      <c r="I147" s="23">
        <v>0</v>
      </c>
      <c r="J147" s="23">
        <f>H147-I147-K147</f>
        <v>0</v>
      </c>
      <c r="K147" s="23"/>
      <c r="L147" s="23">
        <v>0</v>
      </c>
      <c r="M147" s="23">
        <v>0</v>
      </c>
      <c r="N147" s="23">
        <f>L147-M147-O147</f>
        <v>0</v>
      </c>
      <c r="O147" s="23"/>
      <c r="P147" s="23">
        <v>0</v>
      </c>
      <c r="Q147" s="23">
        <v>0</v>
      </c>
      <c r="R147" s="23">
        <f>P147-Q147-S147</f>
        <v>0</v>
      </c>
      <c r="S147" s="23"/>
      <c r="T147" s="23"/>
      <c r="U147" s="24"/>
      <c r="V147" s="24"/>
      <c r="W147" s="24"/>
      <c r="X147" s="24"/>
      <c r="Y147" s="24"/>
    </row>
    <row r="148" spans="1:25" s="13" customFormat="1" ht="45" x14ac:dyDescent="0.25">
      <c r="A148" s="27" t="s">
        <v>298</v>
      </c>
      <c r="B148" s="56" t="s">
        <v>307</v>
      </c>
      <c r="C148" s="23">
        <v>100</v>
      </c>
      <c r="D148" s="23">
        <v>0</v>
      </c>
      <c r="E148" s="23">
        <f t="shared" si="65"/>
        <v>100</v>
      </c>
      <c r="F148" s="23"/>
      <c r="G148" s="23"/>
      <c r="H148" s="23">
        <v>119.5</v>
      </c>
      <c r="I148" s="23">
        <v>0</v>
      </c>
      <c r="J148" s="23">
        <f>H148-I148-K148</f>
        <v>119.5</v>
      </c>
      <c r="K148" s="23"/>
      <c r="L148" s="23">
        <v>19.45</v>
      </c>
      <c r="M148" s="23">
        <v>0</v>
      </c>
      <c r="N148" s="23">
        <f>L148-M148-O148</f>
        <v>19.45</v>
      </c>
      <c r="O148" s="23"/>
      <c r="P148" s="23">
        <v>19.45</v>
      </c>
      <c r="Q148" s="23">
        <v>0</v>
      </c>
      <c r="R148" s="23">
        <f>P148-Q148-S148</f>
        <v>19.45</v>
      </c>
      <c r="S148" s="23"/>
      <c r="T148" s="23"/>
      <c r="U148" s="24">
        <f t="shared" si="57"/>
        <v>16.27615062761506</v>
      </c>
      <c r="V148" s="24"/>
      <c r="W148" s="24">
        <f t="shared" si="58"/>
        <v>16.27615062761506</v>
      </c>
      <c r="X148" s="24"/>
      <c r="Y148" s="24"/>
    </row>
    <row r="149" spans="1:25" s="13" customFormat="1" ht="75" x14ac:dyDescent="0.25">
      <c r="A149" s="27" t="s">
        <v>300</v>
      </c>
      <c r="B149" s="56" t="s">
        <v>309</v>
      </c>
      <c r="C149" s="23">
        <v>5000</v>
      </c>
      <c r="D149" s="23">
        <v>0</v>
      </c>
      <c r="E149" s="23">
        <f t="shared" si="65"/>
        <v>5000</v>
      </c>
      <c r="F149" s="23"/>
      <c r="G149" s="23"/>
      <c r="H149" s="23">
        <v>98.9</v>
      </c>
      <c r="I149" s="23">
        <v>0</v>
      </c>
      <c r="J149" s="23">
        <f>H149-I149-K149</f>
        <v>98.9</v>
      </c>
      <c r="K149" s="23"/>
      <c r="L149" s="23">
        <v>98.88</v>
      </c>
      <c r="M149" s="23">
        <v>0</v>
      </c>
      <c r="N149" s="23">
        <f>L149-M149-O149</f>
        <v>98.88</v>
      </c>
      <c r="O149" s="23"/>
      <c r="P149" s="23">
        <v>98.88</v>
      </c>
      <c r="Q149" s="23">
        <v>0</v>
      </c>
      <c r="R149" s="23">
        <f>P149-Q149-S149</f>
        <v>98.88</v>
      </c>
      <c r="S149" s="23"/>
      <c r="T149" s="23"/>
      <c r="U149" s="24">
        <f t="shared" si="57"/>
        <v>99.979777553083906</v>
      </c>
      <c r="V149" s="24"/>
      <c r="W149" s="24">
        <f t="shared" si="58"/>
        <v>99.979777553083906</v>
      </c>
      <c r="X149" s="24"/>
      <c r="Y149" s="24"/>
    </row>
    <row r="150" spans="1:25" s="13" customFormat="1" ht="38.25" customHeight="1" x14ac:dyDescent="0.25">
      <c r="A150" s="27" t="s">
        <v>302</v>
      </c>
      <c r="B150" s="56" t="s">
        <v>311</v>
      </c>
      <c r="C150" s="23">
        <v>856.1</v>
      </c>
      <c r="D150" s="23">
        <v>0</v>
      </c>
      <c r="E150" s="23">
        <f t="shared" si="65"/>
        <v>856.1</v>
      </c>
      <c r="F150" s="23"/>
      <c r="G150" s="23"/>
      <c r="H150" s="23">
        <v>757.2</v>
      </c>
      <c r="I150" s="23">
        <v>0</v>
      </c>
      <c r="J150" s="23">
        <f>H150-I150-K150</f>
        <v>757.2</v>
      </c>
      <c r="K150" s="23"/>
      <c r="L150" s="23">
        <v>320.16000000000003</v>
      </c>
      <c r="M150" s="23">
        <v>0</v>
      </c>
      <c r="N150" s="23">
        <f>L150-M150-O150</f>
        <v>320.16000000000003</v>
      </c>
      <c r="O150" s="23"/>
      <c r="P150" s="23">
        <v>0</v>
      </c>
      <c r="Q150" s="23">
        <v>0</v>
      </c>
      <c r="R150" s="23">
        <f>P150-Q150-S150</f>
        <v>0</v>
      </c>
      <c r="S150" s="23"/>
      <c r="T150" s="23"/>
      <c r="U150" s="24">
        <f t="shared" si="57"/>
        <v>0</v>
      </c>
      <c r="V150" s="24"/>
      <c r="W150" s="24">
        <f t="shared" si="58"/>
        <v>0</v>
      </c>
      <c r="X150" s="24"/>
      <c r="Y150" s="24"/>
    </row>
    <row r="151" spans="1:25" s="13" customFormat="1" ht="45" x14ac:dyDescent="0.25">
      <c r="A151" s="27" t="s">
        <v>304</v>
      </c>
      <c r="B151" s="56" t="s">
        <v>297</v>
      </c>
      <c r="C151" s="23">
        <v>2498.1</v>
      </c>
      <c r="D151" s="23">
        <v>0</v>
      </c>
      <c r="E151" s="23">
        <v>2498.1</v>
      </c>
      <c r="F151" s="23"/>
      <c r="G151" s="23"/>
      <c r="H151" s="23">
        <v>2498.1</v>
      </c>
      <c r="I151" s="23">
        <v>0</v>
      </c>
      <c r="J151" s="23">
        <f t="shared" si="66"/>
        <v>2498.1</v>
      </c>
      <c r="K151" s="23"/>
      <c r="L151" s="23">
        <v>0</v>
      </c>
      <c r="M151" s="23">
        <v>0</v>
      </c>
      <c r="N151" s="23">
        <f t="shared" si="67"/>
        <v>0</v>
      </c>
      <c r="O151" s="23"/>
      <c r="P151" s="23">
        <v>0</v>
      </c>
      <c r="Q151" s="23">
        <v>0</v>
      </c>
      <c r="R151" s="23">
        <f t="shared" si="68"/>
        <v>0</v>
      </c>
      <c r="S151" s="23"/>
      <c r="T151" s="23"/>
      <c r="U151" s="24">
        <f t="shared" si="57"/>
        <v>0</v>
      </c>
      <c r="V151" s="24"/>
      <c r="W151" s="24">
        <f t="shared" si="58"/>
        <v>0</v>
      </c>
      <c r="X151" s="24"/>
      <c r="Y151" s="24"/>
    </row>
    <row r="152" spans="1:25" s="13" customFormat="1" ht="175.5" customHeight="1" x14ac:dyDescent="0.25">
      <c r="A152" s="32" t="s">
        <v>306</v>
      </c>
      <c r="B152" s="56" t="s">
        <v>313</v>
      </c>
      <c r="C152" s="23">
        <v>131602.4</v>
      </c>
      <c r="D152" s="23">
        <v>0</v>
      </c>
      <c r="E152" s="23">
        <f>C152-D152-G152</f>
        <v>131602.4</v>
      </c>
      <c r="F152" s="23"/>
      <c r="G152" s="23"/>
      <c r="H152" s="23">
        <v>131602.5</v>
      </c>
      <c r="I152" s="23">
        <v>0</v>
      </c>
      <c r="J152" s="23">
        <f>H152-I152-K152</f>
        <v>131602.5</v>
      </c>
      <c r="K152" s="23"/>
      <c r="L152" s="23">
        <v>131345.35999999999</v>
      </c>
      <c r="M152" s="23">
        <v>0</v>
      </c>
      <c r="N152" s="23">
        <f>L152-M152-O152</f>
        <v>131345.35999999999</v>
      </c>
      <c r="O152" s="23"/>
      <c r="P152" s="23">
        <v>125119.18</v>
      </c>
      <c r="Q152" s="23">
        <v>0</v>
      </c>
      <c r="R152" s="23">
        <f>P152-Q152-S152</f>
        <v>125119.18</v>
      </c>
      <c r="S152" s="23"/>
      <c r="T152" s="23"/>
      <c r="U152" s="24">
        <f t="shared" si="57"/>
        <v>95.07355863300468</v>
      </c>
      <c r="V152" s="24"/>
      <c r="W152" s="24">
        <f t="shared" si="58"/>
        <v>95.07355863300468</v>
      </c>
      <c r="X152" s="24"/>
      <c r="Y152" s="24"/>
    </row>
    <row r="153" spans="1:25" ht="45" x14ac:dyDescent="0.25">
      <c r="A153" s="27" t="s">
        <v>308</v>
      </c>
      <c r="B153" s="56" t="s">
        <v>315</v>
      </c>
      <c r="C153" s="23">
        <v>18457.3</v>
      </c>
      <c r="D153" s="23">
        <v>18457.3</v>
      </c>
      <c r="E153" s="23">
        <f>C153-D153-G153</f>
        <v>0</v>
      </c>
      <c r="F153" s="23"/>
      <c r="G153" s="23"/>
      <c r="H153" s="23">
        <v>18457.3</v>
      </c>
      <c r="I153" s="23">
        <v>18457.3</v>
      </c>
      <c r="J153" s="23">
        <f>H153-I153-K153</f>
        <v>0</v>
      </c>
      <c r="K153" s="23"/>
      <c r="L153" s="23">
        <v>18457.3</v>
      </c>
      <c r="M153" s="23">
        <v>18457.3</v>
      </c>
      <c r="N153" s="23">
        <f>L153-M153-O153</f>
        <v>0</v>
      </c>
      <c r="O153" s="23"/>
      <c r="P153" s="23">
        <v>15435.44</v>
      </c>
      <c r="Q153" s="23">
        <v>15435.44</v>
      </c>
      <c r="R153" s="23">
        <f>P153-Q153-S153</f>
        <v>0</v>
      </c>
      <c r="S153" s="23"/>
      <c r="T153" s="23"/>
      <c r="U153" s="24">
        <f t="shared" si="57"/>
        <v>83.627832889967664</v>
      </c>
      <c r="V153" s="24">
        <f t="shared" si="64"/>
        <v>83.627832889967664</v>
      </c>
      <c r="W153" s="24"/>
      <c r="X153" s="24"/>
      <c r="Y153" s="24"/>
    </row>
    <row r="154" spans="1:25" s="13" customFormat="1" ht="45" x14ac:dyDescent="0.25">
      <c r="A154" s="32" t="s">
        <v>310</v>
      </c>
      <c r="B154" s="56" t="s">
        <v>155</v>
      </c>
      <c r="C154" s="23">
        <v>48020.800000000003</v>
      </c>
      <c r="D154" s="23">
        <v>0</v>
      </c>
      <c r="E154" s="23">
        <f>C154-D154-G154</f>
        <v>48020.800000000003</v>
      </c>
      <c r="F154" s="23"/>
      <c r="G154" s="23"/>
      <c r="H154" s="23">
        <v>47309.599999999999</v>
      </c>
      <c r="I154" s="23">
        <v>0</v>
      </c>
      <c r="J154" s="23">
        <f>H154-I154-K154</f>
        <v>47309.599999999999</v>
      </c>
      <c r="K154" s="23"/>
      <c r="L154" s="23">
        <v>45695.51</v>
      </c>
      <c r="M154" s="23">
        <v>0</v>
      </c>
      <c r="N154" s="23">
        <f>L154-M154-O154</f>
        <v>45695.51</v>
      </c>
      <c r="O154" s="23"/>
      <c r="P154" s="23">
        <v>30222.65</v>
      </c>
      <c r="Q154" s="23">
        <v>0</v>
      </c>
      <c r="R154" s="23">
        <f>P154-Q154-S154</f>
        <v>30222.65</v>
      </c>
      <c r="S154" s="23"/>
      <c r="T154" s="23"/>
      <c r="U154" s="24">
        <f t="shared" si="57"/>
        <v>63.882700339888736</v>
      </c>
      <c r="V154" s="24"/>
      <c r="W154" s="24">
        <f t="shared" si="58"/>
        <v>63.882700339888736</v>
      </c>
      <c r="X154" s="24"/>
      <c r="Y154" s="24"/>
    </row>
    <row r="155" spans="1:25" s="13" customFormat="1" ht="30" x14ac:dyDescent="0.25">
      <c r="A155" s="27" t="s">
        <v>312</v>
      </c>
      <c r="B155" s="56" t="s">
        <v>488</v>
      </c>
      <c r="C155" s="23"/>
      <c r="D155" s="23"/>
      <c r="E155" s="23"/>
      <c r="F155" s="23"/>
      <c r="G155" s="23"/>
      <c r="H155" s="23">
        <v>5000</v>
      </c>
      <c r="I155" s="23">
        <v>0</v>
      </c>
      <c r="J155" s="23">
        <f>H155-I155-K155</f>
        <v>5000</v>
      </c>
      <c r="K155" s="23"/>
      <c r="L155" s="23">
        <v>0</v>
      </c>
      <c r="M155" s="23">
        <v>0</v>
      </c>
      <c r="N155" s="23">
        <f>L155-M155-O155</f>
        <v>0</v>
      </c>
      <c r="O155" s="23"/>
      <c r="P155" s="23">
        <v>0</v>
      </c>
      <c r="Q155" s="23">
        <v>0</v>
      </c>
      <c r="R155" s="23">
        <f>P155-Q155-S155</f>
        <v>0</v>
      </c>
      <c r="S155" s="23"/>
      <c r="T155" s="23"/>
      <c r="U155" s="24">
        <f t="shared" si="57"/>
        <v>0</v>
      </c>
      <c r="V155" s="24"/>
      <c r="W155" s="24">
        <f t="shared" si="58"/>
        <v>0</v>
      </c>
      <c r="X155" s="24"/>
      <c r="Y155" s="24"/>
    </row>
    <row r="156" spans="1:25" s="13" customFormat="1" ht="105" x14ac:dyDescent="0.25">
      <c r="A156" s="27" t="s">
        <v>314</v>
      </c>
      <c r="B156" s="56" t="s">
        <v>301</v>
      </c>
      <c r="C156" s="23">
        <v>900</v>
      </c>
      <c r="D156" s="23">
        <v>0</v>
      </c>
      <c r="E156" s="23">
        <v>900</v>
      </c>
      <c r="F156" s="23"/>
      <c r="G156" s="23"/>
      <c r="H156" s="23">
        <v>900</v>
      </c>
      <c r="I156" s="23">
        <v>0</v>
      </c>
      <c r="J156" s="23">
        <f t="shared" si="66"/>
        <v>900</v>
      </c>
      <c r="K156" s="23"/>
      <c r="L156" s="23">
        <v>900</v>
      </c>
      <c r="M156" s="23">
        <v>0</v>
      </c>
      <c r="N156" s="23">
        <f t="shared" si="67"/>
        <v>900</v>
      </c>
      <c r="O156" s="23"/>
      <c r="P156" s="23">
        <v>214.52</v>
      </c>
      <c r="Q156" s="23">
        <v>0</v>
      </c>
      <c r="R156" s="23">
        <f t="shared" si="68"/>
        <v>214.52</v>
      </c>
      <c r="S156" s="23"/>
      <c r="T156" s="23"/>
      <c r="U156" s="24">
        <f t="shared" si="57"/>
        <v>23.835555555555558</v>
      </c>
      <c r="V156" s="24"/>
      <c r="W156" s="24">
        <f t="shared" si="58"/>
        <v>23.835555555555558</v>
      </c>
      <c r="X156" s="24"/>
      <c r="Y156" s="24"/>
    </row>
    <row r="157" spans="1:25" s="13" customFormat="1" ht="45" x14ac:dyDescent="0.25">
      <c r="A157" s="27" t="s">
        <v>497</v>
      </c>
      <c r="B157" s="56" t="s">
        <v>299</v>
      </c>
      <c r="C157" s="23">
        <v>5055.3999999999996</v>
      </c>
      <c r="D157" s="23">
        <v>0</v>
      </c>
      <c r="E157" s="23">
        <v>5055.3999999999996</v>
      </c>
      <c r="F157" s="23"/>
      <c r="G157" s="23"/>
      <c r="H157" s="23">
        <v>5766.6</v>
      </c>
      <c r="I157" s="23">
        <v>0</v>
      </c>
      <c r="J157" s="23">
        <f>H157-I157-K157</f>
        <v>5766.6</v>
      </c>
      <c r="K157" s="23"/>
      <c r="L157" s="23">
        <v>4227.62</v>
      </c>
      <c r="M157" s="23">
        <v>0</v>
      </c>
      <c r="N157" s="23">
        <f>L157-M157-O157</f>
        <v>4227.62</v>
      </c>
      <c r="O157" s="23"/>
      <c r="P157" s="23">
        <v>4227.62</v>
      </c>
      <c r="Q157" s="23">
        <v>0</v>
      </c>
      <c r="R157" s="23">
        <f>P157-Q157-S157</f>
        <v>4227.62</v>
      </c>
      <c r="S157" s="23"/>
      <c r="T157" s="23"/>
      <c r="U157" s="24">
        <f t="shared" si="57"/>
        <v>73.312177019387505</v>
      </c>
      <c r="V157" s="24"/>
      <c r="W157" s="24">
        <f t="shared" si="58"/>
        <v>73.312177019387505</v>
      </c>
      <c r="X157" s="24"/>
      <c r="Y157" s="24"/>
    </row>
    <row r="158" spans="1:25" s="12" customFormat="1" ht="42.75" x14ac:dyDescent="0.25">
      <c r="A158" s="33">
        <v>16</v>
      </c>
      <c r="B158" s="54" t="s">
        <v>316</v>
      </c>
      <c r="C158" s="45">
        <f>SUM(C159:C162)</f>
        <v>8183500.0999999996</v>
      </c>
      <c r="D158" s="45">
        <f>SUM(D159:D162)</f>
        <v>7488064.7000000002</v>
      </c>
      <c r="E158" s="45">
        <f>SUM(E159:E162)</f>
        <v>695435.40000000014</v>
      </c>
      <c r="F158" s="45">
        <f>SUM(F159:F161)</f>
        <v>0</v>
      </c>
      <c r="G158" s="45">
        <f>SUM(G159:G161)</f>
        <v>0</v>
      </c>
      <c r="H158" s="45">
        <f t="shared" ref="H158:T158" si="69">SUM(H159:H162)</f>
        <v>8162418.3999999994</v>
      </c>
      <c r="I158" s="45">
        <f t="shared" si="69"/>
        <v>0</v>
      </c>
      <c r="J158" s="45">
        <f t="shared" si="69"/>
        <v>8162418.3999999994</v>
      </c>
      <c r="K158" s="45">
        <f t="shared" si="69"/>
        <v>0</v>
      </c>
      <c r="L158" s="45">
        <f t="shared" si="69"/>
        <v>8153530.0299999993</v>
      </c>
      <c r="M158" s="45">
        <f t="shared" si="69"/>
        <v>0</v>
      </c>
      <c r="N158" s="45">
        <f t="shared" si="69"/>
        <v>8153530.0299999993</v>
      </c>
      <c r="O158" s="45">
        <f t="shared" si="69"/>
        <v>0</v>
      </c>
      <c r="P158" s="45">
        <f t="shared" si="69"/>
        <v>5603972.9399999995</v>
      </c>
      <c r="Q158" s="45">
        <f t="shared" si="69"/>
        <v>0</v>
      </c>
      <c r="R158" s="45">
        <f t="shared" si="69"/>
        <v>5603972.9399999995</v>
      </c>
      <c r="S158" s="45">
        <f t="shared" si="69"/>
        <v>0</v>
      </c>
      <c r="T158" s="45">
        <f t="shared" si="69"/>
        <v>0</v>
      </c>
      <c r="U158" s="24">
        <f t="shared" si="57"/>
        <v>68.655791278722006</v>
      </c>
      <c r="V158" s="24"/>
      <c r="W158" s="24">
        <f t="shared" si="58"/>
        <v>68.655791278722006</v>
      </c>
      <c r="X158" s="24"/>
      <c r="Y158" s="24"/>
    </row>
    <row r="159" spans="1:25" s="13" customFormat="1" ht="60" x14ac:dyDescent="0.25">
      <c r="A159" s="30" t="s">
        <v>317</v>
      </c>
      <c r="B159" s="56" t="s">
        <v>318</v>
      </c>
      <c r="C159" s="23">
        <v>563389.1</v>
      </c>
      <c r="D159" s="23">
        <v>0</v>
      </c>
      <c r="E159" s="23">
        <f>C159-D159-G159</f>
        <v>563389.1</v>
      </c>
      <c r="F159" s="23">
        <v>0</v>
      </c>
      <c r="G159" s="23">
        <v>0</v>
      </c>
      <c r="H159" s="23">
        <v>563389.1</v>
      </c>
      <c r="I159" s="23">
        <v>0</v>
      </c>
      <c r="J159" s="23">
        <f>H159-I159-K159</f>
        <v>563389.1</v>
      </c>
      <c r="K159" s="23"/>
      <c r="L159" s="23">
        <v>563389.1</v>
      </c>
      <c r="M159" s="23">
        <v>0</v>
      </c>
      <c r="N159" s="23">
        <f>L159-M159-O159</f>
        <v>563389.1</v>
      </c>
      <c r="O159" s="23"/>
      <c r="P159" s="23">
        <v>70000</v>
      </c>
      <c r="Q159" s="23">
        <v>0</v>
      </c>
      <c r="R159" s="23">
        <f>P159-Q159-S159</f>
        <v>70000</v>
      </c>
      <c r="S159" s="23"/>
      <c r="T159" s="23"/>
      <c r="U159" s="24">
        <f t="shared" si="57"/>
        <v>12.424805520731587</v>
      </c>
      <c r="V159" s="24"/>
      <c r="W159" s="24">
        <f t="shared" si="58"/>
        <v>12.424805520731587</v>
      </c>
      <c r="X159" s="24"/>
      <c r="Y159" s="24"/>
    </row>
    <row r="160" spans="1:25" s="13" customFormat="1" ht="49.5" customHeight="1" x14ac:dyDescent="0.25">
      <c r="A160" s="27" t="s">
        <v>319</v>
      </c>
      <c r="B160" s="56" t="s">
        <v>320</v>
      </c>
      <c r="C160" s="23">
        <v>7497889.9000000004</v>
      </c>
      <c r="D160" s="23">
        <v>7488064.7000000002</v>
      </c>
      <c r="E160" s="23">
        <f>C160-D160-G160</f>
        <v>9825.2000000001863</v>
      </c>
      <c r="F160" s="23"/>
      <c r="G160" s="23"/>
      <c r="H160" s="23">
        <v>7493767.2999999998</v>
      </c>
      <c r="I160" s="23">
        <v>0</v>
      </c>
      <c r="J160" s="23">
        <f>H160-I160-K160</f>
        <v>7493767.2999999998</v>
      </c>
      <c r="K160" s="23"/>
      <c r="L160" s="23">
        <v>7492548.46</v>
      </c>
      <c r="M160" s="23">
        <v>0</v>
      </c>
      <c r="N160" s="23">
        <f>L160-M160-O160</f>
        <v>7492548.46</v>
      </c>
      <c r="O160" s="23"/>
      <c r="P160" s="23">
        <v>5447753.4900000002</v>
      </c>
      <c r="Q160" s="23">
        <v>0</v>
      </c>
      <c r="R160" s="23">
        <f>P160-Q160-S160</f>
        <v>5447753.4900000002</v>
      </c>
      <c r="S160" s="23"/>
      <c r="T160" s="23"/>
      <c r="U160" s="24">
        <f t="shared" si="57"/>
        <v>72.697126450670552</v>
      </c>
      <c r="V160" s="24"/>
      <c r="W160" s="24">
        <f t="shared" si="58"/>
        <v>72.697126450670552</v>
      </c>
      <c r="X160" s="24"/>
      <c r="Y160" s="24"/>
    </row>
    <row r="161" spans="1:25" s="13" customFormat="1" ht="70.5" customHeight="1" x14ac:dyDescent="0.25">
      <c r="A161" s="27" t="s">
        <v>321</v>
      </c>
      <c r="B161" s="56" t="s">
        <v>323</v>
      </c>
      <c r="C161" s="23">
        <v>65000</v>
      </c>
      <c r="D161" s="23">
        <v>0</v>
      </c>
      <c r="E161" s="23">
        <f>C161-D161-G161</f>
        <v>65000</v>
      </c>
      <c r="F161" s="23"/>
      <c r="G161" s="23"/>
      <c r="H161" s="23">
        <v>57994.5</v>
      </c>
      <c r="I161" s="23">
        <v>0</v>
      </c>
      <c r="J161" s="23">
        <f>H161-I161-K161</f>
        <v>57994.5</v>
      </c>
      <c r="K161" s="23"/>
      <c r="L161" s="23">
        <v>56593.08</v>
      </c>
      <c r="M161" s="23">
        <v>0</v>
      </c>
      <c r="N161" s="23">
        <f>L161-M161-O161</f>
        <v>56593.08</v>
      </c>
      <c r="O161" s="23"/>
      <c r="P161" s="23">
        <v>45220.06</v>
      </c>
      <c r="Q161" s="23">
        <v>0</v>
      </c>
      <c r="R161" s="23">
        <f>P161-Q161-S161</f>
        <v>45220.06</v>
      </c>
      <c r="S161" s="23"/>
      <c r="T161" s="23"/>
      <c r="U161" s="24">
        <f t="shared" si="57"/>
        <v>77.973014682426765</v>
      </c>
      <c r="V161" s="24"/>
      <c r="W161" s="24">
        <f t="shared" si="58"/>
        <v>77.973014682426765</v>
      </c>
      <c r="X161" s="24"/>
      <c r="Y161" s="24"/>
    </row>
    <row r="162" spans="1:25" s="13" customFormat="1" ht="55.5" customHeight="1" x14ac:dyDescent="0.25">
      <c r="A162" s="57" t="s">
        <v>322</v>
      </c>
      <c r="B162" s="56" t="s">
        <v>493</v>
      </c>
      <c r="C162" s="23">
        <v>57221.1</v>
      </c>
      <c r="D162" s="23">
        <v>0</v>
      </c>
      <c r="E162" s="23">
        <f>C162-D162-G162</f>
        <v>57221.1</v>
      </c>
      <c r="F162" s="23"/>
      <c r="G162" s="23"/>
      <c r="H162" s="23">
        <v>47267.5</v>
      </c>
      <c r="I162" s="23">
        <v>0</v>
      </c>
      <c r="J162" s="23">
        <f>H162-I162-K162</f>
        <v>47267.5</v>
      </c>
      <c r="K162" s="23"/>
      <c r="L162" s="23">
        <v>40999.39</v>
      </c>
      <c r="M162" s="23">
        <v>0</v>
      </c>
      <c r="N162" s="23">
        <f>L162-M162-O162</f>
        <v>40999.39</v>
      </c>
      <c r="O162" s="23">
        <v>0</v>
      </c>
      <c r="P162" s="23">
        <v>40999.39</v>
      </c>
      <c r="Q162" s="23">
        <v>0</v>
      </c>
      <c r="R162" s="23">
        <f>P162-Q162-S162</f>
        <v>40999.39</v>
      </c>
      <c r="S162" s="23"/>
      <c r="T162" s="23"/>
      <c r="U162" s="24">
        <f t="shared" si="57"/>
        <v>86.739070185645531</v>
      </c>
      <c r="V162" s="24"/>
      <c r="W162" s="24">
        <f t="shared" si="58"/>
        <v>86.739070185645531</v>
      </c>
      <c r="X162" s="24"/>
      <c r="Y162" s="24"/>
    </row>
    <row r="163" spans="1:25" s="12" customFormat="1" ht="75" customHeight="1" x14ac:dyDescent="0.25">
      <c r="A163" s="33">
        <v>17</v>
      </c>
      <c r="B163" s="34" t="s">
        <v>324</v>
      </c>
      <c r="C163" s="45">
        <f t="shared" ref="C163:T163" si="70">SUM(C164:C166)</f>
        <v>1720.6</v>
      </c>
      <c r="D163" s="45">
        <f t="shared" si="70"/>
        <v>0</v>
      </c>
      <c r="E163" s="45">
        <f t="shared" si="70"/>
        <v>1720.6</v>
      </c>
      <c r="F163" s="45">
        <f t="shared" si="70"/>
        <v>0</v>
      </c>
      <c r="G163" s="45">
        <f t="shared" si="70"/>
        <v>0</v>
      </c>
      <c r="H163" s="45">
        <f t="shared" si="70"/>
        <v>1720.6</v>
      </c>
      <c r="I163" s="45">
        <f t="shared" si="70"/>
        <v>0</v>
      </c>
      <c r="J163" s="45">
        <f t="shared" si="70"/>
        <v>1720.6</v>
      </c>
      <c r="K163" s="45">
        <f t="shared" si="70"/>
        <v>0</v>
      </c>
      <c r="L163" s="45">
        <f t="shared" si="70"/>
        <v>1716.6</v>
      </c>
      <c r="M163" s="45">
        <f t="shared" si="70"/>
        <v>0</v>
      </c>
      <c r="N163" s="45">
        <f t="shared" si="70"/>
        <v>1716.6</v>
      </c>
      <c r="O163" s="45">
        <f t="shared" si="70"/>
        <v>0</v>
      </c>
      <c r="P163" s="45">
        <f t="shared" si="70"/>
        <v>1064.8800000000001</v>
      </c>
      <c r="Q163" s="45">
        <f t="shared" si="70"/>
        <v>0</v>
      </c>
      <c r="R163" s="45">
        <f t="shared" si="70"/>
        <v>1064.8800000000001</v>
      </c>
      <c r="S163" s="45">
        <f t="shared" si="70"/>
        <v>0</v>
      </c>
      <c r="T163" s="45">
        <f t="shared" si="70"/>
        <v>0</v>
      </c>
      <c r="U163" s="24">
        <f t="shared" si="57"/>
        <v>61.890038358712083</v>
      </c>
      <c r="V163" s="24"/>
      <c r="W163" s="24">
        <f t="shared" si="58"/>
        <v>61.890038358712083</v>
      </c>
      <c r="X163" s="24"/>
      <c r="Y163" s="24"/>
    </row>
    <row r="164" spans="1:25" s="13" customFormat="1" ht="38.25" customHeight="1" x14ac:dyDescent="0.25">
      <c r="A164" s="27" t="s">
        <v>325</v>
      </c>
      <c r="B164" s="28" t="s">
        <v>326</v>
      </c>
      <c r="C164" s="23">
        <v>700</v>
      </c>
      <c r="D164" s="23">
        <v>0</v>
      </c>
      <c r="E164" s="23">
        <f>C164-D164-G164</f>
        <v>700</v>
      </c>
      <c r="F164" s="23"/>
      <c r="G164" s="23"/>
      <c r="H164" s="23">
        <v>700</v>
      </c>
      <c r="I164" s="23">
        <v>0</v>
      </c>
      <c r="J164" s="23">
        <f>H164-I164-K164</f>
        <v>700</v>
      </c>
      <c r="K164" s="23"/>
      <c r="L164" s="23">
        <v>700</v>
      </c>
      <c r="M164" s="23">
        <v>0</v>
      </c>
      <c r="N164" s="23">
        <f>L164-M164-O164</f>
        <v>700</v>
      </c>
      <c r="O164" s="23"/>
      <c r="P164" s="23">
        <v>341.78</v>
      </c>
      <c r="Q164" s="23">
        <v>0</v>
      </c>
      <c r="R164" s="23">
        <f>P164-Q164-S164</f>
        <v>341.78</v>
      </c>
      <c r="S164" s="23"/>
      <c r="T164" s="23"/>
      <c r="U164" s="24">
        <f t="shared" si="57"/>
        <v>48.825714285714284</v>
      </c>
      <c r="V164" s="24"/>
      <c r="W164" s="24">
        <f t="shared" si="58"/>
        <v>48.825714285714284</v>
      </c>
      <c r="X164" s="24"/>
      <c r="Y164" s="24"/>
    </row>
    <row r="165" spans="1:25" s="13" customFormat="1" ht="80.25" customHeight="1" x14ac:dyDescent="0.25">
      <c r="A165" s="27" t="s">
        <v>327</v>
      </c>
      <c r="B165" s="28" t="s">
        <v>328</v>
      </c>
      <c r="C165" s="23">
        <v>520.6</v>
      </c>
      <c r="D165" s="23">
        <v>0</v>
      </c>
      <c r="E165" s="23">
        <f>C165-D165-G165</f>
        <v>520.6</v>
      </c>
      <c r="F165" s="23"/>
      <c r="G165" s="23"/>
      <c r="H165" s="23">
        <v>520.6</v>
      </c>
      <c r="I165" s="23">
        <v>0</v>
      </c>
      <c r="J165" s="23">
        <f>H165-I165-K165</f>
        <v>520.6</v>
      </c>
      <c r="K165" s="23"/>
      <c r="L165" s="23">
        <v>516.6</v>
      </c>
      <c r="M165" s="23">
        <v>0</v>
      </c>
      <c r="N165" s="23">
        <f>L165-M165-O165</f>
        <v>516.6</v>
      </c>
      <c r="O165" s="23"/>
      <c r="P165" s="23">
        <v>223.1</v>
      </c>
      <c r="Q165" s="23">
        <v>0</v>
      </c>
      <c r="R165" s="23">
        <f>P165-Q165-S165</f>
        <v>223.1</v>
      </c>
      <c r="S165" s="23"/>
      <c r="T165" s="23"/>
      <c r="U165" s="24">
        <f t="shared" si="57"/>
        <v>42.854398770649247</v>
      </c>
      <c r="V165" s="24"/>
      <c r="W165" s="24">
        <f t="shared" si="58"/>
        <v>42.854398770649247</v>
      </c>
      <c r="X165" s="24"/>
      <c r="Y165" s="24"/>
    </row>
    <row r="166" spans="1:25" s="13" customFormat="1" ht="53.25" customHeight="1" x14ac:dyDescent="0.25">
      <c r="A166" s="27" t="s">
        <v>329</v>
      </c>
      <c r="B166" s="28" t="s">
        <v>330</v>
      </c>
      <c r="C166" s="23">
        <v>500</v>
      </c>
      <c r="D166" s="23">
        <v>0</v>
      </c>
      <c r="E166" s="23">
        <f>C166-D166-G166</f>
        <v>500</v>
      </c>
      <c r="F166" s="23"/>
      <c r="G166" s="23"/>
      <c r="H166" s="23">
        <v>500</v>
      </c>
      <c r="I166" s="23">
        <v>0</v>
      </c>
      <c r="J166" s="23">
        <f>H166-I166-K166</f>
        <v>500</v>
      </c>
      <c r="K166" s="23"/>
      <c r="L166" s="23">
        <v>500</v>
      </c>
      <c r="M166" s="23">
        <v>0</v>
      </c>
      <c r="N166" s="23">
        <f>L166-M166-O166</f>
        <v>500</v>
      </c>
      <c r="O166" s="23"/>
      <c r="P166" s="23">
        <v>500</v>
      </c>
      <c r="Q166" s="23">
        <v>0</v>
      </c>
      <c r="R166" s="23">
        <f>P166-Q166-S166</f>
        <v>500</v>
      </c>
      <c r="S166" s="23"/>
      <c r="T166" s="23"/>
      <c r="U166" s="24">
        <f t="shared" si="57"/>
        <v>100</v>
      </c>
      <c r="V166" s="24"/>
      <c r="W166" s="24">
        <f t="shared" si="58"/>
        <v>100</v>
      </c>
      <c r="X166" s="24"/>
      <c r="Y166" s="24"/>
    </row>
    <row r="167" spans="1:25" s="12" customFormat="1" ht="57.75" x14ac:dyDescent="0.25">
      <c r="A167" s="33">
        <v>18</v>
      </c>
      <c r="B167" s="34" t="s">
        <v>331</v>
      </c>
      <c r="C167" s="45">
        <f t="shared" ref="C167:T167" si="71">SUM(C168:C170)</f>
        <v>525160.30000000005</v>
      </c>
      <c r="D167" s="45">
        <f t="shared" si="71"/>
        <v>355185.2</v>
      </c>
      <c r="E167" s="45">
        <f t="shared" si="71"/>
        <v>169975.1</v>
      </c>
      <c r="F167" s="45">
        <f t="shared" si="71"/>
        <v>0</v>
      </c>
      <c r="G167" s="45">
        <f t="shared" si="71"/>
        <v>0</v>
      </c>
      <c r="H167" s="45">
        <f t="shared" si="71"/>
        <v>567761.69999999995</v>
      </c>
      <c r="I167" s="45">
        <f t="shared" si="71"/>
        <v>397816.5</v>
      </c>
      <c r="J167" s="45">
        <f t="shared" si="71"/>
        <v>169945.2</v>
      </c>
      <c r="K167" s="45">
        <f t="shared" si="71"/>
        <v>0</v>
      </c>
      <c r="L167" s="45">
        <f t="shared" si="71"/>
        <v>535582.81999999995</v>
      </c>
      <c r="M167" s="45">
        <f t="shared" si="71"/>
        <v>376237.4</v>
      </c>
      <c r="N167" s="45">
        <f t="shared" si="71"/>
        <v>159345.41999999998</v>
      </c>
      <c r="O167" s="45">
        <f t="shared" si="71"/>
        <v>0</v>
      </c>
      <c r="P167" s="45">
        <f t="shared" si="71"/>
        <v>86056.260000000009</v>
      </c>
      <c r="Q167" s="45">
        <f t="shared" si="71"/>
        <v>43001.39</v>
      </c>
      <c r="R167" s="45">
        <f t="shared" si="71"/>
        <v>43054.87</v>
      </c>
      <c r="S167" s="45">
        <f t="shared" si="71"/>
        <v>0</v>
      </c>
      <c r="T167" s="45">
        <f t="shared" si="71"/>
        <v>0</v>
      </c>
      <c r="U167" s="24">
        <f t="shared" si="57"/>
        <v>15.157109047686735</v>
      </c>
      <c r="V167" s="24">
        <f t="shared" si="64"/>
        <v>10.809353055994409</v>
      </c>
      <c r="W167" s="24">
        <f t="shared" si="58"/>
        <v>25.33456078783043</v>
      </c>
      <c r="X167" s="24"/>
      <c r="Y167" s="24"/>
    </row>
    <row r="168" spans="1:25" s="13" customFormat="1" ht="33.75" customHeight="1" x14ac:dyDescent="0.25">
      <c r="A168" s="27" t="s">
        <v>332</v>
      </c>
      <c r="B168" s="28" t="s">
        <v>333</v>
      </c>
      <c r="C168" s="23">
        <f>D168+E168</f>
        <v>357143</v>
      </c>
      <c r="D168" s="23">
        <v>350000</v>
      </c>
      <c r="E168" s="23">
        <v>7143</v>
      </c>
      <c r="F168" s="23"/>
      <c r="G168" s="23"/>
      <c r="H168" s="23">
        <v>357143</v>
      </c>
      <c r="I168" s="23">
        <v>350000</v>
      </c>
      <c r="J168" s="23">
        <f>H168-I168-K168</f>
        <v>7143</v>
      </c>
      <c r="K168" s="23"/>
      <c r="L168" s="23">
        <v>354566.12</v>
      </c>
      <c r="M168" s="23">
        <v>350000</v>
      </c>
      <c r="N168" s="23">
        <f>L168-M168-O168</f>
        <v>4566.1199999999953</v>
      </c>
      <c r="O168" s="23"/>
      <c r="P168" s="23">
        <v>32481.59</v>
      </c>
      <c r="Q168" s="23">
        <v>32085.39</v>
      </c>
      <c r="R168" s="23">
        <f>P168-Q168-S168</f>
        <v>396.20000000000073</v>
      </c>
      <c r="S168" s="23"/>
      <c r="T168" s="23"/>
      <c r="U168" s="24">
        <f t="shared" si="57"/>
        <v>9.094841562063376</v>
      </c>
      <c r="V168" s="24">
        <f t="shared" si="64"/>
        <v>9.1672542857142858</v>
      </c>
      <c r="W168" s="24">
        <f t="shared" si="58"/>
        <v>5.5466890662186854</v>
      </c>
      <c r="X168" s="24"/>
      <c r="Y168" s="24"/>
    </row>
    <row r="169" spans="1:25" s="13" customFormat="1" ht="60" x14ac:dyDescent="0.25">
      <c r="A169" s="27" t="s">
        <v>334</v>
      </c>
      <c r="B169" s="28" t="s">
        <v>335</v>
      </c>
      <c r="C169" s="23">
        <f>D169+E169</f>
        <v>34439.699999999997</v>
      </c>
      <c r="D169" s="23">
        <v>5185.2</v>
      </c>
      <c r="E169" s="23">
        <v>29254.5</v>
      </c>
      <c r="F169" s="23"/>
      <c r="G169" s="23"/>
      <c r="H169" s="23">
        <v>77041.100000000006</v>
      </c>
      <c r="I169" s="23">
        <v>47816.5</v>
      </c>
      <c r="J169" s="23">
        <f>H169-I169-K169</f>
        <v>29224.600000000006</v>
      </c>
      <c r="K169" s="23"/>
      <c r="L169" s="23">
        <v>47439.1</v>
      </c>
      <c r="M169" s="23">
        <v>26237.4</v>
      </c>
      <c r="N169" s="23">
        <f>L169-M169-O169</f>
        <v>21201.699999999997</v>
      </c>
      <c r="O169" s="23"/>
      <c r="P169" s="23">
        <v>23138.74</v>
      </c>
      <c r="Q169" s="23">
        <v>10916</v>
      </c>
      <c r="R169" s="23">
        <f>P169-Q169-S169</f>
        <v>12222.740000000002</v>
      </c>
      <c r="S169" s="23"/>
      <c r="T169" s="23"/>
      <c r="U169" s="24">
        <f t="shared" si="57"/>
        <v>30.034280403576791</v>
      </c>
      <c r="V169" s="24">
        <f t="shared" si="64"/>
        <v>22.828939801114679</v>
      </c>
      <c r="W169" s="24">
        <f t="shared" si="58"/>
        <v>41.823463794200777</v>
      </c>
      <c r="X169" s="24"/>
      <c r="Y169" s="24"/>
    </row>
    <row r="170" spans="1:25" s="13" customFormat="1" ht="47.25" customHeight="1" x14ac:dyDescent="0.25">
      <c r="A170" s="27" t="s">
        <v>336</v>
      </c>
      <c r="B170" s="28" t="s">
        <v>337</v>
      </c>
      <c r="C170" s="23">
        <v>133577.60000000001</v>
      </c>
      <c r="D170" s="23">
        <v>0</v>
      </c>
      <c r="E170" s="23">
        <f>C170-D170-G170</f>
        <v>133577.60000000001</v>
      </c>
      <c r="F170" s="23"/>
      <c r="G170" s="23"/>
      <c r="H170" s="23">
        <v>133577.60000000001</v>
      </c>
      <c r="I170" s="23">
        <v>0</v>
      </c>
      <c r="J170" s="23">
        <f>H170-I170-K170</f>
        <v>133577.60000000001</v>
      </c>
      <c r="K170" s="23"/>
      <c r="L170" s="23">
        <v>133577.60000000001</v>
      </c>
      <c r="M170" s="23">
        <v>0</v>
      </c>
      <c r="N170" s="23">
        <f>L170-M170-O170</f>
        <v>133577.60000000001</v>
      </c>
      <c r="O170" s="23"/>
      <c r="P170" s="23">
        <v>30435.93</v>
      </c>
      <c r="Q170" s="23">
        <v>0</v>
      </c>
      <c r="R170" s="23">
        <f>P170-Q170-S170</f>
        <v>30435.93</v>
      </c>
      <c r="S170" s="23"/>
      <c r="T170" s="23"/>
      <c r="U170" s="24">
        <f t="shared" si="57"/>
        <v>22.78520500443188</v>
      </c>
      <c r="V170" s="24"/>
      <c r="W170" s="24">
        <f t="shared" si="58"/>
        <v>22.78520500443188</v>
      </c>
      <c r="X170" s="24"/>
      <c r="Y170" s="24"/>
    </row>
    <row r="171" spans="1:25" s="12" customFormat="1" ht="72" x14ac:dyDescent="0.25">
      <c r="A171" s="33">
        <v>19</v>
      </c>
      <c r="B171" s="34" t="s">
        <v>338</v>
      </c>
      <c r="C171" s="45">
        <f t="shared" ref="C171:T171" si="72">C172</f>
        <v>251033.1</v>
      </c>
      <c r="D171" s="45">
        <f t="shared" si="72"/>
        <v>0</v>
      </c>
      <c r="E171" s="45">
        <f t="shared" si="72"/>
        <v>251033.1</v>
      </c>
      <c r="F171" s="45">
        <f t="shared" si="72"/>
        <v>0</v>
      </c>
      <c r="G171" s="45">
        <f t="shared" si="72"/>
        <v>0</v>
      </c>
      <c r="H171" s="45">
        <f t="shared" si="72"/>
        <v>255489.5</v>
      </c>
      <c r="I171" s="45">
        <f t="shared" si="72"/>
        <v>0</v>
      </c>
      <c r="J171" s="45">
        <f t="shared" si="72"/>
        <v>255489.5</v>
      </c>
      <c r="K171" s="45">
        <f t="shared" si="72"/>
        <v>0</v>
      </c>
      <c r="L171" s="45">
        <f t="shared" si="72"/>
        <v>244833.1</v>
      </c>
      <c r="M171" s="45">
        <f t="shared" si="72"/>
        <v>0</v>
      </c>
      <c r="N171" s="45">
        <f t="shared" si="72"/>
        <v>244833.1</v>
      </c>
      <c r="O171" s="45">
        <f t="shared" si="72"/>
        <v>0</v>
      </c>
      <c r="P171" s="45">
        <f t="shared" si="72"/>
        <v>204807.29</v>
      </c>
      <c r="Q171" s="45">
        <f t="shared" si="72"/>
        <v>0</v>
      </c>
      <c r="R171" s="45">
        <f t="shared" si="72"/>
        <v>204807.29</v>
      </c>
      <c r="S171" s="45">
        <f t="shared" si="72"/>
        <v>0</v>
      </c>
      <c r="T171" s="45">
        <f t="shared" si="72"/>
        <v>0</v>
      </c>
      <c r="U171" s="24">
        <f t="shared" si="57"/>
        <v>80.162703359629262</v>
      </c>
      <c r="V171" s="24"/>
      <c r="W171" s="24">
        <f t="shared" si="58"/>
        <v>80.162703359629262</v>
      </c>
      <c r="X171" s="24"/>
      <c r="Y171" s="24"/>
    </row>
    <row r="172" spans="1:25" s="13" customFormat="1" ht="45" x14ac:dyDescent="0.25">
      <c r="A172" s="27" t="s">
        <v>339</v>
      </c>
      <c r="B172" s="28" t="s">
        <v>340</v>
      </c>
      <c r="C172" s="23">
        <v>251033.1</v>
      </c>
      <c r="D172" s="23">
        <v>0</v>
      </c>
      <c r="E172" s="23">
        <v>251033.1</v>
      </c>
      <c r="F172" s="23"/>
      <c r="G172" s="23"/>
      <c r="H172" s="23">
        <v>255489.5</v>
      </c>
      <c r="I172" s="23">
        <v>0</v>
      </c>
      <c r="J172" s="23">
        <f>H172-I172-K172</f>
        <v>255489.5</v>
      </c>
      <c r="K172" s="23"/>
      <c r="L172" s="23">
        <v>244833.1</v>
      </c>
      <c r="M172" s="23">
        <v>0</v>
      </c>
      <c r="N172" s="23">
        <f>L172-M172-O172</f>
        <v>244833.1</v>
      </c>
      <c r="O172" s="23"/>
      <c r="P172" s="23">
        <v>204807.29</v>
      </c>
      <c r="Q172" s="23">
        <v>0</v>
      </c>
      <c r="R172" s="23">
        <f>P172-Q172-S172</f>
        <v>204807.29</v>
      </c>
      <c r="S172" s="23"/>
      <c r="T172" s="23"/>
      <c r="U172" s="24">
        <f t="shared" si="57"/>
        <v>80.162703359629262</v>
      </c>
      <c r="V172" s="24"/>
      <c r="W172" s="24">
        <f t="shared" si="58"/>
        <v>80.162703359629262</v>
      </c>
      <c r="X172" s="24"/>
      <c r="Y172" s="24"/>
    </row>
  </sheetData>
  <mergeCells count="8">
    <mergeCell ref="U3:Y4"/>
    <mergeCell ref="C3:K3"/>
    <mergeCell ref="A3:A5"/>
    <mergeCell ref="B3:B5"/>
    <mergeCell ref="L3:O4"/>
    <mergeCell ref="P3:T4"/>
    <mergeCell ref="C4:G4"/>
    <mergeCell ref="H4:K4"/>
  </mergeCells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U165"/>
  <sheetViews>
    <sheetView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6" sqref="C16"/>
    </sheetView>
  </sheetViews>
  <sheetFormatPr defaultColWidth="9.140625" defaultRowHeight="15" x14ac:dyDescent="0.25"/>
  <cols>
    <col min="1" max="1" width="9.140625" style="8"/>
    <col min="2" max="2" width="60.140625" customWidth="1"/>
    <col min="3" max="3" width="16.7109375" customWidth="1"/>
    <col min="4" max="4" width="16.140625" customWidth="1"/>
    <col min="5" max="5" width="16.7109375" customWidth="1"/>
    <col min="6" max="6" width="14.28515625" customWidth="1"/>
    <col min="7" max="7" width="14" customWidth="1"/>
    <col min="8" max="8" width="20.28515625" customWidth="1"/>
    <col min="9" max="9" width="0" hidden="1" customWidth="1"/>
  </cols>
  <sheetData>
    <row r="1" spans="1:8" ht="15.75" customHeight="1" x14ac:dyDescent="0.25">
      <c r="B1" s="76" t="s">
        <v>495</v>
      </c>
      <c r="C1" s="76"/>
      <c r="D1" s="76"/>
      <c r="E1" s="76"/>
      <c r="F1" s="76"/>
      <c r="G1" s="77"/>
    </row>
    <row r="2" spans="1:8" ht="15" customHeight="1" x14ac:dyDescent="0.25">
      <c r="B2" s="76"/>
      <c r="C2" s="76"/>
      <c r="D2" s="76"/>
      <c r="E2" s="76"/>
      <c r="F2" s="76"/>
      <c r="G2" s="77"/>
    </row>
    <row r="3" spans="1:8" ht="15" customHeight="1" x14ac:dyDescent="0.25">
      <c r="B3" s="76"/>
      <c r="C3" s="76"/>
      <c r="D3" s="76"/>
      <c r="E3" s="76"/>
      <c r="F3" s="76"/>
      <c r="G3" s="77"/>
    </row>
    <row r="4" spans="1:8" ht="89.25" customHeight="1" x14ac:dyDescent="0.25">
      <c r="A4" s="9"/>
      <c r="B4" s="2"/>
      <c r="C4" s="2" t="s">
        <v>348</v>
      </c>
      <c r="D4" s="2" t="s">
        <v>478</v>
      </c>
      <c r="E4" s="2" t="s">
        <v>479</v>
      </c>
      <c r="F4" s="3" t="s">
        <v>480</v>
      </c>
      <c r="G4" s="2" t="s">
        <v>465</v>
      </c>
      <c r="H4" s="2" t="s">
        <v>462</v>
      </c>
    </row>
    <row r="5" spans="1:8" ht="27.75" customHeight="1" x14ac:dyDescent="0.25">
      <c r="A5" s="73" t="s">
        <v>54</v>
      </c>
      <c r="B5" s="74"/>
      <c r="C5" s="74"/>
      <c r="D5" s="74"/>
      <c r="E5" s="74"/>
      <c r="F5" s="74"/>
      <c r="G5" s="74"/>
      <c r="H5" s="75"/>
    </row>
    <row r="6" spans="1:8" ht="20.25" customHeight="1" x14ac:dyDescent="0.25">
      <c r="A6" s="5">
        <v>1</v>
      </c>
      <c r="B6" s="4" t="s">
        <v>343</v>
      </c>
      <c r="C6" s="5" t="s">
        <v>349</v>
      </c>
      <c r="D6" s="5" t="s">
        <v>354</v>
      </c>
      <c r="E6" s="5" t="s">
        <v>380</v>
      </c>
      <c r="F6" s="5" t="s">
        <v>380</v>
      </c>
      <c r="G6" s="5" t="s">
        <v>380</v>
      </c>
      <c r="H6" s="5" t="s">
        <v>461</v>
      </c>
    </row>
    <row r="7" spans="1:8" ht="35.25" customHeight="1" x14ac:dyDescent="0.25">
      <c r="A7" s="5">
        <v>2</v>
      </c>
      <c r="B7" s="4" t="s">
        <v>347</v>
      </c>
      <c r="C7" s="5" t="s">
        <v>350</v>
      </c>
      <c r="D7" s="5" t="s">
        <v>355</v>
      </c>
      <c r="E7" s="5" t="s">
        <v>380</v>
      </c>
      <c r="F7" s="5" t="s">
        <v>380</v>
      </c>
      <c r="G7" s="5" t="s">
        <v>380</v>
      </c>
      <c r="H7" s="5" t="s">
        <v>461</v>
      </c>
    </row>
    <row r="8" spans="1:8" ht="35.25" customHeight="1" x14ac:dyDescent="0.25">
      <c r="A8" s="5">
        <v>3</v>
      </c>
      <c r="B8" s="4" t="s">
        <v>352</v>
      </c>
      <c r="C8" s="5" t="s">
        <v>350</v>
      </c>
      <c r="D8" s="5" t="s">
        <v>356</v>
      </c>
      <c r="E8" s="5" t="s">
        <v>380</v>
      </c>
      <c r="F8" s="5" t="s">
        <v>380</v>
      </c>
      <c r="G8" s="5" t="s">
        <v>380</v>
      </c>
      <c r="H8" s="5" t="s">
        <v>461</v>
      </c>
    </row>
    <row r="9" spans="1:8" ht="35.25" customHeight="1" x14ac:dyDescent="0.25">
      <c r="A9" s="5">
        <v>4</v>
      </c>
      <c r="B9" s="4" t="s">
        <v>344</v>
      </c>
      <c r="C9" s="5" t="s">
        <v>350</v>
      </c>
      <c r="D9" s="5" t="s">
        <v>357</v>
      </c>
      <c r="E9" s="5" t="s">
        <v>380</v>
      </c>
      <c r="F9" s="5" t="s">
        <v>380</v>
      </c>
      <c r="G9" s="5" t="s">
        <v>380</v>
      </c>
      <c r="H9" s="5" t="s">
        <v>461</v>
      </c>
    </row>
    <row r="10" spans="1:8" ht="35.25" customHeight="1" x14ac:dyDescent="0.25">
      <c r="A10" s="5">
        <v>5</v>
      </c>
      <c r="B10" s="4" t="s">
        <v>353</v>
      </c>
      <c r="C10" s="5" t="s">
        <v>351</v>
      </c>
      <c r="D10" s="5" t="s">
        <v>358</v>
      </c>
      <c r="E10" s="5" t="s">
        <v>380</v>
      </c>
      <c r="F10" s="5" t="s">
        <v>380</v>
      </c>
      <c r="G10" s="5" t="s">
        <v>380</v>
      </c>
      <c r="H10" s="5" t="s">
        <v>461</v>
      </c>
    </row>
    <row r="11" spans="1:8" ht="36.75" customHeight="1" x14ac:dyDescent="0.25">
      <c r="A11" s="5">
        <v>6</v>
      </c>
      <c r="B11" s="4" t="s">
        <v>345</v>
      </c>
      <c r="C11" s="5" t="s">
        <v>351</v>
      </c>
      <c r="D11" s="5" t="s">
        <v>355</v>
      </c>
      <c r="E11" s="5" t="s">
        <v>380</v>
      </c>
      <c r="F11" s="5" t="s">
        <v>380</v>
      </c>
      <c r="G11" s="5" t="s">
        <v>380</v>
      </c>
      <c r="H11" s="5" t="s">
        <v>461</v>
      </c>
    </row>
    <row r="12" spans="1:8" ht="39.75" customHeight="1" x14ac:dyDescent="0.25">
      <c r="A12" s="5">
        <v>7</v>
      </c>
      <c r="B12" s="4" t="s">
        <v>346</v>
      </c>
      <c r="C12" s="5" t="s">
        <v>350</v>
      </c>
      <c r="D12" s="5" t="s">
        <v>359</v>
      </c>
      <c r="E12" s="5" t="s">
        <v>380</v>
      </c>
      <c r="F12" s="5" t="s">
        <v>380</v>
      </c>
      <c r="G12" s="5" t="s">
        <v>380</v>
      </c>
      <c r="H12" s="5" t="s">
        <v>461</v>
      </c>
    </row>
    <row r="13" spans="1:8" ht="21" customHeight="1" x14ac:dyDescent="0.25">
      <c r="A13" s="5">
        <v>8</v>
      </c>
      <c r="B13" s="4" t="s">
        <v>360</v>
      </c>
      <c r="C13" s="5" t="s">
        <v>361</v>
      </c>
      <c r="D13" s="5" t="s">
        <v>362</v>
      </c>
      <c r="E13" s="5" t="s">
        <v>380</v>
      </c>
      <c r="F13" s="5" t="s">
        <v>380</v>
      </c>
      <c r="G13" s="5" t="s">
        <v>380</v>
      </c>
      <c r="H13" s="5" t="s">
        <v>461</v>
      </c>
    </row>
    <row r="14" spans="1:8" ht="27.75" customHeight="1" x14ac:dyDescent="0.25">
      <c r="A14" s="73" t="s">
        <v>94</v>
      </c>
      <c r="B14" s="74"/>
      <c r="C14" s="74"/>
      <c r="D14" s="74"/>
      <c r="E14" s="74"/>
      <c r="F14" s="74"/>
      <c r="G14" s="74"/>
      <c r="H14" s="75"/>
    </row>
    <row r="15" spans="1:8" ht="33.75" customHeight="1" x14ac:dyDescent="0.25">
      <c r="A15" s="5">
        <v>9</v>
      </c>
      <c r="B15" s="4" t="s">
        <v>363</v>
      </c>
      <c r="C15" s="5" t="s">
        <v>350</v>
      </c>
      <c r="D15" s="5">
        <v>27</v>
      </c>
      <c r="E15" s="5" t="s">
        <v>380</v>
      </c>
      <c r="F15" s="5" t="s">
        <v>380</v>
      </c>
      <c r="G15" s="5" t="s">
        <v>380</v>
      </c>
      <c r="H15" s="5" t="s">
        <v>461</v>
      </c>
    </row>
    <row r="16" spans="1:8" ht="66" customHeight="1" x14ac:dyDescent="0.25">
      <c r="A16" s="5">
        <v>10</v>
      </c>
      <c r="B16" s="4" t="s">
        <v>364</v>
      </c>
      <c r="C16" s="5" t="s">
        <v>349</v>
      </c>
      <c r="D16" s="5">
        <v>83</v>
      </c>
      <c r="E16" s="5" t="s">
        <v>380</v>
      </c>
      <c r="F16" s="5" t="s">
        <v>380</v>
      </c>
      <c r="G16" s="5" t="s">
        <v>380</v>
      </c>
      <c r="H16" s="5" t="s">
        <v>461</v>
      </c>
    </row>
    <row r="17" spans="1:9" ht="21" customHeight="1" x14ac:dyDescent="0.25">
      <c r="A17" s="5">
        <v>11</v>
      </c>
      <c r="B17" s="4" t="s">
        <v>365</v>
      </c>
      <c r="C17" s="5" t="s">
        <v>349</v>
      </c>
      <c r="D17" s="5">
        <v>0.9</v>
      </c>
      <c r="E17" s="5" t="s">
        <v>380</v>
      </c>
      <c r="F17" s="5" t="s">
        <v>380</v>
      </c>
      <c r="G17" s="5" t="s">
        <v>380</v>
      </c>
      <c r="H17" s="5" t="s">
        <v>461</v>
      </c>
    </row>
    <row r="18" spans="1:9" ht="27.75" customHeight="1" x14ac:dyDescent="0.25">
      <c r="A18" s="73" t="s">
        <v>107</v>
      </c>
      <c r="B18" s="74"/>
      <c r="C18" s="74"/>
      <c r="D18" s="74"/>
      <c r="E18" s="74"/>
      <c r="F18" s="74"/>
      <c r="G18" s="74"/>
      <c r="H18" s="75"/>
    </row>
    <row r="19" spans="1:9" ht="51" customHeight="1" x14ac:dyDescent="0.25">
      <c r="A19" s="5">
        <v>12</v>
      </c>
      <c r="B19" s="4" t="s">
        <v>366</v>
      </c>
      <c r="C19" s="5" t="s">
        <v>349</v>
      </c>
      <c r="D19" s="5">
        <v>5.7</v>
      </c>
      <c r="E19" s="5" t="s">
        <v>380</v>
      </c>
      <c r="F19" s="5" t="s">
        <v>380</v>
      </c>
      <c r="G19" s="5" t="s">
        <v>380</v>
      </c>
      <c r="H19" s="5" t="s">
        <v>461</v>
      </c>
    </row>
    <row r="20" spans="1:9" ht="21.75" customHeight="1" x14ac:dyDescent="0.25">
      <c r="A20" s="5">
        <v>13</v>
      </c>
      <c r="B20" s="4" t="s">
        <v>367</v>
      </c>
      <c r="C20" s="5" t="s">
        <v>350</v>
      </c>
      <c r="D20" s="5">
        <v>513</v>
      </c>
      <c r="E20" s="5" t="s">
        <v>380</v>
      </c>
      <c r="F20" s="5" t="s">
        <v>380</v>
      </c>
      <c r="G20" s="5" t="s">
        <v>380</v>
      </c>
      <c r="H20" s="5" t="s">
        <v>461</v>
      </c>
    </row>
    <row r="21" spans="1:9" ht="61.5" customHeight="1" x14ac:dyDescent="0.25">
      <c r="A21" s="5">
        <v>14</v>
      </c>
      <c r="B21" s="4" t="s">
        <v>368</v>
      </c>
      <c r="C21" s="5" t="s">
        <v>349</v>
      </c>
      <c r="D21" s="5">
        <v>100</v>
      </c>
      <c r="E21" s="5" t="s">
        <v>380</v>
      </c>
      <c r="F21" s="5" t="s">
        <v>380</v>
      </c>
      <c r="G21" s="5" t="s">
        <v>380</v>
      </c>
      <c r="H21" s="5" t="s">
        <v>461</v>
      </c>
    </row>
    <row r="22" spans="1:9" ht="27.75" customHeight="1" x14ac:dyDescent="0.25">
      <c r="A22" s="73" t="s">
        <v>119</v>
      </c>
      <c r="B22" s="74"/>
      <c r="C22" s="74"/>
      <c r="D22" s="74"/>
      <c r="E22" s="74"/>
      <c r="F22" s="74"/>
      <c r="G22" s="74"/>
      <c r="H22" s="75"/>
    </row>
    <row r="23" spans="1:9" ht="48.75" customHeight="1" x14ac:dyDescent="0.25">
      <c r="A23" s="5">
        <v>15</v>
      </c>
      <c r="B23" s="6" t="s">
        <v>34</v>
      </c>
      <c r="C23" s="5" t="s">
        <v>369</v>
      </c>
      <c r="D23" s="5">
        <v>6.2</v>
      </c>
      <c r="E23" s="5">
        <v>0</v>
      </c>
      <c r="F23" s="5">
        <v>6.8</v>
      </c>
      <c r="G23" s="15">
        <f>F23/D23%</f>
        <v>109.6774193548387</v>
      </c>
      <c r="H23" s="5"/>
      <c r="I23">
        <v>2</v>
      </c>
    </row>
    <row r="24" spans="1:9" ht="42" customHeight="1" x14ac:dyDescent="0.25">
      <c r="A24" s="5">
        <v>16</v>
      </c>
      <c r="B24" s="6" t="s">
        <v>35</v>
      </c>
      <c r="C24" s="5" t="s">
        <v>349</v>
      </c>
      <c r="D24" s="5">
        <v>50</v>
      </c>
      <c r="E24" s="5">
        <v>0</v>
      </c>
      <c r="F24" s="5">
        <v>76.19</v>
      </c>
      <c r="G24" s="15">
        <f>F24/D24%</f>
        <v>152.38</v>
      </c>
      <c r="H24" s="5"/>
      <c r="I24">
        <v>2</v>
      </c>
    </row>
    <row r="25" spans="1:9" ht="18.75" customHeight="1" x14ac:dyDescent="0.25">
      <c r="A25" s="5">
        <v>17</v>
      </c>
      <c r="B25" s="7" t="s">
        <v>36</v>
      </c>
      <c r="C25" s="5" t="s">
        <v>370</v>
      </c>
      <c r="D25" s="5">
        <v>10</v>
      </c>
      <c r="E25" s="5" t="s">
        <v>380</v>
      </c>
      <c r="F25" s="5" t="s">
        <v>380</v>
      </c>
      <c r="G25" s="5" t="s">
        <v>380</v>
      </c>
      <c r="H25" s="5" t="s">
        <v>461</v>
      </c>
    </row>
    <row r="26" spans="1:9" ht="35.25" customHeight="1" x14ac:dyDescent="0.25">
      <c r="A26" s="5">
        <v>18</v>
      </c>
      <c r="B26" s="4" t="s">
        <v>37</v>
      </c>
      <c r="C26" s="5" t="s">
        <v>370</v>
      </c>
      <c r="D26" s="5">
        <v>50</v>
      </c>
      <c r="E26" s="5" t="s">
        <v>380</v>
      </c>
      <c r="F26" s="5" t="s">
        <v>380</v>
      </c>
      <c r="G26" s="5" t="s">
        <v>380</v>
      </c>
      <c r="H26" s="5" t="s">
        <v>461</v>
      </c>
    </row>
    <row r="27" spans="1:9" ht="27.75" customHeight="1" x14ac:dyDescent="0.25">
      <c r="A27" s="73" t="s">
        <v>131</v>
      </c>
      <c r="B27" s="74"/>
      <c r="C27" s="74"/>
      <c r="D27" s="74"/>
      <c r="E27" s="74"/>
      <c r="F27" s="74"/>
      <c r="G27" s="74"/>
      <c r="H27" s="75"/>
    </row>
    <row r="28" spans="1:9" ht="37.5" customHeight="1" x14ac:dyDescent="0.25">
      <c r="A28" s="5">
        <v>19</v>
      </c>
      <c r="B28" s="4" t="s">
        <v>371</v>
      </c>
      <c r="C28" s="5" t="s">
        <v>349</v>
      </c>
      <c r="D28" s="5">
        <v>48.4</v>
      </c>
      <c r="E28" s="5">
        <v>47.9</v>
      </c>
      <c r="F28" s="5">
        <v>47.9</v>
      </c>
      <c r="G28" s="15">
        <f>F28/D28%</f>
        <v>98.966942148760324</v>
      </c>
      <c r="H28" s="5"/>
    </row>
    <row r="29" spans="1:9" ht="51.75" customHeight="1" x14ac:dyDescent="0.25">
      <c r="A29" s="5">
        <v>20</v>
      </c>
      <c r="B29" s="4" t="s">
        <v>372</v>
      </c>
      <c r="C29" s="5" t="s">
        <v>349</v>
      </c>
      <c r="D29" s="5">
        <v>55</v>
      </c>
      <c r="E29" s="5">
        <v>53.5</v>
      </c>
      <c r="F29" s="5">
        <v>53.5</v>
      </c>
      <c r="G29" s="15">
        <f t="shared" ref="G29:G36" si="0">F29/D29%</f>
        <v>97.272727272727266</v>
      </c>
      <c r="H29" s="5"/>
    </row>
    <row r="30" spans="1:9" ht="37.5" customHeight="1" x14ac:dyDescent="0.25">
      <c r="A30" s="5">
        <v>21</v>
      </c>
      <c r="B30" s="4" t="s">
        <v>373</v>
      </c>
      <c r="C30" s="5" t="s">
        <v>350</v>
      </c>
      <c r="D30" s="5">
        <v>6</v>
      </c>
      <c r="E30" s="5" t="s">
        <v>380</v>
      </c>
      <c r="F30" s="5" t="s">
        <v>380</v>
      </c>
      <c r="G30" s="15" t="s">
        <v>489</v>
      </c>
      <c r="H30" s="5" t="s">
        <v>461</v>
      </c>
    </row>
    <row r="31" spans="1:9" ht="45.75" customHeight="1" x14ac:dyDescent="0.25">
      <c r="A31" s="5">
        <v>22</v>
      </c>
      <c r="B31" s="4" t="s">
        <v>374</v>
      </c>
      <c r="C31" s="5" t="s">
        <v>349</v>
      </c>
      <c r="D31" s="5">
        <v>76.900000000000006</v>
      </c>
      <c r="E31" s="5">
        <v>75.900000000000006</v>
      </c>
      <c r="F31" s="5">
        <v>76.3</v>
      </c>
      <c r="G31" s="15">
        <f t="shared" si="0"/>
        <v>99.21976592977893</v>
      </c>
      <c r="H31" s="5"/>
    </row>
    <row r="32" spans="1:9" ht="77.25" customHeight="1" x14ac:dyDescent="0.25">
      <c r="A32" s="5">
        <v>23</v>
      </c>
      <c r="B32" s="4" t="s">
        <v>375</v>
      </c>
      <c r="C32" s="5" t="s">
        <v>349</v>
      </c>
      <c r="D32" s="5">
        <v>100</v>
      </c>
      <c r="E32" s="5" t="s">
        <v>380</v>
      </c>
      <c r="F32" s="5" t="s">
        <v>380</v>
      </c>
      <c r="G32" s="15" t="s">
        <v>489</v>
      </c>
      <c r="H32" s="5" t="s">
        <v>461</v>
      </c>
    </row>
    <row r="33" spans="1:8" ht="30.75" customHeight="1" x14ac:dyDescent="0.25">
      <c r="A33" s="5">
        <v>24</v>
      </c>
      <c r="B33" s="4" t="s">
        <v>376</v>
      </c>
      <c r="C33" s="5" t="s">
        <v>349</v>
      </c>
      <c r="D33" s="5">
        <v>83</v>
      </c>
      <c r="E33" s="5">
        <v>0</v>
      </c>
      <c r="F33" s="5">
        <v>0</v>
      </c>
      <c r="G33" s="15">
        <f t="shared" si="0"/>
        <v>0</v>
      </c>
      <c r="H33" s="5"/>
    </row>
    <row r="34" spans="1:8" ht="30" customHeight="1" x14ac:dyDescent="0.25">
      <c r="A34" s="5">
        <v>25</v>
      </c>
      <c r="B34" s="4" t="s">
        <v>377</v>
      </c>
      <c r="C34" s="5" t="s">
        <v>369</v>
      </c>
      <c r="D34" s="5">
        <v>22.5</v>
      </c>
      <c r="E34" s="5" t="s">
        <v>380</v>
      </c>
      <c r="F34" s="5" t="s">
        <v>380</v>
      </c>
      <c r="G34" s="15" t="s">
        <v>489</v>
      </c>
      <c r="H34" s="5" t="s">
        <v>461</v>
      </c>
    </row>
    <row r="35" spans="1:8" ht="35.25" customHeight="1" x14ac:dyDescent="0.25">
      <c r="A35" s="5">
        <v>26</v>
      </c>
      <c r="B35" s="4" t="s">
        <v>378</v>
      </c>
      <c r="C35" s="5" t="s">
        <v>349</v>
      </c>
      <c r="D35" s="5">
        <v>88</v>
      </c>
      <c r="E35" s="5" t="s">
        <v>380</v>
      </c>
      <c r="F35" s="5" t="s">
        <v>380</v>
      </c>
      <c r="G35" s="15" t="s">
        <v>489</v>
      </c>
      <c r="H35" s="5" t="s">
        <v>461</v>
      </c>
    </row>
    <row r="36" spans="1:8" ht="30" customHeight="1" x14ac:dyDescent="0.25">
      <c r="A36" s="5">
        <v>27</v>
      </c>
      <c r="B36" s="4" t="s">
        <v>379</v>
      </c>
      <c r="C36" s="5" t="s">
        <v>369</v>
      </c>
      <c r="D36" s="5">
        <v>1180</v>
      </c>
      <c r="E36" s="5">
        <v>882</v>
      </c>
      <c r="F36" s="5">
        <v>882</v>
      </c>
      <c r="G36" s="15">
        <f t="shared" si="0"/>
        <v>74.745762711864401</v>
      </c>
      <c r="H36" s="5"/>
    </row>
    <row r="37" spans="1:8" ht="27.75" customHeight="1" x14ac:dyDescent="0.25">
      <c r="A37" s="73" t="s">
        <v>156</v>
      </c>
      <c r="B37" s="74"/>
      <c r="C37" s="74"/>
      <c r="D37" s="74"/>
      <c r="E37" s="74"/>
      <c r="F37" s="74"/>
      <c r="G37" s="74"/>
      <c r="H37" s="75"/>
    </row>
    <row r="38" spans="1:8" ht="33" customHeight="1" x14ac:dyDescent="0.25">
      <c r="A38" s="5">
        <v>28</v>
      </c>
      <c r="B38" s="4" t="s">
        <v>381</v>
      </c>
      <c r="C38" s="5" t="s">
        <v>349</v>
      </c>
      <c r="D38" s="5">
        <v>25.5</v>
      </c>
      <c r="E38" s="5" t="s">
        <v>380</v>
      </c>
      <c r="F38" s="5" t="s">
        <v>380</v>
      </c>
      <c r="G38" s="5" t="s">
        <v>380</v>
      </c>
      <c r="H38" s="5" t="s">
        <v>461</v>
      </c>
    </row>
    <row r="39" spans="1:8" ht="33" customHeight="1" x14ac:dyDescent="0.25">
      <c r="A39" s="5">
        <v>29</v>
      </c>
      <c r="B39" s="4" t="s">
        <v>382</v>
      </c>
      <c r="C39" s="5" t="s">
        <v>385</v>
      </c>
      <c r="D39" s="5">
        <v>75517</v>
      </c>
      <c r="E39" s="5" t="s">
        <v>380</v>
      </c>
      <c r="F39" s="5" t="s">
        <v>380</v>
      </c>
      <c r="G39" s="5" t="s">
        <v>380</v>
      </c>
      <c r="H39" s="5" t="s">
        <v>461</v>
      </c>
    </row>
    <row r="40" spans="1:8" ht="36.75" customHeight="1" x14ac:dyDescent="0.25">
      <c r="A40" s="5">
        <v>30</v>
      </c>
      <c r="B40" s="4" t="s">
        <v>383</v>
      </c>
      <c r="C40" s="5" t="s">
        <v>349</v>
      </c>
      <c r="D40" s="5">
        <v>102.9</v>
      </c>
      <c r="E40" s="5" t="s">
        <v>380</v>
      </c>
      <c r="F40" s="5" t="s">
        <v>380</v>
      </c>
      <c r="G40" s="5" t="s">
        <v>380</v>
      </c>
      <c r="H40" s="5" t="s">
        <v>461</v>
      </c>
    </row>
    <row r="41" spans="1:8" ht="32.25" customHeight="1" x14ac:dyDescent="0.25">
      <c r="A41" s="5">
        <v>31</v>
      </c>
      <c r="B41" s="4" t="s">
        <v>384</v>
      </c>
      <c r="C41" s="5" t="s">
        <v>349</v>
      </c>
      <c r="D41" s="5">
        <v>103.3</v>
      </c>
      <c r="E41" s="5" t="s">
        <v>380</v>
      </c>
      <c r="F41" s="5" t="s">
        <v>380</v>
      </c>
      <c r="G41" s="5" t="s">
        <v>380</v>
      </c>
      <c r="H41" s="5" t="s">
        <v>461</v>
      </c>
    </row>
    <row r="42" spans="1:8" ht="22.5" customHeight="1" x14ac:dyDescent="0.25">
      <c r="A42" s="5">
        <v>32</v>
      </c>
      <c r="B42" s="4" t="s">
        <v>386</v>
      </c>
      <c r="C42" s="5" t="s">
        <v>349</v>
      </c>
      <c r="D42" s="5">
        <v>28.1</v>
      </c>
      <c r="E42" s="5" t="s">
        <v>380</v>
      </c>
      <c r="F42" s="5" t="s">
        <v>380</v>
      </c>
      <c r="G42" s="5" t="s">
        <v>380</v>
      </c>
      <c r="H42" s="5" t="s">
        <v>461</v>
      </c>
    </row>
    <row r="43" spans="1:8" ht="33" customHeight="1" x14ac:dyDescent="0.25">
      <c r="A43" s="5">
        <v>33</v>
      </c>
      <c r="B43" s="4" t="s">
        <v>387</v>
      </c>
      <c r="C43" s="5" t="s">
        <v>349</v>
      </c>
      <c r="D43" s="5">
        <v>69</v>
      </c>
      <c r="E43" s="5" t="s">
        <v>380</v>
      </c>
      <c r="F43" s="5" t="s">
        <v>380</v>
      </c>
      <c r="G43" s="5" t="s">
        <v>380</v>
      </c>
      <c r="H43" s="5" t="s">
        <v>461</v>
      </c>
    </row>
    <row r="44" spans="1:8" ht="35.25" customHeight="1" x14ac:dyDescent="0.25">
      <c r="A44" s="5">
        <v>34</v>
      </c>
      <c r="B44" s="4" t="s">
        <v>388</v>
      </c>
      <c r="C44" s="5" t="s">
        <v>349</v>
      </c>
      <c r="D44" s="5">
        <v>28.5</v>
      </c>
      <c r="E44" s="5" t="s">
        <v>380</v>
      </c>
      <c r="F44" s="5" t="s">
        <v>380</v>
      </c>
      <c r="G44" s="5" t="s">
        <v>380</v>
      </c>
      <c r="H44" s="5" t="s">
        <v>461</v>
      </c>
    </row>
    <row r="45" spans="1:8" ht="45.75" customHeight="1" x14ac:dyDescent="0.25">
      <c r="A45" s="5">
        <v>35</v>
      </c>
      <c r="B45" s="4" t="s">
        <v>389</v>
      </c>
      <c r="C45" s="5" t="s">
        <v>369</v>
      </c>
      <c r="D45" s="5">
        <v>0</v>
      </c>
      <c r="E45" s="5" t="s">
        <v>380</v>
      </c>
      <c r="F45" s="5" t="s">
        <v>380</v>
      </c>
      <c r="G45" s="5" t="s">
        <v>380</v>
      </c>
      <c r="H45" s="5" t="s">
        <v>461</v>
      </c>
    </row>
    <row r="46" spans="1:8" ht="27.75" customHeight="1" x14ac:dyDescent="0.25">
      <c r="A46" s="73" t="s">
        <v>175</v>
      </c>
      <c r="B46" s="74"/>
      <c r="C46" s="74"/>
      <c r="D46" s="74"/>
      <c r="E46" s="74"/>
      <c r="F46" s="74"/>
      <c r="G46" s="74"/>
      <c r="H46" s="75"/>
    </row>
    <row r="47" spans="1:8" ht="64.5" customHeight="1" x14ac:dyDescent="0.25">
      <c r="A47" s="5">
        <v>36</v>
      </c>
      <c r="B47" s="4" t="s">
        <v>390</v>
      </c>
      <c r="C47" s="5" t="s">
        <v>349</v>
      </c>
      <c r="D47" s="5">
        <v>75</v>
      </c>
      <c r="E47" s="5" t="s">
        <v>380</v>
      </c>
      <c r="F47" s="5" t="s">
        <v>380</v>
      </c>
      <c r="G47" s="5" t="s">
        <v>380</v>
      </c>
      <c r="H47" s="5" t="s">
        <v>461</v>
      </c>
    </row>
    <row r="48" spans="1:8" ht="111" customHeight="1" x14ac:dyDescent="0.25">
      <c r="A48" s="5">
        <v>37</v>
      </c>
      <c r="B48" s="4" t="s">
        <v>391</v>
      </c>
      <c r="C48" s="5" t="s">
        <v>349</v>
      </c>
      <c r="D48" s="5">
        <v>30</v>
      </c>
      <c r="E48" s="5" t="s">
        <v>380</v>
      </c>
      <c r="F48" s="5" t="s">
        <v>380</v>
      </c>
      <c r="G48" s="5" t="s">
        <v>380</v>
      </c>
      <c r="H48" s="5" t="s">
        <v>461</v>
      </c>
    </row>
    <row r="49" spans="1:73" ht="67.5" customHeight="1" x14ac:dyDescent="0.25">
      <c r="A49" s="5">
        <v>38</v>
      </c>
      <c r="B49" s="4" t="s">
        <v>392</v>
      </c>
      <c r="C49" s="5" t="s">
        <v>349</v>
      </c>
      <c r="D49" s="5">
        <v>100</v>
      </c>
      <c r="E49" s="5" t="s">
        <v>380</v>
      </c>
      <c r="F49" s="5" t="s">
        <v>380</v>
      </c>
      <c r="G49" s="5" t="s">
        <v>380</v>
      </c>
      <c r="H49" s="5" t="s">
        <v>461</v>
      </c>
    </row>
    <row r="50" spans="1:73" ht="54.75" customHeight="1" x14ac:dyDescent="0.25">
      <c r="A50" s="5">
        <v>39</v>
      </c>
      <c r="B50" s="4" t="s">
        <v>393</v>
      </c>
      <c r="C50" s="5" t="s">
        <v>394</v>
      </c>
      <c r="D50" s="5">
        <v>8700</v>
      </c>
      <c r="E50" s="5" t="s">
        <v>380</v>
      </c>
      <c r="F50" s="5" t="s">
        <v>380</v>
      </c>
      <c r="G50" s="5" t="s">
        <v>380</v>
      </c>
      <c r="H50" s="5" t="s">
        <v>461</v>
      </c>
    </row>
    <row r="51" spans="1:73" s="1" customFormat="1" ht="42" customHeight="1" x14ac:dyDescent="0.25">
      <c r="A51" s="5">
        <v>40</v>
      </c>
      <c r="B51" s="4" t="s">
        <v>31</v>
      </c>
      <c r="C51" s="5" t="s">
        <v>370</v>
      </c>
      <c r="D51" s="5">
        <v>43</v>
      </c>
      <c r="E51" s="5">
        <v>43</v>
      </c>
      <c r="F51" s="5">
        <v>43</v>
      </c>
      <c r="G51" s="5">
        <f>F51/E51%</f>
        <v>100</v>
      </c>
      <c r="H51" s="4"/>
      <c r="I51">
        <v>2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</row>
    <row r="52" spans="1:73" s="1" customFormat="1" ht="63" customHeight="1" x14ac:dyDescent="0.25">
      <c r="A52" s="5">
        <v>41</v>
      </c>
      <c r="B52" s="4" t="s">
        <v>32</v>
      </c>
      <c r="C52" s="5" t="s">
        <v>370</v>
      </c>
      <c r="D52" s="5">
        <v>20</v>
      </c>
      <c r="E52" s="5">
        <v>20</v>
      </c>
      <c r="F52" s="5">
        <v>20</v>
      </c>
      <c r="G52" s="5">
        <f>F52/E52%</f>
        <v>100</v>
      </c>
      <c r="H52" s="4"/>
      <c r="I52">
        <v>2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</row>
    <row r="53" spans="1:73" ht="27.75" customHeight="1" x14ac:dyDescent="0.25">
      <c r="A53" s="73" t="s">
        <v>185</v>
      </c>
      <c r="B53" s="74"/>
      <c r="C53" s="74"/>
      <c r="D53" s="74"/>
      <c r="E53" s="74"/>
      <c r="F53" s="74"/>
      <c r="G53" s="74"/>
      <c r="H53" s="75"/>
    </row>
    <row r="54" spans="1:73" ht="36" customHeight="1" x14ac:dyDescent="0.25">
      <c r="A54" s="5">
        <v>42</v>
      </c>
      <c r="B54" s="4" t="s">
        <v>395</v>
      </c>
      <c r="C54" s="5" t="s">
        <v>349</v>
      </c>
      <c r="D54" s="5">
        <v>100</v>
      </c>
      <c r="E54" s="5" t="s">
        <v>380</v>
      </c>
      <c r="F54" s="5" t="s">
        <v>380</v>
      </c>
      <c r="G54" s="5" t="s">
        <v>380</v>
      </c>
      <c r="H54" s="5" t="s">
        <v>461</v>
      </c>
    </row>
    <row r="55" spans="1:73" ht="89.25" customHeight="1" x14ac:dyDescent="0.25">
      <c r="A55" s="5">
        <v>43</v>
      </c>
      <c r="B55" s="4" t="s">
        <v>396</v>
      </c>
      <c r="C55" s="5" t="s">
        <v>349</v>
      </c>
      <c r="D55" s="5">
        <v>100</v>
      </c>
      <c r="E55" s="5" t="s">
        <v>380</v>
      </c>
      <c r="F55" s="5" t="s">
        <v>380</v>
      </c>
      <c r="G55" s="5" t="s">
        <v>380</v>
      </c>
      <c r="H55" s="5" t="s">
        <v>461</v>
      </c>
    </row>
    <row r="56" spans="1:73" ht="46.5" customHeight="1" x14ac:dyDescent="0.25">
      <c r="A56" s="5">
        <v>44</v>
      </c>
      <c r="B56" s="4" t="s">
        <v>397</v>
      </c>
      <c r="C56" s="5" t="s">
        <v>438</v>
      </c>
      <c r="D56" s="5">
        <v>1</v>
      </c>
      <c r="E56" s="5" t="s">
        <v>380</v>
      </c>
      <c r="F56" s="5" t="s">
        <v>380</v>
      </c>
      <c r="G56" s="5" t="s">
        <v>380</v>
      </c>
      <c r="H56" s="5" t="s">
        <v>461</v>
      </c>
    </row>
    <row r="57" spans="1:73" ht="33.75" customHeight="1" x14ac:dyDescent="0.25">
      <c r="A57" s="5">
        <v>45</v>
      </c>
      <c r="B57" s="4" t="s">
        <v>33</v>
      </c>
      <c r="C57" s="5" t="s">
        <v>349</v>
      </c>
      <c r="D57" s="5">
        <v>83.6</v>
      </c>
      <c r="E57" s="5">
        <v>82.3</v>
      </c>
      <c r="F57" s="5">
        <v>82.3</v>
      </c>
      <c r="G57" s="5">
        <f>F57/E57%</f>
        <v>100</v>
      </c>
      <c r="H57" s="16"/>
      <c r="I57">
        <v>2</v>
      </c>
    </row>
    <row r="58" spans="1:73" ht="27.75" customHeight="1" x14ac:dyDescent="0.25">
      <c r="A58" s="73" t="s">
        <v>196</v>
      </c>
      <c r="B58" s="74"/>
      <c r="C58" s="74"/>
      <c r="D58" s="74"/>
      <c r="E58" s="74"/>
      <c r="F58" s="74"/>
      <c r="G58" s="74"/>
      <c r="H58" s="75"/>
    </row>
    <row r="59" spans="1:73" ht="31.5" customHeight="1" x14ac:dyDescent="0.25">
      <c r="A59" s="5">
        <v>46</v>
      </c>
      <c r="B59" s="6" t="s">
        <v>0</v>
      </c>
      <c r="C59" s="5" t="s">
        <v>349</v>
      </c>
      <c r="D59" s="5">
        <v>100</v>
      </c>
      <c r="E59" s="5">
        <v>100</v>
      </c>
      <c r="F59" s="5">
        <v>95.34</v>
      </c>
      <c r="G59" s="17">
        <f>F59/E59%</f>
        <v>95.34</v>
      </c>
      <c r="H59" s="16"/>
    </row>
    <row r="60" spans="1:73" ht="48.75" customHeight="1" x14ac:dyDescent="0.25">
      <c r="A60" s="5">
        <v>47</v>
      </c>
      <c r="B60" s="6" t="s">
        <v>1</v>
      </c>
      <c r="C60" s="5" t="s">
        <v>349</v>
      </c>
      <c r="D60" s="5">
        <v>63</v>
      </c>
      <c r="E60" s="5">
        <v>62.8</v>
      </c>
      <c r="F60" s="5">
        <v>62.8</v>
      </c>
      <c r="G60" s="17">
        <f>F60/E60%</f>
        <v>100</v>
      </c>
      <c r="H60" s="16"/>
      <c r="I60">
        <v>2</v>
      </c>
    </row>
    <row r="61" spans="1:73" ht="50.25" customHeight="1" x14ac:dyDescent="0.25">
      <c r="A61" s="5">
        <v>48</v>
      </c>
      <c r="B61" s="6" t="s">
        <v>398</v>
      </c>
      <c r="C61" s="5" t="s">
        <v>349</v>
      </c>
      <c r="D61" s="5">
        <v>98.5</v>
      </c>
      <c r="E61" s="5" t="s">
        <v>380</v>
      </c>
      <c r="F61" s="5" t="s">
        <v>380</v>
      </c>
      <c r="G61" s="5" t="s">
        <v>380</v>
      </c>
      <c r="H61" s="5" t="s">
        <v>461</v>
      </c>
    </row>
    <row r="62" spans="1:73" ht="47.25" customHeight="1" x14ac:dyDescent="0.25">
      <c r="A62" s="5">
        <v>49</v>
      </c>
      <c r="B62" s="6" t="s">
        <v>2</v>
      </c>
      <c r="C62" s="5" t="s">
        <v>350</v>
      </c>
      <c r="D62" s="5">
        <v>3000</v>
      </c>
      <c r="E62" s="5">
        <v>2700</v>
      </c>
      <c r="F62" s="5">
        <v>2700</v>
      </c>
      <c r="G62" s="17">
        <f>F62/E62%</f>
        <v>100</v>
      </c>
      <c r="H62" s="16"/>
      <c r="I62">
        <v>2</v>
      </c>
    </row>
    <row r="63" spans="1:73" ht="48" customHeight="1" x14ac:dyDescent="0.25">
      <c r="A63" s="5">
        <v>50</v>
      </c>
      <c r="B63" s="6" t="s">
        <v>3</v>
      </c>
      <c r="C63" s="5" t="s">
        <v>350</v>
      </c>
      <c r="D63" s="5">
        <v>1150</v>
      </c>
      <c r="E63" s="5">
        <v>900</v>
      </c>
      <c r="F63" s="5">
        <v>900</v>
      </c>
      <c r="G63" s="17">
        <f>F63/E63%</f>
        <v>100</v>
      </c>
      <c r="H63" s="16"/>
      <c r="I63">
        <v>2</v>
      </c>
    </row>
    <row r="64" spans="1:73" ht="44.25" customHeight="1" x14ac:dyDescent="0.25">
      <c r="A64" s="5">
        <v>51</v>
      </c>
      <c r="B64" s="6" t="s">
        <v>4</v>
      </c>
      <c r="C64" s="5" t="s">
        <v>350</v>
      </c>
      <c r="D64" s="18">
        <v>1050</v>
      </c>
      <c r="E64" s="18">
        <v>900</v>
      </c>
      <c r="F64" s="19">
        <v>900</v>
      </c>
      <c r="G64" s="17">
        <f>F64/E64%</f>
        <v>100</v>
      </c>
      <c r="H64" s="16"/>
      <c r="I64">
        <v>2</v>
      </c>
    </row>
    <row r="65" spans="1:9" ht="51.75" customHeight="1" x14ac:dyDescent="0.25">
      <c r="A65" s="5">
        <v>52</v>
      </c>
      <c r="B65" s="6" t="s">
        <v>5</v>
      </c>
      <c r="C65" s="5" t="s">
        <v>349</v>
      </c>
      <c r="D65" s="5">
        <v>0</v>
      </c>
      <c r="E65" s="5">
        <v>0</v>
      </c>
      <c r="F65" s="5">
        <v>0</v>
      </c>
      <c r="G65" s="17">
        <v>0</v>
      </c>
      <c r="H65" s="16"/>
    </row>
    <row r="66" spans="1:9" ht="27.75" customHeight="1" x14ac:dyDescent="0.25">
      <c r="A66" s="73" t="s">
        <v>224</v>
      </c>
      <c r="B66" s="74"/>
      <c r="C66" s="74"/>
      <c r="D66" s="74"/>
      <c r="E66" s="74"/>
      <c r="F66" s="74"/>
      <c r="G66" s="74"/>
      <c r="H66" s="75"/>
    </row>
    <row r="67" spans="1:9" ht="35.25" customHeight="1" x14ac:dyDescent="0.25">
      <c r="A67" s="5">
        <v>53</v>
      </c>
      <c r="B67" s="7" t="s">
        <v>30</v>
      </c>
      <c r="C67" s="5" t="s">
        <v>349</v>
      </c>
      <c r="D67" s="5">
        <v>94.2</v>
      </c>
      <c r="E67" s="5">
        <v>489.28</v>
      </c>
      <c r="F67" s="5">
        <v>489.28</v>
      </c>
      <c r="G67" s="15">
        <f>E67/F67%</f>
        <v>100.00000000000001</v>
      </c>
      <c r="H67" s="16"/>
      <c r="I67">
        <v>2</v>
      </c>
    </row>
    <row r="68" spans="1:9" ht="18.75" customHeight="1" x14ac:dyDescent="0.25">
      <c r="A68" s="5">
        <v>54</v>
      </c>
      <c r="B68" s="6" t="s">
        <v>399</v>
      </c>
      <c r="C68" s="5" t="s">
        <v>349</v>
      </c>
      <c r="D68" s="5">
        <v>6.8</v>
      </c>
      <c r="E68" s="5" t="s">
        <v>380</v>
      </c>
      <c r="F68" s="5" t="s">
        <v>380</v>
      </c>
      <c r="G68" s="5" t="s">
        <v>380</v>
      </c>
      <c r="H68" s="5" t="s">
        <v>461</v>
      </c>
    </row>
    <row r="69" spans="1:9" ht="36.75" customHeight="1" x14ac:dyDescent="0.25">
      <c r="A69" s="5">
        <v>55</v>
      </c>
      <c r="B69" s="6" t="s">
        <v>400</v>
      </c>
      <c r="C69" s="5" t="s">
        <v>349</v>
      </c>
      <c r="D69" s="5">
        <v>42.3</v>
      </c>
      <c r="E69" s="5" t="s">
        <v>380</v>
      </c>
      <c r="F69" s="5" t="s">
        <v>380</v>
      </c>
      <c r="G69" s="5" t="s">
        <v>380</v>
      </c>
      <c r="H69" s="5" t="s">
        <v>461</v>
      </c>
    </row>
    <row r="70" spans="1:9" ht="35.25" customHeight="1" x14ac:dyDescent="0.25">
      <c r="A70" s="5">
        <v>56</v>
      </c>
      <c r="B70" s="6" t="s">
        <v>401</v>
      </c>
      <c r="C70" s="5" t="s">
        <v>349</v>
      </c>
      <c r="D70" s="5">
        <v>0.4</v>
      </c>
      <c r="E70" s="5" t="s">
        <v>380</v>
      </c>
      <c r="F70" s="5" t="s">
        <v>380</v>
      </c>
      <c r="G70" s="5" t="s">
        <v>380</v>
      </c>
      <c r="H70" s="5" t="s">
        <v>461</v>
      </c>
    </row>
    <row r="71" spans="1:9" ht="20.25" customHeight="1" x14ac:dyDescent="0.25">
      <c r="A71" s="5">
        <v>57</v>
      </c>
      <c r="B71" s="6" t="s">
        <v>402</v>
      </c>
      <c r="C71" s="5" t="s">
        <v>405</v>
      </c>
      <c r="D71" s="5">
        <v>88407.78</v>
      </c>
      <c r="E71" s="5" t="s">
        <v>380</v>
      </c>
      <c r="F71" s="5" t="s">
        <v>380</v>
      </c>
      <c r="G71" s="5" t="s">
        <v>380</v>
      </c>
      <c r="H71" s="5" t="s">
        <v>461</v>
      </c>
    </row>
    <row r="72" spans="1:9" ht="34.5" customHeight="1" x14ac:dyDescent="0.25">
      <c r="A72" s="5">
        <v>58</v>
      </c>
      <c r="B72" s="6" t="s">
        <v>403</v>
      </c>
      <c r="C72" s="5" t="s">
        <v>349</v>
      </c>
      <c r="D72" s="5">
        <v>0.03</v>
      </c>
      <c r="E72" s="5" t="s">
        <v>380</v>
      </c>
      <c r="F72" s="5" t="s">
        <v>380</v>
      </c>
      <c r="G72" s="5" t="s">
        <v>380</v>
      </c>
      <c r="H72" s="5" t="s">
        <v>461</v>
      </c>
    </row>
    <row r="73" spans="1:9" ht="58.5" customHeight="1" x14ac:dyDescent="0.25">
      <c r="A73" s="5">
        <v>59</v>
      </c>
      <c r="B73" s="6" t="s">
        <v>404</v>
      </c>
      <c r="C73" s="5" t="s">
        <v>385</v>
      </c>
      <c r="D73" s="5">
        <v>3.7</v>
      </c>
      <c r="E73" s="5" t="s">
        <v>380</v>
      </c>
      <c r="F73" s="5" t="s">
        <v>380</v>
      </c>
      <c r="G73" s="5" t="s">
        <v>380</v>
      </c>
      <c r="H73" s="5" t="s">
        <v>461</v>
      </c>
    </row>
    <row r="74" spans="1:9" ht="29.25" customHeight="1" x14ac:dyDescent="0.25">
      <c r="A74" s="73" t="s">
        <v>234</v>
      </c>
      <c r="B74" s="74"/>
      <c r="C74" s="74"/>
      <c r="D74" s="74"/>
      <c r="E74" s="74"/>
      <c r="F74" s="74"/>
      <c r="G74" s="74"/>
      <c r="H74" s="75"/>
    </row>
    <row r="75" spans="1:9" ht="32.25" customHeight="1" x14ac:dyDescent="0.25">
      <c r="A75" s="5">
        <v>60</v>
      </c>
      <c r="B75" s="6" t="s">
        <v>406</v>
      </c>
      <c r="C75" s="5" t="s">
        <v>369</v>
      </c>
      <c r="D75" s="5">
        <v>27.3</v>
      </c>
      <c r="E75" s="5" t="s">
        <v>380</v>
      </c>
      <c r="F75" s="5" t="s">
        <v>380</v>
      </c>
      <c r="G75" s="5" t="s">
        <v>380</v>
      </c>
      <c r="H75" s="5" t="s">
        <v>461</v>
      </c>
    </row>
    <row r="76" spans="1:9" ht="21.75" customHeight="1" x14ac:dyDescent="0.25">
      <c r="A76" s="5">
        <v>61</v>
      </c>
      <c r="B76" s="6" t="s">
        <v>407</v>
      </c>
      <c r="C76" s="5" t="s">
        <v>370</v>
      </c>
      <c r="D76" s="5">
        <v>15</v>
      </c>
      <c r="E76" s="5" t="s">
        <v>380</v>
      </c>
      <c r="F76" s="5" t="s">
        <v>380</v>
      </c>
      <c r="G76" s="5" t="s">
        <v>380</v>
      </c>
      <c r="H76" s="5" t="s">
        <v>461</v>
      </c>
    </row>
    <row r="77" spans="1:9" ht="43.5" customHeight="1" x14ac:dyDescent="0.25">
      <c r="A77" s="5">
        <v>62</v>
      </c>
      <c r="B77" s="6" t="s">
        <v>463</v>
      </c>
      <c r="C77" s="5" t="s">
        <v>370</v>
      </c>
      <c r="D77" s="5">
        <v>110</v>
      </c>
      <c r="E77" s="5" t="s">
        <v>380</v>
      </c>
      <c r="F77" s="5" t="s">
        <v>380</v>
      </c>
      <c r="G77" s="5" t="s">
        <v>380</v>
      </c>
      <c r="H77" s="5" t="s">
        <v>461</v>
      </c>
    </row>
    <row r="78" spans="1:9" ht="29.25" customHeight="1" x14ac:dyDescent="0.25">
      <c r="A78" s="5">
        <v>63</v>
      </c>
      <c r="B78" s="6" t="s">
        <v>408</v>
      </c>
      <c r="C78" s="5" t="s">
        <v>370</v>
      </c>
      <c r="D78" s="5">
        <v>1</v>
      </c>
      <c r="E78" s="5" t="s">
        <v>380</v>
      </c>
      <c r="F78" s="5" t="s">
        <v>380</v>
      </c>
      <c r="G78" s="5" t="s">
        <v>380</v>
      </c>
      <c r="H78" s="5" t="s">
        <v>461</v>
      </c>
    </row>
    <row r="79" spans="1:9" ht="22.5" customHeight="1" x14ac:dyDescent="0.25">
      <c r="A79" s="5">
        <v>64</v>
      </c>
      <c r="B79" s="6" t="s">
        <v>409</v>
      </c>
      <c r="C79" s="5" t="s">
        <v>411</v>
      </c>
      <c r="D79" s="5">
        <v>351.7</v>
      </c>
      <c r="E79" s="5" t="s">
        <v>380</v>
      </c>
      <c r="F79" s="5" t="s">
        <v>380</v>
      </c>
      <c r="G79" s="5" t="s">
        <v>380</v>
      </c>
      <c r="H79" s="5" t="s">
        <v>461</v>
      </c>
    </row>
    <row r="80" spans="1:9" ht="30" customHeight="1" x14ac:dyDescent="0.25">
      <c r="A80" s="5">
        <v>65</v>
      </c>
      <c r="B80" s="6" t="s">
        <v>410</v>
      </c>
      <c r="C80" s="5" t="s">
        <v>411</v>
      </c>
      <c r="D80" s="5">
        <v>2.5</v>
      </c>
      <c r="E80" s="5" t="s">
        <v>380</v>
      </c>
      <c r="F80" s="5" t="s">
        <v>380</v>
      </c>
      <c r="G80" s="5" t="s">
        <v>380</v>
      </c>
      <c r="H80" s="5" t="s">
        <v>461</v>
      </c>
    </row>
    <row r="81" spans="1:9" ht="51.75" customHeight="1" x14ac:dyDescent="0.25">
      <c r="A81" s="5">
        <v>66</v>
      </c>
      <c r="B81" s="6" t="s">
        <v>412</v>
      </c>
      <c r="C81" s="5" t="s">
        <v>466</v>
      </c>
      <c r="D81" s="5">
        <v>3162.2</v>
      </c>
      <c r="E81" s="5" t="s">
        <v>380</v>
      </c>
      <c r="F81" s="5" t="s">
        <v>380</v>
      </c>
      <c r="G81" s="5" t="s">
        <v>380</v>
      </c>
      <c r="H81" s="5" t="s">
        <v>461</v>
      </c>
    </row>
    <row r="82" spans="1:9" ht="54.75" customHeight="1" x14ac:dyDescent="0.25">
      <c r="A82" s="5">
        <v>67</v>
      </c>
      <c r="B82" s="6" t="s">
        <v>413</v>
      </c>
      <c r="C82" s="5" t="s">
        <v>466</v>
      </c>
      <c r="D82" s="5">
        <v>30.8</v>
      </c>
      <c r="E82" s="5" t="s">
        <v>380</v>
      </c>
      <c r="F82" s="5" t="s">
        <v>380</v>
      </c>
      <c r="G82" s="5" t="s">
        <v>380</v>
      </c>
      <c r="H82" s="5" t="s">
        <v>461</v>
      </c>
    </row>
    <row r="83" spans="1:9" ht="54.75" customHeight="1" x14ac:dyDescent="0.25">
      <c r="A83" s="5">
        <v>68</v>
      </c>
      <c r="B83" s="6" t="s">
        <v>414</v>
      </c>
      <c r="C83" s="5" t="s">
        <v>466</v>
      </c>
      <c r="D83" s="5">
        <v>30.8</v>
      </c>
      <c r="E83" s="5" t="s">
        <v>380</v>
      </c>
      <c r="F83" s="5" t="s">
        <v>380</v>
      </c>
      <c r="G83" s="5" t="s">
        <v>380</v>
      </c>
      <c r="H83" s="5" t="s">
        <v>461</v>
      </c>
    </row>
    <row r="84" spans="1:9" ht="81" customHeight="1" x14ac:dyDescent="0.25">
      <c r="A84" s="5">
        <v>69</v>
      </c>
      <c r="B84" s="6" t="s">
        <v>415</v>
      </c>
      <c r="C84" s="5" t="s">
        <v>370</v>
      </c>
      <c r="D84" s="5">
        <v>7</v>
      </c>
      <c r="E84" s="5" t="s">
        <v>380</v>
      </c>
      <c r="F84" s="5" t="s">
        <v>380</v>
      </c>
      <c r="G84" s="5" t="s">
        <v>380</v>
      </c>
      <c r="H84" s="5" t="s">
        <v>461</v>
      </c>
    </row>
    <row r="85" spans="1:9" ht="87.75" customHeight="1" x14ac:dyDescent="0.25">
      <c r="A85" s="5">
        <v>70</v>
      </c>
      <c r="B85" s="6" t="s">
        <v>464</v>
      </c>
      <c r="C85" s="5" t="s">
        <v>370</v>
      </c>
      <c r="D85" s="5">
        <v>8</v>
      </c>
      <c r="E85" s="5" t="s">
        <v>380</v>
      </c>
      <c r="F85" s="5" t="s">
        <v>380</v>
      </c>
      <c r="G85" s="5" t="s">
        <v>380</v>
      </c>
      <c r="H85" s="5" t="s">
        <v>461</v>
      </c>
    </row>
    <row r="86" spans="1:9" ht="52.5" customHeight="1" x14ac:dyDescent="0.25">
      <c r="A86" s="5">
        <v>71</v>
      </c>
      <c r="B86" s="6" t="s">
        <v>416</v>
      </c>
      <c r="C86" s="5" t="s">
        <v>349</v>
      </c>
      <c r="D86" s="5">
        <v>0</v>
      </c>
      <c r="E86" s="5" t="s">
        <v>380</v>
      </c>
      <c r="F86" s="5" t="s">
        <v>380</v>
      </c>
      <c r="G86" s="5" t="s">
        <v>380</v>
      </c>
      <c r="H86" s="5" t="s">
        <v>461</v>
      </c>
    </row>
    <row r="87" spans="1:9" ht="46.5" customHeight="1" x14ac:dyDescent="0.25">
      <c r="A87" s="5">
        <v>72</v>
      </c>
      <c r="B87" s="6" t="s">
        <v>417</v>
      </c>
      <c r="C87" s="5" t="s">
        <v>466</v>
      </c>
      <c r="D87" s="5">
        <v>3</v>
      </c>
      <c r="E87" s="5" t="s">
        <v>380</v>
      </c>
      <c r="F87" s="5" t="s">
        <v>380</v>
      </c>
      <c r="G87" s="5" t="s">
        <v>380</v>
      </c>
      <c r="H87" s="5" t="s">
        <v>461</v>
      </c>
    </row>
    <row r="88" spans="1:9" ht="43.5" customHeight="1" x14ac:dyDescent="0.25">
      <c r="A88" s="5">
        <v>73</v>
      </c>
      <c r="B88" s="6" t="s">
        <v>418</v>
      </c>
      <c r="C88" s="5" t="s">
        <v>466</v>
      </c>
      <c r="D88" s="5">
        <v>2.2000000000000002</v>
      </c>
      <c r="E88" s="5" t="s">
        <v>380</v>
      </c>
      <c r="F88" s="5" t="s">
        <v>380</v>
      </c>
      <c r="G88" s="5" t="s">
        <v>380</v>
      </c>
      <c r="H88" s="5" t="s">
        <v>461</v>
      </c>
    </row>
    <row r="89" spans="1:9" ht="52.5" customHeight="1" x14ac:dyDescent="0.25">
      <c r="A89" s="5">
        <v>74</v>
      </c>
      <c r="B89" s="6" t="s">
        <v>419</v>
      </c>
      <c r="C89" s="5" t="s">
        <v>466</v>
      </c>
      <c r="D89" s="5">
        <v>2.7</v>
      </c>
      <c r="E89" s="5" t="s">
        <v>380</v>
      </c>
      <c r="F89" s="5" t="s">
        <v>380</v>
      </c>
      <c r="G89" s="5" t="s">
        <v>380</v>
      </c>
      <c r="H89" s="5" t="s">
        <v>461</v>
      </c>
    </row>
    <row r="90" spans="1:9" ht="52.5" customHeight="1" x14ac:dyDescent="0.25">
      <c r="A90" s="5">
        <v>75</v>
      </c>
      <c r="B90" s="6" t="s">
        <v>420</v>
      </c>
      <c r="C90" s="5" t="s">
        <v>349</v>
      </c>
      <c r="D90" s="5">
        <v>100</v>
      </c>
      <c r="E90" s="5" t="s">
        <v>380</v>
      </c>
      <c r="F90" s="5" t="s">
        <v>380</v>
      </c>
      <c r="G90" s="5" t="s">
        <v>380</v>
      </c>
      <c r="H90" s="5" t="s">
        <v>461</v>
      </c>
    </row>
    <row r="91" spans="1:9" ht="52.5" customHeight="1" x14ac:dyDescent="0.25">
      <c r="A91" s="5">
        <v>76</v>
      </c>
      <c r="B91" s="6" t="s">
        <v>421</v>
      </c>
      <c r="C91" s="5" t="s">
        <v>370</v>
      </c>
      <c r="D91" s="5">
        <v>0</v>
      </c>
      <c r="E91" s="5" t="s">
        <v>380</v>
      </c>
      <c r="F91" s="5" t="s">
        <v>380</v>
      </c>
      <c r="G91" s="5" t="s">
        <v>380</v>
      </c>
      <c r="H91" s="5" t="s">
        <v>461</v>
      </c>
    </row>
    <row r="92" spans="1:9" ht="60" customHeight="1" x14ac:dyDescent="0.25">
      <c r="A92" s="5">
        <v>77</v>
      </c>
      <c r="B92" s="6" t="s">
        <v>422</v>
      </c>
      <c r="C92" s="5" t="s">
        <v>424</v>
      </c>
      <c r="D92" s="5">
        <v>0</v>
      </c>
      <c r="E92" s="5" t="s">
        <v>380</v>
      </c>
      <c r="F92" s="5" t="s">
        <v>380</v>
      </c>
      <c r="G92" s="5" t="s">
        <v>380</v>
      </c>
      <c r="H92" s="5" t="s">
        <v>461</v>
      </c>
    </row>
    <row r="93" spans="1:9" ht="41.25" customHeight="1" x14ac:dyDescent="0.25">
      <c r="A93" s="5">
        <v>78</v>
      </c>
      <c r="B93" s="6" t="s">
        <v>423</v>
      </c>
      <c r="C93" s="5" t="s">
        <v>424</v>
      </c>
      <c r="D93" s="5">
        <v>0</v>
      </c>
      <c r="E93" s="5" t="s">
        <v>380</v>
      </c>
      <c r="F93" s="5" t="s">
        <v>380</v>
      </c>
      <c r="G93" s="5" t="s">
        <v>380</v>
      </c>
      <c r="H93" s="5" t="s">
        <v>461</v>
      </c>
    </row>
    <row r="94" spans="1:9" ht="29.25" customHeight="1" x14ac:dyDescent="0.25">
      <c r="A94" s="73" t="s">
        <v>255</v>
      </c>
      <c r="B94" s="74"/>
      <c r="C94" s="74"/>
      <c r="D94" s="74"/>
      <c r="E94" s="74"/>
      <c r="F94" s="74"/>
      <c r="G94" s="74"/>
      <c r="H94" s="75"/>
    </row>
    <row r="95" spans="1:9" ht="46.5" customHeight="1" x14ac:dyDescent="0.25">
      <c r="A95" s="5">
        <v>79</v>
      </c>
      <c r="B95" s="6" t="s">
        <v>6</v>
      </c>
      <c r="C95" s="5" t="s">
        <v>370</v>
      </c>
      <c r="D95" s="5">
        <v>5</v>
      </c>
      <c r="E95" s="5">
        <v>5</v>
      </c>
      <c r="F95" s="5">
        <v>5</v>
      </c>
      <c r="G95" s="17">
        <f>F95/E95%</f>
        <v>100</v>
      </c>
      <c r="H95" s="16"/>
      <c r="I95">
        <v>2</v>
      </c>
    </row>
    <row r="96" spans="1:9" ht="48.75" customHeight="1" x14ac:dyDescent="0.25">
      <c r="A96" s="5">
        <v>80</v>
      </c>
      <c r="B96" s="6" t="s">
        <v>7</v>
      </c>
      <c r="C96" s="5" t="s">
        <v>349</v>
      </c>
      <c r="D96" s="5">
        <v>60</v>
      </c>
      <c r="E96" s="5">
        <v>60</v>
      </c>
      <c r="F96" s="5">
        <v>60</v>
      </c>
      <c r="G96" s="17">
        <f>F96/E96%</f>
        <v>100</v>
      </c>
      <c r="H96" s="16"/>
      <c r="I96">
        <v>2</v>
      </c>
    </row>
    <row r="97" spans="1:10" ht="45" customHeight="1" x14ac:dyDescent="0.25">
      <c r="A97" s="5">
        <v>81</v>
      </c>
      <c r="B97" s="6" t="s">
        <v>8</v>
      </c>
      <c r="C97" s="18" t="s">
        <v>370</v>
      </c>
      <c r="D97" s="18">
        <v>0</v>
      </c>
      <c r="E97" s="18">
        <v>0</v>
      </c>
      <c r="F97" s="19">
        <v>0</v>
      </c>
      <c r="G97" s="17">
        <v>0</v>
      </c>
      <c r="H97" s="16"/>
    </row>
    <row r="98" spans="1:10" ht="51" customHeight="1" x14ac:dyDescent="0.25">
      <c r="A98" s="5">
        <v>82</v>
      </c>
      <c r="B98" s="6" t="s">
        <v>9</v>
      </c>
      <c r="C98" s="5" t="s">
        <v>349</v>
      </c>
      <c r="D98" s="5">
        <v>0</v>
      </c>
      <c r="E98" s="5">
        <v>0</v>
      </c>
      <c r="F98" s="5">
        <v>0</v>
      </c>
      <c r="G98" s="17">
        <v>0</v>
      </c>
      <c r="H98" s="16"/>
    </row>
    <row r="99" spans="1:10" ht="45.75" customHeight="1" x14ac:dyDescent="0.25">
      <c r="A99" s="5">
        <v>83</v>
      </c>
      <c r="B99" s="6" t="s">
        <v>10</v>
      </c>
      <c r="C99" s="5" t="s">
        <v>349</v>
      </c>
      <c r="D99" s="5">
        <v>33</v>
      </c>
      <c r="E99" s="5">
        <v>33</v>
      </c>
      <c r="F99" s="5">
        <v>33</v>
      </c>
      <c r="G99" s="17">
        <f>F99/E99%</f>
        <v>100</v>
      </c>
      <c r="H99" s="16"/>
      <c r="I99">
        <v>2</v>
      </c>
    </row>
    <row r="100" spans="1:10" ht="63" customHeight="1" x14ac:dyDescent="0.25">
      <c r="A100" s="5">
        <v>84</v>
      </c>
      <c r="B100" s="6" t="s">
        <v>11</v>
      </c>
      <c r="C100" s="5" t="s">
        <v>349</v>
      </c>
      <c r="D100" s="5">
        <v>18</v>
      </c>
      <c r="E100" s="5">
        <v>18</v>
      </c>
      <c r="F100" s="5">
        <v>18</v>
      </c>
      <c r="G100" s="17">
        <f>F100/E100%</f>
        <v>100</v>
      </c>
      <c r="H100" s="16"/>
      <c r="I100">
        <v>2</v>
      </c>
    </row>
    <row r="101" spans="1:10" ht="32.25" customHeight="1" x14ac:dyDescent="0.25">
      <c r="A101" s="5">
        <v>85</v>
      </c>
      <c r="B101" s="6" t="s">
        <v>12</v>
      </c>
      <c r="C101" s="5" t="s">
        <v>370</v>
      </c>
      <c r="D101" s="5">
        <v>0</v>
      </c>
      <c r="E101" s="5">
        <v>0</v>
      </c>
      <c r="F101" s="5">
        <v>0</v>
      </c>
      <c r="G101" s="17">
        <v>100</v>
      </c>
      <c r="H101" s="16"/>
      <c r="I101">
        <v>2</v>
      </c>
    </row>
    <row r="102" spans="1:10" ht="48.75" customHeight="1" x14ac:dyDescent="0.25">
      <c r="A102" s="5">
        <v>86</v>
      </c>
      <c r="B102" s="6" t="s">
        <v>13</v>
      </c>
      <c r="C102" s="5" t="s">
        <v>349</v>
      </c>
      <c r="D102" s="5">
        <v>1</v>
      </c>
      <c r="E102" s="5">
        <v>1</v>
      </c>
      <c r="F102" s="5">
        <v>1</v>
      </c>
      <c r="G102" s="17">
        <f>F102/E102%</f>
        <v>100</v>
      </c>
      <c r="H102" s="16"/>
      <c r="I102">
        <v>2</v>
      </c>
    </row>
    <row r="103" spans="1:10" ht="58.5" customHeight="1" x14ac:dyDescent="0.25">
      <c r="A103" s="5">
        <v>87</v>
      </c>
      <c r="B103" s="6" t="s">
        <v>14</v>
      </c>
      <c r="C103" s="5" t="s">
        <v>349</v>
      </c>
      <c r="D103" s="5">
        <v>95</v>
      </c>
      <c r="E103" s="5">
        <v>95</v>
      </c>
      <c r="F103" s="5">
        <v>95</v>
      </c>
      <c r="G103" s="17">
        <f>F103/E103%</f>
        <v>100</v>
      </c>
      <c r="H103" s="16"/>
      <c r="I103">
        <v>2</v>
      </c>
    </row>
    <row r="104" spans="1:10" ht="63.75" customHeight="1" x14ac:dyDescent="0.25">
      <c r="A104" s="5">
        <v>88</v>
      </c>
      <c r="B104" s="6" t="s">
        <v>15</v>
      </c>
      <c r="C104" s="5" t="s">
        <v>349</v>
      </c>
      <c r="D104" s="5">
        <v>0</v>
      </c>
      <c r="E104" s="5">
        <v>0</v>
      </c>
      <c r="F104" s="5">
        <v>0</v>
      </c>
      <c r="G104" s="17">
        <v>0</v>
      </c>
      <c r="H104" s="16"/>
    </row>
    <row r="105" spans="1:10" ht="30.75" customHeight="1" x14ac:dyDescent="0.25">
      <c r="A105" s="5">
        <v>89</v>
      </c>
      <c r="B105" s="6" t="s">
        <v>16</v>
      </c>
      <c r="C105" s="5" t="s">
        <v>349</v>
      </c>
      <c r="D105" s="5">
        <v>85</v>
      </c>
      <c r="E105" s="5">
        <v>85</v>
      </c>
      <c r="F105" s="5">
        <v>85</v>
      </c>
      <c r="G105" s="17">
        <f>F105/E105%</f>
        <v>100</v>
      </c>
      <c r="H105" s="16"/>
      <c r="I105">
        <v>2</v>
      </c>
    </row>
    <row r="106" spans="1:10" ht="109.5" customHeight="1" x14ac:dyDescent="0.25">
      <c r="A106" s="5">
        <v>90</v>
      </c>
      <c r="B106" s="6" t="s">
        <v>17</v>
      </c>
      <c r="C106" s="5" t="s">
        <v>349</v>
      </c>
      <c r="D106" s="5">
        <v>10</v>
      </c>
      <c r="E106" s="5">
        <v>10</v>
      </c>
      <c r="F106" s="5">
        <v>10</v>
      </c>
      <c r="G106" s="17">
        <f>F106/E106%</f>
        <v>100</v>
      </c>
      <c r="H106" s="16"/>
      <c r="I106">
        <v>2</v>
      </c>
    </row>
    <row r="107" spans="1:10" ht="66.75" customHeight="1" x14ac:dyDescent="0.25">
      <c r="A107" s="5">
        <v>91</v>
      </c>
      <c r="B107" s="6" t="s">
        <v>18</v>
      </c>
      <c r="C107" s="5" t="s">
        <v>424</v>
      </c>
      <c r="D107" s="5">
        <v>0</v>
      </c>
      <c r="E107" s="5">
        <v>0</v>
      </c>
      <c r="F107" s="5">
        <v>0</v>
      </c>
      <c r="G107" s="17">
        <v>100</v>
      </c>
      <c r="H107" s="16"/>
      <c r="I107">
        <v>2</v>
      </c>
    </row>
    <row r="108" spans="1:10" ht="64.5" customHeight="1" x14ac:dyDescent="0.25">
      <c r="A108" s="5">
        <v>92</v>
      </c>
      <c r="B108" s="6" t="s">
        <v>342</v>
      </c>
      <c r="C108" s="5" t="s">
        <v>349</v>
      </c>
      <c r="D108" s="18">
        <v>100</v>
      </c>
      <c r="E108" s="18">
        <v>100</v>
      </c>
      <c r="F108" s="19">
        <v>100</v>
      </c>
      <c r="G108" s="17">
        <f>F108/E108%</f>
        <v>100</v>
      </c>
      <c r="H108" s="16"/>
      <c r="I108">
        <v>2</v>
      </c>
    </row>
    <row r="109" spans="1:10" ht="24.75" customHeight="1" x14ac:dyDescent="0.25">
      <c r="A109" s="5">
        <v>93</v>
      </c>
      <c r="B109" s="6" t="s">
        <v>19</v>
      </c>
      <c r="C109" s="5" t="s">
        <v>370</v>
      </c>
      <c r="D109" s="5">
        <v>3</v>
      </c>
      <c r="E109" s="5">
        <v>0</v>
      </c>
      <c r="F109" s="5">
        <v>0</v>
      </c>
      <c r="G109" s="17">
        <v>100</v>
      </c>
      <c r="H109" s="20"/>
      <c r="I109">
        <v>2</v>
      </c>
      <c r="J109" s="21"/>
    </row>
    <row r="110" spans="1:10" ht="43.5" customHeight="1" x14ac:dyDescent="0.25">
      <c r="A110" s="5">
        <v>94</v>
      </c>
      <c r="B110" s="6" t="s">
        <v>20</v>
      </c>
      <c r="C110" s="5" t="s">
        <v>349</v>
      </c>
      <c r="D110" s="5">
        <v>95</v>
      </c>
      <c r="E110" s="5">
        <v>95</v>
      </c>
      <c r="F110" s="5">
        <v>95</v>
      </c>
      <c r="G110" s="17">
        <f>F110/E110%</f>
        <v>100</v>
      </c>
      <c r="H110" s="16"/>
      <c r="I110">
        <v>2</v>
      </c>
    </row>
    <row r="111" spans="1:10" ht="36" customHeight="1" x14ac:dyDescent="0.25">
      <c r="A111" s="5">
        <v>95</v>
      </c>
      <c r="B111" s="6" t="s">
        <v>21</v>
      </c>
      <c r="C111" s="5" t="s">
        <v>425</v>
      </c>
      <c r="D111" s="22">
        <v>25679.37</v>
      </c>
      <c r="E111" s="22">
        <v>2334.5</v>
      </c>
      <c r="F111" s="22">
        <v>2334.5</v>
      </c>
      <c r="G111" s="17">
        <f>F111/E111%</f>
        <v>100</v>
      </c>
      <c r="H111" s="16"/>
      <c r="I111">
        <v>2</v>
      </c>
    </row>
    <row r="112" spans="1:10" ht="45.75" customHeight="1" x14ac:dyDescent="0.25">
      <c r="A112" s="5">
        <v>96</v>
      </c>
      <c r="B112" s="6" t="s">
        <v>22</v>
      </c>
      <c r="C112" s="5" t="s">
        <v>426</v>
      </c>
      <c r="D112" s="5">
        <v>2</v>
      </c>
      <c r="E112" s="5">
        <v>2</v>
      </c>
      <c r="F112" s="5">
        <v>2</v>
      </c>
      <c r="G112" s="17">
        <f>F112/E112%</f>
        <v>100</v>
      </c>
      <c r="H112" s="16"/>
      <c r="I112">
        <v>2</v>
      </c>
    </row>
    <row r="113" spans="1:9" ht="49.5" customHeight="1" x14ac:dyDescent="0.25">
      <c r="A113" s="5">
        <v>97</v>
      </c>
      <c r="B113" s="6" t="s">
        <v>23</v>
      </c>
      <c r="C113" s="5" t="s">
        <v>370</v>
      </c>
      <c r="D113" s="5">
        <v>0</v>
      </c>
      <c r="E113" s="5">
        <v>0</v>
      </c>
      <c r="F113" s="5">
        <v>0</v>
      </c>
      <c r="G113" s="17">
        <v>100</v>
      </c>
      <c r="H113" s="16"/>
      <c r="I113">
        <v>2</v>
      </c>
    </row>
    <row r="114" spans="1:9" ht="68.25" customHeight="1" x14ac:dyDescent="0.25">
      <c r="A114" s="5">
        <v>98</v>
      </c>
      <c r="B114" s="6" t="s">
        <v>24</v>
      </c>
      <c r="C114" s="5" t="s">
        <v>424</v>
      </c>
      <c r="D114" s="5">
        <v>0</v>
      </c>
      <c r="E114" s="5">
        <v>0</v>
      </c>
      <c r="F114" s="5">
        <v>0</v>
      </c>
      <c r="G114" s="17">
        <v>100</v>
      </c>
      <c r="H114" s="16"/>
      <c r="I114">
        <v>2</v>
      </c>
    </row>
    <row r="115" spans="1:9" ht="46.5" customHeight="1" x14ac:dyDescent="0.25">
      <c r="A115" s="5">
        <v>99</v>
      </c>
      <c r="B115" s="6" t="s">
        <v>25</v>
      </c>
      <c r="C115" s="5" t="s">
        <v>424</v>
      </c>
      <c r="D115" s="5">
        <v>0</v>
      </c>
      <c r="E115" s="5">
        <v>0</v>
      </c>
      <c r="F115" s="5">
        <v>0</v>
      </c>
      <c r="G115" s="17">
        <v>100</v>
      </c>
      <c r="H115" s="16"/>
      <c r="I115">
        <v>2</v>
      </c>
    </row>
    <row r="116" spans="1:9" ht="77.25" customHeight="1" x14ac:dyDescent="0.25">
      <c r="A116" s="5">
        <v>100</v>
      </c>
      <c r="B116" s="6" t="s">
        <v>26</v>
      </c>
      <c r="C116" s="5" t="s">
        <v>424</v>
      </c>
      <c r="D116" s="5">
        <v>0</v>
      </c>
      <c r="E116" s="5">
        <v>0</v>
      </c>
      <c r="F116" s="5">
        <v>0</v>
      </c>
      <c r="G116" s="17">
        <v>100</v>
      </c>
      <c r="H116" s="16"/>
      <c r="I116">
        <v>2</v>
      </c>
    </row>
    <row r="117" spans="1:9" ht="45" customHeight="1" x14ac:dyDescent="0.25">
      <c r="A117" s="5">
        <v>101</v>
      </c>
      <c r="B117" s="6" t="s">
        <v>27</v>
      </c>
      <c r="C117" s="5" t="s">
        <v>424</v>
      </c>
      <c r="D117" s="5">
        <v>0</v>
      </c>
      <c r="E117" s="5">
        <v>0</v>
      </c>
      <c r="F117" s="5">
        <v>0</v>
      </c>
      <c r="G117" s="17">
        <v>100</v>
      </c>
      <c r="H117" s="16"/>
      <c r="I117">
        <v>2</v>
      </c>
    </row>
    <row r="118" spans="1:9" ht="76.5" customHeight="1" x14ac:dyDescent="0.25">
      <c r="A118" s="5">
        <v>102</v>
      </c>
      <c r="B118" s="6" t="s">
        <v>28</v>
      </c>
      <c r="C118" s="5" t="s">
        <v>424</v>
      </c>
      <c r="D118" s="5">
        <v>0</v>
      </c>
      <c r="E118" s="5">
        <v>0</v>
      </c>
      <c r="F118" s="5">
        <v>0</v>
      </c>
      <c r="G118" s="17">
        <v>100</v>
      </c>
      <c r="H118" s="16"/>
      <c r="I118">
        <v>2</v>
      </c>
    </row>
    <row r="119" spans="1:9" ht="63.75" customHeight="1" x14ac:dyDescent="0.25">
      <c r="A119" s="5">
        <v>103</v>
      </c>
      <c r="B119" s="6" t="s">
        <v>29</v>
      </c>
      <c r="C119" s="5" t="s">
        <v>424</v>
      </c>
      <c r="D119" s="5">
        <v>0</v>
      </c>
      <c r="E119" s="5">
        <v>0</v>
      </c>
      <c r="F119" s="5">
        <v>0</v>
      </c>
      <c r="G119" s="17">
        <v>100</v>
      </c>
      <c r="H119" s="16"/>
      <c r="I119">
        <v>2</v>
      </c>
    </row>
    <row r="120" spans="1:9" ht="25.5" customHeight="1" x14ac:dyDescent="0.25">
      <c r="A120" s="73" t="s">
        <v>265</v>
      </c>
      <c r="B120" s="74"/>
      <c r="C120" s="74"/>
      <c r="D120" s="74"/>
      <c r="E120" s="74"/>
      <c r="F120" s="74"/>
      <c r="G120" s="74"/>
      <c r="H120" s="75"/>
    </row>
    <row r="121" spans="1:9" ht="30.75" customHeight="1" x14ac:dyDescent="0.25">
      <c r="A121" s="5">
        <v>104</v>
      </c>
      <c r="B121" s="6" t="s">
        <v>40</v>
      </c>
      <c r="C121" s="5" t="s">
        <v>427</v>
      </c>
      <c r="D121" s="5">
        <v>420.9</v>
      </c>
      <c r="E121" s="5" t="s">
        <v>380</v>
      </c>
      <c r="F121" s="5" t="s">
        <v>380</v>
      </c>
      <c r="G121" s="5" t="s">
        <v>380</v>
      </c>
      <c r="H121" s="5" t="s">
        <v>461</v>
      </c>
    </row>
    <row r="122" spans="1:9" ht="31.5" customHeight="1" x14ac:dyDescent="0.25">
      <c r="A122" s="5">
        <v>105</v>
      </c>
      <c r="B122" s="6" t="s">
        <v>41</v>
      </c>
      <c r="C122" s="5" t="s">
        <v>427</v>
      </c>
      <c r="D122" s="5">
        <v>330</v>
      </c>
      <c r="E122" s="5" t="s">
        <v>380</v>
      </c>
      <c r="F122" s="5" t="s">
        <v>380</v>
      </c>
      <c r="G122" s="5" t="s">
        <v>380</v>
      </c>
      <c r="H122" s="5" t="s">
        <v>461</v>
      </c>
    </row>
    <row r="123" spans="1:9" ht="68.25" customHeight="1" x14ac:dyDescent="0.25">
      <c r="A123" s="5">
        <v>106</v>
      </c>
      <c r="B123" s="6" t="s">
        <v>42</v>
      </c>
      <c r="C123" s="5" t="s">
        <v>349</v>
      </c>
      <c r="D123" s="5">
        <v>5.0000000000000001E-3</v>
      </c>
      <c r="E123" s="5" t="s">
        <v>380</v>
      </c>
      <c r="F123" s="5" t="s">
        <v>380</v>
      </c>
      <c r="G123" s="5" t="s">
        <v>380</v>
      </c>
      <c r="H123" s="5" t="s">
        <v>461</v>
      </c>
    </row>
    <row r="124" spans="1:9" ht="47.25" customHeight="1" x14ac:dyDescent="0.25">
      <c r="A124" s="5">
        <v>107</v>
      </c>
      <c r="B124" s="6" t="s">
        <v>429</v>
      </c>
      <c r="C124" s="5" t="s">
        <v>370</v>
      </c>
      <c r="D124" s="5">
        <v>6</v>
      </c>
      <c r="E124" s="5" t="s">
        <v>380</v>
      </c>
      <c r="F124" s="5" t="s">
        <v>380</v>
      </c>
      <c r="G124" s="5" t="s">
        <v>380</v>
      </c>
      <c r="H124" s="5" t="s">
        <v>461</v>
      </c>
    </row>
    <row r="125" spans="1:9" ht="63" customHeight="1" x14ac:dyDescent="0.25">
      <c r="A125" s="5">
        <v>108</v>
      </c>
      <c r="B125" s="6" t="s">
        <v>428</v>
      </c>
      <c r="C125" s="5" t="s">
        <v>370</v>
      </c>
      <c r="D125" s="5">
        <v>4</v>
      </c>
      <c r="E125" s="5" t="s">
        <v>380</v>
      </c>
      <c r="F125" s="5" t="s">
        <v>380</v>
      </c>
      <c r="G125" s="5" t="s">
        <v>380</v>
      </c>
      <c r="H125" s="5" t="s">
        <v>461</v>
      </c>
    </row>
    <row r="126" spans="1:9" ht="36.75" customHeight="1" x14ac:dyDescent="0.25">
      <c r="A126" s="5">
        <v>109</v>
      </c>
      <c r="B126" s="6" t="s">
        <v>43</v>
      </c>
      <c r="C126" s="5" t="s">
        <v>349</v>
      </c>
      <c r="D126" s="5">
        <v>28.5</v>
      </c>
      <c r="E126" s="5" t="s">
        <v>380</v>
      </c>
      <c r="F126" s="5" t="s">
        <v>380</v>
      </c>
      <c r="G126" s="5" t="s">
        <v>380</v>
      </c>
      <c r="H126" s="5" t="s">
        <v>461</v>
      </c>
    </row>
    <row r="127" spans="1:9" ht="32.25" customHeight="1" x14ac:dyDescent="0.25">
      <c r="A127" s="73" t="s">
        <v>482</v>
      </c>
      <c r="B127" s="74"/>
      <c r="C127" s="74"/>
      <c r="D127" s="74"/>
      <c r="E127" s="74"/>
      <c r="F127" s="74"/>
      <c r="G127" s="74"/>
      <c r="H127" s="75"/>
    </row>
    <row r="128" spans="1:9" ht="30" x14ac:dyDescent="0.25">
      <c r="A128" s="5">
        <v>110</v>
      </c>
      <c r="B128" s="6" t="s">
        <v>430</v>
      </c>
      <c r="C128" s="5" t="s">
        <v>349</v>
      </c>
      <c r="D128" s="5">
        <v>32</v>
      </c>
      <c r="E128" s="5" t="s">
        <v>380</v>
      </c>
      <c r="F128" s="5" t="s">
        <v>380</v>
      </c>
      <c r="G128" s="5" t="s">
        <v>380</v>
      </c>
      <c r="H128" s="5" t="s">
        <v>461</v>
      </c>
    </row>
    <row r="129" spans="1:9" ht="45" x14ac:dyDescent="0.25">
      <c r="A129" s="5">
        <v>111</v>
      </c>
      <c r="B129" s="6" t="s">
        <v>431</v>
      </c>
      <c r="C129" s="5" t="s">
        <v>349</v>
      </c>
      <c r="D129" s="5">
        <v>100</v>
      </c>
      <c r="E129" s="5" t="s">
        <v>380</v>
      </c>
      <c r="F129" s="5" t="s">
        <v>380</v>
      </c>
      <c r="G129" s="5" t="s">
        <v>380</v>
      </c>
      <c r="H129" s="5" t="s">
        <v>461</v>
      </c>
    </row>
    <row r="130" spans="1:9" ht="45" x14ac:dyDescent="0.25">
      <c r="A130" s="5">
        <v>112</v>
      </c>
      <c r="B130" s="6" t="s">
        <v>432</v>
      </c>
      <c r="C130" s="5" t="s">
        <v>349</v>
      </c>
      <c r="D130" s="5">
        <v>37</v>
      </c>
      <c r="E130" s="5" t="s">
        <v>380</v>
      </c>
      <c r="F130" s="5" t="s">
        <v>380</v>
      </c>
      <c r="G130" s="5" t="s">
        <v>380</v>
      </c>
      <c r="H130" s="5" t="s">
        <v>461</v>
      </c>
    </row>
    <row r="131" spans="1:9" ht="93" customHeight="1" x14ac:dyDescent="0.25">
      <c r="A131" s="5">
        <v>113</v>
      </c>
      <c r="B131" s="6" t="s">
        <v>433</v>
      </c>
      <c r="C131" s="5" t="s">
        <v>349</v>
      </c>
      <c r="D131" s="5">
        <v>100</v>
      </c>
      <c r="E131" s="5" t="s">
        <v>380</v>
      </c>
      <c r="F131" s="5" t="s">
        <v>380</v>
      </c>
      <c r="G131" s="5" t="s">
        <v>380</v>
      </c>
      <c r="H131" s="5" t="s">
        <v>461</v>
      </c>
    </row>
    <row r="132" spans="1:9" ht="37.5" customHeight="1" x14ac:dyDescent="0.25">
      <c r="A132" s="5">
        <v>114</v>
      </c>
      <c r="B132" s="6" t="s">
        <v>434</v>
      </c>
      <c r="C132" s="5" t="s">
        <v>349</v>
      </c>
      <c r="D132" s="5">
        <v>100</v>
      </c>
      <c r="E132" s="5" t="s">
        <v>380</v>
      </c>
      <c r="F132" s="5" t="s">
        <v>380</v>
      </c>
      <c r="G132" s="5" t="s">
        <v>380</v>
      </c>
      <c r="H132" s="5" t="s">
        <v>461</v>
      </c>
    </row>
    <row r="133" spans="1:9" ht="49.5" customHeight="1" x14ac:dyDescent="0.25">
      <c r="A133" s="5">
        <v>115</v>
      </c>
      <c r="B133" s="6" t="s">
        <v>435</v>
      </c>
      <c r="C133" s="5" t="s">
        <v>424</v>
      </c>
      <c r="D133" s="5">
        <v>0</v>
      </c>
      <c r="E133" s="5" t="s">
        <v>380</v>
      </c>
      <c r="F133" s="5" t="s">
        <v>380</v>
      </c>
      <c r="G133" s="5" t="s">
        <v>380</v>
      </c>
      <c r="H133" s="5" t="s">
        <v>461</v>
      </c>
    </row>
    <row r="134" spans="1:9" ht="30" x14ac:dyDescent="0.25">
      <c r="A134" s="5">
        <v>116</v>
      </c>
      <c r="B134" s="6" t="s">
        <v>436</v>
      </c>
      <c r="C134" s="5" t="s">
        <v>349</v>
      </c>
      <c r="D134" s="5">
        <v>0</v>
      </c>
      <c r="E134" s="5" t="s">
        <v>380</v>
      </c>
      <c r="F134" s="5" t="s">
        <v>380</v>
      </c>
      <c r="G134" s="5" t="s">
        <v>380</v>
      </c>
      <c r="H134" s="5" t="s">
        <v>461</v>
      </c>
    </row>
    <row r="135" spans="1:9" ht="30" x14ac:dyDescent="0.25">
      <c r="A135" s="5">
        <v>117</v>
      </c>
      <c r="B135" s="6" t="s">
        <v>437</v>
      </c>
      <c r="C135" s="5" t="s">
        <v>349</v>
      </c>
      <c r="D135" s="5">
        <v>37</v>
      </c>
      <c r="E135" s="5" t="s">
        <v>380</v>
      </c>
      <c r="F135" s="5" t="s">
        <v>380</v>
      </c>
      <c r="G135" s="5" t="s">
        <v>380</v>
      </c>
      <c r="H135" s="5" t="s">
        <v>461</v>
      </c>
    </row>
    <row r="136" spans="1:9" ht="27" customHeight="1" x14ac:dyDescent="0.25">
      <c r="A136" s="73" t="s">
        <v>290</v>
      </c>
      <c r="B136" s="74"/>
      <c r="C136" s="74"/>
      <c r="D136" s="74"/>
      <c r="E136" s="74"/>
      <c r="F136" s="74"/>
      <c r="G136" s="74"/>
      <c r="H136" s="75"/>
    </row>
    <row r="137" spans="1:9" ht="90" x14ac:dyDescent="0.25">
      <c r="A137" s="5">
        <v>118</v>
      </c>
      <c r="B137" s="6" t="s">
        <v>439</v>
      </c>
      <c r="C137" s="5" t="s">
        <v>349</v>
      </c>
      <c r="D137" s="5">
        <v>100</v>
      </c>
      <c r="E137" s="5" t="s">
        <v>380</v>
      </c>
      <c r="F137" s="5" t="s">
        <v>380</v>
      </c>
      <c r="G137" s="5" t="s">
        <v>380</v>
      </c>
      <c r="H137" s="5" t="s">
        <v>461</v>
      </c>
    </row>
    <row r="138" spans="1:9" ht="45" x14ac:dyDescent="0.25">
      <c r="A138" s="5">
        <v>119</v>
      </c>
      <c r="B138" s="6" t="s">
        <v>440</v>
      </c>
      <c r="C138" s="5" t="s">
        <v>349</v>
      </c>
      <c r="D138" s="5">
        <v>100</v>
      </c>
      <c r="E138" s="5" t="s">
        <v>380</v>
      </c>
      <c r="F138" s="5" t="s">
        <v>380</v>
      </c>
      <c r="G138" s="5" t="s">
        <v>380</v>
      </c>
      <c r="H138" s="5" t="s">
        <v>461</v>
      </c>
    </row>
    <row r="139" spans="1:9" ht="60" x14ac:dyDescent="0.25">
      <c r="A139" s="5">
        <v>120</v>
      </c>
      <c r="B139" s="6" t="s">
        <v>441</v>
      </c>
      <c r="C139" s="5" t="s">
        <v>349</v>
      </c>
      <c r="D139" s="5">
        <v>100</v>
      </c>
      <c r="E139" s="5" t="s">
        <v>380</v>
      </c>
      <c r="F139" s="5" t="s">
        <v>380</v>
      </c>
      <c r="G139" s="5" t="s">
        <v>380</v>
      </c>
      <c r="H139" s="5" t="s">
        <v>461</v>
      </c>
    </row>
    <row r="140" spans="1:9" ht="81.75" customHeight="1" x14ac:dyDescent="0.25">
      <c r="A140" s="5">
        <v>121</v>
      </c>
      <c r="B140" s="6" t="s">
        <v>44</v>
      </c>
      <c r="C140" s="5" t="s">
        <v>349</v>
      </c>
      <c r="D140" s="5">
        <v>0</v>
      </c>
      <c r="E140" s="5">
        <v>0</v>
      </c>
      <c r="F140" s="5">
        <v>0</v>
      </c>
      <c r="G140" s="17">
        <v>100</v>
      </c>
      <c r="H140" s="16"/>
      <c r="I140">
        <v>2</v>
      </c>
    </row>
    <row r="141" spans="1:9" ht="49.5" customHeight="1" x14ac:dyDescent="0.25">
      <c r="A141" s="5">
        <v>122</v>
      </c>
      <c r="B141" s="6" t="s">
        <v>442</v>
      </c>
      <c r="C141" s="5" t="s">
        <v>349</v>
      </c>
      <c r="D141" s="5">
        <v>100</v>
      </c>
      <c r="E141" s="5" t="s">
        <v>380</v>
      </c>
      <c r="F141" s="5" t="s">
        <v>380</v>
      </c>
      <c r="G141" s="5" t="s">
        <v>380</v>
      </c>
      <c r="H141" s="5" t="s">
        <v>461</v>
      </c>
    </row>
    <row r="142" spans="1:9" ht="49.5" customHeight="1" x14ac:dyDescent="0.25">
      <c r="A142" s="5">
        <v>123</v>
      </c>
      <c r="B142" s="6" t="s">
        <v>443</v>
      </c>
      <c r="C142" s="5" t="s">
        <v>349</v>
      </c>
      <c r="D142" s="5">
        <v>100</v>
      </c>
      <c r="E142" s="5" t="s">
        <v>380</v>
      </c>
      <c r="F142" s="5" t="s">
        <v>380</v>
      </c>
      <c r="G142" s="5" t="s">
        <v>380</v>
      </c>
      <c r="H142" s="5" t="s">
        <v>461</v>
      </c>
    </row>
    <row r="143" spans="1:9" ht="72" customHeight="1" x14ac:dyDescent="0.25">
      <c r="A143" s="5">
        <v>124</v>
      </c>
      <c r="B143" s="6" t="s">
        <v>45</v>
      </c>
      <c r="C143" s="5" t="s">
        <v>349</v>
      </c>
      <c r="D143" s="5">
        <v>19</v>
      </c>
      <c r="E143" s="5">
        <v>19</v>
      </c>
      <c r="F143" s="5">
        <v>23</v>
      </c>
      <c r="G143" s="15">
        <f>F143/E143%</f>
        <v>121.05263157894737</v>
      </c>
      <c r="H143" s="16"/>
      <c r="I143">
        <v>2</v>
      </c>
    </row>
    <row r="144" spans="1:9" ht="65.25" customHeight="1" x14ac:dyDescent="0.25">
      <c r="A144" s="5">
        <v>125</v>
      </c>
      <c r="B144" s="6" t="s">
        <v>444</v>
      </c>
      <c r="C144" s="5" t="s">
        <v>349</v>
      </c>
      <c r="D144" s="5">
        <v>100</v>
      </c>
      <c r="E144" s="5" t="s">
        <v>380</v>
      </c>
      <c r="F144" s="5" t="s">
        <v>380</v>
      </c>
      <c r="G144" s="5" t="s">
        <v>380</v>
      </c>
      <c r="H144" s="5" t="s">
        <v>461</v>
      </c>
    </row>
    <row r="145" spans="1:8" ht="120" x14ac:dyDescent="0.25">
      <c r="A145" s="5">
        <v>126</v>
      </c>
      <c r="B145" s="6" t="s">
        <v>445</v>
      </c>
      <c r="C145" s="5" t="s">
        <v>349</v>
      </c>
      <c r="D145" s="5">
        <v>68</v>
      </c>
      <c r="E145" s="5" t="s">
        <v>380</v>
      </c>
      <c r="F145" s="5" t="s">
        <v>380</v>
      </c>
      <c r="G145" s="5" t="s">
        <v>380</v>
      </c>
      <c r="H145" s="5" t="s">
        <v>461</v>
      </c>
    </row>
    <row r="146" spans="1:8" ht="30" x14ac:dyDescent="0.25">
      <c r="A146" s="5">
        <v>127</v>
      </c>
      <c r="B146" s="6" t="s">
        <v>446</v>
      </c>
      <c r="C146" s="5" t="s">
        <v>349</v>
      </c>
      <c r="D146" s="5">
        <v>70</v>
      </c>
      <c r="E146" s="5" t="s">
        <v>380</v>
      </c>
      <c r="F146" s="5" t="s">
        <v>380</v>
      </c>
      <c r="G146" s="5" t="s">
        <v>380</v>
      </c>
      <c r="H146" s="5" t="s">
        <v>461</v>
      </c>
    </row>
    <row r="147" spans="1:8" ht="22.5" customHeight="1" x14ac:dyDescent="0.25">
      <c r="A147" s="73" t="s">
        <v>316</v>
      </c>
      <c r="B147" s="74"/>
      <c r="C147" s="74"/>
      <c r="D147" s="74"/>
      <c r="E147" s="74"/>
      <c r="F147" s="74"/>
      <c r="G147" s="74"/>
      <c r="H147" s="75"/>
    </row>
    <row r="148" spans="1:8" ht="39" customHeight="1" x14ac:dyDescent="0.25">
      <c r="A148" s="5">
        <v>128</v>
      </c>
      <c r="B148" s="6" t="s">
        <v>447</v>
      </c>
      <c r="C148" s="5" t="s">
        <v>349</v>
      </c>
      <c r="D148" s="5">
        <v>100</v>
      </c>
      <c r="E148" s="5" t="s">
        <v>380</v>
      </c>
      <c r="F148" s="5" t="s">
        <v>380</v>
      </c>
      <c r="G148" s="5" t="s">
        <v>380</v>
      </c>
      <c r="H148" s="5" t="s">
        <v>461</v>
      </c>
    </row>
    <row r="149" spans="1:8" x14ac:dyDescent="0.25">
      <c r="A149" s="5">
        <v>129</v>
      </c>
      <c r="B149" s="6" t="s">
        <v>448</v>
      </c>
      <c r="C149" s="5" t="s">
        <v>411</v>
      </c>
      <c r="D149" s="5">
        <v>100</v>
      </c>
      <c r="E149" s="5" t="s">
        <v>380</v>
      </c>
      <c r="F149" s="5" t="s">
        <v>380</v>
      </c>
      <c r="G149" s="5" t="s">
        <v>380</v>
      </c>
      <c r="H149" s="5" t="s">
        <v>461</v>
      </c>
    </row>
    <row r="150" spans="1:8" ht="181.5" customHeight="1" x14ac:dyDescent="0.25">
      <c r="A150" s="5">
        <v>130</v>
      </c>
      <c r="B150" s="6" t="s">
        <v>449</v>
      </c>
      <c r="C150" s="5" t="s">
        <v>349</v>
      </c>
      <c r="D150" s="5">
        <v>100</v>
      </c>
      <c r="E150" s="5" t="s">
        <v>380</v>
      </c>
      <c r="F150" s="5" t="s">
        <v>380</v>
      </c>
      <c r="G150" s="5" t="s">
        <v>380</v>
      </c>
      <c r="H150" s="5" t="s">
        <v>461</v>
      </c>
    </row>
    <row r="151" spans="1:8" ht="45" x14ac:dyDescent="0.25">
      <c r="A151" s="5">
        <v>131</v>
      </c>
      <c r="B151" s="6" t="s">
        <v>454</v>
      </c>
      <c r="C151" s="5" t="s">
        <v>453</v>
      </c>
      <c r="D151" s="5">
        <v>45</v>
      </c>
      <c r="E151" s="5" t="s">
        <v>380</v>
      </c>
      <c r="F151" s="5" t="s">
        <v>380</v>
      </c>
      <c r="G151" s="5" t="s">
        <v>380</v>
      </c>
      <c r="H151" s="5" t="s">
        <v>461</v>
      </c>
    </row>
    <row r="152" spans="1:8" ht="45" x14ac:dyDescent="0.25">
      <c r="A152" s="5">
        <v>132</v>
      </c>
      <c r="B152" s="6" t="s">
        <v>450</v>
      </c>
      <c r="C152" s="5" t="s">
        <v>453</v>
      </c>
      <c r="D152" s="5">
        <v>45</v>
      </c>
      <c r="E152" s="5" t="s">
        <v>380</v>
      </c>
      <c r="F152" s="5" t="s">
        <v>380</v>
      </c>
      <c r="G152" s="5" t="s">
        <v>380</v>
      </c>
      <c r="H152" s="5" t="s">
        <v>461</v>
      </c>
    </row>
    <row r="153" spans="1:8" ht="30" x14ac:dyDescent="0.25">
      <c r="A153" s="5">
        <v>133</v>
      </c>
      <c r="B153" s="6" t="s">
        <v>451</v>
      </c>
      <c r="C153" s="5" t="s">
        <v>424</v>
      </c>
      <c r="D153" s="5">
        <v>0</v>
      </c>
      <c r="E153" s="5" t="s">
        <v>380</v>
      </c>
      <c r="F153" s="5" t="s">
        <v>380</v>
      </c>
      <c r="G153" s="5" t="s">
        <v>380</v>
      </c>
      <c r="H153" s="5" t="s">
        <v>461</v>
      </c>
    </row>
    <row r="154" spans="1:8" ht="45" x14ac:dyDescent="0.25">
      <c r="A154" s="5">
        <v>134</v>
      </c>
      <c r="B154" s="6" t="s">
        <v>452</v>
      </c>
      <c r="C154" s="5" t="s">
        <v>424</v>
      </c>
      <c r="D154" s="5">
        <v>0</v>
      </c>
      <c r="E154" s="5" t="s">
        <v>380</v>
      </c>
      <c r="F154" s="5" t="s">
        <v>380</v>
      </c>
      <c r="G154" s="5" t="s">
        <v>380</v>
      </c>
      <c r="H154" s="5" t="s">
        <v>461</v>
      </c>
    </row>
    <row r="155" spans="1:8" ht="24" customHeight="1" x14ac:dyDescent="0.25">
      <c r="A155" s="73" t="s">
        <v>324</v>
      </c>
      <c r="B155" s="74"/>
      <c r="C155" s="74"/>
      <c r="D155" s="74"/>
      <c r="E155" s="74"/>
      <c r="F155" s="74"/>
      <c r="G155" s="74"/>
      <c r="H155" s="75"/>
    </row>
    <row r="156" spans="1:8" x14ac:dyDescent="0.25">
      <c r="A156" s="5">
        <v>135</v>
      </c>
      <c r="B156" s="6" t="s">
        <v>455</v>
      </c>
      <c r="C156" s="5" t="s">
        <v>370</v>
      </c>
      <c r="D156" s="5">
        <v>775</v>
      </c>
      <c r="E156" s="5" t="s">
        <v>380</v>
      </c>
      <c r="F156" s="5" t="s">
        <v>380</v>
      </c>
      <c r="G156" s="5" t="s">
        <v>380</v>
      </c>
      <c r="H156" s="5" t="s">
        <v>461</v>
      </c>
    </row>
    <row r="157" spans="1:8" x14ac:dyDescent="0.25">
      <c r="A157" s="5">
        <v>136</v>
      </c>
      <c r="B157" s="6" t="s">
        <v>456</v>
      </c>
      <c r="C157" s="5" t="s">
        <v>370</v>
      </c>
      <c r="D157" s="5">
        <v>155</v>
      </c>
      <c r="E157" s="5" t="s">
        <v>380</v>
      </c>
      <c r="F157" s="5" t="s">
        <v>380</v>
      </c>
      <c r="G157" s="5" t="s">
        <v>380</v>
      </c>
      <c r="H157" s="5" t="s">
        <v>461</v>
      </c>
    </row>
    <row r="158" spans="1:8" ht="30" x14ac:dyDescent="0.25">
      <c r="A158" s="5">
        <v>137</v>
      </c>
      <c r="B158" s="6" t="s">
        <v>457</v>
      </c>
      <c r="C158" s="5" t="s">
        <v>350</v>
      </c>
      <c r="D158" s="5">
        <v>0</v>
      </c>
      <c r="E158" s="5" t="s">
        <v>380</v>
      </c>
      <c r="F158" s="5" t="s">
        <v>380</v>
      </c>
      <c r="G158" s="5" t="s">
        <v>380</v>
      </c>
      <c r="H158" s="5" t="s">
        <v>461</v>
      </c>
    </row>
    <row r="159" spans="1:8" ht="30" x14ac:dyDescent="0.25">
      <c r="A159" s="5">
        <v>138</v>
      </c>
      <c r="B159" s="6" t="s">
        <v>458</v>
      </c>
      <c r="C159" s="5" t="s">
        <v>350</v>
      </c>
      <c r="D159" s="5">
        <v>0</v>
      </c>
      <c r="E159" s="5" t="s">
        <v>380</v>
      </c>
      <c r="F159" s="5" t="s">
        <v>380</v>
      </c>
      <c r="G159" s="5" t="s">
        <v>380</v>
      </c>
      <c r="H159" s="5" t="s">
        <v>461</v>
      </c>
    </row>
    <row r="160" spans="1:8" ht="22.5" customHeight="1" x14ac:dyDescent="0.25">
      <c r="A160" s="73" t="s">
        <v>331</v>
      </c>
      <c r="B160" s="74"/>
      <c r="C160" s="74"/>
      <c r="D160" s="74"/>
      <c r="E160" s="74"/>
      <c r="F160" s="74"/>
      <c r="G160" s="74"/>
      <c r="H160" s="75"/>
    </row>
    <row r="161" spans="1:8" x14ac:dyDescent="0.25">
      <c r="A161" s="5">
        <v>139</v>
      </c>
      <c r="B161" s="6" t="s">
        <v>459</v>
      </c>
      <c r="C161" s="5" t="s">
        <v>370</v>
      </c>
      <c r="D161" s="5">
        <v>1</v>
      </c>
      <c r="E161" s="5" t="s">
        <v>380</v>
      </c>
      <c r="F161" s="5" t="s">
        <v>380</v>
      </c>
      <c r="G161" s="5" t="s">
        <v>380</v>
      </c>
      <c r="H161" s="5" t="s">
        <v>461</v>
      </c>
    </row>
    <row r="162" spans="1:8" ht="30" x14ac:dyDescent="0.25">
      <c r="A162" s="5">
        <v>140</v>
      </c>
      <c r="B162" s="6" t="s">
        <v>460</v>
      </c>
      <c r="C162" s="5" t="s">
        <v>427</v>
      </c>
      <c r="D162" s="5">
        <v>50</v>
      </c>
      <c r="E162" s="5" t="s">
        <v>380</v>
      </c>
      <c r="F162" s="5" t="s">
        <v>380</v>
      </c>
      <c r="G162" s="5" t="s">
        <v>380</v>
      </c>
      <c r="H162" s="5" t="s">
        <v>461</v>
      </c>
    </row>
    <row r="163" spans="1:8" ht="25.5" customHeight="1" x14ac:dyDescent="0.25">
      <c r="A163" s="73" t="s">
        <v>338</v>
      </c>
      <c r="B163" s="74"/>
      <c r="C163" s="74"/>
      <c r="D163" s="74"/>
      <c r="E163" s="74"/>
      <c r="F163" s="74"/>
      <c r="G163" s="74"/>
      <c r="H163" s="75"/>
    </row>
    <row r="164" spans="1:8" ht="35.25" customHeight="1" x14ac:dyDescent="0.25">
      <c r="A164" s="5">
        <v>141</v>
      </c>
      <c r="B164" s="6" t="s">
        <v>38</v>
      </c>
      <c r="C164" s="5" t="s">
        <v>350</v>
      </c>
      <c r="D164" s="5">
        <v>921</v>
      </c>
      <c r="E164" s="5">
        <v>610</v>
      </c>
      <c r="F164" s="5">
        <v>660</v>
      </c>
      <c r="G164" s="15">
        <f>F164/E164%</f>
        <v>108.19672131147541</v>
      </c>
      <c r="H164" s="16"/>
    </row>
    <row r="165" spans="1:8" ht="39" customHeight="1" x14ac:dyDescent="0.25">
      <c r="A165" s="5">
        <v>142</v>
      </c>
      <c r="B165" s="6" t="s">
        <v>39</v>
      </c>
      <c r="C165" s="5" t="s">
        <v>370</v>
      </c>
      <c r="D165" s="5">
        <v>60</v>
      </c>
      <c r="E165" s="5">
        <v>10</v>
      </c>
      <c r="F165" s="5">
        <v>29</v>
      </c>
      <c r="G165" s="15">
        <f>F165/E165%</f>
        <v>290</v>
      </c>
      <c r="H165" s="16"/>
    </row>
  </sheetData>
  <mergeCells count="20">
    <mergeCell ref="A74:H74"/>
    <mergeCell ref="A94:H94"/>
    <mergeCell ref="A120:H120"/>
    <mergeCell ref="A127:H127"/>
    <mergeCell ref="B1:G3"/>
    <mergeCell ref="A37:H37"/>
    <mergeCell ref="A46:H46"/>
    <mergeCell ref="A53:H53"/>
    <mergeCell ref="A58:H58"/>
    <mergeCell ref="A66:H66"/>
    <mergeCell ref="A5:H5"/>
    <mergeCell ref="A14:H14"/>
    <mergeCell ref="A18:H18"/>
    <mergeCell ref="A22:H22"/>
    <mergeCell ref="A27:H27"/>
    <mergeCell ref="A136:H136"/>
    <mergeCell ref="A147:H147"/>
    <mergeCell ref="A155:H155"/>
    <mergeCell ref="A160:H160"/>
    <mergeCell ref="A163:H163"/>
  </mergeCells>
  <pageMargins left="0.70000004768371604" right="0.70000004768371604" top="0.75" bottom="0.75" header="0.30000001192092901" footer="0.30000001192092901"/>
  <pageSetup paperSize="9" scale="57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за 9 месяцев 2024</vt:lpstr>
      <vt:lpstr>показатели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Белова Ирина Юрьевна</dc:creator>
  <cp:lastModifiedBy>Белова Ирина Юрьевна</cp:lastModifiedBy>
  <cp:lastPrinted>2024-08-03T07:52:11Z</cp:lastPrinted>
  <dcterms:created xsi:type="dcterms:W3CDTF">2024-08-03T05:40:12Z</dcterms:created>
  <dcterms:modified xsi:type="dcterms:W3CDTF">2024-11-06T23:28:49Z</dcterms:modified>
</cp:coreProperties>
</file>