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1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a076c027fa3c5fa/Desktop/Teaching 2023/2023.08.23 - TD GM/Simulation/TD Simulation Files/"/>
    </mc:Choice>
  </mc:AlternateContent>
  <xr:revisionPtr revIDLastSave="20" documentId="8_{C244D26E-42DD-4D4C-9AC4-1833BFBCF2C8}" xr6:coauthVersionLast="47" xr6:coauthVersionMax="47" xr10:uidLastSave="{CFAB7C32-E07B-42A6-8E6F-34E4A6AE1DAF}"/>
  <bookViews>
    <workbookView xWindow="-108" yWindow="-108" windowWidth="23256" windowHeight="12456" xr2:uid="{279A160A-C20F-48E7-B841-9088F4E06DD3}"/>
  </bookViews>
  <sheets>
    <sheet name="Costs Log" sheetId="1" r:id="rId1"/>
    <sheet name="Costs Type" sheetId="2" r:id="rId2"/>
    <sheet name="Sheet" sheetId="3" r:id="rId3"/>
  </sheets>
  <definedNames>
    <definedName name="_xlnm._FilterDatabase" localSheetId="0" hidden="1">'Costs Log'!$A$1:$D$395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2" i="1"/>
  <c r="G6" i="1"/>
  <c r="G7" i="1"/>
  <c r="G17" i="1"/>
  <c r="G18" i="1"/>
  <c r="G22" i="1"/>
  <c r="G23" i="1"/>
  <c r="G33" i="1"/>
  <c r="G34" i="1"/>
  <c r="G38" i="1"/>
  <c r="G39" i="1"/>
  <c r="G49" i="1"/>
  <c r="G50" i="1"/>
  <c r="G54" i="1"/>
  <c r="G55" i="1"/>
  <c r="G65" i="1"/>
  <c r="G66" i="1"/>
  <c r="G70" i="1"/>
  <c r="G71" i="1"/>
  <c r="G81" i="1"/>
  <c r="G82" i="1"/>
  <c r="G86" i="1"/>
  <c r="G87" i="1"/>
  <c r="G97" i="1"/>
  <c r="G98" i="1"/>
  <c r="G102" i="1"/>
  <c r="G103" i="1"/>
  <c r="G113" i="1"/>
  <c r="G114" i="1"/>
  <c r="G118" i="1"/>
  <c r="G119" i="1"/>
  <c r="G129" i="1"/>
  <c r="G130" i="1"/>
  <c r="G134" i="1"/>
  <c r="G135" i="1"/>
  <c r="G145" i="1"/>
  <c r="G146" i="1"/>
  <c r="G150" i="1"/>
  <c r="G151" i="1"/>
  <c r="G161" i="1"/>
  <c r="G162" i="1"/>
  <c r="G166" i="1"/>
  <c r="G167" i="1"/>
  <c r="G177" i="1"/>
  <c r="G178" i="1"/>
  <c r="G182" i="1"/>
  <c r="G183" i="1"/>
  <c r="G193" i="1"/>
  <c r="G194" i="1"/>
  <c r="G198" i="1"/>
  <c r="G199" i="1"/>
  <c r="G209" i="1"/>
  <c r="G210" i="1"/>
  <c r="G214" i="1"/>
  <c r="G215" i="1"/>
  <c r="G225" i="1"/>
  <c r="G226" i="1"/>
  <c r="G230" i="1"/>
  <c r="G231" i="1"/>
  <c r="G241" i="1"/>
  <c r="G242" i="1"/>
  <c r="G246" i="1"/>
  <c r="G247" i="1"/>
  <c r="G257" i="1"/>
  <c r="G258" i="1"/>
  <c r="G262" i="1"/>
  <c r="G263" i="1"/>
  <c r="G273" i="1"/>
  <c r="G274" i="1"/>
  <c r="G278" i="1"/>
  <c r="G279" i="1"/>
  <c r="G289" i="1"/>
  <c r="G290" i="1"/>
  <c r="G294" i="1"/>
  <c r="G295" i="1"/>
  <c r="G305" i="1"/>
  <c r="G306" i="1"/>
  <c r="G310" i="1"/>
  <c r="G311" i="1"/>
  <c r="G321" i="1"/>
  <c r="G322" i="1"/>
  <c r="G326" i="1"/>
  <c r="G327" i="1"/>
  <c r="G337" i="1"/>
  <c r="G338" i="1"/>
  <c r="G342" i="1"/>
  <c r="G343" i="1"/>
  <c r="G353" i="1"/>
  <c r="G354" i="1"/>
  <c r="G358" i="1"/>
  <c r="G359" i="1"/>
  <c r="G369" i="1"/>
  <c r="G370" i="1"/>
  <c r="G374" i="1"/>
  <c r="G375" i="1"/>
  <c r="G385" i="1"/>
  <c r="G386" i="1"/>
  <c r="G390" i="1"/>
  <c r="G391" i="1"/>
  <c r="F3" i="1"/>
  <c r="G3" i="1" s="1"/>
  <c r="F4" i="1"/>
  <c r="G4" i="1" s="1"/>
  <c r="F5" i="1"/>
  <c r="G5" i="1" s="1"/>
  <c r="F6" i="1"/>
  <c r="F7" i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F18" i="1"/>
  <c r="F19" i="1"/>
  <c r="G19" i="1" s="1"/>
  <c r="F20" i="1"/>
  <c r="G20" i="1" s="1"/>
  <c r="F21" i="1"/>
  <c r="G21" i="1" s="1"/>
  <c r="F22" i="1"/>
  <c r="F23" i="1"/>
  <c r="F24" i="1"/>
  <c r="G24" i="1" s="1"/>
  <c r="F25" i="1"/>
  <c r="G25" i="1" s="1"/>
  <c r="F26" i="1"/>
  <c r="G26" i="1" s="1"/>
  <c r="F27" i="1"/>
  <c r="G27" i="1" s="1"/>
  <c r="F28" i="1"/>
  <c r="G28" i="1" s="1"/>
  <c r="F29" i="1"/>
  <c r="G29" i="1" s="1"/>
  <c r="F30" i="1"/>
  <c r="G30" i="1" s="1"/>
  <c r="F31" i="1"/>
  <c r="G31" i="1" s="1"/>
  <c r="F32" i="1"/>
  <c r="G32" i="1" s="1"/>
  <c r="F33" i="1"/>
  <c r="F34" i="1"/>
  <c r="F35" i="1"/>
  <c r="G35" i="1" s="1"/>
  <c r="F36" i="1"/>
  <c r="G36" i="1" s="1"/>
  <c r="F37" i="1"/>
  <c r="G37" i="1" s="1"/>
  <c r="F38" i="1"/>
  <c r="F39" i="1"/>
  <c r="F40" i="1"/>
  <c r="G40" i="1" s="1"/>
  <c r="F41" i="1"/>
  <c r="G41" i="1" s="1"/>
  <c r="F42" i="1"/>
  <c r="G42" i="1" s="1"/>
  <c r="F43" i="1"/>
  <c r="G43" i="1" s="1"/>
  <c r="F44" i="1"/>
  <c r="G44" i="1" s="1"/>
  <c r="F45" i="1"/>
  <c r="G45" i="1" s="1"/>
  <c r="F46" i="1"/>
  <c r="G46" i="1" s="1"/>
  <c r="F47" i="1"/>
  <c r="G47" i="1" s="1"/>
  <c r="F48" i="1"/>
  <c r="G48" i="1" s="1"/>
  <c r="F49" i="1"/>
  <c r="F50" i="1"/>
  <c r="F51" i="1"/>
  <c r="G51" i="1" s="1"/>
  <c r="F52" i="1"/>
  <c r="G52" i="1" s="1"/>
  <c r="F53" i="1"/>
  <c r="G53" i="1" s="1"/>
  <c r="F54" i="1"/>
  <c r="F55" i="1"/>
  <c r="F56" i="1"/>
  <c r="G56" i="1" s="1"/>
  <c r="F57" i="1"/>
  <c r="G57" i="1" s="1"/>
  <c r="F58" i="1"/>
  <c r="G58" i="1" s="1"/>
  <c r="F59" i="1"/>
  <c r="G59" i="1" s="1"/>
  <c r="F60" i="1"/>
  <c r="G60" i="1" s="1"/>
  <c r="F61" i="1"/>
  <c r="G61" i="1" s="1"/>
  <c r="F62" i="1"/>
  <c r="G62" i="1" s="1"/>
  <c r="F63" i="1"/>
  <c r="G63" i="1" s="1"/>
  <c r="F64" i="1"/>
  <c r="G64" i="1" s="1"/>
  <c r="F65" i="1"/>
  <c r="F66" i="1"/>
  <c r="F67" i="1"/>
  <c r="G67" i="1" s="1"/>
  <c r="F68" i="1"/>
  <c r="G68" i="1" s="1"/>
  <c r="F69" i="1"/>
  <c r="G69" i="1" s="1"/>
  <c r="F70" i="1"/>
  <c r="F71" i="1"/>
  <c r="F72" i="1"/>
  <c r="G72" i="1" s="1"/>
  <c r="F73" i="1"/>
  <c r="G73" i="1" s="1"/>
  <c r="F74" i="1"/>
  <c r="G74" i="1" s="1"/>
  <c r="F75" i="1"/>
  <c r="G75" i="1" s="1"/>
  <c r="F76" i="1"/>
  <c r="G76" i="1" s="1"/>
  <c r="F77" i="1"/>
  <c r="G77" i="1" s="1"/>
  <c r="F78" i="1"/>
  <c r="G78" i="1" s="1"/>
  <c r="F79" i="1"/>
  <c r="G79" i="1" s="1"/>
  <c r="F80" i="1"/>
  <c r="G80" i="1" s="1"/>
  <c r="F81" i="1"/>
  <c r="F82" i="1"/>
  <c r="F83" i="1"/>
  <c r="G83" i="1" s="1"/>
  <c r="F84" i="1"/>
  <c r="G84" i="1" s="1"/>
  <c r="F85" i="1"/>
  <c r="G85" i="1" s="1"/>
  <c r="F86" i="1"/>
  <c r="F87" i="1"/>
  <c r="F88" i="1"/>
  <c r="G88" i="1" s="1"/>
  <c r="F89" i="1"/>
  <c r="G89" i="1" s="1"/>
  <c r="F90" i="1"/>
  <c r="G90" i="1" s="1"/>
  <c r="F91" i="1"/>
  <c r="G91" i="1" s="1"/>
  <c r="F92" i="1"/>
  <c r="G92" i="1" s="1"/>
  <c r="F93" i="1"/>
  <c r="G93" i="1" s="1"/>
  <c r="F94" i="1"/>
  <c r="G94" i="1" s="1"/>
  <c r="F95" i="1"/>
  <c r="G95" i="1" s="1"/>
  <c r="F96" i="1"/>
  <c r="G96" i="1" s="1"/>
  <c r="F97" i="1"/>
  <c r="F98" i="1"/>
  <c r="F99" i="1"/>
  <c r="G99" i="1" s="1"/>
  <c r="F100" i="1"/>
  <c r="G100" i="1" s="1"/>
  <c r="F101" i="1"/>
  <c r="G101" i="1" s="1"/>
  <c r="F102" i="1"/>
  <c r="F103" i="1"/>
  <c r="F104" i="1"/>
  <c r="G104" i="1" s="1"/>
  <c r="F105" i="1"/>
  <c r="G105" i="1" s="1"/>
  <c r="F106" i="1"/>
  <c r="G106" i="1" s="1"/>
  <c r="F107" i="1"/>
  <c r="G107" i="1" s="1"/>
  <c r="F108" i="1"/>
  <c r="G108" i="1" s="1"/>
  <c r="F109" i="1"/>
  <c r="G109" i="1" s="1"/>
  <c r="F110" i="1"/>
  <c r="G110" i="1" s="1"/>
  <c r="F111" i="1"/>
  <c r="G111" i="1" s="1"/>
  <c r="F112" i="1"/>
  <c r="G112" i="1" s="1"/>
  <c r="F113" i="1"/>
  <c r="F114" i="1"/>
  <c r="F115" i="1"/>
  <c r="G115" i="1" s="1"/>
  <c r="F116" i="1"/>
  <c r="G116" i="1" s="1"/>
  <c r="F117" i="1"/>
  <c r="G117" i="1" s="1"/>
  <c r="F118" i="1"/>
  <c r="F119" i="1"/>
  <c r="F120" i="1"/>
  <c r="G120" i="1" s="1"/>
  <c r="F121" i="1"/>
  <c r="G121" i="1" s="1"/>
  <c r="F122" i="1"/>
  <c r="G122" i="1" s="1"/>
  <c r="F123" i="1"/>
  <c r="G123" i="1" s="1"/>
  <c r="F124" i="1"/>
  <c r="G124" i="1" s="1"/>
  <c r="F125" i="1"/>
  <c r="G125" i="1" s="1"/>
  <c r="F126" i="1"/>
  <c r="G126" i="1" s="1"/>
  <c r="F127" i="1"/>
  <c r="G127" i="1" s="1"/>
  <c r="F128" i="1"/>
  <c r="G128" i="1" s="1"/>
  <c r="F129" i="1"/>
  <c r="F130" i="1"/>
  <c r="F131" i="1"/>
  <c r="G131" i="1" s="1"/>
  <c r="F132" i="1"/>
  <c r="G132" i="1" s="1"/>
  <c r="F133" i="1"/>
  <c r="G133" i="1" s="1"/>
  <c r="F134" i="1"/>
  <c r="F135" i="1"/>
  <c r="F136" i="1"/>
  <c r="G136" i="1" s="1"/>
  <c r="F137" i="1"/>
  <c r="G137" i="1" s="1"/>
  <c r="F138" i="1"/>
  <c r="G138" i="1" s="1"/>
  <c r="F139" i="1"/>
  <c r="G139" i="1" s="1"/>
  <c r="F140" i="1"/>
  <c r="G140" i="1" s="1"/>
  <c r="F141" i="1"/>
  <c r="G141" i="1" s="1"/>
  <c r="F142" i="1"/>
  <c r="G142" i="1" s="1"/>
  <c r="F143" i="1"/>
  <c r="G143" i="1" s="1"/>
  <c r="F144" i="1"/>
  <c r="G144" i="1" s="1"/>
  <c r="F145" i="1"/>
  <c r="F146" i="1"/>
  <c r="F147" i="1"/>
  <c r="G147" i="1" s="1"/>
  <c r="F148" i="1"/>
  <c r="G148" i="1" s="1"/>
  <c r="F149" i="1"/>
  <c r="G149" i="1" s="1"/>
  <c r="F150" i="1"/>
  <c r="F151" i="1"/>
  <c r="F152" i="1"/>
  <c r="G152" i="1" s="1"/>
  <c r="F153" i="1"/>
  <c r="G153" i="1" s="1"/>
  <c r="F154" i="1"/>
  <c r="G154" i="1" s="1"/>
  <c r="F155" i="1"/>
  <c r="G155" i="1" s="1"/>
  <c r="F156" i="1"/>
  <c r="G156" i="1" s="1"/>
  <c r="F157" i="1"/>
  <c r="G157" i="1" s="1"/>
  <c r="F158" i="1"/>
  <c r="G158" i="1" s="1"/>
  <c r="F159" i="1"/>
  <c r="G159" i="1" s="1"/>
  <c r="F160" i="1"/>
  <c r="G160" i="1" s="1"/>
  <c r="F161" i="1"/>
  <c r="F162" i="1"/>
  <c r="F163" i="1"/>
  <c r="G163" i="1" s="1"/>
  <c r="F164" i="1"/>
  <c r="G164" i="1" s="1"/>
  <c r="F165" i="1"/>
  <c r="G165" i="1" s="1"/>
  <c r="F166" i="1"/>
  <c r="F167" i="1"/>
  <c r="F168" i="1"/>
  <c r="G168" i="1" s="1"/>
  <c r="F169" i="1"/>
  <c r="G169" i="1" s="1"/>
  <c r="F170" i="1"/>
  <c r="G170" i="1" s="1"/>
  <c r="F171" i="1"/>
  <c r="G171" i="1" s="1"/>
  <c r="F172" i="1"/>
  <c r="G172" i="1" s="1"/>
  <c r="F173" i="1"/>
  <c r="G173" i="1" s="1"/>
  <c r="F174" i="1"/>
  <c r="G174" i="1" s="1"/>
  <c r="F175" i="1"/>
  <c r="G175" i="1" s="1"/>
  <c r="F176" i="1"/>
  <c r="G176" i="1" s="1"/>
  <c r="F177" i="1"/>
  <c r="F178" i="1"/>
  <c r="F179" i="1"/>
  <c r="G179" i="1" s="1"/>
  <c r="F180" i="1"/>
  <c r="G180" i="1" s="1"/>
  <c r="F181" i="1"/>
  <c r="G181" i="1" s="1"/>
  <c r="F182" i="1"/>
  <c r="F183" i="1"/>
  <c r="F184" i="1"/>
  <c r="G184" i="1" s="1"/>
  <c r="F185" i="1"/>
  <c r="G185" i="1" s="1"/>
  <c r="F186" i="1"/>
  <c r="G186" i="1" s="1"/>
  <c r="F187" i="1"/>
  <c r="G187" i="1" s="1"/>
  <c r="F188" i="1"/>
  <c r="G188" i="1" s="1"/>
  <c r="F189" i="1"/>
  <c r="G189" i="1" s="1"/>
  <c r="F190" i="1"/>
  <c r="G190" i="1" s="1"/>
  <c r="F191" i="1"/>
  <c r="G191" i="1" s="1"/>
  <c r="F192" i="1"/>
  <c r="G192" i="1" s="1"/>
  <c r="F193" i="1"/>
  <c r="F194" i="1"/>
  <c r="F195" i="1"/>
  <c r="G195" i="1" s="1"/>
  <c r="F196" i="1"/>
  <c r="G196" i="1" s="1"/>
  <c r="F197" i="1"/>
  <c r="G197" i="1" s="1"/>
  <c r="F198" i="1"/>
  <c r="F199" i="1"/>
  <c r="F200" i="1"/>
  <c r="G200" i="1" s="1"/>
  <c r="F201" i="1"/>
  <c r="G201" i="1" s="1"/>
  <c r="F202" i="1"/>
  <c r="G202" i="1" s="1"/>
  <c r="F203" i="1"/>
  <c r="G203" i="1" s="1"/>
  <c r="F204" i="1"/>
  <c r="G204" i="1" s="1"/>
  <c r="F205" i="1"/>
  <c r="G205" i="1" s="1"/>
  <c r="F206" i="1"/>
  <c r="G206" i="1" s="1"/>
  <c r="F207" i="1"/>
  <c r="G207" i="1" s="1"/>
  <c r="F208" i="1"/>
  <c r="G208" i="1" s="1"/>
  <c r="F209" i="1"/>
  <c r="F210" i="1"/>
  <c r="F211" i="1"/>
  <c r="G211" i="1" s="1"/>
  <c r="F212" i="1"/>
  <c r="G212" i="1" s="1"/>
  <c r="F213" i="1"/>
  <c r="G213" i="1" s="1"/>
  <c r="F214" i="1"/>
  <c r="F215" i="1"/>
  <c r="F216" i="1"/>
  <c r="G216" i="1" s="1"/>
  <c r="F217" i="1"/>
  <c r="G217" i="1" s="1"/>
  <c r="F218" i="1"/>
  <c r="G218" i="1" s="1"/>
  <c r="F219" i="1"/>
  <c r="G219" i="1" s="1"/>
  <c r="F220" i="1"/>
  <c r="G220" i="1" s="1"/>
  <c r="F221" i="1"/>
  <c r="G221" i="1" s="1"/>
  <c r="F222" i="1"/>
  <c r="G222" i="1" s="1"/>
  <c r="F223" i="1"/>
  <c r="G223" i="1" s="1"/>
  <c r="F224" i="1"/>
  <c r="G224" i="1" s="1"/>
  <c r="F225" i="1"/>
  <c r="F226" i="1"/>
  <c r="F227" i="1"/>
  <c r="G227" i="1" s="1"/>
  <c r="F228" i="1"/>
  <c r="G228" i="1" s="1"/>
  <c r="F229" i="1"/>
  <c r="G229" i="1" s="1"/>
  <c r="F230" i="1"/>
  <c r="F231" i="1"/>
  <c r="F232" i="1"/>
  <c r="G232" i="1" s="1"/>
  <c r="F233" i="1"/>
  <c r="G233" i="1" s="1"/>
  <c r="F234" i="1"/>
  <c r="G234" i="1" s="1"/>
  <c r="F235" i="1"/>
  <c r="G235" i="1" s="1"/>
  <c r="F236" i="1"/>
  <c r="G236" i="1" s="1"/>
  <c r="F237" i="1"/>
  <c r="G237" i="1" s="1"/>
  <c r="F238" i="1"/>
  <c r="G238" i="1" s="1"/>
  <c r="F239" i="1"/>
  <c r="G239" i="1" s="1"/>
  <c r="F240" i="1"/>
  <c r="G240" i="1" s="1"/>
  <c r="F241" i="1"/>
  <c r="F242" i="1"/>
  <c r="F243" i="1"/>
  <c r="G243" i="1" s="1"/>
  <c r="F244" i="1"/>
  <c r="G244" i="1" s="1"/>
  <c r="F245" i="1"/>
  <c r="G245" i="1" s="1"/>
  <c r="F246" i="1"/>
  <c r="F247" i="1"/>
  <c r="F248" i="1"/>
  <c r="G248" i="1" s="1"/>
  <c r="F249" i="1"/>
  <c r="G249" i="1" s="1"/>
  <c r="F250" i="1"/>
  <c r="G250" i="1" s="1"/>
  <c r="F251" i="1"/>
  <c r="G251" i="1" s="1"/>
  <c r="F252" i="1"/>
  <c r="G252" i="1" s="1"/>
  <c r="F253" i="1"/>
  <c r="G253" i="1" s="1"/>
  <c r="F254" i="1"/>
  <c r="G254" i="1" s="1"/>
  <c r="F255" i="1"/>
  <c r="G255" i="1" s="1"/>
  <c r="F256" i="1"/>
  <c r="G256" i="1" s="1"/>
  <c r="F257" i="1"/>
  <c r="F258" i="1"/>
  <c r="F259" i="1"/>
  <c r="G259" i="1" s="1"/>
  <c r="F260" i="1"/>
  <c r="G260" i="1" s="1"/>
  <c r="F261" i="1"/>
  <c r="G261" i="1" s="1"/>
  <c r="F262" i="1"/>
  <c r="F263" i="1"/>
  <c r="F264" i="1"/>
  <c r="G264" i="1" s="1"/>
  <c r="F265" i="1"/>
  <c r="G265" i="1" s="1"/>
  <c r="F266" i="1"/>
  <c r="G266" i="1" s="1"/>
  <c r="F267" i="1"/>
  <c r="G267" i="1" s="1"/>
  <c r="F268" i="1"/>
  <c r="G268" i="1" s="1"/>
  <c r="F269" i="1"/>
  <c r="G269" i="1" s="1"/>
  <c r="F270" i="1"/>
  <c r="G270" i="1" s="1"/>
  <c r="F271" i="1"/>
  <c r="G271" i="1" s="1"/>
  <c r="F272" i="1"/>
  <c r="G272" i="1" s="1"/>
  <c r="F273" i="1"/>
  <c r="F274" i="1"/>
  <c r="F275" i="1"/>
  <c r="G275" i="1" s="1"/>
  <c r="F276" i="1"/>
  <c r="G276" i="1" s="1"/>
  <c r="F277" i="1"/>
  <c r="G277" i="1" s="1"/>
  <c r="F278" i="1"/>
  <c r="F279" i="1"/>
  <c r="F280" i="1"/>
  <c r="G280" i="1" s="1"/>
  <c r="F281" i="1"/>
  <c r="G281" i="1" s="1"/>
  <c r="F282" i="1"/>
  <c r="G282" i="1" s="1"/>
  <c r="F283" i="1"/>
  <c r="G283" i="1" s="1"/>
  <c r="F284" i="1"/>
  <c r="G284" i="1" s="1"/>
  <c r="F285" i="1"/>
  <c r="G285" i="1" s="1"/>
  <c r="F286" i="1"/>
  <c r="G286" i="1" s="1"/>
  <c r="F287" i="1"/>
  <c r="G287" i="1" s="1"/>
  <c r="F288" i="1"/>
  <c r="G288" i="1" s="1"/>
  <c r="F289" i="1"/>
  <c r="F290" i="1"/>
  <c r="F291" i="1"/>
  <c r="G291" i="1" s="1"/>
  <c r="F292" i="1"/>
  <c r="G292" i="1" s="1"/>
  <c r="F293" i="1"/>
  <c r="G293" i="1" s="1"/>
  <c r="F294" i="1"/>
  <c r="F295" i="1"/>
  <c r="F296" i="1"/>
  <c r="G296" i="1" s="1"/>
  <c r="F297" i="1"/>
  <c r="G297" i="1" s="1"/>
  <c r="F298" i="1"/>
  <c r="G298" i="1" s="1"/>
  <c r="F299" i="1"/>
  <c r="G299" i="1" s="1"/>
  <c r="F300" i="1"/>
  <c r="G300" i="1" s="1"/>
  <c r="F301" i="1"/>
  <c r="G301" i="1" s="1"/>
  <c r="F302" i="1"/>
  <c r="G302" i="1" s="1"/>
  <c r="F303" i="1"/>
  <c r="G303" i="1" s="1"/>
  <c r="F304" i="1"/>
  <c r="G304" i="1" s="1"/>
  <c r="F305" i="1"/>
  <c r="F306" i="1"/>
  <c r="F307" i="1"/>
  <c r="G307" i="1" s="1"/>
  <c r="F308" i="1"/>
  <c r="G308" i="1" s="1"/>
  <c r="F309" i="1"/>
  <c r="G309" i="1" s="1"/>
  <c r="F310" i="1"/>
  <c r="F311" i="1"/>
  <c r="F312" i="1"/>
  <c r="G312" i="1" s="1"/>
  <c r="F313" i="1"/>
  <c r="G313" i="1" s="1"/>
  <c r="F314" i="1"/>
  <c r="G314" i="1" s="1"/>
  <c r="F315" i="1"/>
  <c r="G315" i="1" s="1"/>
  <c r="F316" i="1"/>
  <c r="G316" i="1" s="1"/>
  <c r="F317" i="1"/>
  <c r="G317" i="1" s="1"/>
  <c r="F318" i="1"/>
  <c r="G318" i="1" s="1"/>
  <c r="F319" i="1"/>
  <c r="G319" i="1" s="1"/>
  <c r="F320" i="1"/>
  <c r="G320" i="1" s="1"/>
  <c r="F321" i="1"/>
  <c r="F322" i="1"/>
  <c r="F323" i="1"/>
  <c r="G323" i="1" s="1"/>
  <c r="F324" i="1"/>
  <c r="G324" i="1" s="1"/>
  <c r="F325" i="1"/>
  <c r="G325" i="1" s="1"/>
  <c r="F326" i="1"/>
  <c r="F327" i="1"/>
  <c r="F328" i="1"/>
  <c r="G328" i="1" s="1"/>
  <c r="F329" i="1"/>
  <c r="G329" i="1" s="1"/>
  <c r="F330" i="1"/>
  <c r="G330" i="1" s="1"/>
  <c r="F331" i="1"/>
  <c r="G331" i="1" s="1"/>
  <c r="F332" i="1"/>
  <c r="G332" i="1" s="1"/>
  <c r="F333" i="1"/>
  <c r="G333" i="1" s="1"/>
  <c r="F334" i="1"/>
  <c r="G334" i="1" s="1"/>
  <c r="F335" i="1"/>
  <c r="G335" i="1" s="1"/>
  <c r="F336" i="1"/>
  <c r="G336" i="1" s="1"/>
  <c r="F337" i="1"/>
  <c r="F338" i="1"/>
  <c r="F339" i="1"/>
  <c r="G339" i="1" s="1"/>
  <c r="F340" i="1"/>
  <c r="G340" i="1" s="1"/>
  <c r="F341" i="1"/>
  <c r="G341" i="1" s="1"/>
  <c r="F342" i="1"/>
  <c r="F343" i="1"/>
  <c r="F344" i="1"/>
  <c r="G344" i="1" s="1"/>
  <c r="F345" i="1"/>
  <c r="G345" i="1" s="1"/>
  <c r="F346" i="1"/>
  <c r="G346" i="1" s="1"/>
  <c r="F347" i="1"/>
  <c r="G347" i="1" s="1"/>
  <c r="F348" i="1"/>
  <c r="G348" i="1" s="1"/>
  <c r="F349" i="1"/>
  <c r="G349" i="1" s="1"/>
  <c r="F350" i="1"/>
  <c r="G350" i="1" s="1"/>
  <c r="F351" i="1"/>
  <c r="G351" i="1" s="1"/>
  <c r="F352" i="1"/>
  <c r="G352" i="1" s="1"/>
  <c r="F353" i="1"/>
  <c r="F354" i="1"/>
  <c r="F355" i="1"/>
  <c r="G355" i="1" s="1"/>
  <c r="F356" i="1"/>
  <c r="G356" i="1" s="1"/>
  <c r="F357" i="1"/>
  <c r="G357" i="1" s="1"/>
  <c r="F358" i="1"/>
  <c r="F359" i="1"/>
  <c r="F360" i="1"/>
  <c r="G360" i="1" s="1"/>
  <c r="F361" i="1"/>
  <c r="G361" i="1" s="1"/>
  <c r="F362" i="1"/>
  <c r="G362" i="1" s="1"/>
  <c r="F363" i="1"/>
  <c r="G363" i="1" s="1"/>
  <c r="F364" i="1"/>
  <c r="G364" i="1" s="1"/>
  <c r="F365" i="1"/>
  <c r="G365" i="1" s="1"/>
  <c r="F366" i="1"/>
  <c r="G366" i="1" s="1"/>
  <c r="F367" i="1"/>
  <c r="G367" i="1" s="1"/>
  <c r="F368" i="1"/>
  <c r="G368" i="1" s="1"/>
  <c r="F369" i="1"/>
  <c r="F370" i="1"/>
  <c r="F371" i="1"/>
  <c r="G371" i="1" s="1"/>
  <c r="F372" i="1"/>
  <c r="G372" i="1" s="1"/>
  <c r="F373" i="1"/>
  <c r="G373" i="1" s="1"/>
  <c r="F374" i="1"/>
  <c r="F375" i="1"/>
  <c r="F376" i="1"/>
  <c r="G376" i="1" s="1"/>
  <c r="F377" i="1"/>
  <c r="G377" i="1" s="1"/>
  <c r="F378" i="1"/>
  <c r="G378" i="1" s="1"/>
  <c r="F379" i="1"/>
  <c r="G379" i="1" s="1"/>
  <c r="F380" i="1"/>
  <c r="G380" i="1" s="1"/>
  <c r="F381" i="1"/>
  <c r="G381" i="1" s="1"/>
  <c r="F382" i="1"/>
  <c r="G382" i="1" s="1"/>
  <c r="F383" i="1"/>
  <c r="G383" i="1" s="1"/>
  <c r="F384" i="1"/>
  <c r="G384" i="1" s="1"/>
  <c r="F385" i="1"/>
  <c r="F386" i="1"/>
  <c r="F387" i="1"/>
  <c r="G387" i="1" s="1"/>
  <c r="F388" i="1"/>
  <c r="G388" i="1" s="1"/>
  <c r="F389" i="1"/>
  <c r="G389" i="1" s="1"/>
  <c r="F390" i="1"/>
  <c r="F391" i="1"/>
  <c r="F392" i="1"/>
  <c r="G392" i="1" s="1"/>
  <c r="F393" i="1"/>
  <c r="G393" i="1" s="1"/>
  <c r="F394" i="1"/>
  <c r="G394" i="1" s="1"/>
  <c r="F395" i="1"/>
  <c r="G395" i="1" s="1"/>
  <c r="F2" i="1"/>
  <c r="G2" i="1" s="1"/>
</calcChain>
</file>

<file path=xl/sharedStrings.xml><?xml version="1.0" encoding="utf-8"?>
<sst xmlns="http://schemas.openxmlformats.org/spreadsheetml/2006/main" count="897" uniqueCount="43">
  <si>
    <t>Cost</t>
  </si>
  <si>
    <t>Cost Type</t>
  </si>
  <si>
    <t>Description</t>
  </si>
  <si>
    <t>Call - Analyst</t>
  </si>
  <si>
    <t>Call - Associate</t>
  </si>
  <si>
    <t>Research Report - Quarterly Update</t>
  </si>
  <si>
    <t>Research Report - Industry Report</t>
  </si>
  <si>
    <t>Research Report - Initiating Coverage</t>
  </si>
  <si>
    <t>Management Meeting</t>
  </si>
  <si>
    <t>Client ID</t>
  </si>
  <si>
    <t>Call Log</t>
  </si>
  <si>
    <t>Research Report Type</t>
  </si>
  <si>
    <t>Analyst</t>
  </si>
  <si>
    <t>Associate</t>
  </si>
  <si>
    <t>Yes</t>
  </si>
  <si>
    <t>Industry Report</t>
  </si>
  <si>
    <t>--</t>
  </si>
  <si>
    <t>Quarterly Update</t>
  </si>
  <si>
    <t>Initiating Coverage</t>
  </si>
  <si>
    <t>n.a.</t>
  </si>
  <si>
    <t>Date</t>
  </si>
  <si>
    <t>Client Trades for Q2 2019</t>
  </si>
  <si>
    <t>CapitalAlley Funds</t>
  </si>
  <si>
    <t>InvestBurg</t>
  </si>
  <si>
    <t>FinanCorp</t>
  </si>
  <si>
    <t>CapitalOwl</t>
  </si>
  <si>
    <t>Alpha Capital</t>
  </si>
  <si>
    <t>DecaFund</t>
  </si>
  <si>
    <t>GreenGrest Capital</t>
  </si>
  <si>
    <t>KKZ Asset Management</t>
  </si>
  <si>
    <t>Netpune Capital</t>
  </si>
  <si>
    <t>Spectrum Group</t>
  </si>
  <si>
    <t>Beta Dynamic Fund</t>
  </si>
  <si>
    <t>6igma Capital</t>
  </si>
  <si>
    <t>Marquee Group Funds</t>
  </si>
  <si>
    <t>DJT Green Funds</t>
  </si>
  <si>
    <t>Turtle River Asset Management</t>
  </si>
  <si>
    <t>Bridgebay Associates</t>
  </si>
  <si>
    <t>Los Santos Asset Management</t>
  </si>
  <si>
    <t>Ironman Funds</t>
  </si>
  <si>
    <t>Second Point Management</t>
  </si>
  <si>
    <t>Jaguar Group of Funds</t>
  </si>
  <si>
    <t>Client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</si>
</sst>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164" formatCode="&quot;$&quot;#,##0_);\(&quot;$&quot;#,##0\);\–_);General_)"/>
    <numFmt numFmtId="165" formatCode="&quot;Client &quot;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5" fontId="0" fillId="0" borderId="0" xfId="0" applyNumberFormat="1"/>
    <xf numFmtId="6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/>
    <xf numFmtId="0" fontId="1" fillId="0" borderId="0" xfId="0" applyFon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BF3FD5-5FCF-42A1-A769-17F6ADAF9DE5}">
  <sheetPr codeName="Sheet1"/>
  <dimension ref="A1:H395"/>
  <sheetViews>
    <sheetView tabSelected="1" workbookViewId="0">
      <selection activeCell="H1" sqref="H1"/>
    </sheetView>
  </sheetViews>
  <sheetFormatPr defaultRowHeight="14.4" x14ac:dyDescent="0.3"/>
  <cols>
    <col min="2" max="2" width="9.77734375" bestFit="1" customWidth="1"/>
    <col min="4" max="4" width="19.109375" bestFit="1" customWidth="1"/>
    <col min="5" max="5" width="19.33203125" bestFit="1" customWidth="1"/>
    <col min="6" max="6" width="29" bestFit="1" customWidth="1"/>
  </cols>
  <sheetData>
    <row r="1" spans="1:8" x14ac:dyDescent="0.3">
      <c r="A1" t="s">
        <v>9</v>
      </c>
      <c r="B1" t="s">
        <v>20</v>
      </c>
      <c r="C1" t="s">
        <v>10</v>
      </c>
      <c r="D1" t="s">
        <v>11</v>
      </c>
      <c r="E1" t="s">
        <v>8</v>
      </c>
      <c r="F1" t="s">
        <v>1</v>
      </c>
      <c r="G1" t="s">
        <v>0</v>
      </c>
      <c r="H1" t="s">
        <v>42</v>
      </c>
    </row>
    <row r="2" spans="1:8" x14ac:dyDescent="0.3">
      <c r="A2">
        <v>18</v>
      </c>
      <c r="B2" s="1">
        <v>43556</v>
      </c>
      <c r="C2" s="3"/>
      <c r="D2" s="3" t="s">
        <v>15</v>
      </c>
      <c r="E2" s="3" t="s">
        <v>16</v>
      </c>
      <c r="F2" t="str">
        <f>IF(C2&lt;&gt;"","Call - "&amp;C2,IF(E2="Yes","Management Meeting","Research Report - " &amp;D2))</f>
        <v>Research Report - Industry Report</v>
      </c>
      <c r="G2" s="4">
        <f>INDEX('Costs Type'!$C$2:$C$7,MATCH('Costs Log'!F2,'Costs Type'!$B$2:$B$7,0))</f>
        <v>500</v>
      </c>
      <c r="H2" t="str">
        <f>VLOOKUP(A2,Sheet!$A$1:$B$21,2,FALSE)</f>
        <v>Ironman Funds</v>
      </c>
    </row>
    <row r="3" spans="1:8" x14ac:dyDescent="0.3">
      <c r="A3">
        <v>19</v>
      </c>
      <c r="B3" s="1">
        <v>43556</v>
      </c>
      <c r="C3" s="3"/>
      <c r="D3" s="3" t="s">
        <v>17</v>
      </c>
      <c r="E3" s="3" t="s">
        <v>16</v>
      </c>
      <c r="F3" t="str">
        <f t="shared" ref="F3:F66" si="0">IF(C3&lt;&gt;"","Call - "&amp;C3,IF(E3="Yes","Management Meeting","Research Report - " &amp;D3))</f>
        <v>Research Report - Quarterly Update</v>
      </c>
      <c r="G3" s="4">
        <f>INDEX('Costs Type'!$C$2:$C$7,MATCH('Costs Log'!F3,'Costs Type'!$B$2:$B$7,0))</f>
        <v>100</v>
      </c>
      <c r="H3" t="str">
        <f>VLOOKUP(A3,Sheet!$A$1:$B$21,2,FALSE)</f>
        <v>Second Point Management</v>
      </c>
    </row>
    <row r="4" spans="1:8" x14ac:dyDescent="0.3">
      <c r="A4">
        <v>19</v>
      </c>
      <c r="B4" s="1">
        <v>43556</v>
      </c>
      <c r="C4" s="3"/>
      <c r="D4" s="3" t="s">
        <v>18</v>
      </c>
      <c r="E4" s="3" t="s">
        <v>16</v>
      </c>
      <c r="F4" t="str">
        <f t="shared" si="0"/>
        <v>Research Report - Initiating Coverage</v>
      </c>
      <c r="G4" s="4">
        <f>INDEX('Costs Type'!$C$2:$C$7,MATCH('Costs Log'!F4,'Costs Type'!$B$2:$B$7,0))</f>
        <v>1000</v>
      </c>
      <c r="H4" t="str">
        <f>VLOOKUP(A4,Sheet!$A$1:$B$21,2,FALSE)</f>
        <v>Second Point Management</v>
      </c>
    </row>
    <row r="5" spans="1:8" x14ac:dyDescent="0.3">
      <c r="A5">
        <v>20</v>
      </c>
      <c r="B5" s="1">
        <v>43556</v>
      </c>
      <c r="C5" s="3"/>
      <c r="D5" s="3" t="s">
        <v>19</v>
      </c>
      <c r="E5" s="3" t="s">
        <v>14</v>
      </c>
      <c r="F5" t="str">
        <f t="shared" si="0"/>
        <v>Management Meeting</v>
      </c>
      <c r="G5" s="4">
        <f>INDEX('Costs Type'!$C$2:$C$7,MATCH('Costs Log'!F5,'Costs Type'!$B$2:$B$7,0))</f>
        <v>250</v>
      </c>
      <c r="H5" t="str">
        <f>VLOOKUP(A5,Sheet!$A$1:$B$21,2,FALSE)</f>
        <v>Jaguar Group of Funds</v>
      </c>
    </row>
    <row r="6" spans="1:8" x14ac:dyDescent="0.3">
      <c r="A6">
        <v>11</v>
      </c>
      <c r="B6" s="1">
        <v>43557</v>
      </c>
      <c r="C6" s="3" t="s">
        <v>12</v>
      </c>
      <c r="D6" s="3" t="s">
        <v>19</v>
      </c>
      <c r="E6" s="3" t="s">
        <v>16</v>
      </c>
      <c r="F6" t="str">
        <f t="shared" si="0"/>
        <v>Call - Analyst</v>
      </c>
      <c r="G6" s="4">
        <f>INDEX('Costs Type'!$C$2:$C$7,MATCH('Costs Log'!F6,'Costs Type'!$B$2:$B$7,0))</f>
        <v>120</v>
      </c>
      <c r="H6" t="str">
        <f>VLOOKUP(A6,Sheet!$A$1:$B$21,2,FALSE)</f>
        <v>Beta Dynamic Fund</v>
      </c>
    </row>
    <row r="7" spans="1:8" x14ac:dyDescent="0.3">
      <c r="A7">
        <v>18</v>
      </c>
      <c r="B7" s="1">
        <v>43557</v>
      </c>
      <c r="C7" s="3"/>
      <c r="D7" s="3" t="s">
        <v>17</v>
      </c>
      <c r="E7" s="3" t="s">
        <v>16</v>
      </c>
      <c r="F7" t="str">
        <f t="shared" si="0"/>
        <v>Research Report - Quarterly Update</v>
      </c>
      <c r="G7" s="4">
        <f>INDEX('Costs Type'!$C$2:$C$7,MATCH('Costs Log'!F7,'Costs Type'!$B$2:$B$7,0))</f>
        <v>100</v>
      </c>
      <c r="H7" t="str">
        <f>VLOOKUP(A7,Sheet!$A$1:$B$21,2,FALSE)</f>
        <v>Ironman Funds</v>
      </c>
    </row>
    <row r="8" spans="1:8" x14ac:dyDescent="0.3">
      <c r="A8">
        <v>18</v>
      </c>
      <c r="B8" s="1">
        <v>43557</v>
      </c>
      <c r="C8" s="3"/>
      <c r="D8" s="3" t="s">
        <v>15</v>
      </c>
      <c r="E8" s="3" t="s">
        <v>16</v>
      </c>
      <c r="F8" t="str">
        <f t="shared" si="0"/>
        <v>Research Report - Industry Report</v>
      </c>
      <c r="G8" s="4">
        <f>INDEX('Costs Type'!$C$2:$C$7,MATCH('Costs Log'!F8,'Costs Type'!$B$2:$B$7,0))</f>
        <v>500</v>
      </c>
      <c r="H8" t="str">
        <f>VLOOKUP(A8,Sheet!$A$1:$B$21,2,FALSE)</f>
        <v>Ironman Funds</v>
      </c>
    </row>
    <row r="9" spans="1:8" x14ac:dyDescent="0.3">
      <c r="A9">
        <v>13</v>
      </c>
      <c r="B9" s="1">
        <v>43558</v>
      </c>
      <c r="C9" s="3"/>
      <c r="D9" s="3" t="s">
        <v>17</v>
      </c>
      <c r="E9" s="3" t="s">
        <v>16</v>
      </c>
      <c r="F9" t="str">
        <f t="shared" si="0"/>
        <v>Research Report - Quarterly Update</v>
      </c>
      <c r="G9" s="4">
        <f>INDEX('Costs Type'!$C$2:$C$7,MATCH('Costs Log'!F9,'Costs Type'!$B$2:$B$7,0))</f>
        <v>100</v>
      </c>
      <c r="H9" t="str">
        <f>VLOOKUP(A9,Sheet!$A$1:$B$21,2,FALSE)</f>
        <v>Marquee Group Funds</v>
      </c>
    </row>
    <row r="10" spans="1:8" x14ac:dyDescent="0.3">
      <c r="A10">
        <v>18</v>
      </c>
      <c r="B10" s="1">
        <v>43558</v>
      </c>
      <c r="C10" s="3"/>
      <c r="D10" s="3" t="s">
        <v>17</v>
      </c>
      <c r="E10" s="3" t="s">
        <v>16</v>
      </c>
      <c r="F10" t="str">
        <f t="shared" si="0"/>
        <v>Research Report - Quarterly Update</v>
      </c>
      <c r="G10" s="4">
        <f>INDEX('Costs Type'!$C$2:$C$7,MATCH('Costs Log'!F10,'Costs Type'!$B$2:$B$7,0))</f>
        <v>100</v>
      </c>
      <c r="H10" t="str">
        <f>VLOOKUP(A10,Sheet!$A$1:$B$21,2,FALSE)</f>
        <v>Ironman Funds</v>
      </c>
    </row>
    <row r="11" spans="1:8" x14ac:dyDescent="0.3">
      <c r="A11">
        <v>8</v>
      </c>
      <c r="B11" s="1">
        <v>43559</v>
      </c>
      <c r="C11" s="3" t="s">
        <v>12</v>
      </c>
      <c r="D11" s="3" t="s">
        <v>19</v>
      </c>
      <c r="E11" s="3" t="s">
        <v>16</v>
      </c>
      <c r="F11" t="str">
        <f t="shared" si="0"/>
        <v>Call - Analyst</v>
      </c>
      <c r="G11" s="4">
        <f>INDEX('Costs Type'!$C$2:$C$7,MATCH('Costs Log'!F11,'Costs Type'!$B$2:$B$7,0))</f>
        <v>120</v>
      </c>
      <c r="H11" t="str">
        <f>VLOOKUP(A11,Sheet!$A$1:$B$21,2,FALSE)</f>
        <v>KKZ Asset Management</v>
      </c>
    </row>
    <row r="12" spans="1:8" x14ac:dyDescent="0.3">
      <c r="A12">
        <v>19</v>
      </c>
      <c r="B12" s="1">
        <v>43559</v>
      </c>
      <c r="C12" s="3"/>
      <c r="D12" s="3" t="s">
        <v>15</v>
      </c>
      <c r="E12" s="3" t="s">
        <v>16</v>
      </c>
      <c r="F12" t="str">
        <f t="shared" si="0"/>
        <v>Research Report - Industry Report</v>
      </c>
      <c r="G12" s="4">
        <f>INDEX('Costs Type'!$C$2:$C$7,MATCH('Costs Log'!F12,'Costs Type'!$B$2:$B$7,0))</f>
        <v>500</v>
      </c>
      <c r="H12" t="str">
        <f>VLOOKUP(A12,Sheet!$A$1:$B$21,2,FALSE)</f>
        <v>Second Point Management</v>
      </c>
    </row>
    <row r="13" spans="1:8" x14ac:dyDescent="0.3">
      <c r="A13">
        <v>6</v>
      </c>
      <c r="B13" s="1">
        <v>43560</v>
      </c>
      <c r="C13" s="3" t="s">
        <v>12</v>
      </c>
      <c r="D13" s="3" t="s">
        <v>19</v>
      </c>
      <c r="E13" s="3" t="s">
        <v>16</v>
      </c>
      <c r="F13" t="str">
        <f t="shared" si="0"/>
        <v>Call - Analyst</v>
      </c>
      <c r="G13" s="4">
        <f>INDEX('Costs Type'!$C$2:$C$7,MATCH('Costs Log'!F13,'Costs Type'!$B$2:$B$7,0))</f>
        <v>120</v>
      </c>
      <c r="H13" t="str">
        <f>VLOOKUP(A13,Sheet!$A$1:$B$21,2,FALSE)</f>
        <v>DecaFund</v>
      </c>
    </row>
    <row r="14" spans="1:8" x14ac:dyDescent="0.3">
      <c r="A14">
        <v>7</v>
      </c>
      <c r="B14" s="1">
        <v>43560</v>
      </c>
      <c r="C14" s="3"/>
      <c r="D14" s="3" t="s">
        <v>15</v>
      </c>
      <c r="E14" s="3" t="s">
        <v>16</v>
      </c>
      <c r="F14" t="str">
        <f t="shared" si="0"/>
        <v>Research Report - Industry Report</v>
      </c>
      <c r="G14" s="4">
        <f>INDEX('Costs Type'!$C$2:$C$7,MATCH('Costs Log'!F14,'Costs Type'!$B$2:$B$7,0))</f>
        <v>500</v>
      </c>
      <c r="H14" t="str">
        <f>VLOOKUP(A14,Sheet!$A$1:$B$21,2,FALSE)</f>
        <v>GreenGrest Capital</v>
      </c>
    </row>
    <row r="15" spans="1:8" x14ac:dyDescent="0.3">
      <c r="A15">
        <v>8</v>
      </c>
      <c r="B15" s="1">
        <v>43560</v>
      </c>
      <c r="C15" s="3"/>
      <c r="D15" s="3" t="s">
        <v>15</v>
      </c>
      <c r="E15" s="3" t="s">
        <v>16</v>
      </c>
      <c r="F15" t="str">
        <f t="shared" si="0"/>
        <v>Research Report - Industry Report</v>
      </c>
      <c r="G15" s="4">
        <f>INDEX('Costs Type'!$C$2:$C$7,MATCH('Costs Log'!F15,'Costs Type'!$B$2:$B$7,0))</f>
        <v>500</v>
      </c>
      <c r="H15" t="str">
        <f>VLOOKUP(A15,Sheet!$A$1:$B$21,2,FALSE)</f>
        <v>KKZ Asset Management</v>
      </c>
    </row>
    <row r="16" spans="1:8" x14ac:dyDescent="0.3">
      <c r="A16">
        <v>9</v>
      </c>
      <c r="B16" s="1">
        <v>43560</v>
      </c>
      <c r="C16" s="3"/>
      <c r="D16" s="3" t="s">
        <v>17</v>
      </c>
      <c r="E16" s="3" t="s">
        <v>16</v>
      </c>
      <c r="F16" t="str">
        <f t="shared" si="0"/>
        <v>Research Report - Quarterly Update</v>
      </c>
      <c r="G16" s="4">
        <f>INDEX('Costs Type'!$C$2:$C$7,MATCH('Costs Log'!F16,'Costs Type'!$B$2:$B$7,0))</f>
        <v>100</v>
      </c>
      <c r="H16" t="str">
        <f>VLOOKUP(A16,Sheet!$A$1:$B$21,2,FALSE)</f>
        <v>Netpune Capital</v>
      </c>
    </row>
    <row r="17" spans="1:8" x14ac:dyDescent="0.3">
      <c r="A17">
        <v>13</v>
      </c>
      <c r="B17" s="1">
        <v>43560</v>
      </c>
      <c r="C17" s="3"/>
      <c r="D17" s="3" t="s">
        <v>18</v>
      </c>
      <c r="E17" s="3" t="s">
        <v>16</v>
      </c>
      <c r="F17" t="str">
        <f t="shared" si="0"/>
        <v>Research Report - Initiating Coverage</v>
      </c>
      <c r="G17" s="4">
        <f>INDEX('Costs Type'!$C$2:$C$7,MATCH('Costs Log'!F17,'Costs Type'!$B$2:$B$7,0))</f>
        <v>1000</v>
      </c>
      <c r="H17" t="str">
        <f>VLOOKUP(A17,Sheet!$A$1:$B$21,2,FALSE)</f>
        <v>Marquee Group Funds</v>
      </c>
    </row>
    <row r="18" spans="1:8" x14ac:dyDescent="0.3">
      <c r="A18">
        <v>14</v>
      </c>
      <c r="B18" s="1">
        <v>43560</v>
      </c>
      <c r="C18" s="3" t="s">
        <v>13</v>
      </c>
      <c r="D18" s="3" t="s">
        <v>19</v>
      </c>
      <c r="E18" s="3" t="s">
        <v>16</v>
      </c>
      <c r="F18" t="str">
        <f t="shared" si="0"/>
        <v>Call - Associate</v>
      </c>
      <c r="G18" s="4">
        <f>INDEX('Costs Type'!$C$2:$C$7,MATCH('Costs Log'!F18,'Costs Type'!$B$2:$B$7,0))</f>
        <v>60</v>
      </c>
      <c r="H18" t="str">
        <f>VLOOKUP(A18,Sheet!$A$1:$B$21,2,FALSE)</f>
        <v>DJT Green Funds</v>
      </c>
    </row>
    <row r="19" spans="1:8" x14ac:dyDescent="0.3">
      <c r="A19">
        <v>16</v>
      </c>
      <c r="B19" s="1">
        <v>43560</v>
      </c>
      <c r="C19" s="3" t="s">
        <v>13</v>
      </c>
      <c r="D19" s="3" t="s">
        <v>19</v>
      </c>
      <c r="E19" s="3" t="s">
        <v>16</v>
      </c>
      <c r="F19" t="str">
        <f t="shared" si="0"/>
        <v>Call - Associate</v>
      </c>
      <c r="G19" s="4">
        <f>INDEX('Costs Type'!$C$2:$C$7,MATCH('Costs Log'!F19,'Costs Type'!$B$2:$B$7,0))</f>
        <v>60</v>
      </c>
      <c r="H19" t="str">
        <f>VLOOKUP(A19,Sheet!$A$1:$B$21,2,FALSE)</f>
        <v>Bridgebay Associates</v>
      </c>
    </row>
    <row r="20" spans="1:8" x14ac:dyDescent="0.3">
      <c r="A20">
        <v>18</v>
      </c>
      <c r="B20" s="1">
        <v>43560</v>
      </c>
      <c r="C20" s="3"/>
      <c r="D20" s="3" t="s">
        <v>17</v>
      </c>
      <c r="E20" s="3" t="s">
        <v>16</v>
      </c>
      <c r="F20" t="str">
        <f t="shared" si="0"/>
        <v>Research Report - Quarterly Update</v>
      </c>
      <c r="G20" s="4">
        <f>INDEX('Costs Type'!$C$2:$C$7,MATCH('Costs Log'!F20,'Costs Type'!$B$2:$B$7,0))</f>
        <v>100</v>
      </c>
      <c r="H20" t="str">
        <f>VLOOKUP(A20,Sheet!$A$1:$B$21,2,FALSE)</f>
        <v>Ironman Funds</v>
      </c>
    </row>
    <row r="21" spans="1:8" x14ac:dyDescent="0.3">
      <c r="A21">
        <v>18</v>
      </c>
      <c r="B21" s="1">
        <v>43560</v>
      </c>
      <c r="C21" s="3"/>
      <c r="D21" s="3" t="s">
        <v>18</v>
      </c>
      <c r="E21" s="3" t="s">
        <v>16</v>
      </c>
      <c r="F21" t="str">
        <f t="shared" si="0"/>
        <v>Research Report - Initiating Coverage</v>
      </c>
      <c r="G21" s="4">
        <f>INDEX('Costs Type'!$C$2:$C$7,MATCH('Costs Log'!F21,'Costs Type'!$B$2:$B$7,0))</f>
        <v>1000</v>
      </c>
      <c r="H21" t="str">
        <f>VLOOKUP(A21,Sheet!$A$1:$B$21,2,FALSE)</f>
        <v>Ironman Funds</v>
      </c>
    </row>
    <row r="22" spans="1:8" x14ac:dyDescent="0.3">
      <c r="A22">
        <v>18</v>
      </c>
      <c r="B22" s="1">
        <v>43560</v>
      </c>
      <c r="C22" s="3"/>
      <c r="D22" s="3" t="s">
        <v>15</v>
      </c>
      <c r="E22" s="3" t="s">
        <v>16</v>
      </c>
      <c r="F22" t="str">
        <f t="shared" si="0"/>
        <v>Research Report - Industry Report</v>
      </c>
      <c r="G22" s="4">
        <f>INDEX('Costs Type'!$C$2:$C$7,MATCH('Costs Log'!F22,'Costs Type'!$B$2:$B$7,0))</f>
        <v>500</v>
      </c>
      <c r="H22" t="str">
        <f>VLOOKUP(A22,Sheet!$A$1:$B$21,2,FALSE)</f>
        <v>Ironman Funds</v>
      </c>
    </row>
    <row r="23" spans="1:8" x14ac:dyDescent="0.3">
      <c r="A23">
        <v>18</v>
      </c>
      <c r="B23" s="1">
        <v>43560</v>
      </c>
      <c r="C23" s="3"/>
      <c r="D23" s="3" t="s">
        <v>19</v>
      </c>
      <c r="E23" s="3" t="s">
        <v>14</v>
      </c>
      <c r="F23" t="str">
        <f t="shared" si="0"/>
        <v>Management Meeting</v>
      </c>
      <c r="G23" s="4">
        <f>INDEX('Costs Type'!$C$2:$C$7,MATCH('Costs Log'!F23,'Costs Type'!$B$2:$B$7,0))</f>
        <v>250</v>
      </c>
      <c r="H23" t="str">
        <f>VLOOKUP(A23,Sheet!$A$1:$B$21,2,FALSE)</f>
        <v>Ironman Funds</v>
      </c>
    </row>
    <row r="24" spans="1:8" x14ac:dyDescent="0.3">
      <c r="A24">
        <v>19</v>
      </c>
      <c r="B24" s="1">
        <v>43560</v>
      </c>
      <c r="C24" s="3"/>
      <c r="D24" s="3" t="s">
        <v>15</v>
      </c>
      <c r="E24" s="3" t="s">
        <v>16</v>
      </c>
      <c r="F24" t="str">
        <f t="shared" si="0"/>
        <v>Research Report - Industry Report</v>
      </c>
      <c r="G24" s="4">
        <f>INDEX('Costs Type'!$C$2:$C$7,MATCH('Costs Log'!F24,'Costs Type'!$B$2:$B$7,0))</f>
        <v>500</v>
      </c>
      <c r="H24" t="str">
        <f>VLOOKUP(A24,Sheet!$A$1:$B$21,2,FALSE)</f>
        <v>Second Point Management</v>
      </c>
    </row>
    <row r="25" spans="1:8" x14ac:dyDescent="0.3">
      <c r="A25">
        <v>19</v>
      </c>
      <c r="B25" s="1">
        <v>43560</v>
      </c>
      <c r="C25" s="3"/>
      <c r="D25" s="3" t="s">
        <v>17</v>
      </c>
      <c r="E25" s="3" t="s">
        <v>16</v>
      </c>
      <c r="F25" t="str">
        <f t="shared" si="0"/>
        <v>Research Report - Quarterly Update</v>
      </c>
      <c r="G25" s="4">
        <f>INDEX('Costs Type'!$C$2:$C$7,MATCH('Costs Log'!F25,'Costs Type'!$B$2:$B$7,0))</f>
        <v>100</v>
      </c>
      <c r="H25" t="str">
        <f>VLOOKUP(A25,Sheet!$A$1:$B$21,2,FALSE)</f>
        <v>Second Point Management</v>
      </c>
    </row>
    <row r="26" spans="1:8" x14ac:dyDescent="0.3">
      <c r="A26">
        <v>19</v>
      </c>
      <c r="B26" s="1">
        <v>43560</v>
      </c>
      <c r="C26" s="3"/>
      <c r="D26" s="3" t="s">
        <v>17</v>
      </c>
      <c r="E26" s="3" t="s">
        <v>16</v>
      </c>
      <c r="F26" t="str">
        <f t="shared" si="0"/>
        <v>Research Report - Quarterly Update</v>
      </c>
      <c r="G26" s="4">
        <f>INDEX('Costs Type'!$C$2:$C$7,MATCH('Costs Log'!F26,'Costs Type'!$B$2:$B$7,0))</f>
        <v>100</v>
      </c>
      <c r="H26" t="str">
        <f>VLOOKUP(A26,Sheet!$A$1:$B$21,2,FALSE)</f>
        <v>Second Point Management</v>
      </c>
    </row>
    <row r="27" spans="1:8" x14ac:dyDescent="0.3">
      <c r="A27">
        <v>4</v>
      </c>
      <c r="B27" s="1">
        <v>43563</v>
      </c>
      <c r="C27" s="3"/>
      <c r="D27" s="3" t="s">
        <v>17</v>
      </c>
      <c r="E27" s="3" t="s">
        <v>16</v>
      </c>
      <c r="F27" t="str">
        <f t="shared" si="0"/>
        <v>Research Report - Quarterly Update</v>
      </c>
      <c r="G27" s="4">
        <f>INDEX('Costs Type'!$C$2:$C$7,MATCH('Costs Log'!F27,'Costs Type'!$B$2:$B$7,0))</f>
        <v>100</v>
      </c>
      <c r="H27" t="str">
        <f>VLOOKUP(A27,Sheet!$A$1:$B$21,2,FALSE)</f>
        <v>CapitalOwl</v>
      </c>
    </row>
    <row r="28" spans="1:8" x14ac:dyDescent="0.3">
      <c r="A28">
        <v>5</v>
      </c>
      <c r="B28" s="1">
        <v>43563</v>
      </c>
      <c r="C28" s="3" t="s">
        <v>12</v>
      </c>
      <c r="D28" s="3" t="s">
        <v>19</v>
      </c>
      <c r="E28" s="3" t="s">
        <v>16</v>
      </c>
      <c r="F28" t="str">
        <f t="shared" si="0"/>
        <v>Call - Analyst</v>
      </c>
      <c r="G28" s="4">
        <f>INDEX('Costs Type'!$C$2:$C$7,MATCH('Costs Log'!F28,'Costs Type'!$B$2:$B$7,0))</f>
        <v>120</v>
      </c>
      <c r="H28" t="str">
        <f>VLOOKUP(A28,Sheet!$A$1:$B$21,2,FALSE)</f>
        <v>Alpha Capital</v>
      </c>
    </row>
    <row r="29" spans="1:8" x14ac:dyDescent="0.3">
      <c r="A29">
        <v>13</v>
      </c>
      <c r="B29" s="1">
        <v>43563</v>
      </c>
      <c r="C29" s="3"/>
      <c r="D29" s="3" t="s">
        <v>15</v>
      </c>
      <c r="E29" s="3" t="s">
        <v>16</v>
      </c>
      <c r="F29" t="str">
        <f t="shared" si="0"/>
        <v>Research Report - Industry Report</v>
      </c>
      <c r="G29" s="4">
        <f>INDEX('Costs Type'!$C$2:$C$7,MATCH('Costs Log'!F29,'Costs Type'!$B$2:$B$7,0))</f>
        <v>500</v>
      </c>
      <c r="H29" t="str">
        <f>VLOOKUP(A29,Sheet!$A$1:$B$21,2,FALSE)</f>
        <v>Marquee Group Funds</v>
      </c>
    </row>
    <row r="30" spans="1:8" x14ac:dyDescent="0.3">
      <c r="A30">
        <v>14</v>
      </c>
      <c r="B30" s="1">
        <v>43563</v>
      </c>
      <c r="C30" s="3"/>
      <c r="D30" s="3" t="s">
        <v>17</v>
      </c>
      <c r="E30" s="3" t="s">
        <v>16</v>
      </c>
      <c r="F30" t="str">
        <f t="shared" si="0"/>
        <v>Research Report - Quarterly Update</v>
      </c>
      <c r="G30" s="4">
        <f>INDEX('Costs Type'!$C$2:$C$7,MATCH('Costs Log'!F30,'Costs Type'!$B$2:$B$7,0))</f>
        <v>100</v>
      </c>
      <c r="H30" t="str">
        <f>VLOOKUP(A30,Sheet!$A$1:$B$21,2,FALSE)</f>
        <v>DJT Green Funds</v>
      </c>
    </row>
    <row r="31" spans="1:8" x14ac:dyDescent="0.3">
      <c r="A31">
        <v>16</v>
      </c>
      <c r="B31" s="1">
        <v>43563</v>
      </c>
      <c r="C31" s="3"/>
      <c r="D31" s="3" t="s">
        <v>17</v>
      </c>
      <c r="E31" s="3" t="s">
        <v>16</v>
      </c>
      <c r="F31" t="str">
        <f t="shared" si="0"/>
        <v>Research Report - Quarterly Update</v>
      </c>
      <c r="G31" s="4">
        <f>INDEX('Costs Type'!$C$2:$C$7,MATCH('Costs Log'!F31,'Costs Type'!$B$2:$B$7,0))</f>
        <v>100</v>
      </c>
      <c r="H31" t="str">
        <f>VLOOKUP(A31,Sheet!$A$1:$B$21,2,FALSE)</f>
        <v>Bridgebay Associates</v>
      </c>
    </row>
    <row r="32" spans="1:8" x14ac:dyDescent="0.3">
      <c r="A32">
        <v>18</v>
      </c>
      <c r="B32" s="1">
        <v>43563</v>
      </c>
      <c r="C32" s="3" t="s">
        <v>13</v>
      </c>
      <c r="D32" s="3" t="s">
        <v>19</v>
      </c>
      <c r="E32" s="3" t="s">
        <v>16</v>
      </c>
      <c r="F32" t="str">
        <f t="shared" si="0"/>
        <v>Call - Associate</v>
      </c>
      <c r="G32" s="4">
        <f>INDEX('Costs Type'!$C$2:$C$7,MATCH('Costs Log'!F32,'Costs Type'!$B$2:$B$7,0))</f>
        <v>60</v>
      </c>
      <c r="H32" t="str">
        <f>VLOOKUP(A32,Sheet!$A$1:$B$21,2,FALSE)</f>
        <v>Ironman Funds</v>
      </c>
    </row>
    <row r="33" spans="1:8" x14ac:dyDescent="0.3">
      <c r="A33">
        <v>6</v>
      </c>
      <c r="B33" s="1">
        <v>43564</v>
      </c>
      <c r="C33" s="3"/>
      <c r="D33" s="3" t="s">
        <v>17</v>
      </c>
      <c r="E33" s="3" t="s">
        <v>16</v>
      </c>
      <c r="F33" t="str">
        <f t="shared" si="0"/>
        <v>Research Report - Quarterly Update</v>
      </c>
      <c r="G33" s="4">
        <f>INDEX('Costs Type'!$C$2:$C$7,MATCH('Costs Log'!F33,'Costs Type'!$B$2:$B$7,0))</f>
        <v>100</v>
      </c>
      <c r="H33" t="str">
        <f>VLOOKUP(A33,Sheet!$A$1:$B$21,2,FALSE)</f>
        <v>DecaFund</v>
      </c>
    </row>
    <row r="34" spans="1:8" x14ac:dyDescent="0.3">
      <c r="A34">
        <v>10</v>
      </c>
      <c r="B34" s="1">
        <v>43564</v>
      </c>
      <c r="C34" s="3"/>
      <c r="D34" s="3" t="s">
        <v>17</v>
      </c>
      <c r="E34" s="3" t="s">
        <v>16</v>
      </c>
      <c r="F34" t="str">
        <f t="shared" si="0"/>
        <v>Research Report - Quarterly Update</v>
      </c>
      <c r="G34" s="4">
        <f>INDEX('Costs Type'!$C$2:$C$7,MATCH('Costs Log'!F34,'Costs Type'!$B$2:$B$7,0))</f>
        <v>100</v>
      </c>
      <c r="H34" t="str">
        <f>VLOOKUP(A34,Sheet!$A$1:$B$21,2,FALSE)</f>
        <v>Spectrum Group</v>
      </c>
    </row>
    <row r="35" spans="1:8" x14ac:dyDescent="0.3">
      <c r="A35">
        <v>19</v>
      </c>
      <c r="B35" s="1">
        <v>43564</v>
      </c>
      <c r="C35" s="3"/>
      <c r="D35" s="3" t="s">
        <v>19</v>
      </c>
      <c r="E35" s="3" t="s">
        <v>14</v>
      </c>
      <c r="F35" t="str">
        <f t="shared" si="0"/>
        <v>Management Meeting</v>
      </c>
      <c r="G35" s="4">
        <f>INDEX('Costs Type'!$C$2:$C$7,MATCH('Costs Log'!F35,'Costs Type'!$B$2:$B$7,0))</f>
        <v>250</v>
      </c>
      <c r="H35" t="str">
        <f>VLOOKUP(A35,Sheet!$A$1:$B$21,2,FALSE)</f>
        <v>Second Point Management</v>
      </c>
    </row>
    <row r="36" spans="1:8" x14ac:dyDescent="0.3">
      <c r="A36">
        <v>9</v>
      </c>
      <c r="B36" s="1">
        <v>43565</v>
      </c>
      <c r="C36" s="3"/>
      <c r="D36" s="3" t="s">
        <v>15</v>
      </c>
      <c r="E36" s="3" t="s">
        <v>16</v>
      </c>
      <c r="F36" t="str">
        <f t="shared" si="0"/>
        <v>Research Report - Industry Report</v>
      </c>
      <c r="G36" s="4">
        <f>INDEX('Costs Type'!$C$2:$C$7,MATCH('Costs Log'!F36,'Costs Type'!$B$2:$B$7,0))</f>
        <v>500</v>
      </c>
      <c r="H36" t="str">
        <f>VLOOKUP(A36,Sheet!$A$1:$B$21,2,FALSE)</f>
        <v>Netpune Capital</v>
      </c>
    </row>
    <row r="37" spans="1:8" x14ac:dyDescent="0.3">
      <c r="A37">
        <v>13</v>
      </c>
      <c r="B37" s="1">
        <v>43565</v>
      </c>
      <c r="C37" s="3"/>
      <c r="D37" s="3" t="s">
        <v>17</v>
      </c>
      <c r="E37" s="3" t="s">
        <v>16</v>
      </c>
      <c r="F37" t="str">
        <f t="shared" si="0"/>
        <v>Research Report - Quarterly Update</v>
      </c>
      <c r="G37" s="4">
        <f>INDEX('Costs Type'!$C$2:$C$7,MATCH('Costs Log'!F37,'Costs Type'!$B$2:$B$7,0))</f>
        <v>100</v>
      </c>
      <c r="H37" t="str">
        <f>VLOOKUP(A37,Sheet!$A$1:$B$21,2,FALSE)</f>
        <v>Marquee Group Funds</v>
      </c>
    </row>
    <row r="38" spans="1:8" x14ac:dyDescent="0.3">
      <c r="A38">
        <v>16</v>
      </c>
      <c r="B38" s="1">
        <v>43565</v>
      </c>
      <c r="C38" s="3" t="s">
        <v>13</v>
      </c>
      <c r="D38" s="3" t="s">
        <v>19</v>
      </c>
      <c r="E38" s="3" t="s">
        <v>16</v>
      </c>
      <c r="F38" t="str">
        <f t="shared" si="0"/>
        <v>Call - Associate</v>
      </c>
      <c r="G38" s="4">
        <f>INDEX('Costs Type'!$C$2:$C$7,MATCH('Costs Log'!F38,'Costs Type'!$B$2:$B$7,0))</f>
        <v>60</v>
      </c>
      <c r="H38" t="str">
        <f>VLOOKUP(A38,Sheet!$A$1:$B$21,2,FALSE)</f>
        <v>Bridgebay Associates</v>
      </c>
    </row>
    <row r="39" spans="1:8" x14ac:dyDescent="0.3">
      <c r="A39">
        <v>17</v>
      </c>
      <c r="B39" s="1">
        <v>43565</v>
      </c>
      <c r="C39" s="3"/>
      <c r="D39" s="3" t="s">
        <v>18</v>
      </c>
      <c r="E39" s="3" t="s">
        <v>16</v>
      </c>
      <c r="F39" t="str">
        <f t="shared" si="0"/>
        <v>Research Report - Initiating Coverage</v>
      </c>
      <c r="G39" s="4">
        <f>INDEX('Costs Type'!$C$2:$C$7,MATCH('Costs Log'!F39,'Costs Type'!$B$2:$B$7,0))</f>
        <v>1000</v>
      </c>
      <c r="H39" t="str">
        <f>VLOOKUP(A39,Sheet!$A$1:$B$21,2,FALSE)</f>
        <v>Los Santos Asset Management</v>
      </c>
    </row>
    <row r="40" spans="1:8" x14ac:dyDescent="0.3">
      <c r="A40">
        <v>18</v>
      </c>
      <c r="B40" s="1">
        <v>43565</v>
      </c>
      <c r="C40" s="3"/>
      <c r="D40" s="3" t="s">
        <v>15</v>
      </c>
      <c r="E40" s="3" t="s">
        <v>16</v>
      </c>
      <c r="F40" t="str">
        <f t="shared" si="0"/>
        <v>Research Report - Industry Report</v>
      </c>
      <c r="G40" s="4">
        <f>INDEX('Costs Type'!$C$2:$C$7,MATCH('Costs Log'!F40,'Costs Type'!$B$2:$B$7,0))</f>
        <v>500</v>
      </c>
      <c r="H40" t="str">
        <f>VLOOKUP(A40,Sheet!$A$1:$B$21,2,FALSE)</f>
        <v>Ironman Funds</v>
      </c>
    </row>
    <row r="41" spans="1:8" x14ac:dyDescent="0.3">
      <c r="A41">
        <v>18</v>
      </c>
      <c r="B41" s="1">
        <v>43565</v>
      </c>
      <c r="C41" s="3"/>
      <c r="D41" s="3" t="s">
        <v>15</v>
      </c>
      <c r="E41" s="3" t="s">
        <v>16</v>
      </c>
      <c r="F41" t="str">
        <f t="shared" si="0"/>
        <v>Research Report - Industry Report</v>
      </c>
      <c r="G41" s="4">
        <f>INDEX('Costs Type'!$C$2:$C$7,MATCH('Costs Log'!F41,'Costs Type'!$B$2:$B$7,0))</f>
        <v>500</v>
      </c>
      <c r="H41" t="str">
        <f>VLOOKUP(A41,Sheet!$A$1:$B$21,2,FALSE)</f>
        <v>Ironman Funds</v>
      </c>
    </row>
    <row r="42" spans="1:8" x14ac:dyDescent="0.3">
      <c r="A42">
        <v>18</v>
      </c>
      <c r="B42" s="1">
        <v>43565</v>
      </c>
      <c r="C42" s="3"/>
      <c r="D42" s="3" t="s">
        <v>17</v>
      </c>
      <c r="E42" s="3" t="s">
        <v>16</v>
      </c>
      <c r="F42" t="str">
        <f t="shared" si="0"/>
        <v>Research Report - Quarterly Update</v>
      </c>
      <c r="G42" s="4">
        <f>INDEX('Costs Type'!$C$2:$C$7,MATCH('Costs Log'!F42,'Costs Type'!$B$2:$B$7,0))</f>
        <v>100</v>
      </c>
      <c r="H42" t="str">
        <f>VLOOKUP(A42,Sheet!$A$1:$B$21,2,FALSE)</f>
        <v>Ironman Funds</v>
      </c>
    </row>
    <row r="43" spans="1:8" x14ac:dyDescent="0.3">
      <c r="A43">
        <v>18</v>
      </c>
      <c r="B43" s="1">
        <v>43565</v>
      </c>
      <c r="C43" s="3"/>
      <c r="D43" s="3" t="s">
        <v>15</v>
      </c>
      <c r="E43" s="3" t="s">
        <v>16</v>
      </c>
      <c r="F43" t="str">
        <f t="shared" si="0"/>
        <v>Research Report - Industry Report</v>
      </c>
      <c r="G43" s="4">
        <f>INDEX('Costs Type'!$C$2:$C$7,MATCH('Costs Log'!F43,'Costs Type'!$B$2:$B$7,0))</f>
        <v>500</v>
      </c>
      <c r="H43" t="str">
        <f>VLOOKUP(A43,Sheet!$A$1:$B$21,2,FALSE)</f>
        <v>Ironman Funds</v>
      </c>
    </row>
    <row r="44" spans="1:8" x14ac:dyDescent="0.3">
      <c r="A44">
        <v>20</v>
      </c>
      <c r="B44" s="1">
        <v>43565</v>
      </c>
      <c r="C44" s="3"/>
      <c r="D44" s="3" t="s">
        <v>18</v>
      </c>
      <c r="E44" s="3" t="s">
        <v>16</v>
      </c>
      <c r="F44" t="str">
        <f t="shared" si="0"/>
        <v>Research Report - Initiating Coverage</v>
      </c>
      <c r="G44" s="4">
        <f>INDEX('Costs Type'!$C$2:$C$7,MATCH('Costs Log'!F44,'Costs Type'!$B$2:$B$7,0))</f>
        <v>1000</v>
      </c>
      <c r="H44" t="str">
        <f>VLOOKUP(A44,Sheet!$A$1:$B$21,2,FALSE)</f>
        <v>Jaguar Group of Funds</v>
      </c>
    </row>
    <row r="45" spans="1:8" x14ac:dyDescent="0.3">
      <c r="A45">
        <v>10</v>
      </c>
      <c r="B45" s="1">
        <v>43566</v>
      </c>
      <c r="C45" s="3" t="s">
        <v>13</v>
      </c>
      <c r="D45" s="3" t="s">
        <v>19</v>
      </c>
      <c r="E45" s="3" t="s">
        <v>16</v>
      </c>
      <c r="F45" t="str">
        <f t="shared" si="0"/>
        <v>Call - Associate</v>
      </c>
      <c r="G45" s="4">
        <f>INDEX('Costs Type'!$C$2:$C$7,MATCH('Costs Log'!F45,'Costs Type'!$B$2:$B$7,0))</f>
        <v>60</v>
      </c>
      <c r="H45" t="str">
        <f>VLOOKUP(A45,Sheet!$A$1:$B$21,2,FALSE)</f>
        <v>Spectrum Group</v>
      </c>
    </row>
    <row r="46" spans="1:8" x14ac:dyDescent="0.3">
      <c r="A46">
        <v>16</v>
      </c>
      <c r="B46" s="1">
        <v>43566</v>
      </c>
      <c r="C46" s="3"/>
      <c r="D46" s="3" t="s">
        <v>18</v>
      </c>
      <c r="E46" s="3" t="s">
        <v>16</v>
      </c>
      <c r="F46" t="str">
        <f t="shared" si="0"/>
        <v>Research Report - Initiating Coverage</v>
      </c>
      <c r="G46" s="4">
        <f>INDEX('Costs Type'!$C$2:$C$7,MATCH('Costs Log'!F46,'Costs Type'!$B$2:$B$7,0))</f>
        <v>1000</v>
      </c>
      <c r="H46" t="str">
        <f>VLOOKUP(A46,Sheet!$A$1:$B$21,2,FALSE)</f>
        <v>Bridgebay Associates</v>
      </c>
    </row>
    <row r="47" spans="1:8" x14ac:dyDescent="0.3">
      <c r="A47">
        <v>19</v>
      </c>
      <c r="B47" s="1">
        <v>43566</v>
      </c>
      <c r="C47" s="3"/>
      <c r="D47" s="3" t="s">
        <v>15</v>
      </c>
      <c r="E47" s="3" t="s">
        <v>16</v>
      </c>
      <c r="F47" t="str">
        <f t="shared" si="0"/>
        <v>Research Report - Industry Report</v>
      </c>
      <c r="G47" s="4">
        <f>INDEX('Costs Type'!$C$2:$C$7,MATCH('Costs Log'!F47,'Costs Type'!$B$2:$B$7,0))</f>
        <v>500</v>
      </c>
      <c r="H47" t="str">
        <f>VLOOKUP(A47,Sheet!$A$1:$B$21,2,FALSE)</f>
        <v>Second Point Management</v>
      </c>
    </row>
    <row r="48" spans="1:8" x14ac:dyDescent="0.3">
      <c r="A48">
        <v>19</v>
      </c>
      <c r="B48" s="1">
        <v>43566</v>
      </c>
      <c r="C48" s="3"/>
      <c r="D48" s="3" t="s">
        <v>18</v>
      </c>
      <c r="E48" s="3" t="s">
        <v>16</v>
      </c>
      <c r="F48" t="str">
        <f t="shared" si="0"/>
        <v>Research Report - Initiating Coverage</v>
      </c>
      <c r="G48" s="4">
        <f>INDEX('Costs Type'!$C$2:$C$7,MATCH('Costs Log'!F48,'Costs Type'!$B$2:$B$7,0))</f>
        <v>1000</v>
      </c>
      <c r="H48" t="str">
        <f>VLOOKUP(A48,Sheet!$A$1:$B$21,2,FALSE)</f>
        <v>Second Point Management</v>
      </c>
    </row>
    <row r="49" spans="1:8" x14ac:dyDescent="0.3">
      <c r="A49">
        <v>19</v>
      </c>
      <c r="B49" s="1">
        <v>43566</v>
      </c>
      <c r="C49" s="3"/>
      <c r="D49" s="3" t="s">
        <v>15</v>
      </c>
      <c r="E49" s="3" t="s">
        <v>16</v>
      </c>
      <c r="F49" t="str">
        <f t="shared" si="0"/>
        <v>Research Report - Industry Report</v>
      </c>
      <c r="G49" s="4">
        <f>INDEX('Costs Type'!$C$2:$C$7,MATCH('Costs Log'!F49,'Costs Type'!$B$2:$B$7,0))</f>
        <v>500</v>
      </c>
      <c r="H49" t="str">
        <f>VLOOKUP(A49,Sheet!$A$1:$B$21,2,FALSE)</f>
        <v>Second Point Management</v>
      </c>
    </row>
    <row r="50" spans="1:8" x14ac:dyDescent="0.3">
      <c r="A50">
        <v>19</v>
      </c>
      <c r="B50" s="1">
        <v>43566</v>
      </c>
      <c r="C50" s="3"/>
      <c r="D50" s="3" t="s">
        <v>19</v>
      </c>
      <c r="E50" s="3" t="s">
        <v>14</v>
      </c>
      <c r="F50" t="str">
        <f t="shared" si="0"/>
        <v>Management Meeting</v>
      </c>
      <c r="G50" s="4">
        <f>INDEX('Costs Type'!$C$2:$C$7,MATCH('Costs Log'!F50,'Costs Type'!$B$2:$B$7,0))</f>
        <v>250</v>
      </c>
      <c r="H50" t="str">
        <f>VLOOKUP(A50,Sheet!$A$1:$B$21,2,FALSE)</f>
        <v>Second Point Management</v>
      </c>
    </row>
    <row r="51" spans="1:8" x14ac:dyDescent="0.3">
      <c r="A51">
        <v>20</v>
      </c>
      <c r="B51" s="1">
        <v>43566</v>
      </c>
      <c r="C51" s="3"/>
      <c r="D51" s="3" t="s">
        <v>19</v>
      </c>
      <c r="E51" s="3" t="s">
        <v>14</v>
      </c>
      <c r="F51" t="str">
        <f t="shared" si="0"/>
        <v>Management Meeting</v>
      </c>
      <c r="G51" s="4">
        <f>INDEX('Costs Type'!$C$2:$C$7,MATCH('Costs Log'!F51,'Costs Type'!$B$2:$B$7,0))</f>
        <v>250</v>
      </c>
      <c r="H51" t="str">
        <f>VLOOKUP(A51,Sheet!$A$1:$B$21,2,FALSE)</f>
        <v>Jaguar Group of Funds</v>
      </c>
    </row>
    <row r="52" spans="1:8" x14ac:dyDescent="0.3">
      <c r="A52">
        <v>18</v>
      </c>
      <c r="B52" s="1">
        <v>43567</v>
      </c>
      <c r="C52" s="3"/>
      <c r="D52" s="3" t="s">
        <v>19</v>
      </c>
      <c r="E52" s="3" t="s">
        <v>14</v>
      </c>
      <c r="F52" t="str">
        <f t="shared" si="0"/>
        <v>Management Meeting</v>
      </c>
      <c r="G52" s="4">
        <f>INDEX('Costs Type'!$C$2:$C$7,MATCH('Costs Log'!F52,'Costs Type'!$B$2:$B$7,0))</f>
        <v>250</v>
      </c>
      <c r="H52" t="str">
        <f>VLOOKUP(A52,Sheet!$A$1:$B$21,2,FALSE)</f>
        <v>Ironman Funds</v>
      </c>
    </row>
    <row r="53" spans="1:8" x14ac:dyDescent="0.3">
      <c r="A53">
        <v>19</v>
      </c>
      <c r="B53" s="1">
        <v>43567</v>
      </c>
      <c r="C53" s="3"/>
      <c r="D53" s="3" t="s">
        <v>19</v>
      </c>
      <c r="E53" s="3" t="s">
        <v>14</v>
      </c>
      <c r="F53" t="str">
        <f t="shared" si="0"/>
        <v>Management Meeting</v>
      </c>
      <c r="G53" s="4">
        <f>INDEX('Costs Type'!$C$2:$C$7,MATCH('Costs Log'!F53,'Costs Type'!$B$2:$B$7,0))</f>
        <v>250</v>
      </c>
      <c r="H53" t="str">
        <f>VLOOKUP(A53,Sheet!$A$1:$B$21,2,FALSE)</f>
        <v>Second Point Management</v>
      </c>
    </row>
    <row r="54" spans="1:8" x14ac:dyDescent="0.3">
      <c r="A54">
        <v>19</v>
      </c>
      <c r="B54" s="1">
        <v>43567</v>
      </c>
      <c r="C54" s="3"/>
      <c r="D54" s="3" t="s">
        <v>17</v>
      </c>
      <c r="E54" s="3" t="s">
        <v>16</v>
      </c>
      <c r="F54" t="str">
        <f t="shared" si="0"/>
        <v>Research Report - Quarterly Update</v>
      </c>
      <c r="G54" s="4">
        <f>INDEX('Costs Type'!$C$2:$C$7,MATCH('Costs Log'!F54,'Costs Type'!$B$2:$B$7,0))</f>
        <v>100</v>
      </c>
      <c r="H54" t="str">
        <f>VLOOKUP(A54,Sheet!$A$1:$B$21,2,FALSE)</f>
        <v>Second Point Management</v>
      </c>
    </row>
    <row r="55" spans="1:8" x14ac:dyDescent="0.3">
      <c r="A55">
        <v>19</v>
      </c>
      <c r="B55" s="1">
        <v>43567</v>
      </c>
      <c r="C55" s="3"/>
      <c r="D55" s="3" t="s">
        <v>17</v>
      </c>
      <c r="E55" s="3" t="s">
        <v>16</v>
      </c>
      <c r="F55" t="str">
        <f t="shared" si="0"/>
        <v>Research Report - Quarterly Update</v>
      </c>
      <c r="G55" s="4">
        <f>INDEX('Costs Type'!$C$2:$C$7,MATCH('Costs Log'!F55,'Costs Type'!$B$2:$B$7,0))</f>
        <v>100</v>
      </c>
      <c r="H55" t="str">
        <f>VLOOKUP(A55,Sheet!$A$1:$B$21,2,FALSE)</f>
        <v>Second Point Management</v>
      </c>
    </row>
    <row r="56" spans="1:8" x14ac:dyDescent="0.3">
      <c r="A56">
        <v>18</v>
      </c>
      <c r="B56" s="1">
        <v>43570</v>
      </c>
      <c r="C56" s="3"/>
      <c r="D56" s="3" t="s">
        <v>17</v>
      </c>
      <c r="E56" s="3" t="s">
        <v>16</v>
      </c>
      <c r="F56" t="str">
        <f t="shared" si="0"/>
        <v>Research Report - Quarterly Update</v>
      </c>
      <c r="G56" s="4">
        <f>INDEX('Costs Type'!$C$2:$C$7,MATCH('Costs Log'!F56,'Costs Type'!$B$2:$B$7,0))</f>
        <v>100</v>
      </c>
      <c r="H56" t="str">
        <f>VLOOKUP(A56,Sheet!$A$1:$B$21,2,FALSE)</f>
        <v>Ironman Funds</v>
      </c>
    </row>
    <row r="57" spans="1:8" x14ac:dyDescent="0.3">
      <c r="A57">
        <v>19</v>
      </c>
      <c r="B57" s="1">
        <v>43570</v>
      </c>
      <c r="C57" s="3" t="s">
        <v>12</v>
      </c>
      <c r="D57" s="3" t="s">
        <v>19</v>
      </c>
      <c r="E57" s="3" t="s">
        <v>16</v>
      </c>
      <c r="F57" t="str">
        <f t="shared" si="0"/>
        <v>Call - Analyst</v>
      </c>
      <c r="G57" s="4">
        <f>INDEX('Costs Type'!$C$2:$C$7,MATCH('Costs Log'!F57,'Costs Type'!$B$2:$B$7,0))</f>
        <v>120</v>
      </c>
      <c r="H57" t="str">
        <f>VLOOKUP(A57,Sheet!$A$1:$B$21,2,FALSE)</f>
        <v>Second Point Management</v>
      </c>
    </row>
    <row r="58" spans="1:8" x14ac:dyDescent="0.3">
      <c r="A58">
        <v>4</v>
      </c>
      <c r="B58" s="1">
        <v>43571</v>
      </c>
      <c r="C58" s="3"/>
      <c r="D58" s="3" t="s">
        <v>18</v>
      </c>
      <c r="E58" s="3" t="s">
        <v>16</v>
      </c>
      <c r="F58" t="str">
        <f t="shared" si="0"/>
        <v>Research Report - Initiating Coverage</v>
      </c>
      <c r="G58" s="4">
        <f>INDEX('Costs Type'!$C$2:$C$7,MATCH('Costs Log'!F58,'Costs Type'!$B$2:$B$7,0))</f>
        <v>1000</v>
      </c>
      <c r="H58" t="str">
        <f>VLOOKUP(A58,Sheet!$A$1:$B$21,2,FALSE)</f>
        <v>CapitalOwl</v>
      </c>
    </row>
    <row r="59" spans="1:8" x14ac:dyDescent="0.3">
      <c r="A59">
        <v>16</v>
      </c>
      <c r="B59" s="1">
        <v>43571</v>
      </c>
      <c r="C59" s="3" t="s">
        <v>12</v>
      </c>
      <c r="D59" s="3" t="s">
        <v>19</v>
      </c>
      <c r="E59" s="3" t="s">
        <v>16</v>
      </c>
      <c r="F59" t="str">
        <f t="shared" si="0"/>
        <v>Call - Analyst</v>
      </c>
      <c r="G59" s="4">
        <f>INDEX('Costs Type'!$C$2:$C$7,MATCH('Costs Log'!F59,'Costs Type'!$B$2:$B$7,0))</f>
        <v>120</v>
      </c>
      <c r="H59" t="str">
        <f>VLOOKUP(A59,Sheet!$A$1:$B$21,2,FALSE)</f>
        <v>Bridgebay Associates</v>
      </c>
    </row>
    <row r="60" spans="1:8" x14ac:dyDescent="0.3">
      <c r="A60">
        <v>18</v>
      </c>
      <c r="B60" s="1">
        <v>43571</v>
      </c>
      <c r="C60" s="3"/>
      <c r="D60" s="3" t="s">
        <v>17</v>
      </c>
      <c r="E60" s="3" t="s">
        <v>16</v>
      </c>
      <c r="F60" t="str">
        <f t="shared" si="0"/>
        <v>Research Report - Quarterly Update</v>
      </c>
      <c r="G60" s="4">
        <f>INDEX('Costs Type'!$C$2:$C$7,MATCH('Costs Log'!F60,'Costs Type'!$B$2:$B$7,0))</f>
        <v>100</v>
      </c>
      <c r="H60" t="str">
        <f>VLOOKUP(A60,Sheet!$A$1:$B$21,2,FALSE)</f>
        <v>Ironman Funds</v>
      </c>
    </row>
    <row r="61" spans="1:8" x14ac:dyDescent="0.3">
      <c r="A61">
        <v>19</v>
      </c>
      <c r="B61" s="1">
        <v>43571</v>
      </c>
      <c r="C61" s="3"/>
      <c r="D61" s="3" t="s">
        <v>17</v>
      </c>
      <c r="E61" s="3" t="s">
        <v>16</v>
      </c>
      <c r="F61" t="str">
        <f t="shared" si="0"/>
        <v>Research Report - Quarterly Update</v>
      </c>
      <c r="G61" s="4">
        <f>INDEX('Costs Type'!$C$2:$C$7,MATCH('Costs Log'!F61,'Costs Type'!$B$2:$B$7,0))</f>
        <v>100</v>
      </c>
      <c r="H61" t="str">
        <f>VLOOKUP(A61,Sheet!$A$1:$B$21,2,FALSE)</f>
        <v>Second Point Management</v>
      </c>
    </row>
    <row r="62" spans="1:8" x14ac:dyDescent="0.3">
      <c r="A62">
        <v>20</v>
      </c>
      <c r="B62" s="1">
        <v>43571</v>
      </c>
      <c r="C62" s="3"/>
      <c r="D62" s="3" t="s">
        <v>19</v>
      </c>
      <c r="E62" s="3" t="s">
        <v>14</v>
      </c>
      <c r="F62" t="str">
        <f t="shared" si="0"/>
        <v>Management Meeting</v>
      </c>
      <c r="G62" s="4">
        <f>INDEX('Costs Type'!$C$2:$C$7,MATCH('Costs Log'!F62,'Costs Type'!$B$2:$B$7,0))</f>
        <v>250</v>
      </c>
      <c r="H62" t="str">
        <f>VLOOKUP(A62,Sheet!$A$1:$B$21,2,FALSE)</f>
        <v>Jaguar Group of Funds</v>
      </c>
    </row>
    <row r="63" spans="1:8" x14ac:dyDescent="0.3">
      <c r="A63">
        <v>16</v>
      </c>
      <c r="B63" s="1">
        <v>43572</v>
      </c>
      <c r="C63" s="3"/>
      <c r="D63" s="3" t="s">
        <v>15</v>
      </c>
      <c r="E63" s="3" t="s">
        <v>16</v>
      </c>
      <c r="F63" t="str">
        <f t="shared" si="0"/>
        <v>Research Report - Industry Report</v>
      </c>
      <c r="G63" s="4">
        <f>INDEX('Costs Type'!$C$2:$C$7,MATCH('Costs Log'!F63,'Costs Type'!$B$2:$B$7,0))</f>
        <v>500</v>
      </c>
      <c r="H63" t="str">
        <f>VLOOKUP(A63,Sheet!$A$1:$B$21,2,FALSE)</f>
        <v>Bridgebay Associates</v>
      </c>
    </row>
    <row r="64" spans="1:8" x14ac:dyDescent="0.3">
      <c r="A64">
        <v>18</v>
      </c>
      <c r="B64" s="1">
        <v>43572</v>
      </c>
      <c r="C64" s="3"/>
      <c r="D64" s="3" t="s">
        <v>15</v>
      </c>
      <c r="E64" s="3" t="s">
        <v>16</v>
      </c>
      <c r="F64" t="str">
        <f t="shared" si="0"/>
        <v>Research Report - Industry Report</v>
      </c>
      <c r="G64" s="4">
        <f>INDEX('Costs Type'!$C$2:$C$7,MATCH('Costs Log'!F64,'Costs Type'!$B$2:$B$7,0))</f>
        <v>500</v>
      </c>
      <c r="H64" t="str">
        <f>VLOOKUP(A64,Sheet!$A$1:$B$21,2,FALSE)</f>
        <v>Ironman Funds</v>
      </c>
    </row>
    <row r="65" spans="1:8" x14ac:dyDescent="0.3">
      <c r="A65">
        <v>19</v>
      </c>
      <c r="B65" s="1">
        <v>43572</v>
      </c>
      <c r="C65" s="3"/>
      <c r="D65" s="3" t="s">
        <v>15</v>
      </c>
      <c r="E65" s="3" t="s">
        <v>16</v>
      </c>
      <c r="F65" t="str">
        <f t="shared" si="0"/>
        <v>Research Report - Industry Report</v>
      </c>
      <c r="G65" s="4">
        <f>INDEX('Costs Type'!$C$2:$C$7,MATCH('Costs Log'!F65,'Costs Type'!$B$2:$B$7,0))</f>
        <v>500</v>
      </c>
      <c r="H65" t="str">
        <f>VLOOKUP(A65,Sheet!$A$1:$B$21,2,FALSE)</f>
        <v>Second Point Management</v>
      </c>
    </row>
    <row r="66" spans="1:8" x14ac:dyDescent="0.3">
      <c r="A66">
        <v>4</v>
      </c>
      <c r="B66" s="1">
        <v>43573</v>
      </c>
      <c r="C66" s="3"/>
      <c r="D66" s="3" t="s">
        <v>17</v>
      </c>
      <c r="E66" s="3" t="s">
        <v>16</v>
      </c>
      <c r="F66" t="str">
        <f t="shared" si="0"/>
        <v>Research Report - Quarterly Update</v>
      </c>
      <c r="G66" s="4">
        <f>INDEX('Costs Type'!$C$2:$C$7,MATCH('Costs Log'!F66,'Costs Type'!$B$2:$B$7,0))</f>
        <v>100</v>
      </c>
      <c r="H66" t="str">
        <f>VLOOKUP(A66,Sheet!$A$1:$B$21,2,FALSE)</f>
        <v>CapitalOwl</v>
      </c>
    </row>
    <row r="67" spans="1:8" x14ac:dyDescent="0.3">
      <c r="A67">
        <v>7</v>
      </c>
      <c r="B67" s="1">
        <v>43573</v>
      </c>
      <c r="C67" s="3" t="s">
        <v>13</v>
      </c>
      <c r="D67" s="3" t="s">
        <v>19</v>
      </c>
      <c r="E67" s="3" t="s">
        <v>16</v>
      </c>
      <c r="F67" t="str">
        <f t="shared" ref="F67:F130" si="1">IF(C67&lt;&gt;"","Call - "&amp;C67,IF(E67="Yes","Management Meeting","Research Report - " &amp;D67))</f>
        <v>Call - Associate</v>
      </c>
      <c r="G67" s="4">
        <f>INDEX('Costs Type'!$C$2:$C$7,MATCH('Costs Log'!F67,'Costs Type'!$B$2:$B$7,0))</f>
        <v>60</v>
      </c>
      <c r="H67" t="str">
        <f>VLOOKUP(A67,Sheet!$A$1:$B$21,2,FALSE)</f>
        <v>GreenGrest Capital</v>
      </c>
    </row>
    <row r="68" spans="1:8" x14ac:dyDescent="0.3">
      <c r="A68">
        <v>10</v>
      </c>
      <c r="B68" s="1">
        <v>43573</v>
      </c>
      <c r="C68" s="3" t="s">
        <v>13</v>
      </c>
      <c r="D68" s="3" t="s">
        <v>19</v>
      </c>
      <c r="E68" s="3" t="s">
        <v>16</v>
      </c>
      <c r="F68" t="str">
        <f t="shared" si="1"/>
        <v>Call - Associate</v>
      </c>
      <c r="G68" s="4">
        <f>INDEX('Costs Type'!$C$2:$C$7,MATCH('Costs Log'!F68,'Costs Type'!$B$2:$B$7,0))</f>
        <v>60</v>
      </c>
      <c r="H68" t="str">
        <f>VLOOKUP(A68,Sheet!$A$1:$B$21,2,FALSE)</f>
        <v>Spectrum Group</v>
      </c>
    </row>
    <row r="69" spans="1:8" x14ac:dyDescent="0.3">
      <c r="A69">
        <v>14</v>
      </c>
      <c r="B69" s="1">
        <v>43573</v>
      </c>
      <c r="C69" s="3"/>
      <c r="D69" s="3" t="s">
        <v>18</v>
      </c>
      <c r="E69" s="3" t="s">
        <v>16</v>
      </c>
      <c r="F69" t="str">
        <f t="shared" si="1"/>
        <v>Research Report - Initiating Coverage</v>
      </c>
      <c r="G69" s="4">
        <f>INDEX('Costs Type'!$C$2:$C$7,MATCH('Costs Log'!F69,'Costs Type'!$B$2:$B$7,0))</f>
        <v>1000</v>
      </c>
      <c r="H69" t="str">
        <f>VLOOKUP(A69,Sheet!$A$1:$B$21,2,FALSE)</f>
        <v>DJT Green Funds</v>
      </c>
    </row>
    <row r="70" spans="1:8" x14ac:dyDescent="0.3">
      <c r="A70">
        <v>18</v>
      </c>
      <c r="B70" s="1">
        <v>43573</v>
      </c>
      <c r="C70" s="3"/>
      <c r="D70" s="3" t="s">
        <v>18</v>
      </c>
      <c r="E70" s="3" t="s">
        <v>16</v>
      </c>
      <c r="F70" t="str">
        <f t="shared" si="1"/>
        <v>Research Report - Initiating Coverage</v>
      </c>
      <c r="G70" s="4">
        <f>INDEX('Costs Type'!$C$2:$C$7,MATCH('Costs Log'!F70,'Costs Type'!$B$2:$B$7,0))</f>
        <v>1000</v>
      </c>
      <c r="H70" t="str">
        <f>VLOOKUP(A70,Sheet!$A$1:$B$21,2,FALSE)</f>
        <v>Ironman Funds</v>
      </c>
    </row>
    <row r="71" spans="1:8" x14ac:dyDescent="0.3">
      <c r="A71">
        <v>18</v>
      </c>
      <c r="B71" s="1">
        <v>43573</v>
      </c>
      <c r="C71" s="3"/>
      <c r="D71" s="3" t="s">
        <v>18</v>
      </c>
      <c r="E71" s="3" t="s">
        <v>16</v>
      </c>
      <c r="F71" t="str">
        <f t="shared" si="1"/>
        <v>Research Report - Initiating Coverage</v>
      </c>
      <c r="G71" s="4">
        <f>INDEX('Costs Type'!$C$2:$C$7,MATCH('Costs Log'!F71,'Costs Type'!$B$2:$B$7,0))</f>
        <v>1000</v>
      </c>
      <c r="H71" t="str">
        <f>VLOOKUP(A71,Sheet!$A$1:$B$21,2,FALSE)</f>
        <v>Ironman Funds</v>
      </c>
    </row>
    <row r="72" spans="1:8" x14ac:dyDescent="0.3">
      <c r="A72">
        <v>19</v>
      </c>
      <c r="B72" s="1">
        <v>43573</v>
      </c>
      <c r="C72" s="3" t="s">
        <v>13</v>
      </c>
      <c r="D72" s="3" t="s">
        <v>19</v>
      </c>
      <c r="E72" s="3" t="s">
        <v>16</v>
      </c>
      <c r="F72" t="str">
        <f t="shared" si="1"/>
        <v>Call - Associate</v>
      </c>
      <c r="G72" s="4">
        <f>INDEX('Costs Type'!$C$2:$C$7,MATCH('Costs Log'!F72,'Costs Type'!$B$2:$B$7,0))</f>
        <v>60</v>
      </c>
      <c r="H72" t="str">
        <f>VLOOKUP(A72,Sheet!$A$1:$B$21,2,FALSE)</f>
        <v>Second Point Management</v>
      </c>
    </row>
    <row r="73" spans="1:8" x14ac:dyDescent="0.3">
      <c r="A73">
        <v>19</v>
      </c>
      <c r="B73" s="1">
        <v>43573</v>
      </c>
      <c r="C73" s="3"/>
      <c r="D73" s="3" t="s">
        <v>18</v>
      </c>
      <c r="E73" s="3" t="s">
        <v>16</v>
      </c>
      <c r="F73" t="str">
        <f t="shared" si="1"/>
        <v>Research Report - Initiating Coverage</v>
      </c>
      <c r="G73" s="4">
        <f>INDEX('Costs Type'!$C$2:$C$7,MATCH('Costs Log'!F73,'Costs Type'!$B$2:$B$7,0))</f>
        <v>1000</v>
      </c>
      <c r="H73" t="str">
        <f>VLOOKUP(A73,Sheet!$A$1:$B$21,2,FALSE)</f>
        <v>Second Point Management</v>
      </c>
    </row>
    <row r="74" spans="1:8" x14ac:dyDescent="0.3">
      <c r="A74">
        <v>4</v>
      </c>
      <c r="B74" s="1">
        <v>43574</v>
      </c>
      <c r="C74" s="3"/>
      <c r="D74" s="3" t="s">
        <v>17</v>
      </c>
      <c r="E74" s="3" t="s">
        <v>16</v>
      </c>
      <c r="F74" t="str">
        <f t="shared" si="1"/>
        <v>Research Report - Quarterly Update</v>
      </c>
      <c r="G74" s="4">
        <f>INDEX('Costs Type'!$C$2:$C$7,MATCH('Costs Log'!F74,'Costs Type'!$B$2:$B$7,0))</f>
        <v>100</v>
      </c>
      <c r="H74" t="str">
        <f>VLOOKUP(A74,Sheet!$A$1:$B$21,2,FALSE)</f>
        <v>CapitalOwl</v>
      </c>
    </row>
    <row r="75" spans="1:8" x14ac:dyDescent="0.3">
      <c r="A75">
        <v>8</v>
      </c>
      <c r="B75" s="1">
        <v>43574</v>
      </c>
      <c r="C75" s="3" t="s">
        <v>12</v>
      </c>
      <c r="D75" s="3" t="s">
        <v>19</v>
      </c>
      <c r="E75" s="3" t="s">
        <v>16</v>
      </c>
      <c r="F75" t="str">
        <f t="shared" si="1"/>
        <v>Call - Analyst</v>
      </c>
      <c r="G75" s="4">
        <f>INDEX('Costs Type'!$C$2:$C$7,MATCH('Costs Log'!F75,'Costs Type'!$B$2:$B$7,0))</f>
        <v>120</v>
      </c>
      <c r="H75" t="str">
        <f>VLOOKUP(A75,Sheet!$A$1:$B$21,2,FALSE)</f>
        <v>KKZ Asset Management</v>
      </c>
    </row>
    <row r="76" spans="1:8" x14ac:dyDescent="0.3">
      <c r="A76">
        <v>18</v>
      </c>
      <c r="B76" s="1">
        <v>43574</v>
      </c>
      <c r="C76" s="3"/>
      <c r="D76" s="3" t="s">
        <v>15</v>
      </c>
      <c r="E76" s="3" t="s">
        <v>16</v>
      </c>
      <c r="F76" t="str">
        <f t="shared" si="1"/>
        <v>Research Report - Industry Report</v>
      </c>
      <c r="G76" s="4">
        <f>INDEX('Costs Type'!$C$2:$C$7,MATCH('Costs Log'!F76,'Costs Type'!$B$2:$B$7,0))</f>
        <v>500</v>
      </c>
      <c r="H76" t="str">
        <f>VLOOKUP(A76,Sheet!$A$1:$B$21,2,FALSE)</f>
        <v>Ironman Funds</v>
      </c>
    </row>
    <row r="77" spans="1:8" x14ac:dyDescent="0.3">
      <c r="A77">
        <v>18</v>
      </c>
      <c r="B77" s="1">
        <v>43574</v>
      </c>
      <c r="C77" s="3"/>
      <c r="D77" s="3" t="s">
        <v>15</v>
      </c>
      <c r="E77" s="3" t="s">
        <v>16</v>
      </c>
      <c r="F77" t="str">
        <f t="shared" si="1"/>
        <v>Research Report - Industry Report</v>
      </c>
      <c r="G77" s="4">
        <f>INDEX('Costs Type'!$C$2:$C$7,MATCH('Costs Log'!F77,'Costs Type'!$B$2:$B$7,0))</f>
        <v>500</v>
      </c>
      <c r="H77" t="str">
        <f>VLOOKUP(A77,Sheet!$A$1:$B$21,2,FALSE)</f>
        <v>Ironman Funds</v>
      </c>
    </row>
    <row r="78" spans="1:8" x14ac:dyDescent="0.3">
      <c r="A78">
        <v>19</v>
      </c>
      <c r="B78" s="1">
        <v>43574</v>
      </c>
      <c r="C78" s="3"/>
      <c r="D78" s="3" t="s">
        <v>18</v>
      </c>
      <c r="E78" s="3" t="s">
        <v>16</v>
      </c>
      <c r="F78" t="str">
        <f t="shared" si="1"/>
        <v>Research Report - Initiating Coverage</v>
      </c>
      <c r="G78" s="4">
        <f>INDEX('Costs Type'!$C$2:$C$7,MATCH('Costs Log'!F78,'Costs Type'!$B$2:$B$7,0))</f>
        <v>1000</v>
      </c>
      <c r="H78" t="str">
        <f>VLOOKUP(A78,Sheet!$A$1:$B$21,2,FALSE)</f>
        <v>Second Point Management</v>
      </c>
    </row>
    <row r="79" spans="1:8" x14ac:dyDescent="0.3">
      <c r="A79">
        <v>20</v>
      </c>
      <c r="B79" s="1">
        <v>43574</v>
      </c>
      <c r="C79" s="3"/>
      <c r="D79" s="3" t="s">
        <v>17</v>
      </c>
      <c r="E79" s="3" t="s">
        <v>16</v>
      </c>
      <c r="F79" t="str">
        <f t="shared" si="1"/>
        <v>Research Report - Quarterly Update</v>
      </c>
      <c r="G79" s="4">
        <f>INDEX('Costs Type'!$C$2:$C$7,MATCH('Costs Log'!F79,'Costs Type'!$B$2:$B$7,0))</f>
        <v>100</v>
      </c>
      <c r="H79" t="str">
        <f>VLOOKUP(A79,Sheet!$A$1:$B$21,2,FALSE)</f>
        <v>Jaguar Group of Funds</v>
      </c>
    </row>
    <row r="80" spans="1:8" x14ac:dyDescent="0.3">
      <c r="A80">
        <v>20</v>
      </c>
      <c r="B80" s="1">
        <v>43574</v>
      </c>
      <c r="C80" s="3"/>
      <c r="D80" s="3" t="s">
        <v>17</v>
      </c>
      <c r="E80" s="3" t="s">
        <v>16</v>
      </c>
      <c r="F80" t="str">
        <f t="shared" si="1"/>
        <v>Research Report - Quarterly Update</v>
      </c>
      <c r="G80" s="4">
        <f>INDEX('Costs Type'!$C$2:$C$7,MATCH('Costs Log'!F80,'Costs Type'!$B$2:$B$7,0))</f>
        <v>100</v>
      </c>
      <c r="H80" t="str">
        <f>VLOOKUP(A80,Sheet!$A$1:$B$21,2,FALSE)</f>
        <v>Jaguar Group of Funds</v>
      </c>
    </row>
    <row r="81" spans="1:8" x14ac:dyDescent="0.3">
      <c r="A81">
        <v>20</v>
      </c>
      <c r="B81" s="1">
        <v>43574</v>
      </c>
      <c r="C81" s="3"/>
      <c r="D81" s="3" t="s">
        <v>19</v>
      </c>
      <c r="E81" s="3" t="s">
        <v>14</v>
      </c>
      <c r="F81" t="str">
        <f t="shared" si="1"/>
        <v>Management Meeting</v>
      </c>
      <c r="G81" s="4">
        <f>INDEX('Costs Type'!$C$2:$C$7,MATCH('Costs Log'!F81,'Costs Type'!$B$2:$B$7,0))</f>
        <v>250</v>
      </c>
      <c r="H81" t="str">
        <f>VLOOKUP(A81,Sheet!$A$1:$B$21,2,FALSE)</f>
        <v>Jaguar Group of Funds</v>
      </c>
    </row>
    <row r="82" spans="1:8" x14ac:dyDescent="0.3">
      <c r="A82">
        <v>4</v>
      </c>
      <c r="B82" s="1">
        <v>43577</v>
      </c>
      <c r="C82" s="3"/>
      <c r="D82" s="3" t="s">
        <v>15</v>
      </c>
      <c r="E82" s="3" t="s">
        <v>16</v>
      </c>
      <c r="F82" t="str">
        <f t="shared" si="1"/>
        <v>Research Report - Industry Report</v>
      </c>
      <c r="G82" s="4">
        <f>INDEX('Costs Type'!$C$2:$C$7,MATCH('Costs Log'!F82,'Costs Type'!$B$2:$B$7,0))</f>
        <v>500</v>
      </c>
      <c r="H82" t="str">
        <f>VLOOKUP(A82,Sheet!$A$1:$B$21,2,FALSE)</f>
        <v>CapitalOwl</v>
      </c>
    </row>
    <row r="83" spans="1:8" x14ac:dyDescent="0.3">
      <c r="A83">
        <v>13</v>
      </c>
      <c r="B83" s="1">
        <v>43577</v>
      </c>
      <c r="C83" s="3"/>
      <c r="D83" s="3" t="s">
        <v>18</v>
      </c>
      <c r="E83" s="3" t="s">
        <v>16</v>
      </c>
      <c r="F83" t="str">
        <f t="shared" si="1"/>
        <v>Research Report - Initiating Coverage</v>
      </c>
      <c r="G83" s="4">
        <f>INDEX('Costs Type'!$C$2:$C$7,MATCH('Costs Log'!F83,'Costs Type'!$B$2:$B$7,0))</f>
        <v>1000</v>
      </c>
      <c r="H83" t="str">
        <f>VLOOKUP(A83,Sheet!$A$1:$B$21,2,FALSE)</f>
        <v>Marquee Group Funds</v>
      </c>
    </row>
    <row r="84" spans="1:8" x14ac:dyDescent="0.3">
      <c r="A84">
        <v>14</v>
      </c>
      <c r="B84" s="1">
        <v>43577</v>
      </c>
      <c r="C84" s="3" t="s">
        <v>12</v>
      </c>
      <c r="D84" s="3" t="s">
        <v>19</v>
      </c>
      <c r="E84" s="3" t="s">
        <v>16</v>
      </c>
      <c r="F84" t="str">
        <f t="shared" si="1"/>
        <v>Call - Analyst</v>
      </c>
      <c r="G84" s="4">
        <f>INDEX('Costs Type'!$C$2:$C$7,MATCH('Costs Log'!F84,'Costs Type'!$B$2:$B$7,0))</f>
        <v>120</v>
      </c>
      <c r="H84" t="str">
        <f>VLOOKUP(A84,Sheet!$A$1:$B$21,2,FALSE)</f>
        <v>DJT Green Funds</v>
      </c>
    </row>
    <row r="85" spans="1:8" x14ac:dyDescent="0.3">
      <c r="A85">
        <v>18</v>
      </c>
      <c r="B85" s="1">
        <v>43577</v>
      </c>
      <c r="C85" s="3" t="s">
        <v>13</v>
      </c>
      <c r="D85" s="3" t="s">
        <v>19</v>
      </c>
      <c r="E85" s="3" t="s">
        <v>16</v>
      </c>
      <c r="F85" t="str">
        <f t="shared" si="1"/>
        <v>Call - Associate</v>
      </c>
      <c r="G85" s="4">
        <f>INDEX('Costs Type'!$C$2:$C$7,MATCH('Costs Log'!F85,'Costs Type'!$B$2:$B$7,0))</f>
        <v>60</v>
      </c>
      <c r="H85" t="str">
        <f>VLOOKUP(A85,Sheet!$A$1:$B$21,2,FALSE)</f>
        <v>Ironman Funds</v>
      </c>
    </row>
    <row r="86" spans="1:8" x14ac:dyDescent="0.3">
      <c r="A86">
        <v>18</v>
      </c>
      <c r="B86" s="1">
        <v>43577</v>
      </c>
      <c r="C86" s="3"/>
      <c r="D86" s="3" t="s">
        <v>18</v>
      </c>
      <c r="E86" s="3" t="s">
        <v>16</v>
      </c>
      <c r="F86" t="str">
        <f t="shared" si="1"/>
        <v>Research Report - Initiating Coverage</v>
      </c>
      <c r="G86" s="4">
        <f>INDEX('Costs Type'!$C$2:$C$7,MATCH('Costs Log'!F86,'Costs Type'!$B$2:$B$7,0))</f>
        <v>1000</v>
      </c>
      <c r="H86" t="str">
        <f>VLOOKUP(A86,Sheet!$A$1:$B$21,2,FALSE)</f>
        <v>Ironman Funds</v>
      </c>
    </row>
    <row r="87" spans="1:8" x14ac:dyDescent="0.3">
      <c r="A87">
        <v>18</v>
      </c>
      <c r="B87" s="1">
        <v>43577</v>
      </c>
      <c r="C87" s="3"/>
      <c r="D87" s="3" t="s">
        <v>15</v>
      </c>
      <c r="E87" s="3" t="s">
        <v>16</v>
      </c>
      <c r="F87" t="str">
        <f t="shared" si="1"/>
        <v>Research Report - Industry Report</v>
      </c>
      <c r="G87" s="4">
        <f>INDEX('Costs Type'!$C$2:$C$7,MATCH('Costs Log'!F87,'Costs Type'!$B$2:$B$7,0))</f>
        <v>500</v>
      </c>
      <c r="H87" t="str">
        <f>VLOOKUP(A87,Sheet!$A$1:$B$21,2,FALSE)</f>
        <v>Ironman Funds</v>
      </c>
    </row>
    <row r="88" spans="1:8" x14ac:dyDescent="0.3">
      <c r="A88">
        <v>18</v>
      </c>
      <c r="B88" s="1">
        <v>43577</v>
      </c>
      <c r="C88" s="3"/>
      <c r="D88" s="3" t="s">
        <v>19</v>
      </c>
      <c r="E88" s="3" t="s">
        <v>14</v>
      </c>
      <c r="F88" t="str">
        <f t="shared" si="1"/>
        <v>Management Meeting</v>
      </c>
      <c r="G88" s="4">
        <f>INDEX('Costs Type'!$C$2:$C$7,MATCH('Costs Log'!F88,'Costs Type'!$B$2:$B$7,0))</f>
        <v>250</v>
      </c>
      <c r="H88" t="str">
        <f>VLOOKUP(A88,Sheet!$A$1:$B$21,2,FALSE)</f>
        <v>Ironman Funds</v>
      </c>
    </row>
    <row r="89" spans="1:8" x14ac:dyDescent="0.3">
      <c r="A89">
        <v>19</v>
      </c>
      <c r="B89" s="1">
        <v>43577</v>
      </c>
      <c r="C89" s="3"/>
      <c r="D89" s="3" t="s">
        <v>19</v>
      </c>
      <c r="E89" s="3" t="s">
        <v>14</v>
      </c>
      <c r="F89" t="str">
        <f t="shared" si="1"/>
        <v>Management Meeting</v>
      </c>
      <c r="G89" s="4">
        <f>INDEX('Costs Type'!$C$2:$C$7,MATCH('Costs Log'!F89,'Costs Type'!$B$2:$B$7,0))</f>
        <v>250</v>
      </c>
      <c r="H89" t="str">
        <f>VLOOKUP(A89,Sheet!$A$1:$B$21,2,FALSE)</f>
        <v>Second Point Management</v>
      </c>
    </row>
    <row r="90" spans="1:8" x14ac:dyDescent="0.3">
      <c r="A90">
        <v>19</v>
      </c>
      <c r="B90" s="1">
        <v>43577</v>
      </c>
      <c r="C90" s="3"/>
      <c r="D90" s="3" t="s">
        <v>19</v>
      </c>
      <c r="E90" s="3" t="s">
        <v>14</v>
      </c>
      <c r="F90" t="str">
        <f t="shared" si="1"/>
        <v>Management Meeting</v>
      </c>
      <c r="G90" s="4">
        <f>INDEX('Costs Type'!$C$2:$C$7,MATCH('Costs Log'!F90,'Costs Type'!$B$2:$B$7,0))</f>
        <v>250</v>
      </c>
      <c r="H90" t="str">
        <f>VLOOKUP(A90,Sheet!$A$1:$B$21,2,FALSE)</f>
        <v>Second Point Management</v>
      </c>
    </row>
    <row r="91" spans="1:8" x14ac:dyDescent="0.3">
      <c r="A91">
        <v>18</v>
      </c>
      <c r="B91" s="1">
        <v>43578</v>
      </c>
      <c r="C91" s="3"/>
      <c r="D91" s="3" t="s">
        <v>19</v>
      </c>
      <c r="E91" s="3" t="s">
        <v>14</v>
      </c>
      <c r="F91" t="str">
        <f t="shared" si="1"/>
        <v>Management Meeting</v>
      </c>
      <c r="G91" s="4">
        <f>INDEX('Costs Type'!$C$2:$C$7,MATCH('Costs Log'!F91,'Costs Type'!$B$2:$B$7,0))</f>
        <v>250</v>
      </c>
      <c r="H91" t="str">
        <f>VLOOKUP(A91,Sheet!$A$1:$B$21,2,FALSE)</f>
        <v>Ironman Funds</v>
      </c>
    </row>
    <row r="92" spans="1:8" x14ac:dyDescent="0.3">
      <c r="A92">
        <v>8</v>
      </c>
      <c r="B92" s="1">
        <v>43579</v>
      </c>
      <c r="C92" s="3"/>
      <c r="D92" s="3" t="s">
        <v>18</v>
      </c>
      <c r="E92" s="3" t="s">
        <v>16</v>
      </c>
      <c r="F92" t="str">
        <f t="shared" si="1"/>
        <v>Research Report - Initiating Coverage</v>
      </c>
      <c r="G92" s="4">
        <f>INDEX('Costs Type'!$C$2:$C$7,MATCH('Costs Log'!F92,'Costs Type'!$B$2:$B$7,0))</f>
        <v>1000</v>
      </c>
      <c r="H92" t="str">
        <f>VLOOKUP(A92,Sheet!$A$1:$B$21,2,FALSE)</f>
        <v>KKZ Asset Management</v>
      </c>
    </row>
    <row r="93" spans="1:8" x14ac:dyDescent="0.3">
      <c r="A93">
        <v>19</v>
      </c>
      <c r="B93" s="1">
        <v>43579</v>
      </c>
      <c r="C93" s="3"/>
      <c r="D93" s="3" t="s">
        <v>19</v>
      </c>
      <c r="E93" s="3" t="s">
        <v>14</v>
      </c>
      <c r="F93" t="str">
        <f t="shared" si="1"/>
        <v>Management Meeting</v>
      </c>
      <c r="G93" s="4">
        <f>INDEX('Costs Type'!$C$2:$C$7,MATCH('Costs Log'!F93,'Costs Type'!$B$2:$B$7,0))</f>
        <v>250</v>
      </c>
      <c r="H93" t="str">
        <f>VLOOKUP(A93,Sheet!$A$1:$B$21,2,FALSE)</f>
        <v>Second Point Management</v>
      </c>
    </row>
    <row r="94" spans="1:8" x14ac:dyDescent="0.3">
      <c r="A94">
        <v>5</v>
      </c>
      <c r="B94" s="1">
        <v>43580</v>
      </c>
      <c r="C94" s="3"/>
      <c r="D94" s="3" t="s">
        <v>17</v>
      </c>
      <c r="E94" s="3" t="s">
        <v>16</v>
      </c>
      <c r="F94" t="str">
        <f t="shared" si="1"/>
        <v>Research Report - Quarterly Update</v>
      </c>
      <c r="G94" s="4">
        <f>INDEX('Costs Type'!$C$2:$C$7,MATCH('Costs Log'!F94,'Costs Type'!$B$2:$B$7,0))</f>
        <v>100</v>
      </c>
      <c r="H94" t="str">
        <f>VLOOKUP(A94,Sheet!$A$1:$B$21,2,FALSE)</f>
        <v>Alpha Capital</v>
      </c>
    </row>
    <row r="95" spans="1:8" x14ac:dyDescent="0.3">
      <c r="A95">
        <v>16</v>
      </c>
      <c r="B95" s="1">
        <v>43580</v>
      </c>
      <c r="C95" s="3"/>
      <c r="D95" s="3" t="s">
        <v>18</v>
      </c>
      <c r="E95" s="3" t="s">
        <v>16</v>
      </c>
      <c r="F95" t="str">
        <f t="shared" si="1"/>
        <v>Research Report - Initiating Coverage</v>
      </c>
      <c r="G95" s="4">
        <f>INDEX('Costs Type'!$C$2:$C$7,MATCH('Costs Log'!F95,'Costs Type'!$B$2:$B$7,0))</f>
        <v>1000</v>
      </c>
      <c r="H95" t="str">
        <f>VLOOKUP(A95,Sheet!$A$1:$B$21,2,FALSE)</f>
        <v>Bridgebay Associates</v>
      </c>
    </row>
    <row r="96" spans="1:8" x14ac:dyDescent="0.3">
      <c r="A96">
        <v>18</v>
      </c>
      <c r="B96" s="1">
        <v>43580</v>
      </c>
      <c r="C96" s="3"/>
      <c r="D96" s="3" t="s">
        <v>17</v>
      </c>
      <c r="E96" s="3" t="s">
        <v>16</v>
      </c>
      <c r="F96" t="str">
        <f t="shared" si="1"/>
        <v>Research Report - Quarterly Update</v>
      </c>
      <c r="G96" s="4">
        <f>INDEX('Costs Type'!$C$2:$C$7,MATCH('Costs Log'!F96,'Costs Type'!$B$2:$B$7,0))</f>
        <v>100</v>
      </c>
      <c r="H96" t="str">
        <f>VLOOKUP(A96,Sheet!$A$1:$B$21,2,FALSE)</f>
        <v>Ironman Funds</v>
      </c>
    </row>
    <row r="97" spans="1:8" x14ac:dyDescent="0.3">
      <c r="A97">
        <v>19</v>
      </c>
      <c r="B97" s="1">
        <v>43580</v>
      </c>
      <c r="C97" s="3"/>
      <c r="D97" s="3" t="s">
        <v>15</v>
      </c>
      <c r="E97" s="3" t="s">
        <v>16</v>
      </c>
      <c r="F97" t="str">
        <f t="shared" si="1"/>
        <v>Research Report - Industry Report</v>
      </c>
      <c r="G97" s="4">
        <f>INDEX('Costs Type'!$C$2:$C$7,MATCH('Costs Log'!F97,'Costs Type'!$B$2:$B$7,0))</f>
        <v>500</v>
      </c>
      <c r="H97" t="str">
        <f>VLOOKUP(A97,Sheet!$A$1:$B$21,2,FALSE)</f>
        <v>Second Point Management</v>
      </c>
    </row>
    <row r="98" spans="1:8" x14ac:dyDescent="0.3">
      <c r="A98">
        <v>19</v>
      </c>
      <c r="B98" s="1">
        <v>43580</v>
      </c>
      <c r="C98" s="3"/>
      <c r="D98" s="3" t="s">
        <v>17</v>
      </c>
      <c r="E98" s="3" t="s">
        <v>16</v>
      </c>
      <c r="F98" t="str">
        <f t="shared" si="1"/>
        <v>Research Report - Quarterly Update</v>
      </c>
      <c r="G98" s="4">
        <f>INDEX('Costs Type'!$C$2:$C$7,MATCH('Costs Log'!F98,'Costs Type'!$B$2:$B$7,0))</f>
        <v>100</v>
      </c>
      <c r="H98" t="str">
        <f>VLOOKUP(A98,Sheet!$A$1:$B$21,2,FALSE)</f>
        <v>Second Point Management</v>
      </c>
    </row>
    <row r="99" spans="1:8" x14ac:dyDescent="0.3">
      <c r="A99">
        <v>20</v>
      </c>
      <c r="B99" s="1">
        <v>43580</v>
      </c>
      <c r="C99" s="3"/>
      <c r="D99" s="3" t="s">
        <v>15</v>
      </c>
      <c r="E99" s="3" t="s">
        <v>16</v>
      </c>
      <c r="F99" t="str">
        <f t="shared" si="1"/>
        <v>Research Report - Industry Report</v>
      </c>
      <c r="G99" s="4">
        <f>INDEX('Costs Type'!$C$2:$C$7,MATCH('Costs Log'!F99,'Costs Type'!$B$2:$B$7,0))</f>
        <v>500</v>
      </c>
      <c r="H99" t="str">
        <f>VLOOKUP(A99,Sheet!$A$1:$B$21,2,FALSE)</f>
        <v>Jaguar Group of Funds</v>
      </c>
    </row>
    <row r="100" spans="1:8" x14ac:dyDescent="0.3">
      <c r="A100">
        <v>20</v>
      </c>
      <c r="B100" s="1">
        <v>43580</v>
      </c>
      <c r="C100" s="3"/>
      <c r="D100" s="3" t="s">
        <v>19</v>
      </c>
      <c r="E100" s="3" t="s">
        <v>14</v>
      </c>
      <c r="F100" t="str">
        <f t="shared" si="1"/>
        <v>Management Meeting</v>
      </c>
      <c r="G100" s="4">
        <f>INDEX('Costs Type'!$C$2:$C$7,MATCH('Costs Log'!F100,'Costs Type'!$B$2:$B$7,0))</f>
        <v>250</v>
      </c>
      <c r="H100" t="str">
        <f>VLOOKUP(A100,Sheet!$A$1:$B$21,2,FALSE)</f>
        <v>Jaguar Group of Funds</v>
      </c>
    </row>
    <row r="101" spans="1:8" x14ac:dyDescent="0.3">
      <c r="A101">
        <v>6</v>
      </c>
      <c r="B101" s="1">
        <v>43581</v>
      </c>
      <c r="C101" s="3"/>
      <c r="D101" s="3" t="s">
        <v>17</v>
      </c>
      <c r="E101" s="3" t="s">
        <v>16</v>
      </c>
      <c r="F101" t="str">
        <f t="shared" si="1"/>
        <v>Research Report - Quarterly Update</v>
      </c>
      <c r="G101" s="4">
        <f>INDEX('Costs Type'!$C$2:$C$7,MATCH('Costs Log'!F101,'Costs Type'!$B$2:$B$7,0))</f>
        <v>100</v>
      </c>
      <c r="H101" t="str">
        <f>VLOOKUP(A101,Sheet!$A$1:$B$21,2,FALSE)</f>
        <v>DecaFund</v>
      </c>
    </row>
    <row r="102" spans="1:8" x14ac:dyDescent="0.3">
      <c r="A102">
        <v>6</v>
      </c>
      <c r="B102" s="1">
        <v>43581</v>
      </c>
      <c r="C102" s="3"/>
      <c r="D102" s="3" t="s">
        <v>17</v>
      </c>
      <c r="E102" s="3" t="s">
        <v>16</v>
      </c>
      <c r="F102" t="str">
        <f t="shared" si="1"/>
        <v>Research Report - Quarterly Update</v>
      </c>
      <c r="G102" s="4">
        <f>INDEX('Costs Type'!$C$2:$C$7,MATCH('Costs Log'!F102,'Costs Type'!$B$2:$B$7,0))</f>
        <v>100</v>
      </c>
      <c r="H102" t="str">
        <f>VLOOKUP(A102,Sheet!$A$1:$B$21,2,FALSE)</f>
        <v>DecaFund</v>
      </c>
    </row>
    <row r="103" spans="1:8" x14ac:dyDescent="0.3">
      <c r="A103">
        <v>14</v>
      </c>
      <c r="B103" s="1">
        <v>43581</v>
      </c>
      <c r="C103" s="3"/>
      <c r="D103" s="3" t="s">
        <v>18</v>
      </c>
      <c r="E103" s="3" t="s">
        <v>16</v>
      </c>
      <c r="F103" t="str">
        <f t="shared" si="1"/>
        <v>Research Report - Initiating Coverage</v>
      </c>
      <c r="G103" s="4">
        <f>INDEX('Costs Type'!$C$2:$C$7,MATCH('Costs Log'!F103,'Costs Type'!$B$2:$B$7,0))</f>
        <v>1000</v>
      </c>
      <c r="H103" t="str">
        <f>VLOOKUP(A103,Sheet!$A$1:$B$21,2,FALSE)</f>
        <v>DJT Green Funds</v>
      </c>
    </row>
    <row r="104" spans="1:8" x14ac:dyDescent="0.3">
      <c r="A104">
        <v>15</v>
      </c>
      <c r="B104" s="1">
        <v>43581</v>
      </c>
      <c r="C104" s="3"/>
      <c r="D104" s="3" t="s">
        <v>15</v>
      </c>
      <c r="E104" s="3" t="s">
        <v>16</v>
      </c>
      <c r="F104" t="str">
        <f t="shared" si="1"/>
        <v>Research Report - Industry Report</v>
      </c>
      <c r="G104" s="4">
        <f>INDEX('Costs Type'!$C$2:$C$7,MATCH('Costs Log'!F104,'Costs Type'!$B$2:$B$7,0))</f>
        <v>500</v>
      </c>
      <c r="H104" t="str">
        <f>VLOOKUP(A104,Sheet!$A$1:$B$21,2,FALSE)</f>
        <v>Turtle River Asset Management</v>
      </c>
    </row>
    <row r="105" spans="1:8" x14ac:dyDescent="0.3">
      <c r="A105">
        <v>18</v>
      </c>
      <c r="B105" s="1">
        <v>43581</v>
      </c>
      <c r="C105" s="3"/>
      <c r="D105" s="3" t="s">
        <v>17</v>
      </c>
      <c r="E105" s="3" t="s">
        <v>16</v>
      </c>
      <c r="F105" t="str">
        <f t="shared" si="1"/>
        <v>Research Report - Quarterly Update</v>
      </c>
      <c r="G105" s="4">
        <f>INDEX('Costs Type'!$C$2:$C$7,MATCH('Costs Log'!F105,'Costs Type'!$B$2:$B$7,0))</f>
        <v>100</v>
      </c>
      <c r="H105" t="str">
        <f>VLOOKUP(A105,Sheet!$A$1:$B$21,2,FALSE)</f>
        <v>Ironman Funds</v>
      </c>
    </row>
    <row r="106" spans="1:8" x14ac:dyDescent="0.3">
      <c r="A106">
        <v>18</v>
      </c>
      <c r="B106" s="1">
        <v>43581</v>
      </c>
      <c r="C106" s="3"/>
      <c r="D106" s="3" t="s">
        <v>17</v>
      </c>
      <c r="E106" s="3" t="s">
        <v>16</v>
      </c>
      <c r="F106" t="str">
        <f t="shared" si="1"/>
        <v>Research Report - Quarterly Update</v>
      </c>
      <c r="G106" s="4">
        <f>INDEX('Costs Type'!$C$2:$C$7,MATCH('Costs Log'!F106,'Costs Type'!$B$2:$B$7,0))</f>
        <v>100</v>
      </c>
      <c r="H106" t="str">
        <f>VLOOKUP(A106,Sheet!$A$1:$B$21,2,FALSE)</f>
        <v>Ironman Funds</v>
      </c>
    </row>
    <row r="107" spans="1:8" x14ac:dyDescent="0.3">
      <c r="A107">
        <v>5</v>
      </c>
      <c r="B107" s="1">
        <v>43584</v>
      </c>
      <c r="C107" s="3"/>
      <c r="D107" s="3" t="s">
        <v>17</v>
      </c>
      <c r="E107" s="3" t="s">
        <v>16</v>
      </c>
      <c r="F107" t="str">
        <f t="shared" si="1"/>
        <v>Research Report - Quarterly Update</v>
      </c>
      <c r="G107" s="4">
        <f>INDEX('Costs Type'!$C$2:$C$7,MATCH('Costs Log'!F107,'Costs Type'!$B$2:$B$7,0))</f>
        <v>100</v>
      </c>
      <c r="H107" t="str">
        <f>VLOOKUP(A107,Sheet!$A$1:$B$21,2,FALSE)</f>
        <v>Alpha Capital</v>
      </c>
    </row>
    <row r="108" spans="1:8" x14ac:dyDescent="0.3">
      <c r="A108">
        <v>5</v>
      </c>
      <c r="B108" s="1">
        <v>43584</v>
      </c>
      <c r="C108" s="3" t="s">
        <v>12</v>
      </c>
      <c r="D108" s="3" t="s">
        <v>19</v>
      </c>
      <c r="E108" s="3" t="s">
        <v>16</v>
      </c>
      <c r="F108" t="str">
        <f t="shared" si="1"/>
        <v>Call - Analyst</v>
      </c>
      <c r="G108" s="4">
        <f>INDEX('Costs Type'!$C$2:$C$7,MATCH('Costs Log'!F108,'Costs Type'!$B$2:$B$7,0))</f>
        <v>120</v>
      </c>
      <c r="H108" t="str">
        <f>VLOOKUP(A108,Sheet!$A$1:$B$21,2,FALSE)</f>
        <v>Alpha Capital</v>
      </c>
    </row>
    <row r="109" spans="1:8" x14ac:dyDescent="0.3">
      <c r="A109">
        <v>18</v>
      </c>
      <c r="B109" s="1">
        <v>43584</v>
      </c>
      <c r="C109" s="3"/>
      <c r="D109" s="3" t="s">
        <v>18</v>
      </c>
      <c r="E109" s="3" t="s">
        <v>16</v>
      </c>
      <c r="F109" t="str">
        <f t="shared" si="1"/>
        <v>Research Report - Initiating Coverage</v>
      </c>
      <c r="G109" s="4">
        <f>INDEX('Costs Type'!$C$2:$C$7,MATCH('Costs Log'!F109,'Costs Type'!$B$2:$B$7,0))</f>
        <v>1000</v>
      </c>
      <c r="H109" t="str">
        <f>VLOOKUP(A109,Sheet!$A$1:$B$21,2,FALSE)</f>
        <v>Ironman Funds</v>
      </c>
    </row>
    <row r="110" spans="1:8" x14ac:dyDescent="0.3">
      <c r="A110">
        <v>18</v>
      </c>
      <c r="B110" s="1">
        <v>43584</v>
      </c>
      <c r="C110" s="3"/>
      <c r="D110" s="3" t="s">
        <v>19</v>
      </c>
      <c r="E110" s="3" t="s">
        <v>14</v>
      </c>
      <c r="F110" t="str">
        <f t="shared" si="1"/>
        <v>Management Meeting</v>
      </c>
      <c r="G110" s="4">
        <f>INDEX('Costs Type'!$C$2:$C$7,MATCH('Costs Log'!F110,'Costs Type'!$B$2:$B$7,0))</f>
        <v>250</v>
      </c>
      <c r="H110" t="str">
        <f>VLOOKUP(A110,Sheet!$A$1:$B$21,2,FALSE)</f>
        <v>Ironman Funds</v>
      </c>
    </row>
    <row r="111" spans="1:8" x14ac:dyDescent="0.3">
      <c r="A111">
        <v>19</v>
      </c>
      <c r="B111" s="1">
        <v>43584</v>
      </c>
      <c r="C111" s="3" t="s">
        <v>13</v>
      </c>
      <c r="D111" s="3" t="s">
        <v>19</v>
      </c>
      <c r="E111" s="3" t="s">
        <v>16</v>
      </c>
      <c r="F111" t="str">
        <f t="shared" si="1"/>
        <v>Call - Associate</v>
      </c>
      <c r="G111" s="4">
        <f>INDEX('Costs Type'!$C$2:$C$7,MATCH('Costs Log'!F111,'Costs Type'!$B$2:$B$7,0))</f>
        <v>60</v>
      </c>
      <c r="H111" t="str">
        <f>VLOOKUP(A111,Sheet!$A$1:$B$21,2,FALSE)</f>
        <v>Second Point Management</v>
      </c>
    </row>
    <row r="112" spans="1:8" x14ac:dyDescent="0.3">
      <c r="A112">
        <v>19</v>
      </c>
      <c r="B112" s="1">
        <v>43584</v>
      </c>
      <c r="C112" s="3"/>
      <c r="D112" s="3" t="s">
        <v>17</v>
      </c>
      <c r="E112" s="3" t="s">
        <v>16</v>
      </c>
      <c r="F112" t="str">
        <f t="shared" si="1"/>
        <v>Research Report - Quarterly Update</v>
      </c>
      <c r="G112" s="4">
        <f>INDEX('Costs Type'!$C$2:$C$7,MATCH('Costs Log'!F112,'Costs Type'!$B$2:$B$7,0))</f>
        <v>100</v>
      </c>
      <c r="H112" t="str">
        <f>VLOOKUP(A112,Sheet!$A$1:$B$21,2,FALSE)</f>
        <v>Second Point Management</v>
      </c>
    </row>
    <row r="113" spans="1:8" x14ac:dyDescent="0.3">
      <c r="A113">
        <v>19</v>
      </c>
      <c r="B113" s="1">
        <v>43584</v>
      </c>
      <c r="C113" s="3"/>
      <c r="D113" s="3" t="s">
        <v>18</v>
      </c>
      <c r="E113" s="3" t="s">
        <v>16</v>
      </c>
      <c r="F113" t="str">
        <f t="shared" si="1"/>
        <v>Research Report - Initiating Coverage</v>
      </c>
      <c r="G113" s="4">
        <f>INDEX('Costs Type'!$C$2:$C$7,MATCH('Costs Log'!F113,'Costs Type'!$B$2:$B$7,0))</f>
        <v>1000</v>
      </c>
      <c r="H113" t="str">
        <f>VLOOKUP(A113,Sheet!$A$1:$B$21,2,FALSE)</f>
        <v>Second Point Management</v>
      </c>
    </row>
    <row r="114" spans="1:8" x14ac:dyDescent="0.3">
      <c r="A114">
        <v>20</v>
      </c>
      <c r="B114" s="1">
        <v>43584</v>
      </c>
      <c r="C114" s="3"/>
      <c r="D114" s="3" t="s">
        <v>15</v>
      </c>
      <c r="E114" s="3" t="s">
        <v>16</v>
      </c>
      <c r="F114" t="str">
        <f t="shared" si="1"/>
        <v>Research Report - Industry Report</v>
      </c>
      <c r="G114" s="4">
        <f>INDEX('Costs Type'!$C$2:$C$7,MATCH('Costs Log'!F114,'Costs Type'!$B$2:$B$7,0))</f>
        <v>500</v>
      </c>
      <c r="H114" t="str">
        <f>VLOOKUP(A114,Sheet!$A$1:$B$21,2,FALSE)</f>
        <v>Jaguar Group of Funds</v>
      </c>
    </row>
    <row r="115" spans="1:8" x14ac:dyDescent="0.3">
      <c r="A115">
        <v>5</v>
      </c>
      <c r="B115" s="1">
        <v>43585</v>
      </c>
      <c r="C115" s="3" t="s">
        <v>13</v>
      </c>
      <c r="D115" s="3" t="s">
        <v>19</v>
      </c>
      <c r="E115" s="3" t="s">
        <v>16</v>
      </c>
      <c r="F115" t="str">
        <f t="shared" si="1"/>
        <v>Call - Associate</v>
      </c>
      <c r="G115" s="4">
        <f>INDEX('Costs Type'!$C$2:$C$7,MATCH('Costs Log'!F115,'Costs Type'!$B$2:$B$7,0))</f>
        <v>60</v>
      </c>
      <c r="H115" t="str">
        <f>VLOOKUP(A115,Sheet!$A$1:$B$21,2,FALSE)</f>
        <v>Alpha Capital</v>
      </c>
    </row>
    <row r="116" spans="1:8" x14ac:dyDescent="0.3">
      <c r="A116">
        <v>11</v>
      </c>
      <c r="B116" s="1">
        <v>43585</v>
      </c>
      <c r="C116" s="3"/>
      <c r="D116" s="3" t="s">
        <v>15</v>
      </c>
      <c r="E116" s="3" t="s">
        <v>16</v>
      </c>
      <c r="F116" t="str">
        <f t="shared" si="1"/>
        <v>Research Report - Industry Report</v>
      </c>
      <c r="G116" s="4">
        <f>INDEX('Costs Type'!$C$2:$C$7,MATCH('Costs Log'!F116,'Costs Type'!$B$2:$B$7,0))</f>
        <v>500</v>
      </c>
      <c r="H116" t="str">
        <f>VLOOKUP(A116,Sheet!$A$1:$B$21,2,FALSE)</f>
        <v>Beta Dynamic Fund</v>
      </c>
    </row>
    <row r="117" spans="1:8" x14ac:dyDescent="0.3">
      <c r="A117">
        <v>15</v>
      </c>
      <c r="B117" s="1">
        <v>43585</v>
      </c>
      <c r="C117" s="3" t="s">
        <v>13</v>
      </c>
      <c r="D117" s="3" t="s">
        <v>19</v>
      </c>
      <c r="E117" s="3" t="s">
        <v>16</v>
      </c>
      <c r="F117" t="str">
        <f t="shared" si="1"/>
        <v>Call - Associate</v>
      </c>
      <c r="G117" s="4">
        <f>INDEX('Costs Type'!$C$2:$C$7,MATCH('Costs Log'!F117,'Costs Type'!$B$2:$B$7,0))</f>
        <v>60</v>
      </c>
      <c r="H117" t="str">
        <f>VLOOKUP(A117,Sheet!$A$1:$B$21,2,FALSE)</f>
        <v>Turtle River Asset Management</v>
      </c>
    </row>
    <row r="118" spans="1:8" x14ac:dyDescent="0.3">
      <c r="A118">
        <v>19</v>
      </c>
      <c r="B118" s="1">
        <v>43585</v>
      </c>
      <c r="C118" s="3"/>
      <c r="D118" s="3" t="s">
        <v>19</v>
      </c>
      <c r="E118" s="3" t="s">
        <v>14</v>
      </c>
      <c r="F118" t="str">
        <f t="shared" si="1"/>
        <v>Management Meeting</v>
      </c>
      <c r="G118" s="4">
        <f>INDEX('Costs Type'!$C$2:$C$7,MATCH('Costs Log'!F118,'Costs Type'!$B$2:$B$7,0))</f>
        <v>250</v>
      </c>
      <c r="H118" t="str">
        <f>VLOOKUP(A118,Sheet!$A$1:$B$21,2,FALSE)</f>
        <v>Second Point Management</v>
      </c>
    </row>
    <row r="119" spans="1:8" x14ac:dyDescent="0.3">
      <c r="A119">
        <v>20</v>
      </c>
      <c r="B119" s="1">
        <v>43585</v>
      </c>
      <c r="C119" s="3"/>
      <c r="D119" s="3" t="s">
        <v>17</v>
      </c>
      <c r="E119" s="3" t="s">
        <v>16</v>
      </c>
      <c r="F119" t="str">
        <f t="shared" si="1"/>
        <v>Research Report - Quarterly Update</v>
      </c>
      <c r="G119" s="4">
        <f>INDEX('Costs Type'!$C$2:$C$7,MATCH('Costs Log'!F119,'Costs Type'!$B$2:$B$7,0))</f>
        <v>100</v>
      </c>
      <c r="H119" t="str">
        <f>VLOOKUP(A119,Sheet!$A$1:$B$21,2,FALSE)</f>
        <v>Jaguar Group of Funds</v>
      </c>
    </row>
    <row r="120" spans="1:8" x14ac:dyDescent="0.3">
      <c r="A120">
        <v>20</v>
      </c>
      <c r="B120" s="1">
        <v>43585</v>
      </c>
      <c r="C120" s="3"/>
      <c r="D120" s="3" t="s">
        <v>15</v>
      </c>
      <c r="E120" s="3" t="s">
        <v>16</v>
      </c>
      <c r="F120" t="str">
        <f t="shared" si="1"/>
        <v>Research Report - Industry Report</v>
      </c>
      <c r="G120" s="4">
        <f>INDEX('Costs Type'!$C$2:$C$7,MATCH('Costs Log'!F120,'Costs Type'!$B$2:$B$7,0))</f>
        <v>500</v>
      </c>
      <c r="H120" t="str">
        <f>VLOOKUP(A120,Sheet!$A$1:$B$21,2,FALSE)</f>
        <v>Jaguar Group of Funds</v>
      </c>
    </row>
    <row r="121" spans="1:8" x14ac:dyDescent="0.3">
      <c r="A121">
        <v>20</v>
      </c>
      <c r="B121" s="1">
        <v>43585</v>
      </c>
      <c r="C121" s="3"/>
      <c r="D121" s="3" t="s">
        <v>17</v>
      </c>
      <c r="E121" s="3" t="s">
        <v>16</v>
      </c>
      <c r="F121" t="str">
        <f t="shared" si="1"/>
        <v>Research Report - Quarterly Update</v>
      </c>
      <c r="G121" s="4">
        <f>INDEX('Costs Type'!$C$2:$C$7,MATCH('Costs Log'!F121,'Costs Type'!$B$2:$B$7,0))</f>
        <v>100</v>
      </c>
      <c r="H121" t="str">
        <f>VLOOKUP(A121,Sheet!$A$1:$B$21,2,FALSE)</f>
        <v>Jaguar Group of Funds</v>
      </c>
    </row>
    <row r="122" spans="1:8" x14ac:dyDescent="0.3">
      <c r="A122">
        <v>15</v>
      </c>
      <c r="B122" s="1">
        <v>43586</v>
      </c>
      <c r="C122" s="3"/>
      <c r="D122" s="3" t="s">
        <v>17</v>
      </c>
      <c r="E122" s="3" t="s">
        <v>16</v>
      </c>
      <c r="F122" t="str">
        <f t="shared" si="1"/>
        <v>Research Report - Quarterly Update</v>
      </c>
      <c r="G122" s="4">
        <f>INDEX('Costs Type'!$C$2:$C$7,MATCH('Costs Log'!F122,'Costs Type'!$B$2:$B$7,0))</f>
        <v>100</v>
      </c>
      <c r="H122" t="str">
        <f>VLOOKUP(A122,Sheet!$A$1:$B$21,2,FALSE)</f>
        <v>Turtle River Asset Management</v>
      </c>
    </row>
    <row r="123" spans="1:8" x14ac:dyDescent="0.3">
      <c r="A123">
        <v>19</v>
      </c>
      <c r="B123" s="1">
        <v>43586</v>
      </c>
      <c r="C123" s="3"/>
      <c r="D123" s="3" t="s">
        <v>15</v>
      </c>
      <c r="E123" s="3" t="s">
        <v>16</v>
      </c>
      <c r="F123" t="str">
        <f t="shared" si="1"/>
        <v>Research Report - Industry Report</v>
      </c>
      <c r="G123" s="4">
        <f>INDEX('Costs Type'!$C$2:$C$7,MATCH('Costs Log'!F123,'Costs Type'!$B$2:$B$7,0))</f>
        <v>500</v>
      </c>
      <c r="H123" t="str">
        <f>VLOOKUP(A123,Sheet!$A$1:$B$21,2,FALSE)</f>
        <v>Second Point Management</v>
      </c>
    </row>
    <row r="124" spans="1:8" x14ac:dyDescent="0.3">
      <c r="A124">
        <v>20</v>
      </c>
      <c r="B124" s="1">
        <v>43586</v>
      </c>
      <c r="C124" s="3"/>
      <c r="D124" s="3" t="s">
        <v>18</v>
      </c>
      <c r="E124" s="3" t="s">
        <v>16</v>
      </c>
      <c r="F124" t="str">
        <f t="shared" si="1"/>
        <v>Research Report - Initiating Coverage</v>
      </c>
      <c r="G124" s="4">
        <f>INDEX('Costs Type'!$C$2:$C$7,MATCH('Costs Log'!F124,'Costs Type'!$B$2:$B$7,0))</f>
        <v>1000</v>
      </c>
      <c r="H124" t="str">
        <f>VLOOKUP(A124,Sheet!$A$1:$B$21,2,FALSE)</f>
        <v>Jaguar Group of Funds</v>
      </c>
    </row>
    <row r="125" spans="1:8" x14ac:dyDescent="0.3">
      <c r="A125">
        <v>5</v>
      </c>
      <c r="B125" s="1">
        <v>43587</v>
      </c>
      <c r="C125" s="3"/>
      <c r="D125" s="3" t="s">
        <v>15</v>
      </c>
      <c r="E125" s="3" t="s">
        <v>16</v>
      </c>
      <c r="F125" t="str">
        <f t="shared" si="1"/>
        <v>Research Report - Industry Report</v>
      </c>
      <c r="G125" s="4">
        <f>INDEX('Costs Type'!$C$2:$C$7,MATCH('Costs Log'!F125,'Costs Type'!$B$2:$B$7,0))</f>
        <v>500</v>
      </c>
      <c r="H125" t="str">
        <f>VLOOKUP(A125,Sheet!$A$1:$B$21,2,FALSE)</f>
        <v>Alpha Capital</v>
      </c>
    </row>
    <row r="126" spans="1:8" x14ac:dyDescent="0.3">
      <c r="A126">
        <v>14</v>
      </c>
      <c r="B126" s="1">
        <v>43587</v>
      </c>
      <c r="C126" s="3"/>
      <c r="D126" s="3" t="s">
        <v>17</v>
      </c>
      <c r="E126" s="3" t="s">
        <v>16</v>
      </c>
      <c r="F126" t="str">
        <f t="shared" si="1"/>
        <v>Research Report - Quarterly Update</v>
      </c>
      <c r="G126" s="4">
        <f>INDEX('Costs Type'!$C$2:$C$7,MATCH('Costs Log'!F126,'Costs Type'!$B$2:$B$7,0))</f>
        <v>100</v>
      </c>
      <c r="H126" t="str">
        <f>VLOOKUP(A126,Sheet!$A$1:$B$21,2,FALSE)</f>
        <v>DJT Green Funds</v>
      </c>
    </row>
    <row r="127" spans="1:8" x14ac:dyDescent="0.3">
      <c r="A127">
        <v>18</v>
      </c>
      <c r="B127" s="1">
        <v>43587</v>
      </c>
      <c r="C127" s="3"/>
      <c r="D127" s="3" t="s">
        <v>19</v>
      </c>
      <c r="E127" s="3" t="s">
        <v>14</v>
      </c>
      <c r="F127" t="str">
        <f t="shared" si="1"/>
        <v>Management Meeting</v>
      </c>
      <c r="G127" s="4">
        <f>INDEX('Costs Type'!$C$2:$C$7,MATCH('Costs Log'!F127,'Costs Type'!$B$2:$B$7,0))</f>
        <v>250</v>
      </c>
      <c r="H127" t="str">
        <f>VLOOKUP(A127,Sheet!$A$1:$B$21,2,FALSE)</f>
        <v>Ironman Funds</v>
      </c>
    </row>
    <row r="128" spans="1:8" x14ac:dyDescent="0.3">
      <c r="A128">
        <v>19</v>
      </c>
      <c r="B128" s="1">
        <v>43587</v>
      </c>
      <c r="C128" s="3"/>
      <c r="D128" s="3" t="s">
        <v>18</v>
      </c>
      <c r="E128" s="3" t="s">
        <v>16</v>
      </c>
      <c r="F128" t="str">
        <f t="shared" si="1"/>
        <v>Research Report - Initiating Coverage</v>
      </c>
      <c r="G128" s="4">
        <f>INDEX('Costs Type'!$C$2:$C$7,MATCH('Costs Log'!F128,'Costs Type'!$B$2:$B$7,0))</f>
        <v>1000</v>
      </c>
      <c r="H128" t="str">
        <f>VLOOKUP(A128,Sheet!$A$1:$B$21,2,FALSE)</f>
        <v>Second Point Management</v>
      </c>
    </row>
    <row r="129" spans="1:8" x14ac:dyDescent="0.3">
      <c r="A129">
        <v>19</v>
      </c>
      <c r="B129" s="1">
        <v>43587</v>
      </c>
      <c r="C129" s="3"/>
      <c r="D129" s="3" t="s">
        <v>19</v>
      </c>
      <c r="E129" s="3" t="s">
        <v>14</v>
      </c>
      <c r="F129" t="str">
        <f t="shared" si="1"/>
        <v>Management Meeting</v>
      </c>
      <c r="G129" s="4">
        <f>INDEX('Costs Type'!$C$2:$C$7,MATCH('Costs Log'!F129,'Costs Type'!$B$2:$B$7,0))</f>
        <v>250</v>
      </c>
      <c r="H129" t="str">
        <f>VLOOKUP(A129,Sheet!$A$1:$B$21,2,FALSE)</f>
        <v>Second Point Management</v>
      </c>
    </row>
    <row r="130" spans="1:8" x14ac:dyDescent="0.3">
      <c r="A130">
        <v>20</v>
      </c>
      <c r="B130" s="1">
        <v>43587</v>
      </c>
      <c r="C130" s="3"/>
      <c r="D130" s="3" t="s">
        <v>15</v>
      </c>
      <c r="E130" s="3" t="s">
        <v>16</v>
      </c>
      <c r="F130" t="str">
        <f t="shared" si="1"/>
        <v>Research Report - Industry Report</v>
      </c>
      <c r="G130" s="4">
        <f>INDEX('Costs Type'!$C$2:$C$7,MATCH('Costs Log'!F130,'Costs Type'!$B$2:$B$7,0))</f>
        <v>500</v>
      </c>
      <c r="H130" t="str">
        <f>VLOOKUP(A130,Sheet!$A$1:$B$21,2,FALSE)</f>
        <v>Jaguar Group of Funds</v>
      </c>
    </row>
    <row r="131" spans="1:8" x14ac:dyDescent="0.3">
      <c r="A131">
        <v>7</v>
      </c>
      <c r="B131" s="1">
        <v>43588</v>
      </c>
      <c r="C131" s="3" t="s">
        <v>12</v>
      </c>
      <c r="D131" s="3" t="s">
        <v>19</v>
      </c>
      <c r="E131" s="3" t="s">
        <v>16</v>
      </c>
      <c r="F131" t="str">
        <f t="shared" ref="F131:F194" si="2">IF(C131&lt;&gt;"","Call - "&amp;C131,IF(E131="Yes","Management Meeting","Research Report - " &amp;D131))</f>
        <v>Call - Analyst</v>
      </c>
      <c r="G131" s="4">
        <f>INDEX('Costs Type'!$C$2:$C$7,MATCH('Costs Log'!F131,'Costs Type'!$B$2:$B$7,0))</f>
        <v>120</v>
      </c>
      <c r="H131" t="str">
        <f>VLOOKUP(A131,Sheet!$A$1:$B$21,2,FALSE)</f>
        <v>GreenGrest Capital</v>
      </c>
    </row>
    <row r="132" spans="1:8" x14ac:dyDescent="0.3">
      <c r="A132">
        <v>12</v>
      </c>
      <c r="B132" s="1">
        <v>43588</v>
      </c>
      <c r="C132" s="3"/>
      <c r="D132" s="3" t="s">
        <v>18</v>
      </c>
      <c r="E132" s="3" t="s">
        <v>16</v>
      </c>
      <c r="F132" t="str">
        <f t="shared" si="2"/>
        <v>Research Report - Initiating Coverage</v>
      </c>
      <c r="G132" s="4">
        <f>INDEX('Costs Type'!$C$2:$C$7,MATCH('Costs Log'!F132,'Costs Type'!$B$2:$B$7,0))</f>
        <v>1000</v>
      </c>
      <c r="H132" t="str">
        <f>VLOOKUP(A132,Sheet!$A$1:$B$21,2,FALSE)</f>
        <v>6igma Capital</v>
      </c>
    </row>
    <row r="133" spans="1:8" x14ac:dyDescent="0.3">
      <c r="A133">
        <v>13</v>
      </c>
      <c r="B133" s="1">
        <v>43588</v>
      </c>
      <c r="C133" s="3"/>
      <c r="D133" s="3" t="s">
        <v>18</v>
      </c>
      <c r="E133" s="3" t="s">
        <v>16</v>
      </c>
      <c r="F133" t="str">
        <f t="shared" si="2"/>
        <v>Research Report - Initiating Coverage</v>
      </c>
      <c r="G133" s="4">
        <f>INDEX('Costs Type'!$C$2:$C$7,MATCH('Costs Log'!F133,'Costs Type'!$B$2:$B$7,0))</f>
        <v>1000</v>
      </c>
      <c r="H133" t="str">
        <f>VLOOKUP(A133,Sheet!$A$1:$B$21,2,FALSE)</f>
        <v>Marquee Group Funds</v>
      </c>
    </row>
    <row r="134" spans="1:8" x14ac:dyDescent="0.3">
      <c r="A134">
        <v>14</v>
      </c>
      <c r="B134" s="1">
        <v>43588</v>
      </c>
      <c r="C134" s="3"/>
      <c r="D134" s="3" t="s">
        <v>17</v>
      </c>
      <c r="E134" s="3" t="s">
        <v>16</v>
      </c>
      <c r="F134" t="str">
        <f t="shared" si="2"/>
        <v>Research Report - Quarterly Update</v>
      </c>
      <c r="G134" s="4">
        <f>INDEX('Costs Type'!$C$2:$C$7,MATCH('Costs Log'!F134,'Costs Type'!$B$2:$B$7,0))</f>
        <v>100</v>
      </c>
      <c r="H134" t="str">
        <f>VLOOKUP(A134,Sheet!$A$1:$B$21,2,FALSE)</f>
        <v>DJT Green Funds</v>
      </c>
    </row>
    <row r="135" spans="1:8" x14ac:dyDescent="0.3">
      <c r="A135">
        <v>17</v>
      </c>
      <c r="B135" s="1">
        <v>43588</v>
      </c>
      <c r="C135" s="3"/>
      <c r="D135" s="3" t="s">
        <v>17</v>
      </c>
      <c r="E135" s="3" t="s">
        <v>16</v>
      </c>
      <c r="F135" t="str">
        <f t="shared" si="2"/>
        <v>Research Report - Quarterly Update</v>
      </c>
      <c r="G135" s="4">
        <f>INDEX('Costs Type'!$C$2:$C$7,MATCH('Costs Log'!F135,'Costs Type'!$B$2:$B$7,0))</f>
        <v>100</v>
      </c>
      <c r="H135" t="str">
        <f>VLOOKUP(A135,Sheet!$A$1:$B$21,2,FALSE)</f>
        <v>Los Santos Asset Management</v>
      </c>
    </row>
    <row r="136" spans="1:8" x14ac:dyDescent="0.3">
      <c r="A136">
        <v>19</v>
      </c>
      <c r="B136" s="1">
        <v>43588</v>
      </c>
      <c r="C136" s="3"/>
      <c r="D136" s="3" t="s">
        <v>18</v>
      </c>
      <c r="E136" s="3" t="s">
        <v>16</v>
      </c>
      <c r="F136" t="str">
        <f t="shared" si="2"/>
        <v>Research Report - Initiating Coverage</v>
      </c>
      <c r="G136" s="4">
        <f>INDEX('Costs Type'!$C$2:$C$7,MATCH('Costs Log'!F136,'Costs Type'!$B$2:$B$7,0))</f>
        <v>1000</v>
      </c>
      <c r="H136" t="str">
        <f>VLOOKUP(A136,Sheet!$A$1:$B$21,2,FALSE)</f>
        <v>Second Point Management</v>
      </c>
    </row>
    <row r="137" spans="1:8" x14ac:dyDescent="0.3">
      <c r="A137">
        <v>19</v>
      </c>
      <c r="B137" s="1">
        <v>43588</v>
      </c>
      <c r="C137" s="3"/>
      <c r="D137" s="3" t="s">
        <v>18</v>
      </c>
      <c r="E137" s="3" t="s">
        <v>16</v>
      </c>
      <c r="F137" t="str">
        <f t="shared" si="2"/>
        <v>Research Report - Initiating Coverage</v>
      </c>
      <c r="G137" s="4">
        <f>INDEX('Costs Type'!$C$2:$C$7,MATCH('Costs Log'!F137,'Costs Type'!$B$2:$B$7,0))</f>
        <v>1000</v>
      </c>
      <c r="H137" t="str">
        <f>VLOOKUP(A137,Sheet!$A$1:$B$21,2,FALSE)</f>
        <v>Second Point Management</v>
      </c>
    </row>
    <row r="138" spans="1:8" x14ac:dyDescent="0.3">
      <c r="A138">
        <v>19</v>
      </c>
      <c r="B138" s="1">
        <v>43588</v>
      </c>
      <c r="C138" s="3"/>
      <c r="D138" s="3" t="s">
        <v>18</v>
      </c>
      <c r="E138" s="3" t="s">
        <v>16</v>
      </c>
      <c r="F138" t="str">
        <f t="shared" si="2"/>
        <v>Research Report - Initiating Coverage</v>
      </c>
      <c r="G138" s="4">
        <f>INDEX('Costs Type'!$C$2:$C$7,MATCH('Costs Log'!F138,'Costs Type'!$B$2:$B$7,0))</f>
        <v>1000</v>
      </c>
      <c r="H138" t="str">
        <f>VLOOKUP(A138,Sheet!$A$1:$B$21,2,FALSE)</f>
        <v>Second Point Management</v>
      </c>
    </row>
    <row r="139" spans="1:8" x14ac:dyDescent="0.3">
      <c r="A139">
        <v>19</v>
      </c>
      <c r="B139" s="1">
        <v>43588</v>
      </c>
      <c r="C139" s="3"/>
      <c r="D139" s="3" t="s">
        <v>15</v>
      </c>
      <c r="E139" s="3" t="s">
        <v>16</v>
      </c>
      <c r="F139" t="str">
        <f t="shared" si="2"/>
        <v>Research Report - Industry Report</v>
      </c>
      <c r="G139" s="4">
        <f>INDEX('Costs Type'!$C$2:$C$7,MATCH('Costs Log'!F139,'Costs Type'!$B$2:$B$7,0))</f>
        <v>500</v>
      </c>
      <c r="H139" t="str">
        <f>VLOOKUP(A139,Sheet!$A$1:$B$21,2,FALSE)</f>
        <v>Second Point Management</v>
      </c>
    </row>
    <row r="140" spans="1:8" x14ac:dyDescent="0.3">
      <c r="A140">
        <v>19</v>
      </c>
      <c r="B140" s="1">
        <v>43588</v>
      </c>
      <c r="C140" s="3"/>
      <c r="D140" s="3" t="s">
        <v>17</v>
      </c>
      <c r="E140" s="3" t="s">
        <v>16</v>
      </c>
      <c r="F140" t="str">
        <f t="shared" si="2"/>
        <v>Research Report - Quarterly Update</v>
      </c>
      <c r="G140" s="4">
        <f>INDEX('Costs Type'!$C$2:$C$7,MATCH('Costs Log'!F140,'Costs Type'!$B$2:$B$7,0))</f>
        <v>100</v>
      </c>
      <c r="H140" t="str">
        <f>VLOOKUP(A140,Sheet!$A$1:$B$21,2,FALSE)</f>
        <v>Second Point Management</v>
      </c>
    </row>
    <row r="141" spans="1:8" x14ac:dyDescent="0.3">
      <c r="A141">
        <v>19</v>
      </c>
      <c r="B141" s="1">
        <v>43588</v>
      </c>
      <c r="C141" s="3"/>
      <c r="D141" s="3" t="s">
        <v>17</v>
      </c>
      <c r="E141" s="3" t="s">
        <v>16</v>
      </c>
      <c r="F141" t="str">
        <f t="shared" si="2"/>
        <v>Research Report - Quarterly Update</v>
      </c>
      <c r="G141" s="4">
        <f>INDEX('Costs Type'!$C$2:$C$7,MATCH('Costs Log'!F141,'Costs Type'!$B$2:$B$7,0))</f>
        <v>100</v>
      </c>
      <c r="H141" t="str">
        <f>VLOOKUP(A141,Sheet!$A$1:$B$21,2,FALSE)</f>
        <v>Second Point Management</v>
      </c>
    </row>
    <row r="142" spans="1:8" x14ac:dyDescent="0.3">
      <c r="A142">
        <v>19</v>
      </c>
      <c r="B142" s="1">
        <v>43588</v>
      </c>
      <c r="C142" s="3"/>
      <c r="D142" s="3" t="s">
        <v>17</v>
      </c>
      <c r="E142" s="3" t="s">
        <v>16</v>
      </c>
      <c r="F142" t="str">
        <f t="shared" si="2"/>
        <v>Research Report - Quarterly Update</v>
      </c>
      <c r="G142" s="4">
        <f>INDEX('Costs Type'!$C$2:$C$7,MATCH('Costs Log'!F142,'Costs Type'!$B$2:$B$7,0))</f>
        <v>100</v>
      </c>
      <c r="H142" t="str">
        <f>VLOOKUP(A142,Sheet!$A$1:$B$21,2,FALSE)</f>
        <v>Second Point Management</v>
      </c>
    </row>
    <row r="143" spans="1:8" x14ac:dyDescent="0.3">
      <c r="A143">
        <v>19</v>
      </c>
      <c r="B143" s="1">
        <v>43588</v>
      </c>
      <c r="C143" s="3"/>
      <c r="D143" s="3" t="s">
        <v>19</v>
      </c>
      <c r="E143" s="3" t="s">
        <v>14</v>
      </c>
      <c r="F143" t="str">
        <f t="shared" si="2"/>
        <v>Management Meeting</v>
      </c>
      <c r="G143" s="4">
        <f>INDEX('Costs Type'!$C$2:$C$7,MATCH('Costs Log'!F143,'Costs Type'!$B$2:$B$7,0))</f>
        <v>250</v>
      </c>
      <c r="H143" t="str">
        <f>VLOOKUP(A143,Sheet!$A$1:$B$21,2,FALSE)</f>
        <v>Second Point Management</v>
      </c>
    </row>
    <row r="144" spans="1:8" x14ac:dyDescent="0.3">
      <c r="A144">
        <v>20</v>
      </c>
      <c r="B144" s="1">
        <v>43588</v>
      </c>
      <c r="C144" s="3" t="s">
        <v>13</v>
      </c>
      <c r="D144" s="3" t="s">
        <v>19</v>
      </c>
      <c r="E144" s="3" t="s">
        <v>16</v>
      </c>
      <c r="F144" t="str">
        <f t="shared" si="2"/>
        <v>Call - Associate</v>
      </c>
      <c r="G144" s="4">
        <f>INDEX('Costs Type'!$C$2:$C$7,MATCH('Costs Log'!F144,'Costs Type'!$B$2:$B$7,0))</f>
        <v>60</v>
      </c>
      <c r="H144" t="str">
        <f>VLOOKUP(A144,Sheet!$A$1:$B$21,2,FALSE)</f>
        <v>Jaguar Group of Funds</v>
      </c>
    </row>
    <row r="145" spans="1:8" x14ac:dyDescent="0.3">
      <c r="A145">
        <v>20</v>
      </c>
      <c r="B145" s="1">
        <v>43588</v>
      </c>
      <c r="C145" s="3"/>
      <c r="D145" s="3" t="s">
        <v>19</v>
      </c>
      <c r="E145" s="3" t="s">
        <v>14</v>
      </c>
      <c r="F145" t="str">
        <f t="shared" si="2"/>
        <v>Management Meeting</v>
      </c>
      <c r="G145" s="4">
        <f>INDEX('Costs Type'!$C$2:$C$7,MATCH('Costs Log'!F145,'Costs Type'!$B$2:$B$7,0))</f>
        <v>250</v>
      </c>
      <c r="H145" t="str">
        <f>VLOOKUP(A145,Sheet!$A$1:$B$21,2,FALSE)</f>
        <v>Jaguar Group of Funds</v>
      </c>
    </row>
    <row r="146" spans="1:8" x14ac:dyDescent="0.3">
      <c r="A146">
        <v>20</v>
      </c>
      <c r="B146" s="1">
        <v>43588</v>
      </c>
      <c r="C146" s="3"/>
      <c r="D146" s="3" t="s">
        <v>17</v>
      </c>
      <c r="E146" s="3" t="s">
        <v>16</v>
      </c>
      <c r="F146" t="str">
        <f t="shared" si="2"/>
        <v>Research Report - Quarterly Update</v>
      </c>
      <c r="G146" s="4">
        <f>INDEX('Costs Type'!$C$2:$C$7,MATCH('Costs Log'!F146,'Costs Type'!$B$2:$B$7,0))</f>
        <v>100</v>
      </c>
      <c r="H146" t="str">
        <f>VLOOKUP(A146,Sheet!$A$1:$B$21,2,FALSE)</f>
        <v>Jaguar Group of Funds</v>
      </c>
    </row>
    <row r="147" spans="1:8" x14ac:dyDescent="0.3">
      <c r="A147">
        <v>5</v>
      </c>
      <c r="B147" s="1">
        <v>43591</v>
      </c>
      <c r="C147" s="3"/>
      <c r="D147" s="3" t="s">
        <v>15</v>
      </c>
      <c r="E147" s="3" t="s">
        <v>16</v>
      </c>
      <c r="F147" t="str">
        <f t="shared" si="2"/>
        <v>Research Report - Industry Report</v>
      </c>
      <c r="G147" s="4">
        <f>INDEX('Costs Type'!$C$2:$C$7,MATCH('Costs Log'!F147,'Costs Type'!$B$2:$B$7,0))</f>
        <v>500</v>
      </c>
      <c r="H147" t="str">
        <f>VLOOKUP(A147,Sheet!$A$1:$B$21,2,FALSE)</f>
        <v>Alpha Capital</v>
      </c>
    </row>
    <row r="148" spans="1:8" x14ac:dyDescent="0.3">
      <c r="A148">
        <v>12</v>
      </c>
      <c r="B148" s="1">
        <v>43591</v>
      </c>
      <c r="C148" s="3" t="s">
        <v>12</v>
      </c>
      <c r="D148" s="3" t="s">
        <v>19</v>
      </c>
      <c r="E148" s="3" t="s">
        <v>16</v>
      </c>
      <c r="F148" t="str">
        <f t="shared" si="2"/>
        <v>Call - Analyst</v>
      </c>
      <c r="G148" s="4">
        <f>INDEX('Costs Type'!$C$2:$C$7,MATCH('Costs Log'!F148,'Costs Type'!$B$2:$B$7,0))</f>
        <v>120</v>
      </c>
      <c r="H148" t="str">
        <f>VLOOKUP(A148,Sheet!$A$1:$B$21,2,FALSE)</f>
        <v>6igma Capital</v>
      </c>
    </row>
    <row r="149" spans="1:8" x14ac:dyDescent="0.3">
      <c r="A149">
        <v>13</v>
      </c>
      <c r="B149" s="1">
        <v>43591</v>
      </c>
      <c r="C149" s="3"/>
      <c r="D149" s="3" t="s">
        <v>18</v>
      </c>
      <c r="E149" s="3" t="s">
        <v>16</v>
      </c>
      <c r="F149" t="str">
        <f t="shared" si="2"/>
        <v>Research Report - Initiating Coverage</v>
      </c>
      <c r="G149" s="4">
        <f>INDEX('Costs Type'!$C$2:$C$7,MATCH('Costs Log'!F149,'Costs Type'!$B$2:$B$7,0))</f>
        <v>1000</v>
      </c>
      <c r="H149" t="str">
        <f>VLOOKUP(A149,Sheet!$A$1:$B$21,2,FALSE)</f>
        <v>Marquee Group Funds</v>
      </c>
    </row>
    <row r="150" spans="1:8" x14ac:dyDescent="0.3">
      <c r="A150">
        <v>14</v>
      </c>
      <c r="B150" s="1">
        <v>43591</v>
      </c>
      <c r="C150" s="3"/>
      <c r="D150" s="3" t="s">
        <v>18</v>
      </c>
      <c r="E150" s="3" t="s">
        <v>16</v>
      </c>
      <c r="F150" t="str">
        <f t="shared" si="2"/>
        <v>Research Report - Initiating Coverage</v>
      </c>
      <c r="G150" s="4">
        <f>INDEX('Costs Type'!$C$2:$C$7,MATCH('Costs Log'!F150,'Costs Type'!$B$2:$B$7,0))</f>
        <v>1000</v>
      </c>
      <c r="H150" t="str">
        <f>VLOOKUP(A150,Sheet!$A$1:$B$21,2,FALSE)</f>
        <v>DJT Green Funds</v>
      </c>
    </row>
    <row r="151" spans="1:8" x14ac:dyDescent="0.3">
      <c r="A151">
        <v>18</v>
      </c>
      <c r="B151" s="1">
        <v>43591</v>
      </c>
      <c r="C151" s="3"/>
      <c r="D151" s="3" t="s">
        <v>17</v>
      </c>
      <c r="E151" s="3" t="s">
        <v>16</v>
      </c>
      <c r="F151" t="str">
        <f t="shared" si="2"/>
        <v>Research Report - Quarterly Update</v>
      </c>
      <c r="G151" s="4">
        <f>INDEX('Costs Type'!$C$2:$C$7,MATCH('Costs Log'!F151,'Costs Type'!$B$2:$B$7,0))</f>
        <v>100</v>
      </c>
      <c r="H151" t="str">
        <f>VLOOKUP(A151,Sheet!$A$1:$B$21,2,FALSE)</f>
        <v>Ironman Funds</v>
      </c>
    </row>
    <row r="152" spans="1:8" x14ac:dyDescent="0.3">
      <c r="A152">
        <v>19</v>
      </c>
      <c r="B152" s="1">
        <v>43591</v>
      </c>
      <c r="C152" s="3"/>
      <c r="D152" s="3" t="s">
        <v>18</v>
      </c>
      <c r="E152" s="3" t="s">
        <v>16</v>
      </c>
      <c r="F152" t="str">
        <f t="shared" si="2"/>
        <v>Research Report - Initiating Coverage</v>
      </c>
      <c r="G152" s="4">
        <f>INDEX('Costs Type'!$C$2:$C$7,MATCH('Costs Log'!F152,'Costs Type'!$B$2:$B$7,0))</f>
        <v>1000</v>
      </c>
      <c r="H152" t="str">
        <f>VLOOKUP(A152,Sheet!$A$1:$B$21,2,FALSE)</f>
        <v>Second Point Management</v>
      </c>
    </row>
    <row r="153" spans="1:8" x14ac:dyDescent="0.3">
      <c r="A153">
        <v>19</v>
      </c>
      <c r="B153" s="1">
        <v>43591</v>
      </c>
      <c r="C153" s="3"/>
      <c r="D153" s="3" t="s">
        <v>17</v>
      </c>
      <c r="E153" s="3" t="s">
        <v>16</v>
      </c>
      <c r="F153" t="str">
        <f t="shared" si="2"/>
        <v>Research Report - Quarterly Update</v>
      </c>
      <c r="G153" s="4">
        <f>INDEX('Costs Type'!$C$2:$C$7,MATCH('Costs Log'!F153,'Costs Type'!$B$2:$B$7,0))</f>
        <v>100</v>
      </c>
      <c r="H153" t="str">
        <f>VLOOKUP(A153,Sheet!$A$1:$B$21,2,FALSE)</f>
        <v>Second Point Management</v>
      </c>
    </row>
    <row r="154" spans="1:8" x14ac:dyDescent="0.3">
      <c r="A154">
        <v>7</v>
      </c>
      <c r="B154" s="1">
        <v>43592</v>
      </c>
      <c r="C154" s="3"/>
      <c r="D154" s="3" t="s">
        <v>15</v>
      </c>
      <c r="E154" s="3" t="s">
        <v>16</v>
      </c>
      <c r="F154" t="str">
        <f t="shared" si="2"/>
        <v>Research Report - Industry Report</v>
      </c>
      <c r="G154" s="4">
        <f>INDEX('Costs Type'!$C$2:$C$7,MATCH('Costs Log'!F154,'Costs Type'!$B$2:$B$7,0))</f>
        <v>500</v>
      </c>
      <c r="H154" t="str">
        <f>VLOOKUP(A154,Sheet!$A$1:$B$21,2,FALSE)</f>
        <v>GreenGrest Capital</v>
      </c>
    </row>
    <row r="155" spans="1:8" x14ac:dyDescent="0.3">
      <c r="A155">
        <v>13</v>
      </c>
      <c r="B155" s="1">
        <v>43592</v>
      </c>
      <c r="C155" s="3"/>
      <c r="D155" s="3" t="s">
        <v>15</v>
      </c>
      <c r="E155" s="3" t="s">
        <v>16</v>
      </c>
      <c r="F155" t="str">
        <f t="shared" si="2"/>
        <v>Research Report - Industry Report</v>
      </c>
      <c r="G155" s="4">
        <f>INDEX('Costs Type'!$C$2:$C$7,MATCH('Costs Log'!F155,'Costs Type'!$B$2:$B$7,0))</f>
        <v>500</v>
      </c>
      <c r="H155" t="str">
        <f>VLOOKUP(A155,Sheet!$A$1:$B$21,2,FALSE)</f>
        <v>Marquee Group Funds</v>
      </c>
    </row>
    <row r="156" spans="1:8" x14ac:dyDescent="0.3">
      <c r="A156">
        <v>18</v>
      </c>
      <c r="B156" s="1">
        <v>43592</v>
      </c>
      <c r="C156" s="3" t="s">
        <v>12</v>
      </c>
      <c r="D156" s="3" t="s">
        <v>19</v>
      </c>
      <c r="E156" s="3" t="s">
        <v>16</v>
      </c>
      <c r="F156" t="str">
        <f t="shared" si="2"/>
        <v>Call - Analyst</v>
      </c>
      <c r="G156" s="4">
        <f>INDEX('Costs Type'!$C$2:$C$7,MATCH('Costs Log'!F156,'Costs Type'!$B$2:$B$7,0))</f>
        <v>120</v>
      </c>
      <c r="H156" t="str">
        <f>VLOOKUP(A156,Sheet!$A$1:$B$21,2,FALSE)</f>
        <v>Ironman Funds</v>
      </c>
    </row>
    <row r="157" spans="1:8" x14ac:dyDescent="0.3">
      <c r="A157">
        <v>19</v>
      </c>
      <c r="B157" s="1">
        <v>43592</v>
      </c>
      <c r="C157" s="3"/>
      <c r="D157" s="3" t="s">
        <v>19</v>
      </c>
      <c r="E157" s="3" t="s">
        <v>14</v>
      </c>
      <c r="F157" t="str">
        <f t="shared" si="2"/>
        <v>Management Meeting</v>
      </c>
      <c r="G157" s="4">
        <f>INDEX('Costs Type'!$C$2:$C$7,MATCH('Costs Log'!F157,'Costs Type'!$B$2:$B$7,0))</f>
        <v>250</v>
      </c>
      <c r="H157" t="str">
        <f>VLOOKUP(A157,Sheet!$A$1:$B$21,2,FALSE)</f>
        <v>Second Point Management</v>
      </c>
    </row>
    <row r="158" spans="1:8" x14ac:dyDescent="0.3">
      <c r="A158">
        <v>20</v>
      </c>
      <c r="B158" s="1">
        <v>43592</v>
      </c>
      <c r="C158" s="3"/>
      <c r="D158" s="3" t="s">
        <v>19</v>
      </c>
      <c r="E158" s="3" t="s">
        <v>14</v>
      </c>
      <c r="F158" t="str">
        <f t="shared" si="2"/>
        <v>Management Meeting</v>
      </c>
      <c r="G158" s="4">
        <f>INDEX('Costs Type'!$C$2:$C$7,MATCH('Costs Log'!F158,'Costs Type'!$B$2:$B$7,0))</f>
        <v>250</v>
      </c>
      <c r="H158" t="str">
        <f>VLOOKUP(A158,Sheet!$A$1:$B$21,2,FALSE)</f>
        <v>Jaguar Group of Funds</v>
      </c>
    </row>
    <row r="159" spans="1:8" x14ac:dyDescent="0.3">
      <c r="A159">
        <v>8</v>
      </c>
      <c r="B159" s="1">
        <v>43593</v>
      </c>
      <c r="C159" s="3"/>
      <c r="D159" s="3" t="s">
        <v>15</v>
      </c>
      <c r="E159" s="3" t="s">
        <v>16</v>
      </c>
      <c r="F159" t="str">
        <f t="shared" si="2"/>
        <v>Research Report - Industry Report</v>
      </c>
      <c r="G159" s="4">
        <f>INDEX('Costs Type'!$C$2:$C$7,MATCH('Costs Log'!F159,'Costs Type'!$B$2:$B$7,0))</f>
        <v>500</v>
      </c>
      <c r="H159" t="str">
        <f>VLOOKUP(A159,Sheet!$A$1:$B$21,2,FALSE)</f>
        <v>KKZ Asset Management</v>
      </c>
    </row>
    <row r="160" spans="1:8" x14ac:dyDescent="0.3">
      <c r="A160">
        <v>12</v>
      </c>
      <c r="B160" s="1">
        <v>43593</v>
      </c>
      <c r="C160" s="3" t="s">
        <v>12</v>
      </c>
      <c r="D160" s="3" t="s">
        <v>19</v>
      </c>
      <c r="E160" s="3" t="s">
        <v>16</v>
      </c>
      <c r="F160" t="str">
        <f t="shared" si="2"/>
        <v>Call - Analyst</v>
      </c>
      <c r="G160" s="4">
        <f>INDEX('Costs Type'!$C$2:$C$7,MATCH('Costs Log'!F160,'Costs Type'!$B$2:$B$7,0))</f>
        <v>120</v>
      </c>
      <c r="H160" t="str">
        <f>VLOOKUP(A160,Sheet!$A$1:$B$21,2,FALSE)</f>
        <v>6igma Capital</v>
      </c>
    </row>
    <row r="161" spans="1:8" x14ac:dyDescent="0.3">
      <c r="A161">
        <v>17</v>
      </c>
      <c r="B161" s="1">
        <v>43593</v>
      </c>
      <c r="C161" s="3"/>
      <c r="D161" s="3" t="s">
        <v>15</v>
      </c>
      <c r="E161" s="3" t="s">
        <v>16</v>
      </c>
      <c r="F161" t="str">
        <f t="shared" si="2"/>
        <v>Research Report - Industry Report</v>
      </c>
      <c r="G161" s="4">
        <f>INDEX('Costs Type'!$C$2:$C$7,MATCH('Costs Log'!F161,'Costs Type'!$B$2:$B$7,0))</f>
        <v>500</v>
      </c>
      <c r="H161" t="str">
        <f>VLOOKUP(A161,Sheet!$A$1:$B$21,2,FALSE)</f>
        <v>Los Santos Asset Management</v>
      </c>
    </row>
    <row r="162" spans="1:8" x14ac:dyDescent="0.3">
      <c r="A162">
        <v>19</v>
      </c>
      <c r="B162" s="1">
        <v>43593</v>
      </c>
      <c r="C162" s="3"/>
      <c r="D162" s="3" t="s">
        <v>15</v>
      </c>
      <c r="E162" s="3" t="s">
        <v>16</v>
      </c>
      <c r="F162" t="str">
        <f t="shared" si="2"/>
        <v>Research Report - Industry Report</v>
      </c>
      <c r="G162" s="4">
        <f>INDEX('Costs Type'!$C$2:$C$7,MATCH('Costs Log'!F162,'Costs Type'!$B$2:$B$7,0))</f>
        <v>500</v>
      </c>
      <c r="H162" t="str">
        <f>VLOOKUP(A162,Sheet!$A$1:$B$21,2,FALSE)</f>
        <v>Second Point Management</v>
      </c>
    </row>
    <row r="163" spans="1:8" x14ac:dyDescent="0.3">
      <c r="A163">
        <v>13</v>
      </c>
      <c r="B163" s="1">
        <v>43594</v>
      </c>
      <c r="C163" s="3"/>
      <c r="D163" s="3" t="s">
        <v>15</v>
      </c>
      <c r="E163" s="3" t="s">
        <v>16</v>
      </c>
      <c r="F163" t="str">
        <f t="shared" si="2"/>
        <v>Research Report - Industry Report</v>
      </c>
      <c r="G163" s="4">
        <f>INDEX('Costs Type'!$C$2:$C$7,MATCH('Costs Log'!F163,'Costs Type'!$B$2:$B$7,0))</f>
        <v>500</v>
      </c>
      <c r="H163" t="str">
        <f>VLOOKUP(A163,Sheet!$A$1:$B$21,2,FALSE)</f>
        <v>Marquee Group Funds</v>
      </c>
    </row>
    <row r="164" spans="1:8" x14ac:dyDescent="0.3">
      <c r="A164">
        <v>13</v>
      </c>
      <c r="B164" s="1">
        <v>43594</v>
      </c>
      <c r="C164" s="3" t="s">
        <v>12</v>
      </c>
      <c r="D164" s="3" t="s">
        <v>19</v>
      </c>
      <c r="E164" s="3" t="s">
        <v>16</v>
      </c>
      <c r="F164" t="str">
        <f t="shared" si="2"/>
        <v>Call - Analyst</v>
      </c>
      <c r="G164" s="4">
        <f>INDEX('Costs Type'!$C$2:$C$7,MATCH('Costs Log'!F164,'Costs Type'!$B$2:$B$7,0))</f>
        <v>120</v>
      </c>
      <c r="H164" t="str">
        <f>VLOOKUP(A164,Sheet!$A$1:$B$21,2,FALSE)</f>
        <v>Marquee Group Funds</v>
      </c>
    </row>
    <row r="165" spans="1:8" x14ac:dyDescent="0.3">
      <c r="A165">
        <v>16</v>
      </c>
      <c r="B165" s="1">
        <v>43594</v>
      </c>
      <c r="C165" s="3"/>
      <c r="D165" s="3" t="s">
        <v>17</v>
      </c>
      <c r="E165" s="3" t="s">
        <v>16</v>
      </c>
      <c r="F165" t="str">
        <f t="shared" si="2"/>
        <v>Research Report - Quarterly Update</v>
      </c>
      <c r="G165" s="4">
        <f>INDEX('Costs Type'!$C$2:$C$7,MATCH('Costs Log'!F165,'Costs Type'!$B$2:$B$7,0))</f>
        <v>100</v>
      </c>
      <c r="H165" t="str">
        <f>VLOOKUP(A165,Sheet!$A$1:$B$21,2,FALSE)</f>
        <v>Bridgebay Associates</v>
      </c>
    </row>
    <row r="166" spans="1:8" x14ac:dyDescent="0.3">
      <c r="A166">
        <v>18</v>
      </c>
      <c r="B166" s="1">
        <v>43594</v>
      </c>
      <c r="C166" s="3"/>
      <c r="D166" s="3" t="s">
        <v>15</v>
      </c>
      <c r="E166" s="3" t="s">
        <v>16</v>
      </c>
      <c r="F166" t="str">
        <f t="shared" si="2"/>
        <v>Research Report - Industry Report</v>
      </c>
      <c r="G166" s="4">
        <f>INDEX('Costs Type'!$C$2:$C$7,MATCH('Costs Log'!F166,'Costs Type'!$B$2:$B$7,0))</f>
        <v>500</v>
      </c>
      <c r="H166" t="str">
        <f>VLOOKUP(A166,Sheet!$A$1:$B$21,2,FALSE)</f>
        <v>Ironman Funds</v>
      </c>
    </row>
    <row r="167" spans="1:8" x14ac:dyDescent="0.3">
      <c r="A167">
        <v>20</v>
      </c>
      <c r="B167" s="1">
        <v>43594</v>
      </c>
      <c r="C167" s="3"/>
      <c r="D167" s="3" t="s">
        <v>18</v>
      </c>
      <c r="E167" s="3" t="s">
        <v>16</v>
      </c>
      <c r="F167" t="str">
        <f t="shared" si="2"/>
        <v>Research Report - Initiating Coverage</v>
      </c>
      <c r="G167" s="4">
        <f>INDEX('Costs Type'!$C$2:$C$7,MATCH('Costs Log'!F167,'Costs Type'!$B$2:$B$7,0))</f>
        <v>1000</v>
      </c>
      <c r="H167" t="str">
        <f>VLOOKUP(A167,Sheet!$A$1:$B$21,2,FALSE)</f>
        <v>Jaguar Group of Funds</v>
      </c>
    </row>
    <row r="168" spans="1:8" x14ac:dyDescent="0.3">
      <c r="A168">
        <v>20</v>
      </c>
      <c r="B168" s="1">
        <v>43594</v>
      </c>
      <c r="C168" s="3"/>
      <c r="D168" s="3" t="s">
        <v>19</v>
      </c>
      <c r="E168" s="3" t="s">
        <v>14</v>
      </c>
      <c r="F168" t="str">
        <f t="shared" si="2"/>
        <v>Management Meeting</v>
      </c>
      <c r="G168" s="4">
        <f>INDEX('Costs Type'!$C$2:$C$7,MATCH('Costs Log'!F168,'Costs Type'!$B$2:$B$7,0))</f>
        <v>250</v>
      </c>
      <c r="H168" t="str">
        <f>VLOOKUP(A168,Sheet!$A$1:$B$21,2,FALSE)</f>
        <v>Jaguar Group of Funds</v>
      </c>
    </row>
    <row r="169" spans="1:8" x14ac:dyDescent="0.3">
      <c r="A169">
        <v>20</v>
      </c>
      <c r="B169" s="1">
        <v>43594</v>
      </c>
      <c r="C169" s="3"/>
      <c r="D169" s="3" t="s">
        <v>15</v>
      </c>
      <c r="E169" s="3" t="s">
        <v>16</v>
      </c>
      <c r="F169" t="str">
        <f t="shared" si="2"/>
        <v>Research Report - Industry Report</v>
      </c>
      <c r="G169" s="4">
        <f>INDEX('Costs Type'!$C$2:$C$7,MATCH('Costs Log'!F169,'Costs Type'!$B$2:$B$7,0))</f>
        <v>500</v>
      </c>
      <c r="H169" t="str">
        <f>VLOOKUP(A169,Sheet!$A$1:$B$21,2,FALSE)</f>
        <v>Jaguar Group of Funds</v>
      </c>
    </row>
    <row r="170" spans="1:8" x14ac:dyDescent="0.3">
      <c r="A170">
        <v>18</v>
      </c>
      <c r="B170" s="1">
        <v>43595</v>
      </c>
      <c r="C170" s="3"/>
      <c r="D170" s="3" t="s">
        <v>19</v>
      </c>
      <c r="E170" s="3" t="s">
        <v>14</v>
      </c>
      <c r="F170" t="str">
        <f t="shared" si="2"/>
        <v>Management Meeting</v>
      </c>
      <c r="G170" s="4">
        <f>INDEX('Costs Type'!$C$2:$C$7,MATCH('Costs Log'!F170,'Costs Type'!$B$2:$B$7,0))</f>
        <v>250</v>
      </c>
      <c r="H170" t="str">
        <f>VLOOKUP(A170,Sheet!$A$1:$B$21,2,FALSE)</f>
        <v>Ironman Funds</v>
      </c>
    </row>
    <row r="171" spans="1:8" x14ac:dyDescent="0.3">
      <c r="A171">
        <v>18</v>
      </c>
      <c r="B171" s="1">
        <v>43595</v>
      </c>
      <c r="C171" s="3"/>
      <c r="D171" s="3" t="s">
        <v>17</v>
      </c>
      <c r="E171" s="3" t="s">
        <v>16</v>
      </c>
      <c r="F171" t="str">
        <f t="shared" si="2"/>
        <v>Research Report - Quarterly Update</v>
      </c>
      <c r="G171" s="4">
        <f>INDEX('Costs Type'!$C$2:$C$7,MATCH('Costs Log'!F171,'Costs Type'!$B$2:$B$7,0))</f>
        <v>100</v>
      </c>
      <c r="H171" t="str">
        <f>VLOOKUP(A171,Sheet!$A$1:$B$21,2,FALSE)</f>
        <v>Ironman Funds</v>
      </c>
    </row>
    <row r="172" spans="1:8" x14ac:dyDescent="0.3">
      <c r="A172">
        <v>18</v>
      </c>
      <c r="B172" s="1">
        <v>43595</v>
      </c>
      <c r="C172" s="3"/>
      <c r="D172" s="3" t="s">
        <v>19</v>
      </c>
      <c r="E172" s="3" t="s">
        <v>14</v>
      </c>
      <c r="F172" t="str">
        <f t="shared" si="2"/>
        <v>Management Meeting</v>
      </c>
      <c r="G172" s="4">
        <f>INDEX('Costs Type'!$C$2:$C$7,MATCH('Costs Log'!F172,'Costs Type'!$B$2:$B$7,0))</f>
        <v>250</v>
      </c>
      <c r="H172" t="str">
        <f>VLOOKUP(A172,Sheet!$A$1:$B$21,2,FALSE)</f>
        <v>Ironman Funds</v>
      </c>
    </row>
    <row r="173" spans="1:8" x14ac:dyDescent="0.3">
      <c r="A173">
        <v>19</v>
      </c>
      <c r="B173" s="1">
        <v>43595</v>
      </c>
      <c r="C173" s="3"/>
      <c r="D173" s="3" t="s">
        <v>19</v>
      </c>
      <c r="E173" s="3" t="s">
        <v>14</v>
      </c>
      <c r="F173" t="str">
        <f t="shared" si="2"/>
        <v>Management Meeting</v>
      </c>
      <c r="G173" s="4">
        <f>INDEX('Costs Type'!$C$2:$C$7,MATCH('Costs Log'!F173,'Costs Type'!$B$2:$B$7,0))</f>
        <v>250</v>
      </c>
      <c r="H173" t="str">
        <f>VLOOKUP(A173,Sheet!$A$1:$B$21,2,FALSE)</f>
        <v>Second Point Management</v>
      </c>
    </row>
    <row r="174" spans="1:8" x14ac:dyDescent="0.3">
      <c r="A174">
        <v>20</v>
      </c>
      <c r="B174" s="1">
        <v>43595</v>
      </c>
      <c r="C174" s="3"/>
      <c r="D174" s="3" t="s">
        <v>19</v>
      </c>
      <c r="E174" s="3" t="s">
        <v>14</v>
      </c>
      <c r="F174" t="str">
        <f t="shared" si="2"/>
        <v>Management Meeting</v>
      </c>
      <c r="G174" s="4">
        <f>INDEX('Costs Type'!$C$2:$C$7,MATCH('Costs Log'!F174,'Costs Type'!$B$2:$B$7,0))</f>
        <v>250</v>
      </c>
      <c r="H174" t="str">
        <f>VLOOKUP(A174,Sheet!$A$1:$B$21,2,FALSE)</f>
        <v>Jaguar Group of Funds</v>
      </c>
    </row>
    <row r="175" spans="1:8" x14ac:dyDescent="0.3">
      <c r="A175">
        <v>20</v>
      </c>
      <c r="B175" s="1">
        <v>43595</v>
      </c>
      <c r="C175" s="3"/>
      <c r="D175" s="3" t="s">
        <v>19</v>
      </c>
      <c r="E175" s="3" t="s">
        <v>14</v>
      </c>
      <c r="F175" t="str">
        <f t="shared" si="2"/>
        <v>Management Meeting</v>
      </c>
      <c r="G175" s="4">
        <f>INDEX('Costs Type'!$C$2:$C$7,MATCH('Costs Log'!F175,'Costs Type'!$B$2:$B$7,0))</f>
        <v>250</v>
      </c>
      <c r="H175" t="str">
        <f>VLOOKUP(A175,Sheet!$A$1:$B$21,2,FALSE)</f>
        <v>Jaguar Group of Funds</v>
      </c>
    </row>
    <row r="176" spans="1:8" x14ac:dyDescent="0.3">
      <c r="A176">
        <v>8</v>
      </c>
      <c r="B176" s="1">
        <v>43598</v>
      </c>
      <c r="C176" s="3"/>
      <c r="D176" s="3" t="s">
        <v>15</v>
      </c>
      <c r="E176" s="3" t="s">
        <v>16</v>
      </c>
      <c r="F176" t="str">
        <f t="shared" si="2"/>
        <v>Research Report - Industry Report</v>
      </c>
      <c r="G176" s="4">
        <f>INDEX('Costs Type'!$C$2:$C$7,MATCH('Costs Log'!F176,'Costs Type'!$B$2:$B$7,0))</f>
        <v>500</v>
      </c>
      <c r="H176" t="str">
        <f>VLOOKUP(A176,Sheet!$A$1:$B$21,2,FALSE)</f>
        <v>KKZ Asset Management</v>
      </c>
    </row>
    <row r="177" spans="1:8" x14ac:dyDescent="0.3">
      <c r="A177">
        <v>14</v>
      </c>
      <c r="B177" s="1">
        <v>43598</v>
      </c>
      <c r="C177" s="3" t="s">
        <v>12</v>
      </c>
      <c r="D177" s="3" t="s">
        <v>19</v>
      </c>
      <c r="E177" s="3" t="s">
        <v>16</v>
      </c>
      <c r="F177" t="str">
        <f t="shared" si="2"/>
        <v>Call - Analyst</v>
      </c>
      <c r="G177" s="4">
        <f>INDEX('Costs Type'!$C$2:$C$7,MATCH('Costs Log'!F177,'Costs Type'!$B$2:$B$7,0))</f>
        <v>120</v>
      </c>
      <c r="H177" t="str">
        <f>VLOOKUP(A177,Sheet!$A$1:$B$21,2,FALSE)</f>
        <v>DJT Green Funds</v>
      </c>
    </row>
    <row r="178" spans="1:8" x14ac:dyDescent="0.3">
      <c r="A178">
        <v>18</v>
      </c>
      <c r="B178" s="1">
        <v>43598</v>
      </c>
      <c r="C178" s="3"/>
      <c r="D178" s="3" t="s">
        <v>17</v>
      </c>
      <c r="E178" s="3" t="s">
        <v>16</v>
      </c>
      <c r="F178" t="str">
        <f t="shared" si="2"/>
        <v>Research Report - Quarterly Update</v>
      </c>
      <c r="G178" s="4">
        <f>INDEX('Costs Type'!$C$2:$C$7,MATCH('Costs Log'!F178,'Costs Type'!$B$2:$B$7,0))</f>
        <v>100</v>
      </c>
      <c r="H178" t="str">
        <f>VLOOKUP(A178,Sheet!$A$1:$B$21,2,FALSE)</f>
        <v>Ironman Funds</v>
      </c>
    </row>
    <row r="179" spans="1:8" x14ac:dyDescent="0.3">
      <c r="A179">
        <v>18</v>
      </c>
      <c r="B179" s="1">
        <v>43598</v>
      </c>
      <c r="C179" s="3"/>
      <c r="D179" s="3" t="s">
        <v>19</v>
      </c>
      <c r="E179" s="3" t="s">
        <v>14</v>
      </c>
      <c r="F179" t="str">
        <f t="shared" si="2"/>
        <v>Management Meeting</v>
      </c>
      <c r="G179" s="4">
        <f>INDEX('Costs Type'!$C$2:$C$7,MATCH('Costs Log'!F179,'Costs Type'!$B$2:$B$7,0))</f>
        <v>250</v>
      </c>
      <c r="H179" t="str">
        <f>VLOOKUP(A179,Sheet!$A$1:$B$21,2,FALSE)</f>
        <v>Ironman Funds</v>
      </c>
    </row>
    <row r="180" spans="1:8" x14ac:dyDescent="0.3">
      <c r="A180">
        <v>19</v>
      </c>
      <c r="B180" s="1">
        <v>43598</v>
      </c>
      <c r="C180" s="3"/>
      <c r="D180" s="3" t="s">
        <v>15</v>
      </c>
      <c r="E180" s="3" t="s">
        <v>16</v>
      </c>
      <c r="F180" t="str">
        <f t="shared" si="2"/>
        <v>Research Report - Industry Report</v>
      </c>
      <c r="G180" s="4">
        <f>INDEX('Costs Type'!$C$2:$C$7,MATCH('Costs Log'!F180,'Costs Type'!$B$2:$B$7,0))</f>
        <v>500</v>
      </c>
      <c r="H180" t="str">
        <f>VLOOKUP(A180,Sheet!$A$1:$B$21,2,FALSE)</f>
        <v>Second Point Management</v>
      </c>
    </row>
    <row r="181" spans="1:8" x14ac:dyDescent="0.3">
      <c r="A181">
        <v>19</v>
      </c>
      <c r="B181" s="1">
        <v>43598</v>
      </c>
      <c r="C181" s="3"/>
      <c r="D181" s="3" t="s">
        <v>17</v>
      </c>
      <c r="E181" s="3" t="s">
        <v>16</v>
      </c>
      <c r="F181" t="str">
        <f t="shared" si="2"/>
        <v>Research Report - Quarterly Update</v>
      </c>
      <c r="G181" s="4">
        <f>INDEX('Costs Type'!$C$2:$C$7,MATCH('Costs Log'!F181,'Costs Type'!$B$2:$B$7,0))</f>
        <v>100</v>
      </c>
      <c r="H181" t="str">
        <f>VLOOKUP(A181,Sheet!$A$1:$B$21,2,FALSE)</f>
        <v>Second Point Management</v>
      </c>
    </row>
    <row r="182" spans="1:8" x14ac:dyDescent="0.3">
      <c r="A182">
        <v>19</v>
      </c>
      <c r="B182" s="1">
        <v>43598</v>
      </c>
      <c r="C182" s="3"/>
      <c r="D182" s="3" t="s">
        <v>19</v>
      </c>
      <c r="E182" s="3" t="s">
        <v>14</v>
      </c>
      <c r="F182" t="str">
        <f t="shared" si="2"/>
        <v>Management Meeting</v>
      </c>
      <c r="G182" s="4">
        <f>INDEX('Costs Type'!$C$2:$C$7,MATCH('Costs Log'!F182,'Costs Type'!$B$2:$B$7,0))</f>
        <v>250</v>
      </c>
      <c r="H182" t="str">
        <f>VLOOKUP(A182,Sheet!$A$1:$B$21,2,FALSE)</f>
        <v>Second Point Management</v>
      </c>
    </row>
    <row r="183" spans="1:8" x14ac:dyDescent="0.3">
      <c r="A183">
        <v>19</v>
      </c>
      <c r="B183" s="1">
        <v>43598</v>
      </c>
      <c r="C183" s="3"/>
      <c r="D183" s="3" t="s">
        <v>15</v>
      </c>
      <c r="E183" s="3" t="s">
        <v>16</v>
      </c>
      <c r="F183" t="str">
        <f t="shared" si="2"/>
        <v>Research Report - Industry Report</v>
      </c>
      <c r="G183" s="4">
        <f>INDEX('Costs Type'!$C$2:$C$7,MATCH('Costs Log'!F183,'Costs Type'!$B$2:$B$7,0))</f>
        <v>500</v>
      </c>
      <c r="H183" t="str">
        <f>VLOOKUP(A183,Sheet!$A$1:$B$21,2,FALSE)</f>
        <v>Second Point Management</v>
      </c>
    </row>
    <row r="184" spans="1:8" x14ac:dyDescent="0.3">
      <c r="A184">
        <v>20</v>
      </c>
      <c r="B184" s="1">
        <v>43598</v>
      </c>
      <c r="C184" s="3" t="s">
        <v>12</v>
      </c>
      <c r="D184" s="3" t="s">
        <v>19</v>
      </c>
      <c r="E184" s="3" t="s">
        <v>16</v>
      </c>
      <c r="F184" t="str">
        <f t="shared" si="2"/>
        <v>Call - Analyst</v>
      </c>
      <c r="G184" s="4">
        <f>INDEX('Costs Type'!$C$2:$C$7,MATCH('Costs Log'!F184,'Costs Type'!$B$2:$B$7,0))</f>
        <v>120</v>
      </c>
      <c r="H184" t="str">
        <f>VLOOKUP(A184,Sheet!$A$1:$B$21,2,FALSE)</f>
        <v>Jaguar Group of Funds</v>
      </c>
    </row>
    <row r="185" spans="1:8" x14ac:dyDescent="0.3">
      <c r="A185">
        <v>20</v>
      </c>
      <c r="B185" s="1">
        <v>43598</v>
      </c>
      <c r="C185" s="3"/>
      <c r="D185" s="3" t="s">
        <v>18</v>
      </c>
      <c r="E185" s="3" t="s">
        <v>16</v>
      </c>
      <c r="F185" t="str">
        <f t="shared" si="2"/>
        <v>Research Report - Initiating Coverage</v>
      </c>
      <c r="G185" s="4">
        <f>INDEX('Costs Type'!$C$2:$C$7,MATCH('Costs Log'!F185,'Costs Type'!$B$2:$B$7,0))</f>
        <v>1000</v>
      </c>
      <c r="H185" t="str">
        <f>VLOOKUP(A185,Sheet!$A$1:$B$21,2,FALSE)</f>
        <v>Jaguar Group of Funds</v>
      </c>
    </row>
    <row r="186" spans="1:8" x14ac:dyDescent="0.3">
      <c r="A186">
        <v>20</v>
      </c>
      <c r="B186" s="1">
        <v>43598</v>
      </c>
      <c r="C186" s="3"/>
      <c r="D186" s="3" t="s">
        <v>17</v>
      </c>
      <c r="E186" s="3" t="s">
        <v>16</v>
      </c>
      <c r="F186" t="str">
        <f t="shared" si="2"/>
        <v>Research Report - Quarterly Update</v>
      </c>
      <c r="G186" s="4">
        <f>INDEX('Costs Type'!$C$2:$C$7,MATCH('Costs Log'!F186,'Costs Type'!$B$2:$B$7,0))</f>
        <v>100</v>
      </c>
      <c r="H186" t="str">
        <f>VLOOKUP(A186,Sheet!$A$1:$B$21,2,FALSE)</f>
        <v>Jaguar Group of Funds</v>
      </c>
    </row>
    <row r="187" spans="1:8" x14ac:dyDescent="0.3">
      <c r="A187">
        <v>14</v>
      </c>
      <c r="B187" s="1">
        <v>43599</v>
      </c>
      <c r="C187" s="3"/>
      <c r="D187" s="3" t="s">
        <v>18</v>
      </c>
      <c r="E187" s="3" t="s">
        <v>16</v>
      </c>
      <c r="F187" t="str">
        <f t="shared" si="2"/>
        <v>Research Report - Initiating Coverage</v>
      </c>
      <c r="G187" s="4">
        <f>INDEX('Costs Type'!$C$2:$C$7,MATCH('Costs Log'!F187,'Costs Type'!$B$2:$B$7,0))</f>
        <v>1000</v>
      </c>
      <c r="H187" t="str">
        <f>VLOOKUP(A187,Sheet!$A$1:$B$21,2,FALSE)</f>
        <v>DJT Green Funds</v>
      </c>
    </row>
    <row r="188" spans="1:8" x14ac:dyDescent="0.3">
      <c r="A188">
        <v>18</v>
      </c>
      <c r="B188" s="1">
        <v>43599</v>
      </c>
      <c r="C188" s="3"/>
      <c r="D188" s="3" t="s">
        <v>18</v>
      </c>
      <c r="E188" s="3" t="s">
        <v>16</v>
      </c>
      <c r="F188" t="str">
        <f t="shared" si="2"/>
        <v>Research Report - Initiating Coverage</v>
      </c>
      <c r="G188" s="4">
        <f>INDEX('Costs Type'!$C$2:$C$7,MATCH('Costs Log'!F188,'Costs Type'!$B$2:$B$7,0))</f>
        <v>1000</v>
      </c>
      <c r="H188" t="str">
        <f>VLOOKUP(A188,Sheet!$A$1:$B$21,2,FALSE)</f>
        <v>Ironman Funds</v>
      </c>
    </row>
    <row r="189" spans="1:8" x14ac:dyDescent="0.3">
      <c r="A189">
        <v>15</v>
      </c>
      <c r="B189" s="1">
        <v>43600</v>
      </c>
      <c r="C189" s="3"/>
      <c r="D189" s="3" t="s">
        <v>15</v>
      </c>
      <c r="E189" s="3" t="s">
        <v>16</v>
      </c>
      <c r="F189" t="str">
        <f t="shared" si="2"/>
        <v>Research Report - Industry Report</v>
      </c>
      <c r="G189" s="4">
        <f>INDEX('Costs Type'!$C$2:$C$7,MATCH('Costs Log'!F189,'Costs Type'!$B$2:$B$7,0))</f>
        <v>500</v>
      </c>
      <c r="H189" t="str">
        <f>VLOOKUP(A189,Sheet!$A$1:$B$21,2,FALSE)</f>
        <v>Turtle River Asset Management</v>
      </c>
    </row>
    <row r="190" spans="1:8" x14ac:dyDescent="0.3">
      <c r="A190">
        <v>16</v>
      </c>
      <c r="B190" s="1">
        <v>43600</v>
      </c>
      <c r="C190" s="3"/>
      <c r="D190" s="3" t="s">
        <v>15</v>
      </c>
      <c r="E190" s="3" t="s">
        <v>16</v>
      </c>
      <c r="F190" t="str">
        <f t="shared" si="2"/>
        <v>Research Report - Industry Report</v>
      </c>
      <c r="G190" s="4">
        <f>INDEX('Costs Type'!$C$2:$C$7,MATCH('Costs Log'!F190,'Costs Type'!$B$2:$B$7,0))</f>
        <v>500</v>
      </c>
      <c r="H190" t="str">
        <f>VLOOKUP(A190,Sheet!$A$1:$B$21,2,FALSE)</f>
        <v>Bridgebay Associates</v>
      </c>
    </row>
    <row r="191" spans="1:8" x14ac:dyDescent="0.3">
      <c r="A191">
        <v>18</v>
      </c>
      <c r="B191" s="1">
        <v>43600</v>
      </c>
      <c r="C191" s="3"/>
      <c r="D191" s="3" t="s">
        <v>15</v>
      </c>
      <c r="E191" s="3" t="s">
        <v>16</v>
      </c>
      <c r="F191" t="str">
        <f t="shared" si="2"/>
        <v>Research Report - Industry Report</v>
      </c>
      <c r="G191" s="4">
        <f>INDEX('Costs Type'!$C$2:$C$7,MATCH('Costs Log'!F191,'Costs Type'!$B$2:$B$7,0))</f>
        <v>500</v>
      </c>
      <c r="H191" t="str">
        <f>VLOOKUP(A191,Sheet!$A$1:$B$21,2,FALSE)</f>
        <v>Ironman Funds</v>
      </c>
    </row>
    <row r="192" spans="1:8" x14ac:dyDescent="0.3">
      <c r="A192">
        <v>19</v>
      </c>
      <c r="B192" s="1">
        <v>43600</v>
      </c>
      <c r="C192" s="3"/>
      <c r="D192" s="3" t="s">
        <v>15</v>
      </c>
      <c r="E192" s="3" t="s">
        <v>16</v>
      </c>
      <c r="F192" t="str">
        <f t="shared" si="2"/>
        <v>Research Report - Industry Report</v>
      </c>
      <c r="G192" s="4">
        <f>INDEX('Costs Type'!$C$2:$C$7,MATCH('Costs Log'!F192,'Costs Type'!$B$2:$B$7,0))</f>
        <v>500</v>
      </c>
      <c r="H192" t="str">
        <f>VLOOKUP(A192,Sheet!$A$1:$B$21,2,FALSE)</f>
        <v>Second Point Management</v>
      </c>
    </row>
    <row r="193" spans="1:8" x14ac:dyDescent="0.3">
      <c r="A193">
        <v>20</v>
      </c>
      <c r="B193" s="1">
        <v>43600</v>
      </c>
      <c r="C193" s="3"/>
      <c r="D193" s="3" t="s">
        <v>18</v>
      </c>
      <c r="E193" s="3" t="s">
        <v>16</v>
      </c>
      <c r="F193" t="str">
        <f t="shared" si="2"/>
        <v>Research Report - Initiating Coverage</v>
      </c>
      <c r="G193" s="4">
        <f>INDEX('Costs Type'!$C$2:$C$7,MATCH('Costs Log'!F193,'Costs Type'!$B$2:$B$7,0))</f>
        <v>1000</v>
      </c>
      <c r="H193" t="str">
        <f>VLOOKUP(A193,Sheet!$A$1:$B$21,2,FALSE)</f>
        <v>Jaguar Group of Funds</v>
      </c>
    </row>
    <row r="194" spans="1:8" x14ac:dyDescent="0.3">
      <c r="A194">
        <v>6</v>
      </c>
      <c r="B194" s="1">
        <v>43601</v>
      </c>
      <c r="C194" s="3"/>
      <c r="D194" s="3" t="s">
        <v>15</v>
      </c>
      <c r="E194" s="3" t="s">
        <v>16</v>
      </c>
      <c r="F194" t="str">
        <f t="shared" si="2"/>
        <v>Research Report - Industry Report</v>
      </c>
      <c r="G194" s="4">
        <f>INDEX('Costs Type'!$C$2:$C$7,MATCH('Costs Log'!F194,'Costs Type'!$B$2:$B$7,0))</f>
        <v>500</v>
      </c>
      <c r="H194" t="str">
        <f>VLOOKUP(A194,Sheet!$A$1:$B$21,2,FALSE)</f>
        <v>DecaFund</v>
      </c>
    </row>
    <row r="195" spans="1:8" x14ac:dyDescent="0.3">
      <c r="A195">
        <v>6</v>
      </c>
      <c r="B195" s="1">
        <v>43601</v>
      </c>
      <c r="C195" s="3"/>
      <c r="D195" s="3" t="s">
        <v>18</v>
      </c>
      <c r="E195" s="3" t="s">
        <v>16</v>
      </c>
      <c r="F195" t="str">
        <f t="shared" ref="F195:F258" si="3">IF(C195&lt;&gt;"","Call - "&amp;C195,IF(E195="Yes","Management Meeting","Research Report - " &amp;D195))</f>
        <v>Research Report - Initiating Coverage</v>
      </c>
      <c r="G195" s="4">
        <f>INDEX('Costs Type'!$C$2:$C$7,MATCH('Costs Log'!F195,'Costs Type'!$B$2:$B$7,0))</f>
        <v>1000</v>
      </c>
      <c r="H195" t="str">
        <f>VLOOKUP(A195,Sheet!$A$1:$B$21,2,FALSE)</f>
        <v>DecaFund</v>
      </c>
    </row>
    <row r="196" spans="1:8" x14ac:dyDescent="0.3">
      <c r="A196">
        <v>14</v>
      </c>
      <c r="B196" s="1">
        <v>43601</v>
      </c>
      <c r="C196" s="3"/>
      <c r="D196" s="3" t="s">
        <v>18</v>
      </c>
      <c r="E196" s="3" t="s">
        <v>16</v>
      </c>
      <c r="F196" t="str">
        <f t="shared" si="3"/>
        <v>Research Report - Initiating Coverage</v>
      </c>
      <c r="G196" s="4">
        <f>INDEX('Costs Type'!$C$2:$C$7,MATCH('Costs Log'!F196,'Costs Type'!$B$2:$B$7,0))</f>
        <v>1000</v>
      </c>
      <c r="H196" t="str">
        <f>VLOOKUP(A196,Sheet!$A$1:$B$21,2,FALSE)</f>
        <v>DJT Green Funds</v>
      </c>
    </row>
    <row r="197" spans="1:8" x14ac:dyDescent="0.3">
      <c r="A197">
        <v>20</v>
      </c>
      <c r="B197" s="1">
        <v>43601</v>
      </c>
      <c r="C197" s="3"/>
      <c r="D197" s="3" t="s">
        <v>17</v>
      </c>
      <c r="E197" s="3" t="s">
        <v>16</v>
      </c>
      <c r="F197" t="str">
        <f t="shared" si="3"/>
        <v>Research Report - Quarterly Update</v>
      </c>
      <c r="G197" s="4">
        <f>INDEX('Costs Type'!$C$2:$C$7,MATCH('Costs Log'!F197,'Costs Type'!$B$2:$B$7,0))</f>
        <v>100</v>
      </c>
      <c r="H197" t="str">
        <f>VLOOKUP(A197,Sheet!$A$1:$B$21,2,FALSE)</f>
        <v>Jaguar Group of Funds</v>
      </c>
    </row>
    <row r="198" spans="1:8" x14ac:dyDescent="0.3">
      <c r="A198">
        <v>7</v>
      </c>
      <c r="B198" s="1">
        <v>43602</v>
      </c>
      <c r="C198" s="3"/>
      <c r="D198" s="3" t="s">
        <v>18</v>
      </c>
      <c r="E198" s="3" t="s">
        <v>16</v>
      </c>
      <c r="F198" t="str">
        <f t="shared" si="3"/>
        <v>Research Report - Initiating Coverage</v>
      </c>
      <c r="G198" s="4">
        <f>INDEX('Costs Type'!$C$2:$C$7,MATCH('Costs Log'!F198,'Costs Type'!$B$2:$B$7,0))</f>
        <v>1000</v>
      </c>
      <c r="H198" t="str">
        <f>VLOOKUP(A198,Sheet!$A$1:$B$21,2,FALSE)</f>
        <v>GreenGrest Capital</v>
      </c>
    </row>
    <row r="199" spans="1:8" x14ac:dyDescent="0.3">
      <c r="A199">
        <v>10</v>
      </c>
      <c r="B199" s="1">
        <v>43602</v>
      </c>
      <c r="C199" s="3" t="s">
        <v>12</v>
      </c>
      <c r="D199" s="3" t="s">
        <v>19</v>
      </c>
      <c r="E199" s="3" t="s">
        <v>16</v>
      </c>
      <c r="F199" t="str">
        <f t="shared" si="3"/>
        <v>Call - Analyst</v>
      </c>
      <c r="G199" s="4">
        <f>INDEX('Costs Type'!$C$2:$C$7,MATCH('Costs Log'!F199,'Costs Type'!$B$2:$B$7,0))</f>
        <v>120</v>
      </c>
      <c r="H199" t="str">
        <f>VLOOKUP(A199,Sheet!$A$1:$B$21,2,FALSE)</f>
        <v>Spectrum Group</v>
      </c>
    </row>
    <row r="200" spans="1:8" x14ac:dyDescent="0.3">
      <c r="A200">
        <v>18</v>
      </c>
      <c r="B200" s="1">
        <v>43602</v>
      </c>
      <c r="C200" s="3"/>
      <c r="D200" s="3" t="s">
        <v>17</v>
      </c>
      <c r="E200" s="3" t="s">
        <v>16</v>
      </c>
      <c r="F200" t="str">
        <f t="shared" si="3"/>
        <v>Research Report - Quarterly Update</v>
      </c>
      <c r="G200" s="4">
        <f>INDEX('Costs Type'!$C$2:$C$7,MATCH('Costs Log'!F200,'Costs Type'!$B$2:$B$7,0))</f>
        <v>100</v>
      </c>
      <c r="H200" t="str">
        <f>VLOOKUP(A200,Sheet!$A$1:$B$21,2,FALSE)</f>
        <v>Ironman Funds</v>
      </c>
    </row>
    <row r="201" spans="1:8" x14ac:dyDescent="0.3">
      <c r="A201">
        <v>18</v>
      </c>
      <c r="B201" s="1">
        <v>43602</v>
      </c>
      <c r="C201" s="3"/>
      <c r="D201" s="3" t="s">
        <v>17</v>
      </c>
      <c r="E201" s="3" t="s">
        <v>16</v>
      </c>
      <c r="F201" t="str">
        <f t="shared" si="3"/>
        <v>Research Report - Quarterly Update</v>
      </c>
      <c r="G201" s="4">
        <f>INDEX('Costs Type'!$C$2:$C$7,MATCH('Costs Log'!F201,'Costs Type'!$B$2:$B$7,0))</f>
        <v>100</v>
      </c>
      <c r="H201" t="str">
        <f>VLOOKUP(A201,Sheet!$A$1:$B$21,2,FALSE)</f>
        <v>Ironman Funds</v>
      </c>
    </row>
    <row r="202" spans="1:8" x14ac:dyDescent="0.3">
      <c r="A202">
        <v>18</v>
      </c>
      <c r="B202" s="1">
        <v>43602</v>
      </c>
      <c r="C202" s="3"/>
      <c r="D202" s="3" t="s">
        <v>15</v>
      </c>
      <c r="E202" s="3" t="s">
        <v>16</v>
      </c>
      <c r="F202" t="str">
        <f t="shared" si="3"/>
        <v>Research Report - Industry Report</v>
      </c>
      <c r="G202" s="4">
        <f>INDEX('Costs Type'!$C$2:$C$7,MATCH('Costs Log'!F202,'Costs Type'!$B$2:$B$7,0))</f>
        <v>500</v>
      </c>
      <c r="H202" t="str">
        <f>VLOOKUP(A202,Sheet!$A$1:$B$21,2,FALSE)</f>
        <v>Ironman Funds</v>
      </c>
    </row>
    <row r="203" spans="1:8" x14ac:dyDescent="0.3">
      <c r="A203">
        <v>19</v>
      </c>
      <c r="B203" s="1">
        <v>43602</v>
      </c>
      <c r="C203" s="3"/>
      <c r="D203" s="3" t="s">
        <v>19</v>
      </c>
      <c r="E203" s="3" t="s">
        <v>14</v>
      </c>
      <c r="F203" t="str">
        <f t="shared" si="3"/>
        <v>Management Meeting</v>
      </c>
      <c r="G203" s="4">
        <f>INDEX('Costs Type'!$C$2:$C$7,MATCH('Costs Log'!F203,'Costs Type'!$B$2:$B$7,0))</f>
        <v>250</v>
      </c>
      <c r="H203" t="str">
        <f>VLOOKUP(A203,Sheet!$A$1:$B$21,2,FALSE)</f>
        <v>Second Point Management</v>
      </c>
    </row>
    <row r="204" spans="1:8" x14ac:dyDescent="0.3">
      <c r="A204">
        <v>20</v>
      </c>
      <c r="B204" s="1">
        <v>43602</v>
      </c>
      <c r="C204" s="3"/>
      <c r="D204" s="3" t="s">
        <v>17</v>
      </c>
      <c r="E204" s="3" t="s">
        <v>16</v>
      </c>
      <c r="F204" t="str">
        <f t="shared" si="3"/>
        <v>Research Report - Quarterly Update</v>
      </c>
      <c r="G204" s="4">
        <f>INDEX('Costs Type'!$C$2:$C$7,MATCH('Costs Log'!F204,'Costs Type'!$B$2:$B$7,0))</f>
        <v>100</v>
      </c>
      <c r="H204" t="str">
        <f>VLOOKUP(A204,Sheet!$A$1:$B$21,2,FALSE)</f>
        <v>Jaguar Group of Funds</v>
      </c>
    </row>
    <row r="205" spans="1:8" x14ac:dyDescent="0.3">
      <c r="A205">
        <v>20</v>
      </c>
      <c r="B205" s="1">
        <v>43602</v>
      </c>
      <c r="C205" s="3"/>
      <c r="D205" s="3" t="s">
        <v>19</v>
      </c>
      <c r="E205" s="3" t="s">
        <v>14</v>
      </c>
      <c r="F205" t="str">
        <f t="shared" si="3"/>
        <v>Management Meeting</v>
      </c>
      <c r="G205" s="4">
        <f>INDEX('Costs Type'!$C$2:$C$7,MATCH('Costs Log'!F205,'Costs Type'!$B$2:$B$7,0))</f>
        <v>250</v>
      </c>
      <c r="H205" t="str">
        <f>VLOOKUP(A205,Sheet!$A$1:$B$21,2,FALSE)</f>
        <v>Jaguar Group of Funds</v>
      </c>
    </row>
    <row r="206" spans="1:8" x14ac:dyDescent="0.3">
      <c r="A206">
        <v>7</v>
      </c>
      <c r="B206" s="1">
        <v>43605</v>
      </c>
      <c r="C206" s="3" t="s">
        <v>12</v>
      </c>
      <c r="D206" s="3" t="s">
        <v>19</v>
      </c>
      <c r="E206" s="3" t="s">
        <v>16</v>
      </c>
      <c r="F206" t="str">
        <f t="shared" si="3"/>
        <v>Call - Analyst</v>
      </c>
      <c r="G206" s="4">
        <f>INDEX('Costs Type'!$C$2:$C$7,MATCH('Costs Log'!F206,'Costs Type'!$B$2:$B$7,0))</f>
        <v>120</v>
      </c>
      <c r="H206" t="str">
        <f>VLOOKUP(A206,Sheet!$A$1:$B$21,2,FALSE)</f>
        <v>GreenGrest Capital</v>
      </c>
    </row>
    <row r="207" spans="1:8" x14ac:dyDescent="0.3">
      <c r="A207">
        <v>8</v>
      </c>
      <c r="B207" s="1">
        <v>43605</v>
      </c>
      <c r="C207" s="3"/>
      <c r="D207" s="3" t="s">
        <v>17</v>
      </c>
      <c r="E207" s="3" t="s">
        <v>16</v>
      </c>
      <c r="F207" t="str">
        <f t="shared" si="3"/>
        <v>Research Report - Quarterly Update</v>
      </c>
      <c r="G207" s="4">
        <f>INDEX('Costs Type'!$C$2:$C$7,MATCH('Costs Log'!F207,'Costs Type'!$B$2:$B$7,0))</f>
        <v>100</v>
      </c>
      <c r="H207" t="str">
        <f>VLOOKUP(A207,Sheet!$A$1:$B$21,2,FALSE)</f>
        <v>KKZ Asset Management</v>
      </c>
    </row>
    <row r="208" spans="1:8" x14ac:dyDescent="0.3">
      <c r="A208">
        <v>13</v>
      </c>
      <c r="B208" s="1">
        <v>43605</v>
      </c>
      <c r="C208" s="3"/>
      <c r="D208" s="3" t="s">
        <v>18</v>
      </c>
      <c r="E208" s="3" t="s">
        <v>16</v>
      </c>
      <c r="F208" t="str">
        <f t="shared" si="3"/>
        <v>Research Report - Initiating Coverage</v>
      </c>
      <c r="G208" s="4">
        <f>INDEX('Costs Type'!$C$2:$C$7,MATCH('Costs Log'!F208,'Costs Type'!$B$2:$B$7,0))</f>
        <v>1000</v>
      </c>
      <c r="H208" t="str">
        <f>VLOOKUP(A208,Sheet!$A$1:$B$21,2,FALSE)</f>
        <v>Marquee Group Funds</v>
      </c>
    </row>
    <row r="209" spans="1:8" x14ac:dyDescent="0.3">
      <c r="A209">
        <v>15</v>
      </c>
      <c r="B209" s="1">
        <v>43605</v>
      </c>
      <c r="C209" s="3"/>
      <c r="D209" s="3" t="s">
        <v>17</v>
      </c>
      <c r="E209" s="3" t="s">
        <v>16</v>
      </c>
      <c r="F209" t="str">
        <f t="shared" si="3"/>
        <v>Research Report - Quarterly Update</v>
      </c>
      <c r="G209" s="4">
        <f>INDEX('Costs Type'!$C$2:$C$7,MATCH('Costs Log'!F209,'Costs Type'!$B$2:$B$7,0))</f>
        <v>100</v>
      </c>
      <c r="H209" t="str">
        <f>VLOOKUP(A209,Sheet!$A$1:$B$21,2,FALSE)</f>
        <v>Turtle River Asset Management</v>
      </c>
    </row>
    <row r="210" spans="1:8" x14ac:dyDescent="0.3">
      <c r="A210">
        <v>18</v>
      </c>
      <c r="B210" s="1">
        <v>43605</v>
      </c>
      <c r="C210" s="3" t="s">
        <v>13</v>
      </c>
      <c r="D210" s="3" t="s">
        <v>19</v>
      </c>
      <c r="E210" s="3" t="s">
        <v>16</v>
      </c>
      <c r="F210" t="str">
        <f t="shared" si="3"/>
        <v>Call - Associate</v>
      </c>
      <c r="G210" s="4">
        <f>INDEX('Costs Type'!$C$2:$C$7,MATCH('Costs Log'!F210,'Costs Type'!$B$2:$B$7,0))</f>
        <v>60</v>
      </c>
      <c r="H210" t="str">
        <f>VLOOKUP(A210,Sheet!$A$1:$B$21,2,FALSE)</f>
        <v>Ironman Funds</v>
      </c>
    </row>
    <row r="211" spans="1:8" x14ac:dyDescent="0.3">
      <c r="A211">
        <v>18</v>
      </c>
      <c r="B211" s="1">
        <v>43605</v>
      </c>
      <c r="C211" s="3"/>
      <c r="D211" s="3" t="s">
        <v>17</v>
      </c>
      <c r="E211" s="3" t="s">
        <v>16</v>
      </c>
      <c r="F211" t="str">
        <f t="shared" si="3"/>
        <v>Research Report - Quarterly Update</v>
      </c>
      <c r="G211" s="4">
        <f>INDEX('Costs Type'!$C$2:$C$7,MATCH('Costs Log'!F211,'Costs Type'!$B$2:$B$7,0))</f>
        <v>100</v>
      </c>
      <c r="H211" t="str">
        <f>VLOOKUP(A211,Sheet!$A$1:$B$21,2,FALSE)</f>
        <v>Ironman Funds</v>
      </c>
    </row>
    <row r="212" spans="1:8" x14ac:dyDescent="0.3">
      <c r="A212">
        <v>18</v>
      </c>
      <c r="B212" s="1">
        <v>43605</v>
      </c>
      <c r="C212" s="3"/>
      <c r="D212" s="3" t="s">
        <v>19</v>
      </c>
      <c r="E212" s="3" t="s">
        <v>14</v>
      </c>
      <c r="F212" t="str">
        <f t="shared" si="3"/>
        <v>Management Meeting</v>
      </c>
      <c r="G212" s="4">
        <f>INDEX('Costs Type'!$C$2:$C$7,MATCH('Costs Log'!F212,'Costs Type'!$B$2:$B$7,0))</f>
        <v>250</v>
      </c>
      <c r="H212" t="str">
        <f>VLOOKUP(A212,Sheet!$A$1:$B$21,2,FALSE)</f>
        <v>Ironman Funds</v>
      </c>
    </row>
    <row r="213" spans="1:8" x14ac:dyDescent="0.3">
      <c r="A213">
        <v>18</v>
      </c>
      <c r="B213" s="1">
        <v>43605</v>
      </c>
      <c r="C213" s="3"/>
      <c r="D213" s="3" t="s">
        <v>15</v>
      </c>
      <c r="E213" s="3" t="s">
        <v>16</v>
      </c>
      <c r="F213" t="str">
        <f t="shared" si="3"/>
        <v>Research Report - Industry Report</v>
      </c>
      <c r="G213" s="4">
        <f>INDEX('Costs Type'!$C$2:$C$7,MATCH('Costs Log'!F213,'Costs Type'!$B$2:$B$7,0))</f>
        <v>500</v>
      </c>
      <c r="H213" t="str">
        <f>VLOOKUP(A213,Sheet!$A$1:$B$21,2,FALSE)</f>
        <v>Ironman Funds</v>
      </c>
    </row>
    <row r="214" spans="1:8" x14ac:dyDescent="0.3">
      <c r="A214">
        <v>19</v>
      </c>
      <c r="B214" s="1">
        <v>43605</v>
      </c>
      <c r="C214" s="3"/>
      <c r="D214" s="3" t="s">
        <v>15</v>
      </c>
      <c r="E214" s="3" t="s">
        <v>16</v>
      </c>
      <c r="F214" t="str">
        <f t="shared" si="3"/>
        <v>Research Report - Industry Report</v>
      </c>
      <c r="G214" s="4">
        <f>INDEX('Costs Type'!$C$2:$C$7,MATCH('Costs Log'!F214,'Costs Type'!$B$2:$B$7,0))</f>
        <v>500</v>
      </c>
      <c r="H214" t="str">
        <f>VLOOKUP(A214,Sheet!$A$1:$B$21,2,FALSE)</f>
        <v>Second Point Management</v>
      </c>
    </row>
    <row r="215" spans="1:8" x14ac:dyDescent="0.3">
      <c r="A215">
        <v>20</v>
      </c>
      <c r="B215" s="1">
        <v>43605</v>
      </c>
      <c r="C215" s="3"/>
      <c r="D215" s="3" t="s">
        <v>15</v>
      </c>
      <c r="E215" s="3" t="s">
        <v>16</v>
      </c>
      <c r="F215" t="str">
        <f t="shared" si="3"/>
        <v>Research Report - Industry Report</v>
      </c>
      <c r="G215" s="4">
        <f>INDEX('Costs Type'!$C$2:$C$7,MATCH('Costs Log'!F215,'Costs Type'!$B$2:$B$7,0))</f>
        <v>500</v>
      </c>
      <c r="H215" t="str">
        <f>VLOOKUP(A215,Sheet!$A$1:$B$21,2,FALSE)</f>
        <v>Jaguar Group of Funds</v>
      </c>
    </row>
    <row r="216" spans="1:8" x14ac:dyDescent="0.3">
      <c r="A216">
        <v>5</v>
      </c>
      <c r="B216" s="1">
        <v>43606</v>
      </c>
      <c r="C216" s="3" t="s">
        <v>12</v>
      </c>
      <c r="D216" s="3" t="s">
        <v>19</v>
      </c>
      <c r="E216" s="3" t="s">
        <v>16</v>
      </c>
      <c r="F216" t="str">
        <f t="shared" si="3"/>
        <v>Call - Analyst</v>
      </c>
      <c r="G216" s="4">
        <f>INDEX('Costs Type'!$C$2:$C$7,MATCH('Costs Log'!F216,'Costs Type'!$B$2:$B$7,0))</f>
        <v>120</v>
      </c>
      <c r="H216" t="str">
        <f>VLOOKUP(A216,Sheet!$A$1:$B$21,2,FALSE)</f>
        <v>Alpha Capital</v>
      </c>
    </row>
    <row r="217" spans="1:8" x14ac:dyDescent="0.3">
      <c r="A217">
        <v>8</v>
      </c>
      <c r="B217" s="1">
        <v>43606</v>
      </c>
      <c r="C217" s="3"/>
      <c r="D217" s="3" t="s">
        <v>15</v>
      </c>
      <c r="E217" s="3" t="s">
        <v>16</v>
      </c>
      <c r="F217" t="str">
        <f t="shared" si="3"/>
        <v>Research Report - Industry Report</v>
      </c>
      <c r="G217" s="4">
        <f>INDEX('Costs Type'!$C$2:$C$7,MATCH('Costs Log'!F217,'Costs Type'!$B$2:$B$7,0))</f>
        <v>500</v>
      </c>
      <c r="H217" t="str">
        <f>VLOOKUP(A217,Sheet!$A$1:$B$21,2,FALSE)</f>
        <v>KKZ Asset Management</v>
      </c>
    </row>
    <row r="218" spans="1:8" x14ac:dyDescent="0.3">
      <c r="A218">
        <v>19</v>
      </c>
      <c r="B218" s="1">
        <v>43606</v>
      </c>
      <c r="C218" s="3"/>
      <c r="D218" s="3" t="s">
        <v>15</v>
      </c>
      <c r="E218" s="3" t="s">
        <v>16</v>
      </c>
      <c r="F218" t="str">
        <f t="shared" si="3"/>
        <v>Research Report - Industry Report</v>
      </c>
      <c r="G218" s="4">
        <f>INDEX('Costs Type'!$C$2:$C$7,MATCH('Costs Log'!F218,'Costs Type'!$B$2:$B$7,0))</f>
        <v>500</v>
      </c>
      <c r="H218" t="str">
        <f>VLOOKUP(A218,Sheet!$A$1:$B$21,2,FALSE)</f>
        <v>Second Point Management</v>
      </c>
    </row>
    <row r="219" spans="1:8" x14ac:dyDescent="0.3">
      <c r="A219">
        <v>19</v>
      </c>
      <c r="B219" s="1">
        <v>43606</v>
      </c>
      <c r="C219" s="3"/>
      <c r="D219" s="3" t="s">
        <v>17</v>
      </c>
      <c r="E219" s="3" t="s">
        <v>16</v>
      </c>
      <c r="F219" t="str">
        <f t="shared" si="3"/>
        <v>Research Report - Quarterly Update</v>
      </c>
      <c r="G219" s="4">
        <f>INDEX('Costs Type'!$C$2:$C$7,MATCH('Costs Log'!F219,'Costs Type'!$B$2:$B$7,0))</f>
        <v>100</v>
      </c>
      <c r="H219" t="str">
        <f>VLOOKUP(A219,Sheet!$A$1:$B$21,2,FALSE)</f>
        <v>Second Point Management</v>
      </c>
    </row>
    <row r="220" spans="1:8" x14ac:dyDescent="0.3">
      <c r="A220">
        <v>20</v>
      </c>
      <c r="B220" s="1">
        <v>43606</v>
      </c>
      <c r="C220" s="3"/>
      <c r="D220" s="3" t="s">
        <v>18</v>
      </c>
      <c r="E220" s="3" t="s">
        <v>16</v>
      </c>
      <c r="F220" t="str">
        <f t="shared" si="3"/>
        <v>Research Report - Initiating Coverage</v>
      </c>
      <c r="G220" s="4">
        <f>INDEX('Costs Type'!$C$2:$C$7,MATCH('Costs Log'!F220,'Costs Type'!$B$2:$B$7,0))</f>
        <v>1000</v>
      </c>
      <c r="H220" t="str">
        <f>VLOOKUP(A220,Sheet!$A$1:$B$21,2,FALSE)</f>
        <v>Jaguar Group of Funds</v>
      </c>
    </row>
    <row r="221" spans="1:8" x14ac:dyDescent="0.3">
      <c r="A221">
        <v>6</v>
      </c>
      <c r="B221" s="1">
        <v>43607</v>
      </c>
      <c r="C221" s="3"/>
      <c r="D221" s="3" t="s">
        <v>18</v>
      </c>
      <c r="E221" s="3" t="s">
        <v>16</v>
      </c>
      <c r="F221" t="str">
        <f t="shared" si="3"/>
        <v>Research Report - Initiating Coverage</v>
      </c>
      <c r="G221" s="4">
        <f>INDEX('Costs Type'!$C$2:$C$7,MATCH('Costs Log'!F221,'Costs Type'!$B$2:$B$7,0))</f>
        <v>1000</v>
      </c>
      <c r="H221" t="str">
        <f>VLOOKUP(A221,Sheet!$A$1:$B$21,2,FALSE)</f>
        <v>DecaFund</v>
      </c>
    </row>
    <row r="222" spans="1:8" x14ac:dyDescent="0.3">
      <c r="A222">
        <v>7</v>
      </c>
      <c r="B222" s="1">
        <v>43607</v>
      </c>
      <c r="C222" s="3"/>
      <c r="D222" s="3" t="s">
        <v>18</v>
      </c>
      <c r="E222" s="3" t="s">
        <v>16</v>
      </c>
      <c r="F222" t="str">
        <f t="shared" si="3"/>
        <v>Research Report - Initiating Coverage</v>
      </c>
      <c r="G222" s="4">
        <f>INDEX('Costs Type'!$C$2:$C$7,MATCH('Costs Log'!F222,'Costs Type'!$B$2:$B$7,0))</f>
        <v>1000</v>
      </c>
      <c r="H222" t="str">
        <f>VLOOKUP(A222,Sheet!$A$1:$B$21,2,FALSE)</f>
        <v>GreenGrest Capital</v>
      </c>
    </row>
    <row r="223" spans="1:8" x14ac:dyDescent="0.3">
      <c r="A223">
        <v>7</v>
      </c>
      <c r="B223" s="1">
        <v>43607</v>
      </c>
      <c r="C223" s="3"/>
      <c r="D223" s="3" t="s">
        <v>18</v>
      </c>
      <c r="E223" s="3" t="s">
        <v>16</v>
      </c>
      <c r="F223" t="str">
        <f t="shared" si="3"/>
        <v>Research Report - Initiating Coverage</v>
      </c>
      <c r="G223" s="4">
        <f>INDEX('Costs Type'!$C$2:$C$7,MATCH('Costs Log'!F223,'Costs Type'!$B$2:$B$7,0))</f>
        <v>1000</v>
      </c>
      <c r="H223" t="str">
        <f>VLOOKUP(A223,Sheet!$A$1:$B$21,2,FALSE)</f>
        <v>GreenGrest Capital</v>
      </c>
    </row>
    <row r="224" spans="1:8" x14ac:dyDescent="0.3">
      <c r="A224">
        <v>18</v>
      </c>
      <c r="B224" s="1">
        <v>43607</v>
      </c>
      <c r="C224" s="3"/>
      <c r="D224" s="3" t="s">
        <v>18</v>
      </c>
      <c r="E224" s="3" t="s">
        <v>16</v>
      </c>
      <c r="F224" t="str">
        <f t="shared" si="3"/>
        <v>Research Report - Initiating Coverage</v>
      </c>
      <c r="G224" s="4">
        <f>INDEX('Costs Type'!$C$2:$C$7,MATCH('Costs Log'!F224,'Costs Type'!$B$2:$B$7,0))</f>
        <v>1000</v>
      </c>
      <c r="H224" t="str">
        <f>VLOOKUP(A224,Sheet!$A$1:$B$21,2,FALSE)</f>
        <v>Ironman Funds</v>
      </c>
    </row>
    <row r="225" spans="1:8" x14ac:dyDescent="0.3">
      <c r="A225">
        <v>20</v>
      </c>
      <c r="B225" s="1">
        <v>43607</v>
      </c>
      <c r="C225" s="3"/>
      <c r="D225" s="3" t="s">
        <v>15</v>
      </c>
      <c r="E225" s="3" t="s">
        <v>16</v>
      </c>
      <c r="F225" t="str">
        <f t="shared" si="3"/>
        <v>Research Report - Industry Report</v>
      </c>
      <c r="G225" s="4">
        <f>INDEX('Costs Type'!$C$2:$C$7,MATCH('Costs Log'!F225,'Costs Type'!$B$2:$B$7,0))</f>
        <v>500</v>
      </c>
      <c r="H225" t="str">
        <f>VLOOKUP(A225,Sheet!$A$1:$B$21,2,FALSE)</f>
        <v>Jaguar Group of Funds</v>
      </c>
    </row>
    <row r="226" spans="1:8" x14ac:dyDescent="0.3">
      <c r="A226">
        <v>20</v>
      </c>
      <c r="B226" s="1">
        <v>43607</v>
      </c>
      <c r="C226" s="3"/>
      <c r="D226" s="3" t="s">
        <v>18</v>
      </c>
      <c r="E226" s="3" t="s">
        <v>16</v>
      </c>
      <c r="F226" t="str">
        <f t="shared" si="3"/>
        <v>Research Report - Initiating Coverage</v>
      </c>
      <c r="G226" s="4">
        <f>INDEX('Costs Type'!$C$2:$C$7,MATCH('Costs Log'!F226,'Costs Type'!$B$2:$B$7,0))</f>
        <v>1000</v>
      </c>
      <c r="H226" t="str">
        <f>VLOOKUP(A226,Sheet!$A$1:$B$21,2,FALSE)</f>
        <v>Jaguar Group of Funds</v>
      </c>
    </row>
    <row r="227" spans="1:8" x14ac:dyDescent="0.3">
      <c r="A227">
        <v>6</v>
      </c>
      <c r="B227" s="1">
        <v>43608</v>
      </c>
      <c r="C227" s="3"/>
      <c r="D227" s="3" t="s">
        <v>18</v>
      </c>
      <c r="E227" s="3" t="s">
        <v>16</v>
      </c>
      <c r="F227" t="str">
        <f t="shared" si="3"/>
        <v>Research Report - Initiating Coverage</v>
      </c>
      <c r="G227" s="4">
        <f>INDEX('Costs Type'!$C$2:$C$7,MATCH('Costs Log'!F227,'Costs Type'!$B$2:$B$7,0))</f>
        <v>1000</v>
      </c>
      <c r="H227" t="str">
        <f>VLOOKUP(A227,Sheet!$A$1:$B$21,2,FALSE)</f>
        <v>DecaFund</v>
      </c>
    </row>
    <row r="228" spans="1:8" x14ac:dyDescent="0.3">
      <c r="A228">
        <v>8</v>
      </c>
      <c r="B228" s="1">
        <v>43608</v>
      </c>
      <c r="C228" s="3" t="s">
        <v>13</v>
      </c>
      <c r="D228" s="3" t="s">
        <v>19</v>
      </c>
      <c r="E228" s="3" t="s">
        <v>16</v>
      </c>
      <c r="F228" t="str">
        <f t="shared" si="3"/>
        <v>Call - Associate</v>
      </c>
      <c r="G228" s="4">
        <f>INDEX('Costs Type'!$C$2:$C$7,MATCH('Costs Log'!F228,'Costs Type'!$B$2:$B$7,0))</f>
        <v>60</v>
      </c>
      <c r="H228" t="str">
        <f>VLOOKUP(A228,Sheet!$A$1:$B$21,2,FALSE)</f>
        <v>KKZ Asset Management</v>
      </c>
    </row>
    <row r="229" spans="1:8" x14ac:dyDescent="0.3">
      <c r="A229">
        <v>19</v>
      </c>
      <c r="B229" s="1">
        <v>43608</v>
      </c>
      <c r="C229" s="3"/>
      <c r="D229" s="3" t="s">
        <v>19</v>
      </c>
      <c r="E229" s="3" t="s">
        <v>14</v>
      </c>
      <c r="F229" t="str">
        <f t="shared" si="3"/>
        <v>Management Meeting</v>
      </c>
      <c r="G229" s="4">
        <f>INDEX('Costs Type'!$C$2:$C$7,MATCH('Costs Log'!F229,'Costs Type'!$B$2:$B$7,0))</f>
        <v>250</v>
      </c>
      <c r="H229" t="str">
        <f>VLOOKUP(A229,Sheet!$A$1:$B$21,2,FALSE)</f>
        <v>Second Point Management</v>
      </c>
    </row>
    <row r="230" spans="1:8" x14ac:dyDescent="0.3">
      <c r="A230">
        <v>19</v>
      </c>
      <c r="B230" s="1">
        <v>43608</v>
      </c>
      <c r="C230" s="3"/>
      <c r="D230" s="3" t="s">
        <v>18</v>
      </c>
      <c r="E230" s="3" t="s">
        <v>16</v>
      </c>
      <c r="F230" t="str">
        <f t="shared" si="3"/>
        <v>Research Report - Initiating Coverage</v>
      </c>
      <c r="G230" s="4">
        <f>INDEX('Costs Type'!$C$2:$C$7,MATCH('Costs Log'!F230,'Costs Type'!$B$2:$B$7,0))</f>
        <v>1000</v>
      </c>
      <c r="H230" t="str">
        <f>VLOOKUP(A230,Sheet!$A$1:$B$21,2,FALSE)</f>
        <v>Second Point Management</v>
      </c>
    </row>
    <row r="231" spans="1:8" x14ac:dyDescent="0.3">
      <c r="A231">
        <v>19</v>
      </c>
      <c r="B231" s="1">
        <v>43608</v>
      </c>
      <c r="C231" s="3"/>
      <c r="D231" s="3" t="s">
        <v>19</v>
      </c>
      <c r="E231" s="3" t="s">
        <v>14</v>
      </c>
      <c r="F231" t="str">
        <f t="shared" si="3"/>
        <v>Management Meeting</v>
      </c>
      <c r="G231" s="4">
        <f>INDEX('Costs Type'!$C$2:$C$7,MATCH('Costs Log'!F231,'Costs Type'!$B$2:$B$7,0))</f>
        <v>250</v>
      </c>
      <c r="H231" t="str">
        <f>VLOOKUP(A231,Sheet!$A$1:$B$21,2,FALSE)</f>
        <v>Second Point Management</v>
      </c>
    </row>
    <row r="232" spans="1:8" x14ac:dyDescent="0.3">
      <c r="A232">
        <v>7</v>
      </c>
      <c r="B232" s="1">
        <v>43609</v>
      </c>
      <c r="C232" s="3"/>
      <c r="D232" s="3" t="s">
        <v>17</v>
      </c>
      <c r="E232" s="3" t="s">
        <v>16</v>
      </c>
      <c r="F232" t="str">
        <f t="shared" si="3"/>
        <v>Research Report - Quarterly Update</v>
      </c>
      <c r="G232" s="4">
        <f>INDEX('Costs Type'!$C$2:$C$7,MATCH('Costs Log'!F232,'Costs Type'!$B$2:$B$7,0))</f>
        <v>100</v>
      </c>
      <c r="H232" t="str">
        <f>VLOOKUP(A232,Sheet!$A$1:$B$21,2,FALSE)</f>
        <v>GreenGrest Capital</v>
      </c>
    </row>
    <row r="233" spans="1:8" x14ac:dyDescent="0.3">
      <c r="A233">
        <v>14</v>
      </c>
      <c r="B233" s="1">
        <v>43609</v>
      </c>
      <c r="C233" s="3" t="s">
        <v>13</v>
      </c>
      <c r="D233" s="3" t="s">
        <v>19</v>
      </c>
      <c r="E233" s="3" t="s">
        <v>16</v>
      </c>
      <c r="F233" t="str">
        <f t="shared" si="3"/>
        <v>Call - Associate</v>
      </c>
      <c r="G233" s="4">
        <f>INDEX('Costs Type'!$C$2:$C$7,MATCH('Costs Log'!F233,'Costs Type'!$B$2:$B$7,0))</f>
        <v>60</v>
      </c>
      <c r="H233" t="str">
        <f>VLOOKUP(A233,Sheet!$A$1:$B$21,2,FALSE)</f>
        <v>DJT Green Funds</v>
      </c>
    </row>
    <row r="234" spans="1:8" x14ac:dyDescent="0.3">
      <c r="A234">
        <v>17</v>
      </c>
      <c r="B234" s="1">
        <v>43609</v>
      </c>
      <c r="C234" s="3"/>
      <c r="D234" s="3" t="s">
        <v>18</v>
      </c>
      <c r="E234" s="3" t="s">
        <v>16</v>
      </c>
      <c r="F234" t="str">
        <f t="shared" si="3"/>
        <v>Research Report - Initiating Coverage</v>
      </c>
      <c r="G234" s="4">
        <f>INDEX('Costs Type'!$C$2:$C$7,MATCH('Costs Log'!F234,'Costs Type'!$B$2:$B$7,0))</f>
        <v>1000</v>
      </c>
      <c r="H234" t="str">
        <f>VLOOKUP(A234,Sheet!$A$1:$B$21,2,FALSE)</f>
        <v>Los Santos Asset Management</v>
      </c>
    </row>
    <row r="235" spans="1:8" x14ac:dyDescent="0.3">
      <c r="A235">
        <v>17</v>
      </c>
      <c r="B235" s="1">
        <v>43609</v>
      </c>
      <c r="C235" s="3" t="s">
        <v>12</v>
      </c>
      <c r="D235" s="3" t="s">
        <v>19</v>
      </c>
      <c r="E235" s="3" t="s">
        <v>16</v>
      </c>
      <c r="F235" t="str">
        <f t="shared" si="3"/>
        <v>Call - Analyst</v>
      </c>
      <c r="G235" s="4">
        <f>INDEX('Costs Type'!$C$2:$C$7,MATCH('Costs Log'!F235,'Costs Type'!$B$2:$B$7,0))</f>
        <v>120</v>
      </c>
      <c r="H235" t="str">
        <f>VLOOKUP(A235,Sheet!$A$1:$B$21,2,FALSE)</f>
        <v>Los Santos Asset Management</v>
      </c>
    </row>
    <row r="236" spans="1:8" x14ac:dyDescent="0.3">
      <c r="A236">
        <v>18</v>
      </c>
      <c r="B236" s="1">
        <v>43609</v>
      </c>
      <c r="C236" s="3"/>
      <c r="D236" s="3" t="s">
        <v>18</v>
      </c>
      <c r="E236" s="3" t="s">
        <v>16</v>
      </c>
      <c r="F236" t="str">
        <f t="shared" si="3"/>
        <v>Research Report - Initiating Coverage</v>
      </c>
      <c r="G236" s="4">
        <f>INDEX('Costs Type'!$C$2:$C$7,MATCH('Costs Log'!F236,'Costs Type'!$B$2:$B$7,0))</f>
        <v>1000</v>
      </c>
      <c r="H236" t="str">
        <f>VLOOKUP(A236,Sheet!$A$1:$B$21,2,FALSE)</f>
        <v>Ironman Funds</v>
      </c>
    </row>
    <row r="237" spans="1:8" x14ac:dyDescent="0.3">
      <c r="A237">
        <v>19</v>
      </c>
      <c r="B237" s="1">
        <v>43609</v>
      </c>
      <c r="C237" s="3"/>
      <c r="D237" s="3" t="s">
        <v>17</v>
      </c>
      <c r="E237" s="3" t="s">
        <v>16</v>
      </c>
      <c r="F237" t="str">
        <f t="shared" si="3"/>
        <v>Research Report - Quarterly Update</v>
      </c>
      <c r="G237" s="4">
        <f>INDEX('Costs Type'!$C$2:$C$7,MATCH('Costs Log'!F237,'Costs Type'!$B$2:$B$7,0))</f>
        <v>100</v>
      </c>
      <c r="H237" t="str">
        <f>VLOOKUP(A237,Sheet!$A$1:$B$21,2,FALSE)</f>
        <v>Second Point Management</v>
      </c>
    </row>
    <row r="238" spans="1:8" x14ac:dyDescent="0.3">
      <c r="A238">
        <v>19</v>
      </c>
      <c r="B238" s="1">
        <v>43609</v>
      </c>
      <c r="C238" s="3"/>
      <c r="D238" s="3" t="s">
        <v>17</v>
      </c>
      <c r="E238" s="3" t="s">
        <v>16</v>
      </c>
      <c r="F238" t="str">
        <f t="shared" si="3"/>
        <v>Research Report - Quarterly Update</v>
      </c>
      <c r="G238" s="4">
        <f>INDEX('Costs Type'!$C$2:$C$7,MATCH('Costs Log'!F238,'Costs Type'!$B$2:$B$7,0))</f>
        <v>100</v>
      </c>
      <c r="H238" t="str">
        <f>VLOOKUP(A238,Sheet!$A$1:$B$21,2,FALSE)</f>
        <v>Second Point Management</v>
      </c>
    </row>
    <row r="239" spans="1:8" x14ac:dyDescent="0.3">
      <c r="A239">
        <v>19</v>
      </c>
      <c r="B239" s="1">
        <v>43609</v>
      </c>
      <c r="C239" s="3"/>
      <c r="D239" s="3" t="s">
        <v>15</v>
      </c>
      <c r="E239" s="3" t="s">
        <v>16</v>
      </c>
      <c r="F239" t="str">
        <f t="shared" si="3"/>
        <v>Research Report - Industry Report</v>
      </c>
      <c r="G239" s="4">
        <f>INDEX('Costs Type'!$C$2:$C$7,MATCH('Costs Log'!F239,'Costs Type'!$B$2:$B$7,0))</f>
        <v>500</v>
      </c>
      <c r="H239" t="str">
        <f>VLOOKUP(A239,Sheet!$A$1:$B$21,2,FALSE)</f>
        <v>Second Point Management</v>
      </c>
    </row>
    <row r="240" spans="1:8" x14ac:dyDescent="0.3">
      <c r="A240">
        <v>19</v>
      </c>
      <c r="B240" s="1">
        <v>43609</v>
      </c>
      <c r="C240" s="3"/>
      <c r="D240" s="3" t="s">
        <v>17</v>
      </c>
      <c r="E240" s="3" t="s">
        <v>16</v>
      </c>
      <c r="F240" t="str">
        <f t="shared" si="3"/>
        <v>Research Report - Quarterly Update</v>
      </c>
      <c r="G240" s="4">
        <f>INDEX('Costs Type'!$C$2:$C$7,MATCH('Costs Log'!F240,'Costs Type'!$B$2:$B$7,0))</f>
        <v>100</v>
      </c>
      <c r="H240" t="str">
        <f>VLOOKUP(A240,Sheet!$A$1:$B$21,2,FALSE)</f>
        <v>Second Point Management</v>
      </c>
    </row>
    <row r="241" spans="1:8" x14ac:dyDescent="0.3">
      <c r="A241">
        <v>19</v>
      </c>
      <c r="B241" s="1">
        <v>43609</v>
      </c>
      <c r="C241" s="3"/>
      <c r="D241" s="3" t="s">
        <v>17</v>
      </c>
      <c r="E241" s="3" t="s">
        <v>16</v>
      </c>
      <c r="F241" t="str">
        <f t="shared" si="3"/>
        <v>Research Report - Quarterly Update</v>
      </c>
      <c r="G241" s="4">
        <f>INDEX('Costs Type'!$C$2:$C$7,MATCH('Costs Log'!F241,'Costs Type'!$B$2:$B$7,0))</f>
        <v>100</v>
      </c>
      <c r="H241" t="str">
        <f>VLOOKUP(A241,Sheet!$A$1:$B$21,2,FALSE)</f>
        <v>Second Point Management</v>
      </c>
    </row>
    <row r="242" spans="1:8" x14ac:dyDescent="0.3">
      <c r="A242">
        <v>19</v>
      </c>
      <c r="B242" s="1">
        <v>43609</v>
      </c>
      <c r="C242" s="3"/>
      <c r="D242" s="3" t="s">
        <v>18</v>
      </c>
      <c r="E242" s="3" t="s">
        <v>16</v>
      </c>
      <c r="F242" t="str">
        <f t="shared" si="3"/>
        <v>Research Report - Initiating Coverage</v>
      </c>
      <c r="G242" s="4">
        <f>INDEX('Costs Type'!$C$2:$C$7,MATCH('Costs Log'!F242,'Costs Type'!$B$2:$B$7,0))</f>
        <v>1000</v>
      </c>
      <c r="H242" t="str">
        <f>VLOOKUP(A242,Sheet!$A$1:$B$21,2,FALSE)</f>
        <v>Second Point Management</v>
      </c>
    </row>
    <row r="243" spans="1:8" x14ac:dyDescent="0.3">
      <c r="A243">
        <v>20</v>
      </c>
      <c r="B243" s="1">
        <v>43609</v>
      </c>
      <c r="C243" s="3" t="s">
        <v>12</v>
      </c>
      <c r="D243" s="3" t="s">
        <v>19</v>
      </c>
      <c r="E243" s="3" t="s">
        <v>16</v>
      </c>
      <c r="F243" t="str">
        <f t="shared" si="3"/>
        <v>Call - Analyst</v>
      </c>
      <c r="G243" s="4">
        <f>INDEX('Costs Type'!$C$2:$C$7,MATCH('Costs Log'!F243,'Costs Type'!$B$2:$B$7,0))</f>
        <v>120</v>
      </c>
      <c r="H243" t="str">
        <f>VLOOKUP(A243,Sheet!$A$1:$B$21,2,FALSE)</f>
        <v>Jaguar Group of Funds</v>
      </c>
    </row>
    <row r="244" spans="1:8" x14ac:dyDescent="0.3">
      <c r="A244">
        <v>20</v>
      </c>
      <c r="B244" s="1">
        <v>43609</v>
      </c>
      <c r="C244" s="3"/>
      <c r="D244" s="3" t="s">
        <v>15</v>
      </c>
      <c r="E244" s="3" t="s">
        <v>16</v>
      </c>
      <c r="F244" t="str">
        <f t="shared" si="3"/>
        <v>Research Report - Industry Report</v>
      </c>
      <c r="G244" s="4">
        <f>INDEX('Costs Type'!$C$2:$C$7,MATCH('Costs Log'!F244,'Costs Type'!$B$2:$B$7,0))</f>
        <v>500</v>
      </c>
      <c r="H244" t="str">
        <f>VLOOKUP(A244,Sheet!$A$1:$B$21,2,FALSE)</f>
        <v>Jaguar Group of Funds</v>
      </c>
    </row>
    <row r="245" spans="1:8" x14ac:dyDescent="0.3">
      <c r="A245">
        <v>4</v>
      </c>
      <c r="B245" s="1">
        <v>43612</v>
      </c>
      <c r="C245" s="3"/>
      <c r="D245" s="3" t="s">
        <v>15</v>
      </c>
      <c r="E245" s="3" t="s">
        <v>16</v>
      </c>
      <c r="F245" t="str">
        <f t="shared" si="3"/>
        <v>Research Report - Industry Report</v>
      </c>
      <c r="G245" s="4">
        <f>INDEX('Costs Type'!$C$2:$C$7,MATCH('Costs Log'!F245,'Costs Type'!$B$2:$B$7,0))</f>
        <v>500</v>
      </c>
      <c r="H245" t="str">
        <f>VLOOKUP(A245,Sheet!$A$1:$B$21,2,FALSE)</f>
        <v>CapitalOwl</v>
      </c>
    </row>
    <row r="246" spans="1:8" x14ac:dyDescent="0.3">
      <c r="A246">
        <v>5</v>
      </c>
      <c r="B246" s="1">
        <v>43612</v>
      </c>
      <c r="C246" s="3"/>
      <c r="D246" s="3" t="s">
        <v>15</v>
      </c>
      <c r="E246" s="3" t="s">
        <v>16</v>
      </c>
      <c r="F246" t="str">
        <f t="shared" si="3"/>
        <v>Research Report - Industry Report</v>
      </c>
      <c r="G246" s="4">
        <f>INDEX('Costs Type'!$C$2:$C$7,MATCH('Costs Log'!F246,'Costs Type'!$B$2:$B$7,0))</f>
        <v>500</v>
      </c>
      <c r="H246" t="str">
        <f>VLOOKUP(A246,Sheet!$A$1:$B$21,2,FALSE)</f>
        <v>Alpha Capital</v>
      </c>
    </row>
    <row r="247" spans="1:8" x14ac:dyDescent="0.3">
      <c r="A247">
        <v>6</v>
      </c>
      <c r="B247" s="1">
        <v>43612</v>
      </c>
      <c r="C247" s="3" t="s">
        <v>13</v>
      </c>
      <c r="D247" s="3" t="s">
        <v>19</v>
      </c>
      <c r="E247" s="3" t="s">
        <v>16</v>
      </c>
      <c r="F247" t="str">
        <f t="shared" si="3"/>
        <v>Call - Associate</v>
      </c>
      <c r="G247" s="4">
        <f>INDEX('Costs Type'!$C$2:$C$7,MATCH('Costs Log'!F247,'Costs Type'!$B$2:$B$7,0))</f>
        <v>60</v>
      </c>
      <c r="H247" t="str">
        <f>VLOOKUP(A247,Sheet!$A$1:$B$21,2,FALSE)</f>
        <v>DecaFund</v>
      </c>
    </row>
    <row r="248" spans="1:8" x14ac:dyDescent="0.3">
      <c r="A248">
        <v>17</v>
      </c>
      <c r="B248" s="1">
        <v>43612</v>
      </c>
      <c r="C248" s="3"/>
      <c r="D248" s="3" t="s">
        <v>18</v>
      </c>
      <c r="E248" s="3" t="s">
        <v>16</v>
      </c>
      <c r="F248" t="str">
        <f t="shared" si="3"/>
        <v>Research Report - Initiating Coverage</v>
      </c>
      <c r="G248" s="4">
        <f>INDEX('Costs Type'!$C$2:$C$7,MATCH('Costs Log'!F248,'Costs Type'!$B$2:$B$7,0))</f>
        <v>1000</v>
      </c>
      <c r="H248" t="str">
        <f>VLOOKUP(A248,Sheet!$A$1:$B$21,2,FALSE)</f>
        <v>Los Santos Asset Management</v>
      </c>
    </row>
    <row r="249" spans="1:8" x14ac:dyDescent="0.3">
      <c r="A249">
        <v>17</v>
      </c>
      <c r="B249" s="1">
        <v>43612</v>
      </c>
      <c r="C249" s="3"/>
      <c r="D249" s="3" t="s">
        <v>15</v>
      </c>
      <c r="E249" s="3" t="s">
        <v>16</v>
      </c>
      <c r="F249" t="str">
        <f t="shared" si="3"/>
        <v>Research Report - Industry Report</v>
      </c>
      <c r="G249" s="4">
        <f>INDEX('Costs Type'!$C$2:$C$7,MATCH('Costs Log'!F249,'Costs Type'!$B$2:$B$7,0))</f>
        <v>500</v>
      </c>
      <c r="H249" t="str">
        <f>VLOOKUP(A249,Sheet!$A$1:$B$21,2,FALSE)</f>
        <v>Los Santos Asset Management</v>
      </c>
    </row>
    <row r="250" spans="1:8" x14ac:dyDescent="0.3">
      <c r="A250">
        <v>18</v>
      </c>
      <c r="B250" s="1">
        <v>43612</v>
      </c>
      <c r="C250" s="3"/>
      <c r="D250" s="3" t="s">
        <v>15</v>
      </c>
      <c r="E250" s="3" t="s">
        <v>16</v>
      </c>
      <c r="F250" t="str">
        <f t="shared" si="3"/>
        <v>Research Report - Industry Report</v>
      </c>
      <c r="G250" s="4">
        <f>INDEX('Costs Type'!$C$2:$C$7,MATCH('Costs Log'!F250,'Costs Type'!$B$2:$B$7,0))</f>
        <v>500</v>
      </c>
      <c r="H250" t="str">
        <f>VLOOKUP(A250,Sheet!$A$1:$B$21,2,FALSE)</f>
        <v>Ironman Funds</v>
      </c>
    </row>
    <row r="251" spans="1:8" x14ac:dyDescent="0.3">
      <c r="A251">
        <v>19</v>
      </c>
      <c r="B251" s="1">
        <v>43612</v>
      </c>
      <c r="C251" s="3" t="s">
        <v>13</v>
      </c>
      <c r="D251" s="3" t="s">
        <v>19</v>
      </c>
      <c r="E251" s="3" t="s">
        <v>16</v>
      </c>
      <c r="F251" t="str">
        <f t="shared" si="3"/>
        <v>Call - Associate</v>
      </c>
      <c r="G251" s="4">
        <f>INDEX('Costs Type'!$C$2:$C$7,MATCH('Costs Log'!F251,'Costs Type'!$B$2:$B$7,0))</f>
        <v>60</v>
      </c>
      <c r="H251" t="str">
        <f>VLOOKUP(A251,Sheet!$A$1:$B$21,2,FALSE)</f>
        <v>Second Point Management</v>
      </c>
    </row>
    <row r="252" spans="1:8" x14ac:dyDescent="0.3">
      <c r="A252">
        <v>19</v>
      </c>
      <c r="B252" s="1">
        <v>43612</v>
      </c>
      <c r="C252" s="3"/>
      <c r="D252" s="3" t="s">
        <v>15</v>
      </c>
      <c r="E252" s="3" t="s">
        <v>16</v>
      </c>
      <c r="F252" t="str">
        <f t="shared" si="3"/>
        <v>Research Report - Industry Report</v>
      </c>
      <c r="G252" s="4">
        <f>INDEX('Costs Type'!$C$2:$C$7,MATCH('Costs Log'!F252,'Costs Type'!$B$2:$B$7,0))</f>
        <v>500</v>
      </c>
      <c r="H252" t="str">
        <f>VLOOKUP(A252,Sheet!$A$1:$B$21,2,FALSE)</f>
        <v>Second Point Management</v>
      </c>
    </row>
    <row r="253" spans="1:8" x14ac:dyDescent="0.3">
      <c r="A253">
        <v>19</v>
      </c>
      <c r="B253" s="1">
        <v>43612</v>
      </c>
      <c r="C253" s="3"/>
      <c r="D253" s="3" t="s">
        <v>18</v>
      </c>
      <c r="E253" s="3" t="s">
        <v>16</v>
      </c>
      <c r="F253" t="str">
        <f t="shared" si="3"/>
        <v>Research Report - Initiating Coverage</v>
      </c>
      <c r="G253" s="4">
        <f>INDEX('Costs Type'!$C$2:$C$7,MATCH('Costs Log'!F253,'Costs Type'!$B$2:$B$7,0))</f>
        <v>1000</v>
      </c>
      <c r="H253" t="str">
        <f>VLOOKUP(A253,Sheet!$A$1:$B$21,2,FALSE)</f>
        <v>Second Point Management</v>
      </c>
    </row>
    <row r="254" spans="1:8" x14ac:dyDescent="0.3">
      <c r="A254">
        <v>20</v>
      </c>
      <c r="B254" s="1">
        <v>43612</v>
      </c>
      <c r="C254" s="3"/>
      <c r="D254" s="3" t="s">
        <v>18</v>
      </c>
      <c r="E254" s="3" t="s">
        <v>16</v>
      </c>
      <c r="F254" t="str">
        <f t="shared" si="3"/>
        <v>Research Report - Initiating Coverage</v>
      </c>
      <c r="G254" s="4">
        <f>INDEX('Costs Type'!$C$2:$C$7,MATCH('Costs Log'!F254,'Costs Type'!$B$2:$B$7,0))</f>
        <v>1000</v>
      </c>
      <c r="H254" t="str">
        <f>VLOOKUP(A254,Sheet!$A$1:$B$21,2,FALSE)</f>
        <v>Jaguar Group of Funds</v>
      </c>
    </row>
    <row r="255" spans="1:8" x14ac:dyDescent="0.3">
      <c r="A255">
        <v>20</v>
      </c>
      <c r="B255" s="1">
        <v>43612</v>
      </c>
      <c r="C255" s="3"/>
      <c r="D255" s="3" t="s">
        <v>15</v>
      </c>
      <c r="E255" s="3" t="s">
        <v>16</v>
      </c>
      <c r="F255" t="str">
        <f t="shared" si="3"/>
        <v>Research Report - Industry Report</v>
      </c>
      <c r="G255" s="4">
        <f>INDEX('Costs Type'!$C$2:$C$7,MATCH('Costs Log'!F255,'Costs Type'!$B$2:$B$7,0))</f>
        <v>500</v>
      </c>
      <c r="H255" t="str">
        <f>VLOOKUP(A255,Sheet!$A$1:$B$21,2,FALSE)</f>
        <v>Jaguar Group of Funds</v>
      </c>
    </row>
    <row r="256" spans="1:8" x14ac:dyDescent="0.3">
      <c r="A256">
        <v>20</v>
      </c>
      <c r="B256" s="1">
        <v>43612</v>
      </c>
      <c r="C256" s="3"/>
      <c r="D256" s="3" t="s">
        <v>18</v>
      </c>
      <c r="E256" s="3" t="s">
        <v>16</v>
      </c>
      <c r="F256" t="str">
        <f t="shared" si="3"/>
        <v>Research Report - Initiating Coverage</v>
      </c>
      <c r="G256" s="4">
        <f>INDEX('Costs Type'!$C$2:$C$7,MATCH('Costs Log'!F256,'Costs Type'!$B$2:$B$7,0))</f>
        <v>1000</v>
      </c>
      <c r="H256" t="str">
        <f>VLOOKUP(A256,Sheet!$A$1:$B$21,2,FALSE)</f>
        <v>Jaguar Group of Funds</v>
      </c>
    </row>
    <row r="257" spans="1:8" x14ac:dyDescent="0.3">
      <c r="A257">
        <v>20</v>
      </c>
      <c r="B257" s="1">
        <v>43612</v>
      </c>
      <c r="C257" s="3"/>
      <c r="D257" s="3" t="s">
        <v>17</v>
      </c>
      <c r="E257" s="3" t="s">
        <v>16</v>
      </c>
      <c r="F257" t="str">
        <f t="shared" si="3"/>
        <v>Research Report - Quarterly Update</v>
      </c>
      <c r="G257" s="4">
        <f>INDEX('Costs Type'!$C$2:$C$7,MATCH('Costs Log'!F257,'Costs Type'!$B$2:$B$7,0))</f>
        <v>100</v>
      </c>
      <c r="H257" t="str">
        <f>VLOOKUP(A257,Sheet!$A$1:$B$21,2,FALSE)</f>
        <v>Jaguar Group of Funds</v>
      </c>
    </row>
    <row r="258" spans="1:8" x14ac:dyDescent="0.3">
      <c r="A258">
        <v>19</v>
      </c>
      <c r="B258" s="1">
        <v>43613</v>
      </c>
      <c r="C258" s="3"/>
      <c r="D258" s="3" t="s">
        <v>15</v>
      </c>
      <c r="E258" s="3" t="s">
        <v>16</v>
      </c>
      <c r="F258" t="str">
        <f t="shared" si="3"/>
        <v>Research Report - Industry Report</v>
      </c>
      <c r="G258" s="4">
        <f>INDEX('Costs Type'!$C$2:$C$7,MATCH('Costs Log'!F258,'Costs Type'!$B$2:$B$7,0))</f>
        <v>500</v>
      </c>
      <c r="H258" t="str">
        <f>VLOOKUP(A258,Sheet!$A$1:$B$21,2,FALSE)</f>
        <v>Second Point Management</v>
      </c>
    </row>
    <row r="259" spans="1:8" x14ac:dyDescent="0.3">
      <c r="A259">
        <v>19</v>
      </c>
      <c r="B259" s="1">
        <v>43613</v>
      </c>
      <c r="C259" s="3"/>
      <c r="D259" s="3" t="s">
        <v>19</v>
      </c>
      <c r="E259" s="3" t="s">
        <v>14</v>
      </c>
      <c r="F259" t="str">
        <f t="shared" ref="F259:F322" si="4">IF(C259&lt;&gt;"","Call - "&amp;C259,IF(E259="Yes","Management Meeting","Research Report - " &amp;D259))</f>
        <v>Management Meeting</v>
      </c>
      <c r="G259" s="4">
        <f>INDEX('Costs Type'!$C$2:$C$7,MATCH('Costs Log'!F259,'Costs Type'!$B$2:$B$7,0))</f>
        <v>250</v>
      </c>
      <c r="H259" t="str">
        <f>VLOOKUP(A259,Sheet!$A$1:$B$21,2,FALSE)</f>
        <v>Second Point Management</v>
      </c>
    </row>
    <row r="260" spans="1:8" x14ac:dyDescent="0.3">
      <c r="A260">
        <v>20</v>
      </c>
      <c r="B260" s="1">
        <v>43613</v>
      </c>
      <c r="C260" s="3"/>
      <c r="D260" s="3" t="s">
        <v>17</v>
      </c>
      <c r="E260" s="3" t="s">
        <v>16</v>
      </c>
      <c r="F260" t="str">
        <f t="shared" si="4"/>
        <v>Research Report - Quarterly Update</v>
      </c>
      <c r="G260" s="4">
        <f>INDEX('Costs Type'!$C$2:$C$7,MATCH('Costs Log'!F260,'Costs Type'!$B$2:$B$7,0))</f>
        <v>100</v>
      </c>
      <c r="H260" t="str">
        <f>VLOOKUP(A260,Sheet!$A$1:$B$21,2,FALSE)</f>
        <v>Jaguar Group of Funds</v>
      </c>
    </row>
    <row r="261" spans="1:8" x14ac:dyDescent="0.3">
      <c r="A261">
        <v>4</v>
      </c>
      <c r="B261" s="1">
        <v>43614</v>
      </c>
      <c r="C261" s="3"/>
      <c r="D261" s="3" t="s">
        <v>17</v>
      </c>
      <c r="E261" s="3" t="s">
        <v>16</v>
      </c>
      <c r="F261" t="str">
        <f t="shared" si="4"/>
        <v>Research Report - Quarterly Update</v>
      </c>
      <c r="G261" s="4">
        <f>INDEX('Costs Type'!$C$2:$C$7,MATCH('Costs Log'!F261,'Costs Type'!$B$2:$B$7,0))</f>
        <v>100</v>
      </c>
      <c r="H261" t="str">
        <f>VLOOKUP(A261,Sheet!$A$1:$B$21,2,FALSE)</f>
        <v>CapitalOwl</v>
      </c>
    </row>
    <row r="262" spans="1:8" x14ac:dyDescent="0.3">
      <c r="A262">
        <v>7</v>
      </c>
      <c r="B262" s="1">
        <v>43614</v>
      </c>
      <c r="C262" s="3" t="s">
        <v>12</v>
      </c>
      <c r="D262" s="3" t="s">
        <v>19</v>
      </c>
      <c r="E262" s="3" t="s">
        <v>16</v>
      </c>
      <c r="F262" t="str">
        <f t="shared" si="4"/>
        <v>Call - Analyst</v>
      </c>
      <c r="G262" s="4">
        <f>INDEX('Costs Type'!$C$2:$C$7,MATCH('Costs Log'!F262,'Costs Type'!$B$2:$B$7,0))</f>
        <v>120</v>
      </c>
      <c r="H262" t="str">
        <f>VLOOKUP(A262,Sheet!$A$1:$B$21,2,FALSE)</f>
        <v>GreenGrest Capital</v>
      </c>
    </row>
    <row r="263" spans="1:8" x14ac:dyDescent="0.3">
      <c r="A263">
        <v>9</v>
      </c>
      <c r="B263" s="1">
        <v>43614</v>
      </c>
      <c r="C263" s="3"/>
      <c r="D263" s="3" t="s">
        <v>17</v>
      </c>
      <c r="E263" s="3" t="s">
        <v>16</v>
      </c>
      <c r="F263" t="str">
        <f t="shared" si="4"/>
        <v>Research Report - Quarterly Update</v>
      </c>
      <c r="G263" s="4">
        <f>INDEX('Costs Type'!$C$2:$C$7,MATCH('Costs Log'!F263,'Costs Type'!$B$2:$B$7,0))</f>
        <v>100</v>
      </c>
      <c r="H263" t="str">
        <f>VLOOKUP(A263,Sheet!$A$1:$B$21,2,FALSE)</f>
        <v>Netpune Capital</v>
      </c>
    </row>
    <row r="264" spans="1:8" x14ac:dyDescent="0.3">
      <c r="A264">
        <v>9</v>
      </c>
      <c r="B264" s="1">
        <v>43614</v>
      </c>
      <c r="C264" s="3"/>
      <c r="D264" s="3" t="s">
        <v>15</v>
      </c>
      <c r="E264" s="3" t="s">
        <v>16</v>
      </c>
      <c r="F264" t="str">
        <f t="shared" si="4"/>
        <v>Research Report - Industry Report</v>
      </c>
      <c r="G264" s="4">
        <f>INDEX('Costs Type'!$C$2:$C$7,MATCH('Costs Log'!F264,'Costs Type'!$B$2:$B$7,0))</f>
        <v>500</v>
      </c>
      <c r="H264" t="str">
        <f>VLOOKUP(A264,Sheet!$A$1:$B$21,2,FALSE)</f>
        <v>Netpune Capital</v>
      </c>
    </row>
    <row r="265" spans="1:8" x14ac:dyDescent="0.3">
      <c r="A265">
        <v>11</v>
      </c>
      <c r="B265" s="1">
        <v>43614</v>
      </c>
      <c r="C265" s="3" t="s">
        <v>12</v>
      </c>
      <c r="D265" s="3" t="s">
        <v>19</v>
      </c>
      <c r="E265" s="3" t="s">
        <v>16</v>
      </c>
      <c r="F265" t="str">
        <f t="shared" si="4"/>
        <v>Call - Analyst</v>
      </c>
      <c r="G265" s="4">
        <f>INDEX('Costs Type'!$C$2:$C$7,MATCH('Costs Log'!F265,'Costs Type'!$B$2:$B$7,0))</f>
        <v>120</v>
      </c>
      <c r="H265" t="str">
        <f>VLOOKUP(A265,Sheet!$A$1:$B$21,2,FALSE)</f>
        <v>Beta Dynamic Fund</v>
      </c>
    </row>
    <row r="266" spans="1:8" x14ac:dyDescent="0.3">
      <c r="A266">
        <v>10</v>
      </c>
      <c r="B266" s="1">
        <v>43615</v>
      </c>
      <c r="C266" s="3" t="s">
        <v>12</v>
      </c>
      <c r="D266" s="3" t="s">
        <v>19</v>
      </c>
      <c r="E266" s="3" t="s">
        <v>16</v>
      </c>
      <c r="F266" t="str">
        <f t="shared" si="4"/>
        <v>Call - Analyst</v>
      </c>
      <c r="G266" s="4">
        <f>INDEX('Costs Type'!$C$2:$C$7,MATCH('Costs Log'!F266,'Costs Type'!$B$2:$B$7,0))</f>
        <v>120</v>
      </c>
      <c r="H266" t="str">
        <f>VLOOKUP(A266,Sheet!$A$1:$B$21,2,FALSE)</f>
        <v>Spectrum Group</v>
      </c>
    </row>
    <row r="267" spans="1:8" x14ac:dyDescent="0.3">
      <c r="A267">
        <v>16</v>
      </c>
      <c r="B267" s="1">
        <v>43615</v>
      </c>
      <c r="C267" s="3" t="s">
        <v>12</v>
      </c>
      <c r="D267" s="3" t="s">
        <v>19</v>
      </c>
      <c r="E267" s="3" t="s">
        <v>16</v>
      </c>
      <c r="F267" t="str">
        <f t="shared" si="4"/>
        <v>Call - Analyst</v>
      </c>
      <c r="G267" s="4">
        <f>INDEX('Costs Type'!$C$2:$C$7,MATCH('Costs Log'!F267,'Costs Type'!$B$2:$B$7,0))</f>
        <v>120</v>
      </c>
      <c r="H267" t="str">
        <f>VLOOKUP(A267,Sheet!$A$1:$B$21,2,FALSE)</f>
        <v>Bridgebay Associates</v>
      </c>
    </row>
    <row r="268" spans="1:8" x14ac:dyDescent="0.3">
      <c r="A268">
        <v>20</v>
      </c>
      <c r="B268" s="1">
        <v>43615</v>
      </c>
      <c r="C268" s="3"/>
      <c r="D268" s="3" t="s">
        <v>17</v>
      </c>
      <c r="E268" s="3" t="s">
        <v>16</v>
      </c>
      <c r="F268" t="str">
        <f t="shared" si="4"/>
        <v>Research Report - Quarterly Update</v>
      </c>
      <c r="G268" s="4">
        <f>INDEX('Costs Type'!$C$2:$C$7,MATCH('Costs Log'!F268,'Costs Type'!$B$2:$B$7,0))</f>
        <v>100</v>
      </c>
      <c r="H268" t="str">
        <f>VLOOKUP(A268,Sheet!$A$1:$B$21,2,FALSE)</f>
        <v>Jaguar Group of Funds</v>
      </c>
    </row>
    <row r="269" spans="1:8" x14ac:dyDescent="0.3">
      <c r="A269">
        <v>8</v>
      </c>
      <c r="B269" s="1">
        <v>43616</v>
      </c>
      <c r="C269" s="3"/>
      <c r="D269" s="3" t="s">
        <v>17</v>
      </c>
      <c r="E269" s="3" t="s">
        <v>16</v>
      </c>
      <c r="F269" t="str">
        <f t="shared" si="4"/>
        <v>Research Report - Quarterly Update</v>
      </c>
      <c r="G269" s="4">
        <f>INDEX('Costs Type'!$C$2:$C$7,MATCH('Costs Log'!F269,'Costs Type'!$B$2:$B$7,0))</f>
        <v>100</v>
      </c>
      <c r="H269" t="str">
        <f>VLOOKUP(A269,Sheet!$A$1:$B$21,2,FALSE)</f>
        <v>KKZ Asset Management</v>
      </c>
    </row>
    <row r="270" spans="1:8" x14ac:dyDescent="0.3">
      <c r="A270">
        <v>10</v>
      </c>
      <c r="B270" s="1">
        <v>43616</v>
      </c>
      <c r="C270" s="3" t="s">
        <v>13</v>
      </c>
      <c r="D270" s="3" t="s">
        <v>19</v>
      </c>
      <c r="E270" s="3" t="s">
        <v>16</v>
      </c>
      <c r="F270" t="str">
        <f t="shared" si="4"/>
        <v>Call - Associate</v>
      </c>
      <c r="G270" s="4">
        <f>INDEX('Costs Type'!$C$2:$C$7,MATCH('Costs Log'!F270,'Costs Type'!$B$2:$B$7,0))</f>
        <v>60</v>
      </c>
      <c r="H270" t="str">
        <f>VLOOKUP(A270,Sheet!$A$1:$B$21,2,FALSE)</f>
        <v>Spectrum Group</v>
      </c>
    </row>
    <row r="271" spans="1:8" x14ac:dyDescent="0.3">
      <c r="A271">
        <v>11</v>
      </c>
      <c r="B271" s="1">
        <v>43616</v>
      </c>
      <c r="C271" s="3" t="s">
        <v>12</v>
      </c>
      <c r="D271" s="3" t="s">
        <v>19</v>
      </c>
      <c r="E271" s="3" t="s">
        <v>16</v>
      </c>
      <c r="F271" t="str">
        <f t="shared" si="4"/>
        <v>Call - Analyst</v>
      </c>
      <c r="G271" s="4">
        <f>INDEX('Costs Type'!$C$2:$C$7,MATCH('Costs Log'!F271,'Costs Type'!$B$2:$B$7,0))</f>
        <v>120</v>
      </c>
      <c r="H271" t="str">
        <f>VLOOKUP(A271,Sheet!$A$1:$B$21,2,FALSE)</f>
        <v>Beta Dynamic Fund</v>
      </c>
    </row>
    <row r="272" spans="1:8" x14ac:dyDescent="0.3">
      <c r="A272">
        <v>15</v>
      </c>
      <c r="B272" s="1">
        <v>43616</v>
      </c>
      <c r="C272" s="3" t="s">
        <v>12</v>
      </c>
      <c r="D272" s="3" t="s">
        <v>19</v>
      </c>
      <c r="E272" s="3" t="s">
        <v>16</v>
      </c>
      <c r="F272" t="str">
        <f t="shared" si="4"/>
        <v>Call - Analyst</v>
      </c>
      <c r="G272" s="4">
        <f>INDEX('Costs Type'!$C$2:$C$7,MATCH('Costs Log'!F272,'Costs Type'!$B$2:$B$7,0))</f>
        <v>120</v>
      </c>
      <c r="H272" t="str">
        <f>VLOOKUP(A272,Sheet!$A$1:$B$21,2,FALSE)</f>
        <v>Turtle River Asset Management</v>
      </c>
    </row>
    <row r="273" spans="1:8" x14ac:dyDescent="0.3">
      <c r="A273">
        <v>18</v>
      </c>
      <c r="B273" s="1">
        <v>43616</v>
      </c>
      <c r="C273" s="3"/>
      <c r="D273" s="3" t="s">
        <v>15</v>
      </c>
      <c r="E273" s="3" t="s">
        <v>16</v>
      </c>
      <c r="F273" t="str">
        <f t="shared" si="4"/>
        <v>Research Report - Industry Report</v>
      </c>
      <c r="G273" s="4">
        <f>INDEX('Costs Type'!$C$2:$C$7,MATCH('Costs Log'!F273,'Costs Type'!$B$2:$B$7,0))</f>
        <v>500</v>
      </c>
      <c r="H273" t="str">
        <f>VLOOKUP(A273,Sheet!$A$1:$B$21,2,FALSE)</f>
        <v>Ironman Funds</v>
      </c>
    </row>
    <row r="274" spans="1:8" x14ac:dyDescent="0.3">
      <c r="A274">
        <v>18</v>
      </c>
      <c r="B274" s="1">
        <v>43616</v>
      </c>
      <c r="C274" s="3"/>
      <c r="D274" s="3" t="s">
        <v>15</v>
      </c>
      <c r="E274" s="3" t="s">
        <v>16</v>
      </c>
      <c r="F274" t="str">
        <f t="shared" si="4"/>
        <v>Research Report - Industry Report</v>
      </c>
      <c r="G274" s="4">
        <f>INDEX('Costs Type'!$C$2:$C$7,MATCH('Costs Log'!F274,'Costs Type'!$B$2:$B$7,0))</f>
        <v>500</v>
      </c>
      <c r="H274" t="str">
        <f>VLOOKUP(A274,Sheet!$A$1:$B$21,2,FALSE)</f>
        <v>Ironman Funds</v>
      </c>
    </row>
    <row r="275" spans="1:8" x14ac:dyDescent="0.3">
      <c r="A275">
        <v>20</v>
      </c>
      <c r="B275" s="1">
        <v>43616</v>
      </c>
      <c r="C275" s="3" t="s">
        <v>12</v>
      </c>
      <c r="D275" s="3" t="s">
        <v>19</v>
      </c>
      <c r="E275" s="3" t="s">
        <v>16</v>
      </c>
      <c r="F275" t="str">
        <f t="shared" si="4"/>
        <v>Call - Analyst</v>
      </c>
      <c r="G275" s="4">
        <f>INDEX('Costs Type'!$C$2:$C$7,MATCH('Costs Log'!F275,'Costs Type'!$B$2:$B$7,0))</f>
        <v>120</v>
      </c>
      <c r="H275" t="str">
        <f>VLOOKUP(A275,Sheet!$A$1:$B$21,2,FALSE)</f>
        <v>Jaguar Group of Funds</v>
      </c>
    </row>
    <row r="276" spans="1:8" x14ac:dyDescent="0.3">
      <c r="A276">
        <v>20</v>
      </c>
      <c r="B276" s="1">
        <v>43616</v>
      </c>
      <c r="C276" s="3"/>
      <c r="D276" s="3" t="s">
        <v>19</v>
      </c>
      <c r="E276" s="3" t="s">
        <v>14</v>
      </c>
      <c r="F276" t="str">
        <f t="shared" si="4"/>
        <v>Management Meeting</v>
      </c>
      <c r="G276" s="4">
        <f>INDEX('Costs Type'!$C$2:$C$7,MATCH('Costs Log'!F276,'Costs Type'!$B$2:$B$7,0))</f>
        <v>250</v>
      </c>
      <c r="H276" t="str">
        <f>VLOOKUP(A276,Sheet!$A$1:$B$21,2,FALSE)</f>
        <v>Jaguar Group of Funds</v>
      </c>
    </row>
    <row r="277" spans="1:8" x14ac:dyDescent="0.3">
      <c r="A277">
        <v>20</v>
      </c>
      <c r="B277" s="1">
        <v>43616</v>
      </c>
      <c r="C277" s="3" t="s">
        <v>13</v>
      </c>
      <c r="D277" s="3" t="s">
        <v>19</v>
      </c>
      <c r="E277" s="3" t="s">
        <v>16</v>
      </c>
      <c r="F277" t="str">
        <f t="shared" si="4"/>
        <v>Call - Associate</v>
      </c>
      <c r="G277" s="4">
        <f>INDEX('Costs Type'!$C$2:$C$7,MATCH('Costs Log'!F277,'Costs Type'!$B$2:$B$7,0))</f>
        <v>60</v>
      </c>
      <c r="H277" t="str">
        <f>VLOOKUP(A277,Sheet!$A$1:$B$21,2,FALSE)</f>
        <v>Jaguar Group of Funds</v>
      </c>
    </row>
    <row r="278" spans="1:8" x14ac:dyDescent="0.3">
      <c r="A278">
        <v>20</v>
      </c>
      <c r="B278" s="1">
        <v>43616</v>
      </c>
      <c r="C278" s="3"/>
      <c r="D278" s="3" t="s">
        <v>19</v>
      </c>
      <c r="E278" s="3" t="s">
        <v>14</v>
      </c>
      <c r="F278" t="str">
        <f t="shared" si="4"/>
        <v>Management Meeting</v>
      </c>
      <c r="G278" s="4">
        <f>INDEX('Costs Type'!$C$2:$C$7,MATCH('Costs Log'!F278,'Costs Type'!$B$2:$B$7,0))</f>
        <v>250</v>
      </c>
      <c r="H278" t="str">
        <f>VLOOKUP(A278,Sheet!$A$1:$B$21,2,FALSE)</f>
        <v>Jaguar Group of Funds</v>
      </c>
    </row>
    <row r="279" spans="1:8" x14ac:dyDescent="0.3">
      <c r="A279">
        <v>5</v>
      </c>
      <c r="B279" s="1">
        <v>43619</v>
      </c>
      <c r="C279" s="3"/>
      <c r="D279" s="3" t="s">
        <v>17</v>
      </c>
      <c r="E279" s="3" t="s">
        <v>16</v>
      </c>
      <c r="F279" t="str">
        <f t="shared" si="4"/>
        <v>Research Report - Quarterly Update</v>
      </c>
      <c r="G279" s="4">
        <f>INDEX('Costs Type'!$C$2:$C$7,MATCH('Costs Log'!F279,'Costs Type'!$B$2:$B$7,0))</f>
        <v>100</v>
      </c>
      <c r="H279" t="str">
        <f>VLOOKUP(A279,Sheet!$A$1:$B$21,2,FALSE)</f>
        <v>Alpha Capital</v>
      </c>
    </row>
    <row r="280" spans="1:8" x14ac:dyDescent="0.3">
      <c r="A280">
        <v>13</v>
      </c>
      <c r="B280" s="1">
        <v>43619</v>
      </c>
      <c r="C280" s="3" t="s">
        <v>13</v>
      </c>
      <c r="D280" s="3" t="s">
        <v>19</v>
      </c>
      <c r="E280" s="3" t="s">
        <v>16</v>
      </c>
      <c r="F280" t="str">
        <f t="shared" si="4"/>
        <v>Call - Associate</v>
      </c>
      <c r="G280" s="4">
        <f>INDEX('Costs Type'!$C$2:$C$7,MATCH('Costs Log'!F280,'Costs Type'!$B$2:$B$7,0))</f>
        <v>60</v>
      </c>
      <c r="H280" t="str">
        <f>VLOOKUP(A280,Sheet!$A$1:$B$21,2,FALSE)</f>
        <v>Marquee Group Funds</v>
      </c>
    </row>
    <row r="281" spans="1:8" x14ac:dyDescent="0.3">
      <c r="A281">
        <v>18</v>
      </c>
      <c r="B281" s="1">
        <v>43619</v>
      </c>
      <c r="C281" s="3"/>
      <c r="D281" s="3" t="s">
        <v>19</v>
      </c>
      <c r="E281" s="3" t="s">
        <v>14</v>
      </c>
      <c r="F281" t="str">
        <f t="shared" si="4"/>
        <v>Management Meeting</v>
      </c>
      <c r="G281" s="4">
        <f>INDEX('Costs Type'!$C$2:$C$7,MATCH('Costs Log'!F281,'Costs Type'!$B$2:$B$7,0))</f>
        <v>250</v>
      </c>
      <c r="H281" t="str">
        <f>VLOOKUP(A281,Sheet!$A$1:$B$21,2,FALSE)</f>
        <v>Ironman Funds</v>
      </c>
    </row>
    <row r="282" spans="1:8" x14ac:dyDescent="0.3">
      <c r="A282">
        <v>19</v>
      </c>
      <c r="B282" s="1">
        <v>43619</v>
      </c>
      <c r="C282" s="3"/>
      <c r="D282" s="3" t="s">
        <v>19</v>
      </c>
      <c r="E282" s="3" t="s">
        <v>14</v>
      </c>
      <c r="F282" t="str">
        <f t="shared" si="4"/>
        <v>Management Meeting</v>
      </c>
      <c r="G282" s="4">
        <f>INDEX('Costs Type'!$C$2:$C$7,MATCH('Costs Log'!F282,'Costs Type'!$B$2:$B$7,0))</f>
        <v>250</v>
      </c>
      <c r="H282" t="str">
        <f>VLOOKUP(A282,Sheet!$A$1:$B$21,2,FALSE)</f>
        <v>Second Point Management</v>
      </c>
    </row>
    <row r="283" spans="1:8" x14ac:dyDescent="0.3">
      <c r="A283">
        <v>20</v>
      </c>
      <c r="B283" s="1">
        <v>43619</v>
      </c>
      <c r="C283" s="3"/>
      <c r="D283" s="3" t="s">
        <v>18</v>
      </c>
      <c r="E283" s="3" t="s">
        <v>16</v>
      </c>
      <c r="F283" t="str">
        <f t="shared" si="4"/>
        <v>Research Report - Initiating Coverage</v>
      </c>
      <c r="G283" s="4">
        <f>INDEX('Costs Type'!$C$2:$C$7,MATCH('Costs Log'!F283,'Costs Type'!$B$2:$B$7,0))</f>
        <v>1000</v>
      </c>
      <c r="H283" t="str">
        <f>VLOOKUP(A283,Sheet!$A$1:$B$21,2,FALSE)</f>
        <v>Jaguar Group of Funds</v>
      </c>
    </row>
    <row r="284" spans="1:8" x14ac:dyDescent="0.3">
      <c r="A284">
        <v>12</v>
      </c>
      <c r="B284" s="1">
        <v>43620</v>
      </c>
      <c r="C284" s="3"/>
      <c r="D284" s="3" t="s">
        <v>15</v>
      </c>
      <c r="E284" s="3" t="s">
        <v>16</v>
      </c>
      <c r="F284" t="str">
        <f t="shared" si="4"/>
        <v>Research Report - Industry Report</v>
      </c>
      <c r="G284" s="4">
        <f>INDEX('Costs Type'!$C$2:$C$7,MATCH('Costs Log'!F284,'Costs Type'!$B$2:$B$7,0))</f>
        <v>500</v>
      </c>
      <c r="H284" t="str">
        <f>VLOOKUP(A284,Sheet!$A$1:$B$21,2,FALSE)</f>
        <v>6igma Capital</v>
      </c>
    </row>
    <row r="285" spans="1:8" x14ac:dyDescent="0.3">
      <c r="A285">
        <v>12</v>
      </c>
      <c r="B285" s="1">
        <v>43620</v>
      </c>
      <c r="C285" s="3"/>
      <c r="D285" s="3" t="s">
        <v>18</v>
      </c>
      <c r="E285" s="3" t="s">
        <v>16</v>
      </c>
      <c r="F285" t="str">
        <f t="shared" si="4"/>
        <v>Research Report - Initiating Coverage</v>
      </c>
      <c r="G285" s="4">
        <f>INDEX('Costs Type'!$C$2:$C$7,MATCH('Costs Log'!F285,'Costs Type'!$B$2:$B$7,0))</f>
        <v>1000</v>
      </c>
      <c r="H285" t="str">
        <f>VLOOKUP(A285,Sheet!$A$1:$B$21,2,FALSE)</f>
        <v>6igma Capital</v>
      </c>
    </row>
    <row r="286" spans="1:8" x14ac:dyDescent="0.3">
      <c r="A286">
        <v>13</v>
      </c>
      <c r="B286" s="1">
        <v>43620</v>
      </c>
      <c r="C286" s="3" t="s">
        <v>12</v>
      </c>
      <c r="D286" s="3" t="s">
        <v>19</v>
      </c>
      <c r="E286" s="3" t="s">
        <v>16</v>
      </c>
      <c r="F286" t="str">
        <f t="shared" si="4"/>
        <v>Call - Analyst</v>
      </c>
      <c r="G286" s="4">
        <f>INDEX('Costs Type'!$C$2:$C$7,MATCH('Costs Log'!F286,'Costs Type'!$B$2:$B$7,0))</f>
        <v>120</v>
      </c>
      <c r="H286" t="str">
        <f>VLOOKUP(A286,Sheet!$A$1:$B$21,2,FALSE)</f>
        <v>Marquee Group Funds</v>
      </c>
    </row>
    <row r="287" spans="1:8" x14ac:dyDescent="0.3">
      <c r="A287">
        <v>18</v>
      </c>
      <c r="B287" s="1">
        <v>43620</v>
      </c>
      <c r="C287" s="3"/>
      <c r="D287" s="3" t="s">
        <v>18</v>
      </c>
      <c r="E287" s="3" t="s">
        <v>16</v>
      </c>
      <c r="F287" t="str">
        <f t="shared" si="4"/>
        <v>Research Report - Initiating Coverage</v>
      </c>
      <c r="G287" s="4">
        <f>INDEX('Costs Type'!$C$2:$C$7,MATCH('Costs Log'!F287,'Costs Type'!$B$2:$B$7,0))</f>
        <v>1000</v>
      </c>
      <c r="H287" t="str">
        <f>VLOOKUP(A287,Sheet!$A$1:$B$21,2,FALSE)</f>
        <v>Ironman Funds</v>
      </c>
    </row>
    <row r="288" spans="1:8" x14ac:dyDescent="0.3">
      <c r="A288">
        <v>19</v>
      </c>
      <c r="B288" s="1">
        <v>43620</v>
      </c>
      <c r="C288" s="3"/>
      <c r="D288" s="3" t="s">
        <v>17</v>
      </c>
      <c r="E288" s="3" t="s">
        <v>16</v>
      </c>
      <c r="F288" t="str">
        <f t="shared" si="4"/>
        <v>Research Report - Quarterly Update</v>
      </c>
      <c r="G288" s="4">
        <f>INDEX('Costs Type'!$C$2:$C$7,MATCH('Costs Log'!F288,'Costs Type'!$B$2:$B$7,0))</f>
        <v>100</v>
      </c>
      <c r="H288" t="str">
        <f>VLOOKUP(A288,Sheet!$A$1:$B$21,2,FALSE)</f>
        <v>Second Point Management</v>
      </c>
    </row>
    <row r="289" spans="1:8" x14ac:dyDescent="0.3">
      <c r="A289">
        <v>9</v>
      </c>
      <c r="B289" s="1">
        <v>43621</v>
      </c>
      <c r="C289" s="3"/>
      <c r="D289" s="3" t="s">
        <v>15</v>
      </c>
      <c r="E289" s="3" t="s">
        <v>16</v>
      </c>
      <c r="F289" t="str">
        <f t="shared" si="4"/>
        <v>Research Report - Industry Report</v>
      </c>
      <c r="G289" s="4">
        <f>INDEX('Costs Type'!$C$2:$C$7,MATCH('Costs Log'!F289,'Costs Type'!$B$2:$B$7,0))</f>
        <v>500</v>
      </c>
      <c r="H289" t="str">
        <f>VLOOKUP(A289,Sheet!$A$1:$B$21,2,FALSE)</f>
        <v>Netpune Capital</v>
      </c>
    </row>
    <row r="290" spans="1:8" x14ac:dyDescent="0.3">
      <c r="A290">
        <v>13</v>
      </c>
      <c r="B290" s="1">
        <v>43621</v>
      </c>
      <c r="C290" s="3" t="s">
        <v>12</v>
      </c>
      <c r="D290" s="3" t="s">
        <v>19</v>
      </c>
      <c r="E290" s="3" t="s">
        <v>16</v>
      </c>
      <c r="F290" t="str">
        <f t="shared" si="4"/>
        <v>Call - Analyst</v>
      </c>
      <c r="G290" s="4">
        <f>INDEX('Costs Type'!$C$2:$C$7,MATCH('Costs Log'!F290,'Costs Type'!$B$2:$B$7,0))</f>
        <v>120</v>
      </c>
      <c r="H290" t="str">
        <f>VLOOKUP(A290,Sheet!$A$1:$B$21,2,FALSE)</f>
        <v>Marquee Group Funds</v>
      </c>
    </row>
    <row r="291" spans="1:8" x14ac:dyDescent="0.3">
      <c r="A291">
        <v>15</v>
      </c>
      <c r="B291" s="1">
        <v>43621</v>
      </c>
      <c r="C291" s="3"/>
      <c r="D291" s="3" t="s">
        <v>18</v>
      </c>
      <c r="E291" s="3" t="s">
        <v>16</v>
      </c>
      <c r="F291" t="str">
        <f t="shared" si="4"/>
        <v>Research Report - Initiating Coverage</v>
      </c>
      <c r="G291" s="4">
        <f>INDEX('Costs Type'!$C$2:$C$7,MATCH('Costs Log'!F291,'Costs Type'!$B$2:$B$7,0))</f>
        <v>1000</v>
      </c>
      <c r="H291" t="str">
        <f>VLOOKUP(A291,Sheet!$A$1:$B$21,2,FALSE)</f>
        <v>Turtle River Asset Management</v>
      </c>
    </row>
    <row r="292" spans="1:8" x14ac:dyDescent="0.3">
      <c r="A292">
        <v>16</v>
      </c>
      <c r="B292" s="1">
        <v>43621</v>
      </c>
      <c r="C292" s="3" t="s">
        <v>13</v>
      </c>
      <c r="D292" s="3" t="s">
        <v>19</v>
      </c>
      <c r="E292" s="3" t="s">
        <v>16</v>
      </c>
      <c r="F292" t="str">
        <f t="shared" si="4"/>
        <v>Call - Associate</v>
      </c>
      <c r="G292" s="4">
        <f>INDEX('Costs Type'!$C$2:$C$7,MATCH('Costs Log'!F292,'Costs Type'!$B$2:$B$7,0))</f>
        <v>60</v>
      </c>
      <c r="H292" t="str">
        <f>VLOOKUP(A292,Sheet!$A$1:$B$21,2,FALSE)</f>
        <v>Bridgebay Associates</v>
      </c>
    </row>
    <row r="293" spans="1:8" x14ac:dyDescent="0.3">
      <c r="A293">
        <v>17</v>
      </c>
      <c r="B293" s="1">
        <v>43621</v>
      </c>
      <c r="C293" s="3" t="s">
        <v>12</v>
      </c>
      <c r="D293" s="3" t="s">
        <v>19</v>
      </c>
      <c r="E293" s="3" t="s">
        <v>16</v>
      </c>
      <c r="F293" t="str">
        <f t="shared" si="4"/>
        <v>Call - Analyst</v>
      </c>
      <c r="G293" s="4">
        <f>INDEX('Costs Type'!$C$2:$C$7,MATCH('Costs Log'!F293,'Costs Type'!$B$2:$B$7,0))</f>
        <v>120</v>
      </c>
      <c r="H293" t="str">
        <f>VLOOKUP(A293,Sheet!$A$1:$B$21,2,FALSE)</f>
        <v>Los Santos Asset Management</v>
      </c>
    </row>
    <row r="294" spans="1:8" x14ac:dyDescent="0.3">
      <c r="A294">
        <v>19</v>
      </c>
      <c r="B294" s="1">
        <v>43621</v>
      </c>
      <c r="C294" s="3"/>
      <c r="D294" s="3" t="s">
        <v>18</v>
      </c>
      <c r="E294" s="3" t="s">
        <v>16</v>
      </c>
      <c r="F294" t="str">
        <f t="shared" si="4"/>
        <v>Research Report - Initiating Coverage</v>
      </c>
      <c r="G294" s="4">
        <f>INDEX('Costs Type'!$C$2:$C$7,MATCH('Costs Log'!F294,'Costs Type'!$B$2:$B$7,0))</f>
        <v>1000</v>
      </c>
      <c r="H294" t="str">
        <f>VLOOKUP(A294,Sheet!$A$1:$B$21,2,FALSE)</f>
        <v>Second Point Management</v>
      </c>
    </row>
    <row r="295" spans="1:8" x14ac:dyDescent="0.3">
      <c r="A295">
        <v>20</v>
      </c>
      <c r="B295" s="1">
        <v>43621</v>
      </c>
      <c r="C295" s="3"/>
      <c r="D295" s="3" t="s">
        <v>19</v>
      </c>
      <c r="E295" s="3" t="s">
        <v>14</v>
      </c>
      <c r="F295" t="str">
        <f t="shared" si="4"/>
        <v>Management Meeting</v>
      </c>
      <c r="G295" s="4">
        <f>INDEX('Costs Type'!$C$2:$C$7,MATCH('Costs Log'!F295,'Costs Type'!$B$2:$B$7,0))</f>
        <v>250</v>
      </c>
      <c r="H295" t="str">
        <f>VLOOKUP(A295,Sheet!$A$1:$B$21,2,FALSE)</f>
        <v>Jaguar Group of Funds</v>
      </c>
    </row>
    <row r="296" spans="1:8" x14ac:dyDescent="0.3">
      <c r="A296">
        <v>20</v>
      </c>
      <c r="B296" s="1">
        <v>43621</v>
      </c>
      <c r="C296" s="3"/>
      <c r="D296" s="3" t="s">
        <v>17</v>
      </c>
      <c r="E296" s="3" t="s">
        <v>16</v>
      </c>
      <c r="F296" t="str">
        <f t="shared" si="4"/>
        <v>Research Report - Quarterly Update</v>
      </c>
      <c r="G296" s="4">
        <f>INDEX('Costs Type'!$C$2:$C$7,MATCH('Costs Log'!F296,'Costs Type'!$B$2:$B$7,0))</f>
        <v>100</v>
      </c>
      <c r="H296" t="str">
        <f>VLOOKUP(A296,Sheet!$A$1:$B$21,2,FALSE)</f>
        <v>Jaguar Group of Funds</v>
      </c>
    </row>
    <row r="297" spans="1:8" x14ac:dyDescent="0.3">
      <c r="A297">
        <v>12</v>
      </c>
      <c r="B297" s="1">
        <v>43622</v>
      </c>
      <c r="C297" s="3"/>
      <c r="D297" s="3" t="s">
        <v>17</v>
      </c>
      <c r="E297" s="3" t="s">
        <v>16</v>
      </c>
      <c r="F297" t="str">
        <f t="shared" si="4"/>
        <v>Research Report - Quarterly Update</v>
      </c>
      <c r="G297" s="4">
        <f>INDEX('Costs Type'!$C$2:$C$7,MATCH('Costs Log'!F297,'Costs Type'!$B$2:$B$7,0))</f>
        <v>100</v>
      </c>
      <c r="H297" t="str">
        <f>VLOOKUP(A297,Sheet!$A$1:$B$21,2,FALSE)</f>
        <v>6igma Capital</v>
      </c>
    </row>
    <row r="298" spans="1:8" x14ac:dyDescent="0.3">
      <c r="A298">
        <v>18</v>
      </c>
      <c r="B298" s="1">
        <v>43622</v>
      </c>
      <c r="C298" s="3" t="s">
        <v>12</v>
      </c>
      <c r="D298" s="3" t="s">
        <v>19</v>
      </c>
      <c r="E298" s="3" t="s">
        <v>16</v>
      </c>
      <c r="F298" t="str">
        <f t="shared" si="4"/>
        <v>Call - Analyst</v>
      </c>
      <c r="G298" s="4">
        <f>INDEX('Costs Type'!$C$2:$C$7,MATCH('Costs Log'!F298,'Costs Type'!$B$2:$B$7,0))</f>
        <v>120</v>
      </c>
      <c r="H298" t="str">
        <f>VLOOKUP(A298,Sheet!$A$1:$B$21,2,FALSE)</f>
        <v>Ironman Funds</v>
      </c>
    </row>
    <row r="299" spans="1:8" x14ac:dyDescent="0.3">
      <c r="A299">
        <v>9</v>
      </c>
      <c r="B299" s="1">
        <v>43623</v>
      </c>
      <c r="C299" s="3" t="s">
        <v>13</v>
      </c>
      <c r="D299" s="3" t="s">
        <v>19</v>
      </c>
      <c r="E299" s="3" t="s">
        <v>16</v>
      </c>
      <c r="F299" t="str">
        <f t="shared" si="4"/>
        <v>Call - Associate</v>
      </c>
      <c r="G299" s="4">
        <f>INDEX('Costs Type'!$C$2:$C$7,MATCH('Costs Log'!F299,'Costs Type'!$B$2:$B$7,0))</f>
        <v>60</v>
      </c>
      <c r="H299" t="str">
        <f>VLOOKUP(A299,Sheet!$A$1:$B$21,2,FALSE)</f>
        <v>Netpune Capital</v>
      </c>
    </row>
    <row r="300" spans="1:8" x14ac:dyDescent="0.3">
      <c r="A300">
        <v>15</v>
      </c>
      <c r="B300" s="1">
        <v>43623</v>
      </c>
      <c r="C300" s="3"/>
      <c r="D300" s="3" t="s">
        <v>15</v>
      </c>
      <c r="E300" s="3" t="s">
        <v>16</v>
      </c>
      <c r="F300" t="str">
        <f t="shared" si="4"/>
        <v>Research Report - Industry Report</v>
      </c>
      <c r="G300" s="4">
        <f>INDEX('Costs Type'!$C$2:$C$7,MATCH('Costs Log'!F300,'Costs Type'!$B$2:$B$7,0))</f>
        <v>500</v>
      </c>
      <c r="H300" t="str">
        <f>VLOOKUP(A300,Sheet!$A$1:$B$21,2,FALSE)</f>
        <v>Turtle River Asset Management</v>
      </c>
    </row>
    <row r="301" spans="1:8" x14ac:dyDescent="0.3">
      <c r="A301">
        <v>17</v>
      </c>
      <c r="B301" s="1">
        <v>43623</v>
      </c>
      <c r="C301" s="3"/>
      <c r="D301" s="3" t="s">
        <v>17</v>
      </c>
      <c r="E301" s="3" t="s">
        <v>16</v>
      </c>
      <c r="F301" t="str">
        <f t="shared" si="4"/>
        <v>Research Report - Quarterly Update</v>
      </c>
      <c r="G301" s="4">
        <f>INDEX('Costs Type'!$C$2:$C$7,MATCH('Costs Log'!F301,'Costs Type'!$B$2:$B$7,0))</f>
        <v>100</v>
      </c>
      <c r="H301" t="str">
        <f>VLOOKUP(A301,Sheet!$A$1:$B$21,2,FALSE)</f>
        <v>Los Santos Asset Management</v>
      </c>
    </row>
    <row r="302" spans="1:8" x14ac:dyDescent="0.3">
      <c r="A302">
        <v>18</v>
      </c>
      <c r="B302" s="1">
        <v>43623</v>
      </c>
      <c r="C302" s="3"/>
      <c r="D302" s="3" t="s">
        <v>15</v>
      </c>
      <c r="E302" s="3" t="s">
        <v>16</v>
      </c>
      <c r="F302" t="str">
        <f t="shared" si="4"/>
        <v>Research Report - Industry Report</v>
      </c>
      <c r="G302" s="4">
        <f>INDEX('Costs Type'!$C$2:$C$7,MATCH('Costs Log'!F302,'Costs Type'!$B$2:$B$7,0))</f>
        <v>500</v>
      </c>
      <c r="H302" t="str">
        <f>VLOOKUP(A302,Sheet!$A$1:$B$21,2,FALSE)</f>
        <v>Ironman Funds</v>
      </c>
    </row>
    <row r="303" spans="1:8" x14ac:dyDescent="0.3">
      <c r="A303">
        <v>20</v>
      </c>
      <c r="B303" s="1">
        <v>43623</v>
      </c>
      <c r="C303" s="3"/>
      <c r="D303" s="3" t="s">
        <v>18</v>
      </c>
      <c r="E303" s="3" t="s">
        <v>16</v>
      </c>
      <c r="F303" t="str">
        <f t="shared" si="4"/>
        <v>Research Report - Initiating Coverage</v>
      </c>
      <c r="G303" s="4">
        <f>INDEX('Costs Type'!$C$2:$C$7,MATCH('Costs Log'!F303,'Costs Type'!$B$2:$B$7,0))</f>
        <v>1000</v>
      </c>
      <c r="H303" t="str">
        <f>VLOOKUP(A303,Sheet!$A$1:$B$21,2,FALSE)</f>
        <v>Jaguar Group of Funds</v>
      </c>
    </row>
    <row r="304" spans="1:8" x14ac:dyDescent="0.3">
      <c r="A304">
        <v>20</v>
      </c>
      <c r="B304" s="1">
        <v>43623</v>
      </c>
      <c r="C304" s="3"/>
      <c r="D304" s="3" t="s">
        <v>19</v>
      </c>
      <c r="E304" s="3" t="s">
        <v>14</v>
      </c>
      <c r="F304" t="str">
        <f t="shared" si="4"/>
        <v>Management Meeting</v>
      </c>
      <c r="G304" s="4">
        <f>INDEX('Costs Type'!$C$2:$C$7,MATCH('Costs Log'!F304,'Costs Type'!$B$2:$B$7,0))</f>
        <v>250</v>
      </c>
      <c r="H304" t="str">
        <f>VLOOKUP(A304,Sheet!$A$1:$B$21,2,FALSE)</f>
        <v>Jaguar Group of Funds</v>
      </c>
    </row>
    <row r="305" spans="1:8" x14ac:dyDescent="0.3">
      <c r="A305">
        <v>18</v>
      </c>
      <c r="B305" s="1">
        <v>43626</v>
      </c>
      <c r="C305" s="3"/>
      <c r="D305" s="3" t="s">
        <v>19</v>
      </c>
      <c r="E305" s="3" t="s">
        <v>14</v>
      </c>
      <c r="F305" t="str">
        <f t="shared" si="4"/>
        <v>Management Meeting</v>
      </c>
      <c r="G305" s="4">
        <f>INDEX('Costs Type'!$C$2:$C$7,MATCH('Costs Log'!F305,'Costs Type'!$B$2:$B$7,0))</f>
        <v>250</v>
      </c>
      <c r="H305" t="str">
        <f>VLOOKUP(A305,Sheet!$A$1:$B$21,2,FALSE)</f>
        <v>Ironman Funds</v>
      </c>
    </row>
    <row r="306" spans="1:8" x14ac:dyDescent="0.3">
      <c r="A306">
        <v>18</v>
      </c>
      <c r="B306" s="1">
        <v>43626</v>
      </c>
      <c r="C306" s="3"/>
      <c r="D306" s="3" t="s">
        <v>18</v>
      </c>
      <c r="E306" s="3" t="s">
        <v>16</v>
      </c>
      <c r="F306" t="str">
        <f t="shared" si="4"/>
        <v>Research Report - Initiating Coverage</v>
      </c>
      <c r="G306" s="4">
        <f>INDEX('Costs Type'!$C$2:$C$7,MATCH('Costs Log'!F306,'Costs Type'!$B$2:$B$7,0))</f>
        <v>1000</v>
      </c>
      <c r="H306" t="str">
        <f>VLOOKUP(A306,Sheet!$A$1:$B$21,2,FALSE)</f>
        <v>Ironman Funds</v>
      </c>
    </row>
    <row r="307" spans="1:8" x14ac:dyDescent="0.3">
      <c r="A307">
        <v>19</v>
      </c>
      <c r="B307" s="1">
        <v>43626</v>
      </c>
      <c r="C307" s="3"/>
      <c r="D307" s="3" t="s">
        <v>17</v>
      </c>
      <c r="E307" s="3" t="s">
        <v>16</v>
      </c>
      <c r="F307" t="str">
        <f t="shared" si="4"/>
        <v>Research Report - Quarterly Update</v>
      </c>
      <c r="G307" s="4">
        <f>INDEX('Costs Type'!$C$2:$C$7,MATCH('Costs Log'!F307,'Costs Type'!$B$2:$B$7,0))</f>
        <v>100</v>
      </c>
      <c r="H307" t="str">
        <f>VLOOKUP(A307,Sheet!$A$1:$B$21,2,FALSE)</f>
        <v>Second Point Management</v>
      </c>
    </row>
    <row r="308" spans="1:8" x14ac:dyDescent="0.3">
      <c r="A308">
        <v>19</v>
      </c>
      <c r="B308" s="1">
        <v>43626</v>
      </c>
      <c r="C308" s="3"/>
      <c r="D308" s="3" t="s">
        <v>17</v>
      </c>
      <c r="E308" s="3" t="s">
        <v>16</v>
      </c>
      <c r="F308" t="str">
        <f t="shared" si="4"/>
        <v>Research Report - Quarterly Update</v>
      </c>
      <c r="G308" s="4">
        <f>INDEX('Costs Type'!$C$2:$C$7,MATCH('Costs Log'!F308,'Costs Type'!$B$2:$B$7,0))</f>
        <v>100</v>
      </c>
      <c r="H308" t="str">
        <f>VLOOKUP(A308,Sheet!$A$1:$B$21,2,FALSE)</f>
        <v>Second Point Management</v>
      </c>
    </row>
    <row r="309" spans="1:8" x14ac:dyDescent="0.3">
      <c r="A309">
        <v>19</v>
      </c>
      <c r="B309" s="1">
        <v>43626</v>
      </c>
      <c r="C309" s="3"/>
      <c r="D309" s="3" t="s">
        <v>15</v>
      </c>
      <c r="E309" s="3" t="s">
        <v>16</v>
      </c>
      <c r="F309" t="str">
        <f t="shared" si="4"/>
        <v>Research Report - Industry Report</v>
      </c>
      <c r="G309" s="4">
        <f>INDEX('Costs Type'!$C$2:$C$7,MATCH('Costs Log'!F309,'Costs Type'!$B$2:$B$7,0))</f>
        <v>500</v>
      </c>
      <c r="H309" t="str">
        <f>VLOOKUP(A309,Sheet!$A$1:$B$21,2,FALSE)</f>
        <v>Second Point Management</v>
      </c>
    </row>
    <row r="310" spans="1:8" x14ac:dyDescent="0.3">
      <c r="A310">
        <v>19</v>
      </c>
      <c r="B310" s="1">
        <v>43626</v>
      </c>
      <c r="C310" s="3"/>
      <c r="D310" s="3" t="s">
        <v>18</v>
      </c>
      <c r="E310" s="3" t="s">
        <v>16</v>
      </c>
      <c r="F310" t="str">
        <f t="shared" si="4"/>
        <v>Research Report - Initiating Coverage</v>
      </c>
      <c r="G310" s="4">
        <f>INDEX('Costs Type'!$C$2:$C$7,MATCH('Costs Log'!F310,'Costs Type'!$B$2:$B$7,0))</f>
        <v>1000</v>
      </c>
      <c r="H310" t="str">
        <f>VLOOKUP(A310,Sheet!$A$1:$B$21,2,FALSE)</f>
        <v>Second Point Management</v>
      </c>
    </row>
    <row r="311" spans="1:8" x14ac:dyDescent="0.3">
      <c r="A311">
        <v>20</v>
      </c>
      <c r="B311" s="1">
        <v>43626</v>
      </c>
      <c r="C311" s="3"/>
      <c r="D311" s="3" t="s">
        <v>19</v>
      </c>
      <c r="E311" s="3" t="s">
        <v>14</v>
      </c>
      <c r="F311" t="str">
        <f t="shared" si="4"/>
        <v>Management Meeting</v>
      </c>
      <c r="G311" s="4">
        <f>INDEX('Costs Type'!$C$2:$C$7,MATCH('Costs Log'!F311,'Costs Type'!$B$2:$B$7,0))</f>
        <v>250</v>
      </c>
      <c r="H311" t="str">
        <f>VLOOKUP(A311,Sheet!$A$1:$B$21,2,FALSE)</f>
        <v>Jaguar Group of Funds</v>
      </c>
    </row>
    <row r="312" spans="1:8" x14ac:dyDescent="0.3">
      <c r="A312">
        <v>8</v>
      </c>
      <c r="B312" s="1">
        <v>43627</v>
      </c>
      <c r="C312" s="3" t="s">
        <v>12</v>
      </c>
      <c r="D312" s="3" t="s">
        <v>19</v>
      </c>
      <c r="E312" s="3" t="s">
        <v>16</v>
      </c>
      <c r="F312" t="str">
        <f t="shared" si="4"/>
        <v>Call - Analyst</v>
      </c>
      <c r="G312" s="4">
        <f>INDEX('Costs Type'!$C$2:$C$7,MATCH('Costs Log'!F312,'Costs Type'!$B$2:$B$7,0))</f>
        <v>120</v>
      </c>
      <c r="H312" t="str">
        <f>VLOOKUP(A312,Sheet!$A$1:$B$21,2,FALSE)</f>
        <v>KKZ Asset Management</v>
      </c>
    </row>
    <row r="313" spans="1:8" x14ac:dyDescent="0.3">
      <c r="A313">
        <v>10</v>
      </c>
      <c r="B313" s="1">
        <v>43627</v>
      </c>
      <c r="C313" s="3" t="s">
        <v>13</v>
      </c>
      <c r="D313" s="3" t="s">
        <v>19</v>
      </c>
      <c r="E313" s="3" t="s">
        <v>16</v>
      </c>
      <c r="F313" t="str">
        <f t="shared" si="4"/>
        <v>Call - Associate</v>
      </c>
      <c r="G313" s="4">
        <f>INDEX('Costs Type'!$C$2:$C$7,MATCH('Costs Log'!F313,'Costs Type'!$B$2:$B$7,0))</f>
        <v>60</v>
      </c>
      <c r="H313" t="str">
        <f>VLOOKUP(A313,Sheet!$A$1:$B$21,2,FALSE)</f>
        <v>Spectrum Group</v>
      </c>
    </row>
    <row r="314" spans="1:8" x14ac:dyDescent="0.3">
      <c r="A314">
        <v>19</v>
      </c>
      <c r="B314" s="1">
        <v>43627</v>
      </c>
      <c r="C314" s="3"/>
      <c r="D314" s="3" t="s">
        <v>15</v>
      </c>
      <c r="E314" s="3" t="s">
        <v>16</v>
      </c>
      <c r="F314" t="str">
        <f t="shared" si="4"/>
        <v>Research Report - Industry Report</v>
      </c>
      <c r="G314" s="4">
        <f>INDEX('Costs Type'!$C$2:$C$7,MATCH('Costs Log'!F314,'Costs Type'!$B$2:$B$7,0))</f>
        <v>500</v>
      </c>
      <c r="H314" t="str">
        <f>VLOOKUP(A314,Sheet!$A$1:$B$21,2,FALSE)</f>
        <v>Second Point Management</v>
      </c>
    </row>
    <row r="315" spans="1:8" x14ac:dyDescent="0.3">
      <c r="A315">
        <v>5</v>
      </c>
      <c r="B315" s="1">
        <v>43628</v>
      </c>
      <c r="C315" s="3"/>
      <c r="D315" s="3" t="s">
        <v>18</v>
      </c>
      <c r="E315" s="3" t="s">
        <v>16</v>
      </c>
      <c r="F315" t="str">
        <f t="shared" si="4"/>
        <v>Research Report - Initiating Coverage</v>
      </c>
      <c r="G315" s="4">
        <f>INDEX('Costs Type'!$C$2:$C$7,MATCH('Costs Log'!F315,'Costs Type'!$B$2:$B$7,0))</f>
        <v>1000</v>
      </c>
      <c r="H315" t="str">
        <f>VLOOKUP(A315,Sheet!$A$1:$B$21,2,FALSE)</f>
        <v>Alpha Capital</v>
      </c>
    </row>
    <row r="316" spans="1:8" x14ac:dyDescent="0.3">
      <c r="A316">
        <v>6</v>
      </c>
      <c r="B316" s="1">
        <v>43628</v>
      </c>
      <c r="C316" s="3"/>
      <c r="D316" s="3" t="s">
        <v>17</v>
      </c>
      <c r="E316" s="3" t="s">
        <v>16</v>
      </c>
      <c r="F316" t="str">
        <f t="shared" si="4"/>
        <v>Research Report - Quarterly Update</v>
      </c>
      <c r="G316" s="4">
        <f>INDEX('Costs Type'!$C$2:$C$7,MATCH('Costs Log'!F316,'Costs Type'!$B$2:$B$7,0))</f>
        <v>100</v>
      </c>
      <c r="H316" t="str">
        <f>VLOOKUP(A316,Sheet!$A$1:$B$21,2,FALSE)</f>
        <v>DecaFund</v>
      </c>
    </row>
    <row r="317" spans="1:8" x14ac:dyDescent="0.3">
      <c r="A317">
        <v>15</v>
      </c>
      <c r="B317" s="1">
        <v>43628</v>
      </c>
      <c r="C317" s="3" t="s">
        <v>13</v>
      </c>
      <c r="D317" s="3" t="s">
        <v>19</v>
      </c>
      <c r="E317" s="3" t="s">
        <v>16</v>
      </c>
      <c r="F317" t="str">
        <f t="shared" si="4"/>
        <v>Call - Associate</v>
      </c>
      <c r="G317" s="4">
        <f>INDEX('Costs Type'!$C$2:$C$7,MATCH('Costs Log'!F317,'Costs Type'!$B$2:$B$7,0))</f>
        <v>60</v>
      </c>
      <c r="H317" t="str">
        <f>VLOOKUP(A317,Sheet!$A$1:$B$21,2,FALSE)</f>
        <v>Turtle River Asset Management</v>
      </c>
    </row>
    <row r="318" spans="1:8" x14ac:dyDescent="0.3">
      <c r="A318">
        <v>18</v>
      </c>
      <c r="B318" s="1">
        <v>43628</v>
      </c>
      <c r="C318" s="3"/>
      <c r="D318" s="3" t="s">
        <v>15</v>
      </c>
      <c r="E318" s="3" t="s">
        <v>16</v>
      </c>
      <c r="F318" t="str">
        <f t="shared" si="4"/>
        <v>Research Report - Industry Report</v>
      </c>
      <c r="G318" s="4">
        <f>INDEX('Costs Type'!$C$2:$C$7,MATCH('Costs Log'!F318,'Costs Type'!$B$2:$B$7,0))</f>
        <v>500</v>
      </c>
      <c r="H318" t="str">
        <f>VLOOKUP(A318,Sheet!$A$1:$B$21,2,FALSE)</f>
        <v>Ironman Funds</v>
      </c>
    </row>
    <row r="319" spans="1:8" x14ac:dyDescent="0.3">
      <c r="A319">
        <v>18</v>
      </c>
      <c r="B319" s="1">
        <v>43628</v>
      </c>
      <c r="C319" s="3"/>
      <c r="D319" s="3" t="s">
        <v>17</v>
      </c>
      <c r="E319" s="3" t="s">
        <v>16</v>
      </c>
      <c r="F319" t="str">
        <f t="shared" si="4"/>
        <v>Research Report - Quarterly Update</v>
      </c>
      <c r="G319" s="4">
        <f>INDEX('Costs Type'!$C$2:$C$7,MATCH('Costs Log'!F319,'Costs Type'!$B$2:$B$7,0))</f>
        <v>100</v>
      </c>
      <c r="H319" t="str">
        <f>VLOOKUP(A319,Sheet!$A$1:$B$21,2,FALSE)</f>
        <v>Ironman Funds</v>
      </c>
    </row>
    <row r="320" spans="1:8" x14ac:dyDescent="0.3">
      <c r="A320">
        <v>19</v>
      </c>
      <c r="B320" s="1">
        <v>43628</v>
      </c>
      <c r="C320" s="3"/>
      <c r="D320" s="3" t="s">
        <v>19</v>
      </c>
      <c r="E320" s="3" t="s">
        <v>14</v>
      </c>
      <c r="F320" t="str">
        <f t="shared" si="4"/>
        <v>Management Meeting</v>
      </c>
      <c r="G320" s="4">
        <f>INDEX('Costs Type'!$C$2:$C$7,MATCH('Costs Log'!F320,'Costs Type'!$B$2:$B$7,0))</f>
        <v>250</v>
      </c>
      <c r="H320" t="str">
        <f>VLOOKUP(A320,Sheet!$A$1:$B$21,2,FALSE)</f>
        <v>Second Point Management</v>
      </c>
    </row>
    <row r="321" spans="1:8" x14ac:dyDescent="0.3">
      <c r="A321">
        <v>19</v>
      </c>
      <c r="B321" s="1">
        <v>43628</v>
      </c>
      <c r="C321" s="3"/>
      <c r="D321" s="3" t="s">
        <v>15</v>
      </c>
      <c r="E321" s="3" t="s">
        <v>16</v>
      </c>
      <c r="F321" t="str">
        <f t="shared" si="4"/>
        <v>Research Report - Industry Report</v>
      </c>
      <c r="G321" s="4">
        <f>INDEX('Costs Type'!$C$2:$C$7,MATCH('Costs Log'!F321,'Costs Type'!$B$2:$B$7,0))</f>
        <v>500</v>
      </c>
      <c r="H321" t="str">
        <f>VLOOKUP(A321,Sheet!$A$1:$B$21,2,FALSE)</f>
        <v>Second Point Management</v>
      </c>
    </row>
    <row r="322" spans="1:8" x14ac:dyDescent="0.3">
      <c r="A322">
        <v>14</v>
      </c>
      <c r="B322" s="1">
        <v>43629</v>
      </c>
      <c r="C322" s="3" t="s">
        <v>13</v>
      </c>
      <c r="D322" s="3" t="s">
        <v>19</v>
      </c>
      <c r="E322" s="3" t="s">
        <v>16</v>
      </c>
      <c r="F322" t="str">
        <f t="shared" si="4"/>
        <v>Call - Associate</v>
      </c>
      <c r="G322" s="4">
        <f>INDEX('Costs Type'!$C$2:$C$7,MATCH('Costs Log'!F322,'Costs Type'!$B$2:$B$7,0))</f>
        <v>60</v>
      </c>
      <c r="H322" t="str">
        <f>VLOOKUP(A322,Sheet!$A$1:$B$21,2,FALSE)</f>
        <v>DJT Green Funds</v>
      </c>
    </row>
    <row r="323" spans="1:8" x14ac:dyDescent="0.3">
      <c r="A323">
        <v>15</v>
      </c>
      <c r="B323" s="1">
        <v>43629</v>
      </c>
      <c r="C323" s="3"/>
      <c r="D323" s="3" t="s">
        <v>15</v>
      </c>
      <c r="E323" s="3" t="s">
        <v>16</v>
      </c>
      <c r="F323" t="str">
        <f t="shared" ref="F323:F386" si="5">IF(C323&lt;&gt;"","Call - "&amp;C323,IF(E323="Yes","Management Meeting","Research Report - " &amp;D323))</f>
        <v>Research Report - Industry Report</v>
      </c>
      <c r="G323" s="4">
        <f>INDEX('Costs Type'!$C$2:$C$7,MATCH('Costs Log'!F323,'Costs Type'!$B$2:$B$7,0))</f>
        <v>500</v>
      </c>
      <c r="H323" t="str">
        <f>VLOOKUP(A323,Sheet!$A$1:$B$21,2,FALSE)</f>
        <v>Turtle River Asset Management</v>
      </c>
    </row>
    <row r="324" spans="1:8" x14ac:dyDescent="0.3">
      <c r="A324">
        <v>18</v>
      </c>
      <c r="B324" s="1">
        <v>43629</v>
      </c>
      <c r="C324" s="3"/>
      <c r="D324" s="3" t="s">
        <v>18</v>
      </c>
      <c r="E324" s="3" t="s">
        <v>16</v>
      </c>
      <c r="F324" t="str">
        <f t="shared" si="5"/>
        <v>Research Report - Initiating Coverage</v>
      </c>
      <c r="G324" s="4">
        <f>INDEX('Costs Type'!$C$2:$C$7,MATCH('Costs Log'!F324,'Costs Type'!$B$2:$B$7,0))</f>
        <v>1000</v>
      </c>
      <c r="H324" t="str">
        <f>VLOOKUP(A324,Sheet!$A$1:$B$21,2,FALSE)</f>
        <v>Ironman Funds</v>
      </c>
    </row>
    <row r="325" spans="1:8" x14ac:dyDescent="0.3">
      <c r="A325">
        <v>19</v>
      </c>
      <c r="B325" s="1">
        <v>43629</v>
      </c>
      <c r="C325" s="3"/>
      <c r="D325" s="3" t="s">
        <v>17</v>
      </c>
      <c r="E325" s="3" t="s">
        <v>16</v>
      </c>
      <c r="F325" t="str">
        <f t="shared" si="5"/>
        <v>Research Report - Quarterly Update</v>
      </c>
      <c r="G325" s="4">
        <f>INDEX('Costs Type'!$C$2:$C$7,MATCH('Costs Log'!F325,'Costs Type'!$B$2:$B$7,0))</f>
        <v>100</v>
      </c>
      <c r="H325" t="str">
        <f>VLOOKUP(A325,Sheet!$A$1:$B$21,2,FALSE)</f>
        <v>Second Point Management</v>
      </c>
    </row>
    <row r="326" spans="1:8" x14ac:dyDescent="0.3">
      <c r="A326">
        <v>19</v>
      </c>
      <c r="B326" s="1">
        <v>43629</v>
      </c>
      <c r="C326" s="3"/>
      <c r="D326" s="3" t="s">
        <v>17</v>
      </c>
      <c r="E326" s="3" t="s">
        <v>16</v>
      </c>
      <c r="F326" t="str">
        <f t="shared" si="5"/>
        <v>Research Report - Quarterly Update</v>
      </c>
      <c r="G326" s="4">
        <f>INDEX('Costs Type'!$C$2:$C$7,MATCH('Costs Log'!F326,'Costs Type'!$B$2:$B$7,0))</f>
        <v>100</v>
      </c>
      <c r="H326" t="str">
        <f>VLOOKUP(A326,Sheet!$A$1:$B$21,2,FALSE)</f>
        <v>Second Point Management</v>
      </c>
    </row>
    <row r="327" spans="1:8" x14ac:dyDescent="0.3">
      <c r="A327">
        <v>20</v>
      </c>
      <c r="B327" s="1">
        <v>43629</v>
      </c>
      <c r="C327" s="3"/>
      <c r="D327" s="3" t="s">
        <v>15</v>
      </c>
      <c r="E327" s="3" t="s">
        <v>16</v>
      </c>
      <c r="F327" t="str">
        <f t="shared" si="5"/>
        <v>Research Report - Industry Report</v>
      </c>
      <c r="G327" s="4">
        <f>INDEX('Costs Type'!$C$2:$C$7,MATCH('Costs Log'!F327,'Costs Type'!$B$2:$B$7,0))</f>
        <v>500</v>
      </c>
      <c r="H327" t="str">
        <f>VLOOKUP(A327,Sheet!$A$1:$B$21,2,FALSE)</f>
        <v>Jaguar Group of Funds</v>
      </c>
    </row>
    <row r="328" spans="1:8" x14ac:dyDescent="0.3">
      <c r="A328">
        <v>11</v>
      </c>
      <c r="B328" s="1">
        <v>43630</v>
      </c>
      <c r="C328" s="3"/>
      <c r="D328" s="3" t="s">
        <v>18</v>
      </c>
      <c r="E328" s="3" t="s">
        <v>16</v>
      </c>
      <c r="F328" t="str">
        <f t="shared" si="5"/>
        <v>Research Report - Initiating Coverage</v>
      </c>
      <c r="G328" s="4">
        <f>INDEX('Costs Type'!$C$2:$C$7,MATCH('Costs Log'!F328,'Costs Type'!$B$2:$B$7,0))</f>
        <v>1000</v>
      </c>
      <c r="H328" t="str">
        <f>VLOOKUP(A328,Sheet!$A$1:$B$21,2,FALSE)</f>
        <v>Beta Dynamic Fund</v>
      </c>
    </row>
    <row r="329" spans="1:8" x14ac:dyDescent="0.3">
      <c r="A329">
        <v>11</v>
      </c>
      <c r="B329" s="1">
        <v>43630</v>
      </c>
      <c r="C329" s="3"/>
      <c r="D329" s="3" t="s">
        <v>18</v>
      </c>
      <c r="E329" s="3" t="s">
        <v>16</v>
      </c>
      <c r="F329" t="str">
        <f t="shared" si="5"/>
        <v>Research Report - Initiating Coverage</v>
      </c>
      <c r="G329" s="4">
        <f>INDEX('Costs Type'!$C$2:$C$7,MATCH('Costs Log'!F329,'Costs Type'!$B$2:$B$7,0))</f>
        <v>1000</v>
      </c>
      <c r="H329" t="str">
        <f>VLOOKUP(A329,Sheet!$A$1:$B$21,2,FALSE)</f>
        <v>Beta Dynamic Fund</v>
      </c>
    </row>
    <row r="330" spans="1:8" x14ac:dyDescent="0.3">
      <c r="A330">
        <v>13</v>
      </c>
      <c r="B330" s="1">
        <v>43630</v>
      </c>
      <c r="C330" s="3"/>
      <c r="D330" s="3" t="s">
        <v>17</v>
      </c>
      <c r="E330" s="3" t="s">
        <v>16</v>
      </c>
      <c r="F330" t="str">
        <f t="shared" si="5"/>
        <v>Research Report - Quarterly Update</v>
      </c>
      <c r="G330" s="4">
        <f>INDEX('Costs Type'!$C$2:$C$7,MATCH('Costs Log'!F330,'Costs Type'!$B$2:$B$7,0))</f>
        <v>100</v>
      </c>
      <c r="H330" t="str">
        <f>VLOOKUP(A330,Sheet!$A$1:$B$21,2,FALSE)</f>
        <v>Marquee Group Funds</v>
      </c>
    </row>
    <row r="331" spans="1:8" x14ac:dyDescent="0.3">
      <c r="A331">
        <v>14</v>
      </c>
      <c r="B331" s="1">
        <v>43630</v>
      </c>
      <c r="C331" s="3"/>
      <c r="D331" s="3" t="s">
        <v>17</v>
      </c>
      <c r="E331" s="3" t="s">
        <v>16</v>
      </c>
      <c r="F331" t="str">
        <f t="shared" si="5"/>
        <v>Research Report - Quarterly Update</v>
      </c>
      <c r="G331" s="4">
        <f>INDEX('Costs Type'!$C$2:$C$7,MATCH('Costs Log'!F331,'Costs Type'!$B$2:$B$7,0))</f>
        <v>100</v>
      </c>
      <c r="H331" t="str">
        <f>VLOOKUP(A331,Sheet!$A$1:$B$21,2,FALSE)</f>
        <v>DJT Green Funds</v>
      </c>
    </row>
    <row r="332" spans="1:8" x14ac:dyDescent="0.3">
      <c r="A332">
        <v>18</v>
      </c>
      <c r="B332" s="1">
        <v>43630</v>
      </c>
      <c r="C332" s="3"/>
      <c r="D332" s="3" t="s">
        <v>19</v>
      </c>
      <c r="E332" s="3" t="s">
        <v>14</v>
      </c>
      <c r="F332" t="str">
        <f t="shared" si="5"/>
        <v>Management Meeting</v>
      </c>
      <c r="G332" s="4">
        <f>INDEX('Costs Type'!$C$2:$C$7,MATCH('Costs Log'!F332,'Costs Type'!$B$2:$B$7,0))</f>
        <v>250</v>
      </c>
      <c r="H332" t="str">
        <f>VLOOKUP(A332,Sheet!$A$1:$B$21,2,FALSE)</f>
        <v>Ironman Funds</v>
      </c>
    </row>
    <row r="333" spans="1:8" x14ac:dyDescent="0.3">
      <c r="A333">
        <v>19</v>
      </c>
      <c r="B333" s="1">
        <v>43630</v>
      </c>
      <c r="C333" s="3"/>
      <c r="D333" s="3" t="s">
        <v>19</v>
      </c>
      <c r="E333" s="3" t="s">
        <v>14</v>
      </c>
      <c r="F333" t="str">
        <f t="shared" si="5"/>
        <v>Management Meeting</v>
      </c>
      <c r="G333" s="4">
        <f>INDEX('Costs Type'!$C$2:$C$7,MATCH('Costs Log'!F333,'Costs Type'!$B$2:$B$7,0))</f>
        <v>250</v>
      </c>
      <c r="H333" t="str">
        <f>VLOOKUP(A333,Sheet!$A$1:$B$21,2,FALSE)</f>
        <v>Second Point Management</v>
      </c>
    </row>
    <row r="334" spans="1:8" x14ac:dyDescent="0.3">
      <c r="A334">
        <v>19</v>
      </c>
      <c r="B334" s="1">
        <v>43630</v>
      </c>
      <c r="C334" s="3"/>
      <c r="D334" s="3" t="s">
        <v>15</v>
      </c>
      <c r="E334" s="3" t="s">
        <v>16</v>
      </c>
      <c r="F334" t="str">
        <f t="shared" si="5"/>
        <v>Research Report - Industry Report</v>
      </c>
      <c r="G334" s="4">
        <f>INDEX('Costs Type'!$C$2:$C$7,MATCH('Costs Log'!F334,'Costs Type'!$B$2:$B$7,0))</f>
        <v>500</v>
      </c>
      <c r="H334" t="str">
        <f>VLOOKUP(A334,Sheet!$A$1:$B$21,2,FALSE)</f>
        <v>Second Point Management</v>
      </c>
    </row>
    <row r="335" spans="1:8" x14ac:dyDescent="0.3">
      <c r="A335">
        <v>20</v>
      </c>
      <c r="B335" s="1">
        <v>43630</v>
      </c>
      <c r="C335" s="3"/>
      <c r="D335" s="3" t="s">
        <v>18</v>
      </c>
      <c r="E335" s="3" t="s">
        <v>16</v>
      </c>
      <c r="F335" t="str">
        <f t="shared" si="5"/>
        <v>Research Report - Initiating Coverage</v>
      </c>
      <c r="G335" s="4">
        <f>INDEX('Costs Type'!$C$2:$C$7,MATCH('Costs Log'!F335,'Costs Type'!$B$2:$B$7,0))</f>
        <v>1000</v>
      </c>
      <c r="H335" t="str">
        <f>VLOOKUP(A335,Sheet!$A$1:$B$21,2,FALSE)</f>
        <v>Jaguar Group of Funds</v>
      </c>
    </row>
    <row r="336" spans="1:8" x14ac:dyDescent="0.3">
      <c r="A336">
        <v>20</v>
      </c>
      <c r="B336" s="1">
        <v>43630</v>
      </c>
      <c r="C336" s="3"/>
      <c r="D336" s="3" t="s">
        <v>17</v>
      </c>
      <c r="E336" s="3" t="s">
        <v>16</v>
      </c>
      <c r="F336" t="str">
        <f t="shared" si="5"/>
        <v>Research Report - Quarterly Update</v>
      </c>
      <c r="G336" s="4">
        <f>INDEX('Costs Type'!$C$2:$C$7,MATCH('Costs Log'!F336,'Costs Type'!$B$2:$B$7,0))</f>
        <v>100</v>
      </c>
      <c r="H336" t="str">
        <f>VLOOKUP(A336,Sheet!$A$1:$B$21,2,FALSE)</f>
        <v>Jaguar Group of Funds</v>
      </c>
    </row>
    <row r="337" spans="1:8" x14ac:dyDescent="0.3">
      <c r="A337">
        <v>6</v>
      </c>
      <c r="B337" s="1">
        <v>43633</v>
      </c>
      <c r="C337" s="3" t="s">
        <v>12</v>
      </c>
      <c r="D337" s="3" t="s">
        <v>19</v>
      </c>
      <c r="E337" s="3" t="s">
        <v>16</v>
      </c>
      <c r="F337" t="str">
        <f t="shared" si="5"/>
        <v>Call - Analyst</v>
      </c>
      <c r="G337" s="4">
        <f>INDEX('Costs Type'!$C$2:$C$7,MATCH('Costs Log'!F337,'Costs Type'!$B$2:$B$7,0))</f>
        <v>120</v>
      </c>
      <c r="H337" t="str">
        <f>VLOOKUP(A337,Sheet!$A$1:$B$21,2,FALSE)</f>
        <v>DecaFund</v>
      </c>
    </row>
    <row r="338" spans="1:8" x14ac:dyDescent="0.3">
      <c r="A338">
        <v>12</v>
      </c>
      <c r="B338" s="1">
        <v>43633</v>
      </c>
      <c r="C338" s="3"/>
      <c r="D338" s="3" t="s">
        <v>15</v>
      </c>
      <c r="E338" s="3" t="s">
        <v>16</v>
      </c>
      <c r="F338" t="str">
        <f t="shared" si="5"/>
        <v>Research Report - Industry Report</v>
      </c>
      <c r="G338" s="4">
        <f>INDEX('Costs Type'!$C$2:$C$7,MATCH('Costs Log'!F338,'Costs Type'!$B$2:$B$7,0))</f>
        <v>500</v>
      </c>
      <c r="H338" t="str">
        <f>VLOOKUP(A338,Sheet!$A$1:$B$21,2,FALSE)</f>
        <v>6igma Capital</v>
      </c>
    </row>
    <row r="339" spans="1:8" x14ac:dyDescent="0.3">
      <c r="A339">
        <v>14</v>
      </c>
      <c r="B339" s="1">
        <v>43633</v>
      </c>
      <c r="C339" s="3"/>
      <c r="D339" s="3" t="s">
        <v>18</v>
      </c>
      <c r="E339" s="3" t="s">
        <v>16</v>
      </c>
      <c r="F339" t="str">
        <f t="shared" si="5"/>
        <v>Research Report - Initiating Coverage</v>
      </c>
      <c r="G339" s="4">
        <f>INDEX('Costs Type'!$C$2:$C$7,MATCH('Costs Log'!F339,'Costs Type'!$B$2:$B$7,0))</f>
        <v>1000</v>
      </c>
      <c r="H339" t="str">
        <f>VLOOKUP(A339,Sheet!$A$1:$B$21,2,FALSE)</f>
        <v>DJT Green Funds</v>
      </c>
    </row>
    <row r="340" spans="1:8" x14ac:dyDescent="0.3">
      <c r="A340">
        <v>18</v>
      </c>
      <c r="B340" s="1">
        <v>43633</v>
      </c>
      <c r="C340" s="3"/>
      <c r="D340" s="3" t="s">
        <v>17</v>
      </c>
      <c r="E340" s="3" t="s">
        <v>16</v>
      </c>
      <c r="F340" t="str">
        <f t="shared" si="5"/>
        <v>Research Report - Quarterly Update</v>
      </c>
      <c r="G340" s="4">
        <f>INDEX('Costs Type'!$C$2:$C$7,MATCH('Costs Log'!F340,'Costs Type'!$B$2:$B$7,0))</f>
        <v>100</v>
      </c>
      <c r="H340" t="str">
        <f>VLOOKUP(A340,Sheet!$A$1:$B$21,2,FALSE)</f>
        <v>Ironman Funds</v>
      </c>
    </row>
    <row r="341" spans="1:8" x14ac:dyDescent="0.3">
      <c r="A341">
        <v>18</v>
      </c>
      <c r="B341" s="1">
        <v>43633</v>
      </c>
      <c r="C341" s="3"/>
      <c r="D341" s="3" t="s">
        <v>17</v>
      </c>
      <c r="E341" s="3" t="s">
        <v>16</v>
      </c>
      <c r="F341" t="str">
        <f t="shared" si="5"/>
        <v>Research Report - Quarterly Update</v>
      </c>
      <c r="G341" s="4">
        <f>INDEX('Costs Type'!$C$2:$C$7,MATCH('Costs Log'!F341,'Costs Type'!$B$2:$B$7,0))</f>
        <v>100</v>
      </c>
      <c r="H341" t="str">
        <f>VLOOKUP(A341,Sheet!$A$1:$B$21,2,FALSE)</f>
        <v>Ironman Funds</v>
      </c>
    </row>
    <row r="342" spans="1:8" x14ac:dyDescent="0.3">
      <c r="A342">
        <v>18</v>
      </c>
      <c r="B342" s="1">
        <v>43633</v>
      </c>
      <c r="C342" s="3"/>
      <c r="D342" s="3" t="s">
        <v>19</v>
      </c>
      <c r="E342" s="3" t="s">
        <v>14</v>
      </c>
      <c r="F342" t="str">
        <f t="shared" si="5"/>
        <v>Management Meeting</v>
      </c>
      <c r="G342" s="4">
        <f>INDEX('Costs Type'!$C$2:$C$7,MATCH('Costs Log'!F342,'Costs Type'!$B$2:$B$7,0))</f>
        <v>250</v>
      </c>
      <c r="H342" t="str">
        <f>VLOOKUP(A342,Sheet!$A$1:$B$21,2,FALSE)</f>
        <v>Ironman Funds</v>
      </c>
    </row>
    <row r="343" spans="1:8" x14ac:dyDescent="0.3">
      <c r="A343">
        <v>19</v>
      </c>
      <c r="B343" s="1">
        <v>43633</v>
      </c>
      <c r="C343" s="3"/>
      <c r="D343" s="3" t="s">
        <v>17</v>
      </c>
      <c r="E343" s="3" t="s">
        <v>16</v>
      </c>
      <c r="F343" t="str">
        <f t="shared" si="5"/>
        <v>Research Report - Quarterly Update</v>
      </c>
      <c r="G343" s="4">
        <f>INDEX('Costs Type'!$C$2:$C$7,MATCH('Costs Log'!F343,'Costs Type'!$B$2:$B$7,0))</f>
        <v>100</v>
      </c>
      <c r="H343" t="str">
        <f>VLOOKUP(A343,Sheet!$A$1:$B$21,2,FALSE)</f>
        <v>Second Point Management</v>
      </c>
    </row>
    <row r="344" spans="1:8" x14ac:dyDescent="0.3">
      <c r="A344">
        <v>19</v>
      </c>
      <c r="B344" s="1">
        <v>43633</v>
      </c>
      <c r="C344" s="3"/>
      <c r="D344" s="3" t="s">
        <v>17</v>
      </c>
      <c r="E344" s="3" t="s">
        <v>16</v>
      </c>
      <c r="F344" t="str">
        <f t="shared" si="5"/>
        <v>Research Report - Quarterly Update</v>
      </c>
      <c r="G344" s="4">
        <f>INDEX('Costs Type'!$C$2:$C$7,MATCH('Costs Log'!F344,'Costs Type'!$B$2:$B$7,0))</f>
        <v>100</v>
      </c>
      <c r="H344" t="str">
        <f>VLOOKUP(A344,Sheet!$A$1:$B$21,2,FALSE)</f>
        <v>Second Point Management</v>
      </c>
    </row>
    <row r="345" spans="1:8" x14ac:dyDescent="0.3">
      <c r="A345">
        <v>19</v>
      </c>
      <c r="B345" s="1">
        <v>43633</v>
      </c>
      <c r="C345" s="3"/>
      <c r="D345" s="3" t="s">
        <v>19</v>
      </c>
      <c r="E345" s="3" t="s">
        <v>14</v>
      </c>
      <c r="F345" t="str">
        <f t="shared" si="5"/>
        <v>Management Meeting</v>
      </c>
      <c r="G345" s="4">
        <f>INDEX('Costs Type'!$C$2:$C$7,MATCH('Costs Log'!F345,'Costs Type'!$B$2:$B$7,0))</f>
        <v>250</v>
      </c>
      <c r="H345" t="str">
        <f>VLOOKUP(A345,Sheet!$A$1:$B$21,2,FALSE)</f>
        <v>Second Point Management</v>
      </c>
    </row>
    <row r="346" spans="1:8" x14ac:dyDescent="0.3">
      <c r="A346">
        <v>20</v>
      </c>
      <c r="B346" s="1">
        <v>43633</v>
      </c>
      <c r="C346" s="3"/>
      <c r="D346" s="3" t="s">
        <v>17</v>
      </c>
      <c r="E346" s="3" t="s">
        <v>16</v>
      </c>
      <c r="F346" t="str">
        <f t="shared" si="5"/>
        <v>Research Report - Quarterly Update</v>
      </c>
      <c r="G346" s="4">
        <f>INDEX('Costs Type'!$C$2:$C$7,MATCH('Costs Log'!F346,'Costs Type'!$B$2:$B$7,0))</f>
        <v>100</v>
      </c>
      <c r="H346" t="str">
        <f>VLOOKUP(A346,Sheet!$A$1:$B$21,2,FALSE)</f>
        <v>Jaguar Group of Funds</v>
      </c>
    </row>
    <row r="347" spans="1:8" x14ac:dyDescent="0.3">
      <c r="A347">
        <v>7</v>
      </c>
      <c r="B347" s="1">
        <v>43634</v>
      </c>
      <c r="C347" s="3"/>
      <c r="D347" s="3" t="s">
        <v>17</v>
      </c>
      <c r="E347" s="3" t="s">
        <v>16</v>
      </c>
      <c r="F347" t="str">
        <f t="shared" si="5"/>
        <v>Research Report - Quarterly Update</v>
      </c>
      <c r="G347" s="4">
        <f>INDEX('Costs Type'!$C$2:$C$7,MATCH('Costs Log'!F347,'Costs Type'!$B$2:$B$7,0))</f>
        <v>100</v>
      </c>
      <c r="H347" t="str">
        <f>VLOOKUP(A347,Sheet!$A$1:$B$21,2,FALSE)</f>
        <v>GreenGrest Capital</v>
      </c>
    </row>
    <row r="348" spans="1:8" x14ac:dyDescent="0.3">
      <c r="A348">
        <v>7</v>
      </c>
      <c r="B348" s="1">
        <v>43634</v>
      </c>
      <c r="C348" s="3"/>
      <c r="D348" s="3" t="s">
        <v>18</v>
      </c>
      <c r="E348" s="3" t="s">
        <v>16</v>
      </c>
      <c r="F348" t="str">
        <f t="shared" si="5"/>
        <v>Research Report - Initiating Coverage</v>
      </c>
      <c r="G348" s="4">
        <f>INDEX('Costs Type'!$C$2:$C$7,MATCH('Costs Log'!F348,'Costs Type'!$B$2:$B$7,0))</f>
        <v>1000</v>
      </c>
      <c r="H348" t="str">
        <f>VLOOKUP(A348,Sheet!$A$1:$B$21,2,FALSE)</f>
        <v>GreenGrest Capital</v>
      </c>
    </row>
    <row r="349" spans="1:8" x14ac:dyDescent="0.3">
      <c r="A349">
        <v>11</v>
      </c>
      <c r="B349" s="1">
        <v>43634</v>
      </c>
      <c r="C349" s="3"/>
      <c r="D349" s="3" t="s">
        <v>18</v>
      </c>
      <c r="E349" s="3" t="s">
        <v>16</v>
      </c>
      <c r="F349" t="str">
        <f t="shared" si="5"/>
        <v>Research Report - Initiating Coverage</v>
      </c>
      <c r="G349" s="4">
        <f>INDEX('Costs Type'!$C$2:$C$7,MATCH('Costs Log'!F349,'Costs Type'!$B$2:$B$7,0))</f>
        <v>1000</v>
      </c>
      <c r="H349" t="str">
        <f>VLOOKUP(A349,Sheet!$A$1:$B$21,2,FALSE)</f>
        <v>Beta Dynamic Fund</v>
      </c>
    </row>
    <row r="350" spans="1:8" x14ac:dyDescent="0.3">
      <c r="A350">
        <v>15</v>
      </c>
      <c r="B350" s="1">
        <v>43634</v>
      </c>
      <c r="C350" s="3" t="s">
        <v>12</v>
      </c>
      <c r="D350" s="3" t="s">
        <v>19</v>
      </c>
      <c r="E350" s="3" t="s">
        <v>16</v>
      </c>
      <c r="F350" t="str">
        <f t="shared" si="5"/>
        <v>Call - Analyst</v>
      </c>
      <c r="G350" s="4">
        <f>INDEX('Costs Type'!$C$2:$C$7,MATCH('Costs Log'!F350,'Costs Type'!$B$2:$B$7,0))</f>
        <v>120</v>
      </c>
      <c r="H350" t="str">
        <f>VLOOKUP(A350,Sheet!$A$1:$B$21,2,FALSE)</f>
        <v>Turtle River Asset Management</v>
      </c>
    </row>
    <row r="351" spans="1:8" x14ac:dyDescent="0.3">
      <c r="A351">
        <v>18</v>
      </c>
      <c r="B351" s="1">
        <v>43634</v>
      </c>
      <c r="C351" s="3"/>
      <c r="D351" s="3" t="s">
        <v>19</v>
      </c>
      <c r="E351" s="3" t="s">
        <v>14</v>
      </c>
      <c r="F351" t="str">
        <f t="shared" si="5"/>
        <v>Management Meeting</v>
      </c>
      <c r="G351" s="4">
        <f>INDEX('Costs Type'!$C$2:$C$7,MATCH('Costs Log'!F351,'Costs Type'!$B$2:$B$7,0))</f>
        <v>250</v>
      </c>
      <c r="H351" t="str">
        <f>VLOOKUP(A351,Sheet!$A$1:$B$21,2,FALSE)</f>
        <v>Ironman Funds</v>
      </c>
    </row>
    <row r="352" spans="1:8" x14ac:dyDescent="0.3">
      <c r="A352">
        <v>18</v>
      </c>
      <c r="B352" s="1">
        <v>43634</v>
      </c>
      <c r="C352" s="3"/>
      <c r="D352" s="3" t="s">
        <v>15</v>
      </c>
      <c r="E352" s="3" t="s">
        <v>16</v>
      </c>
      <c r="F352" t="str">
        <f t="shared" si="5"/>
        <v>Research Report - Industry Report</v>
      </c>
      <c r="G352" s="4">
        <f>INDEX('Costs Type'!$C$2:$C$7,MATCH('Costs Log'!F352,'Costs Type'!$B$2:$B$7,0))</f>
        <v>500</v>
      </c>
      <c r="H352" t="str">
        <f>VLOOKUP(A352,Sheet!$A$1:$B$21,2,FALSE)</f>
        <v>Ironman Funds</v>
      </c>
    </row>
    <row r="353" spans="1:8" x14ac:dyDescent="0.3">
      <c r="A353">
        <v>18</v>
      </c>
      <c r="B353" s="1">
        <v>43634</v>
      </c>
      <c r="C353" s="3"/>
      <c r="D353" s="3" t="s">
        <v>18</v>
      </c>
      <c r="E353" s="3" t="s">
        <v>16</v>
      </c>
      <c r="F353" t="str">
        <f t="shared" si="5"/>
        <v>Research Report - Initiating Coverage</v>
      </c>
      <c r="G353" s="4">
        <f>INDEX('Costs Type'!$C$2:$C$7,MATCH('Costs Log'!F353,'Costs Type'!$B$2:$B$7,0))</f>
        <v>1000</v>
      </c>
      <c r="H353" t="str">
        <f>VLOOKUP(A353,Sheet!$A$1:$B$21,2,FALSE)</f>
        <v>Ironman Funds</v>
      </c>
    </row>
    <row r="354" spans="1:8" x14ac:dyDescent="0.3">
      <c r="A354">
        <v>20</v>
      </c>
      <c r="B354" s="1">
        <v>43635</v>
      </c>
      <c r="C354" s="3"/>
      <c r="D354" s="3" t="s">
        <v>17</v>
      </c>
      <c r="E354" s="3" t="s">
        <v>16</v>
      </c>
      <c r="F354" t="str">
        <f t="shared" si="5"/>
        <v>Research Report - Quarterly Update</v>
      </c>
      <c r="G354" s="4">
        <f>INDEX('Costs Type'!$C$2:$C$7,MATCH('Costs Log'!F354,'Costs Type'!$B$2:$B$7,0))</f>
        <v>100</v>
      </c>
      <c r="H354" t="str">
        <f>VLOOKUP(A354,Sheet!$A$1:$B$21,2,FALSE)</f>
        <v>Jaguar Group of Funds</v>
      </c>
    </row>
    <row r="355" spans="1:8" x14ac:dyDescent="0.3">
      <c r="A355">
        <v>20</v>
      </c>
      <c r="B355" s="1">
        <v>43635</v>
      </c>
      <c r="C355" s="3"/>
      <c r="D355" s="3" t="s">
        <v>18</v>
      </c>
      <c r="E355" s="3" t="s">
        <v>16</v>
      </c>
      <c r="F355" t="str">
        <f t="shared" si="5"/>
        <v>Research Report - Initiating Coverage</v>
      </c>
      <c r="G355" s="4">
        <f>INDEX('Costs Type'!$C$2:$C$7,MATCH('Costs Log'!F355,'Costs Type'!$B$2:$B$7,0))</f>
        <v>1000</v>
      </c>
      <c r="H355" t="str">
        <f>VLOOKUP(A355,Sheet!$A$1:$B$21,2,FALSE)</f>
        <v>Jaguar Group of Funds</v>
      </c>
    </row>
    <row r="356" spans="1:8" x14ac:dyDescent="0.3">
      <c r="A356">
        <v>8</v>
      </c>
      <c r="B356" s="1">
        <v>43636</v>
      </c>
      <c r="C356" s="3" t="s">
        <v>13</v>
      </c>
      <c r="D356" s="3" t="s">
        <v>19</v>
      </c>
      <c r="E356" s="3" t="s">
        <v>16</v>
      </c>
      <c r="F356" t="str">
        <f t="shared" si="5"/>
        <v>Call - Associate</v>
      </c>
      <c r="G356" s="4">
        <f>INDEX('Costs Type'!$C$2:$C$7,MATCH('Costs Log'!F356,'Costs Type'!$B$2:$B$7,0))</f>
        <v>60</v>
      </c>
      <c r="H356" t="str">
        <f>VLOOKUP(A356,Sheet!$A$1:$B$21,2,FALSE)</f>
        <v>KKZ Asset Management</v>
      </c>
    </row>
    <row r="357" spans="1:8" x14ac:dyDescent="0.3">
      <c r="A357">
        <v>8</v>
      </c>
      <c r="B357" s="1">
        <v>43636</v>
      </c>
      <c r="C357" s="3"/>
      <c r="D357" s="3" t="s">
        <v>18</v>
      </c>
      <c r="E357" s="3" t="s">
        <v>16</v>
      </c>
      <c r="F357" t="str">
        <f t="shared" si="5"/>
        <v>Research Report - Initiating Coverage</v>
      </c>
      <c r="G357" s="4">
        <f>INDEX('Costs Type'!$C$2:$C$7,MATCH('Costs Log'!F357,'Costs Type'!$B$2:$B$7,0))</f>
        <v>1000</v>
      </c>
      <c r="H357" t="str">
        <f>VLOOKUP(A357,Sheet!$A$1:$B$21,2,FALSE)</f>
        <v>KKZ Asset Management</v>
      </c>
    </row>
    <row r="358" spans="1:8" x14ac:dyDescent="0.3">
      <c r="A358">
        <v>9</v>
      </c>
      <c r="B358" s="1">
        <v>43636</v>
      </c>
      <c r="C358" s="3"/>
      <c r="D358" s="3" t="s">
        <v>18</v>
      </c>
      <c r="E358" s="3" t="s">
        <v>16</v>
      </c>
      <c r="F358" t="str">
        <f t="shared" si="5"/>
        <v>Research Report - Initiating Coverage</v>
      </c>
      <c r="G358" s="4">
        <f>INDEX('Costs Type'!$C$2:$C$7,MATCH('Costs Log'!F358,'Costs Type'!$B$2:$B$7,0))</f>
        <v>1000</v>
      </c>
      <c r="H358" t="str">
        <f>VLOOKUP(A358,Sheet!$A$1:$B$21,2,FALSE)</f>
        <v>Netpune Capital</v>
      </c>
    </row>
    <row r="359" spans="1:8" x14ac:dyDescent="0.3">
      <c r="A359">
        <v>20</v>
      </c>
      <c r="B359" s="1">
        <v>43636</v>
      </c>
      <c r="C359" s="3"/>
      <c r="D359" s="3" t="s">
        <v>19</v>
      </c>
      <c r="E359" s="3" t="s">
        <v>14</v>
      </c>
      <c r="F359" t="str">
        <f t="shared" si="5"/>
        <v>Management Meeting</v>
      </c>
      <c r="G359" s="4">
        <f>INDEX('Costs Type'!$C$2:$C$7,MATCH('Costs Log'!F359,'Costs Type'!$B$2:$B$7,0))</f>
        <v>250</v>
      </c>
      <c r="H359" t="str">
        <f>VLOOKUP(A359,Sheet!$A$1:$B$21,2,FALSE)</f>
        <v>Jaguar Group of Funds</v>
      </c>
    </row>
    <row r="360" spans="1:8" x14ac:dyDescent="0.3">
      <c r="A360">
        <v>6</v>
      </c>
      <c r="B360" s="1">
        <v>43637</v>
      </c>
      <c r="C360" s="3"/>
      <c r="D360" s="3" t="s">
        <v>15</v>
      </c>
      <c r="E360" s="3" t="s">
        <v>16</v>
      </c>
      <c r="F360" t="str">
        <f t="shared" si="5"/>
        <v>Research Report - Industry Report</v>
      </c>
      <c r="G360" s="4">
        <f>INDEX('Costs Type'!$C$2:$C$7,MATCH('Costs Log'!F360,'Costs Type'!$B$2:$B$7,0))</f>
        <v>500</v>
      </c>
      <c r="H360" t="str">
        <f>VLOOKUP(A360,Sheet!$A$1:$B$21,2,FALSE)</f>
        <v>DecaFund</v>
      </c>
    </row>
    <row r="361" spans="1:8" x14ac:dyDescent="0.3">
      <c r="A361">
        <v>9</v>
      </c>
      <c r="B361" s="1">
        <v>43637</v>
      </c>
      <c r="C361" s="3" t="s">
        <v>13</v>
      </c>
      <c r="D361" s="3" t="s">
        <v>19</v>
      </c>
      <c r="E361" s="3" t="s">
        <v>16</v>
      </c>
      <c r="F361" t="str">
        <f t="shared" si="5"/>
        <v>Call - Associate</v>
      </c>
      <c r="G361" s="4">
        <f>INDEX('Costs Type'!$C$2:$C$7,MATCH('Costs Log'!F361,'Costs Type'!$B$2:$B$7,0))</f>
        <v>60</v>
      </c>
      <c r="H361" t="str">
        <f>VLOOKUP(A361,Sheet!$A$1:$B$21,2,FALSE)</f>
        <v>Netpune Capital</v>
      </c>
    </row>
    <row r="362" spans="1:8" x14ac:dyDescent="0.3">
      <c r="A362">
        <v>12</v>
      </c>
      <c r="B362" s="1">
        <v>43637</v>
      </c>
      <c r="C362" s="3"/>
      <c r="D362" s="3" t="s">
        <v>15</v>
      </c>
      <c r="E362" s="3" t="s">
        <v>16</v>
      </c>
      <c r="F362" t="str">
        <f t="shared" si="5"/>
        <v>Research Report - Industry Report</v>
      </c>
      <c r="G362" s="4">
        <f>INDEX('Costs Type'!$C$2:$C$7,MATCH('Costs Log'!F362,'Costs Type'!$B$2:$B$7,0))</f>
        <v>500</v>
      </c>
      <c r="H362" t="str">
        <f>VLOOKUP(A362,Sheet!$A$1:$B$21,2,FALSE)</f>
        <v>6igma Capital</v>
      </c>
    </row>
    <row r="363" spans="1:8" x14ac:dyDescent="0.3">
      <c r="A363">
        <v>13</v>
      </c>
      <c r="B363" s="1">
        <v>43637</v>
      </c>
      <c r="C363" s="3" t="s">
        <v>12</v>
      </c>
      <c r="D363" s="3" t="s">
        <v>19</v>
      </c>
      <c r="E363" s="3" t="s">
        <v>16</v>
      </c>
      <c r="F363" t="str">
        <f t="shared" si="5"/>
        <v>Call - Analyst</v>
      </c>
      <c r="G363" s="4">
        <f>INDEX('Costs Type'!$C$2:$C$7,MATCH('Costs Log'!F363,'Costs Type'!$B$2:$B$7,0))</f>
        <v>120</v>
      </c>
      <c r="H363" t="str">
        <f>VLOOKUP(A363,Sheet!$A$1:$B$21,2,FALSE)</f>
        <v>Marquee Group Funds</v>
      </c>
    </row>
    <row r="364" spans="1:8" x14ac:dyDescent="0.3">
      <c r="A364">
        <v>15</v>
      </c>
      <c r="B364" s="1">
        <v>43637</v>
      </c>
      <c r="C364" s="3"/>
      <c r="D364" s="3" t="s">
        <v>18</v>
      </c>
      <c r="E364" s="3" t="s">
        <v>16</v>
      </c>
      <c r="F364" t="str">
        <f t="shared" si="5"/>
        <v>Research Report - Initiating Coverage</v>
      </c>
      <c r="G364" s="4">
        <f>INDEX('Costs Type'!$C$2:$C$7,MATCH('Costs Log'!F364,'Costs Type'!$B$2:$B$7,0))</f>
        <v>1000</v>
      </c>
      <c r="H364" t="str">
        <f>VLOOKUP(A364,Sheet!$A$1:$B$21,2,FALSE)</f>
        <v>Turtle River Asset Management</v>
      </c>
    </row>
    <row r="365" spans="1:8" x14ac:dyDescent="0.3">
      <c r="A365">
        <v>16</v>
      </c>
      <c r="B365" s="1">
        <v>43637</v>
      </c>
      <c r="C365" s="3" t="s">
        <v>12</v>
      </c>
      <c r="D365" s="3" t="s">
        <v>19</v>
      </c>
      <c r="E365" s="3" t="s">
        <v>16</v>
      </c>
      <c r="F365" t="str">
        <f t="shared" si="5"/>
        <v>Call - Analyst</v>
      </c>
      <c r="G365" s="4">
        <f>INDEX('Costs Type'!$C$2:$C$7,MATCH('Costs Log'!F365,'Costs Type'!$B$2:$B$7,0))</f>
        <v>120</v>
      </c>
      <c r="H365" t="str">
        <f>VLOOKUP(A365,Sheet!$A$1:$B$21,2,FALSE)</f>
        <v>Bridgebay Associates</v>
      </c>
    </row>
    <row r="366" spans="1:8" x14ac:dyDescent="0.3">
      <c r="A366">
        <v>19</v>
      </c>
      <c r="B366" s="1">
        <v>43637</v>
      </c>
      <c r="C366" s="3"/>
      <c r="D366" s="3" t="s">
        <v>19</v>
      </c>
      <c r="E366" s="3" t="s">
        <v>14</v>
      </c>
      <c r="F366" t="str">
        <f t="shared" si="5"/>
        <v>Management Meeting</v>
      </c>
      <c r="G366" s="4">
        <f>INDEX('Costs Type'!$C$2:$C$7,MATCH('Costs Log'!F366,'Costs Type'!$B$2:$B$7,0))</f>
        <v>250</v>
      </c>
      <c r="H366" t="str">
        <f>VLOOKUP(A366,Sheet!$A$1:$B$21,2,FALSE)</f>
        <v>Second Point Management</v>
      </c>
    </row>
    <row r="367" spans="1:8" x14ac:dyDescent="0.3">
      <c r="A367">
        <v>19</v>
      </c>
      <c r="B367" s="1">
        <v>43637</v>
      </c>
      <c r="C367" s="3"/>
      <c r="D367" s="3" t="s">
        <v>18</v>
      </c>
      <c r="E367" s="3" t="s">
        <v>16</v>
      </c>
      <c r="F367" t="str">
        <f t="shared" si="5"/>
        <v>Research Report - Initiating Coverage</v>
      </c>
      <c r="G367" s="4">
        <f>INDEX('Costs Type'!$C$2:$C$7,MATCH('Costs Log'!F367,'Costs Type'!$B$2:$B$7,0))</f>
        <v>1000</v>
      </c>
      <c r="H367" t="str">
        <f>VLOOKUP(A367,Sheet!$A$1:$B$21,2,FALSE)</f>
        <v>Second Point Management</v>
      </c>
    </row>
    <row r="368" spans="1:8" x14ac:dyDescent="0.3">
      <c r="A368">
        <v>19</v>
      </c>
      <c r="B368" s="1">
        <v>43637</v>
      </c>
      <c r="C368" s="3"/>
      <c r="D368" s="3" t="s">
        <v>15</v>
      </c>
      <c r="E368" s="3" t="s">
        <v>16</v>
      </c>
      <c r="F368" t="str">
        <f t="shared" si="5"/>
        <v>Research Report - Industry Report</v>
      </c>
      <c r="G368" s="4">
        <f>INDEX('Costs Type'!$C$2:$C$7,MATCH('Costs Log'!F368,'Costs Type'!$B$2:$B$7,0))</f>
        <v>500</v>
      </c>
      <c r="H368" t="str">
        <f>VLOOKUP(A368,Sheet!$A$1:$B$21,2,FALSE)</f>
        <v>Second Point Management</v>
      </c>
    </row>
    <row r="369" spans="1:8" x14ac:dyDescent="0.3">
      <c r="A369">
        <v>20</v>
      </c>
      <c r="B369" s="1">
        <v>43637</v>
      </c>
      <c r="C369" s="3"/>
      <c r="D369" s="3" t="s">
        <v>19</v>
      </c>
      <c r="E369" s="3" t="s">
        <v>14</v>
      </c>
      <c r="F369" t="str">
        <f t="shared" si="5"/>
        <v>Management Meeting</v>
      </c>
      <c r="G369" s="4">
        <f>INDEX('Costs Type'!$C$2:$C$7,MATCH('Costs Log'!F369,'Costs Type'!$B$2:$B$7,0))</f>
        <v>250</v>
      </c>
      <c r="H369" t="str">
        <f>VLOOKUP(A369,Sheet!$A$1:$B$21,2,FALSE)</f>
        <v>Jaguar Group of Funds</v>
      </c>
    </row>
    <row r="370" spans="1:8" x14ac:dyDescent="0.3">
      <c r="A370">
        <v>5</v>
      </c>
      <c r="B370" s="1">
        <v>43640</v>
      </c>
      <c r="C370" s="3" t="s">
        <v>12</v>
      </c>
      <c r="D370" s="3" t="s">
        <v>19</v>
      </c>
      <c r="E370" s="3" t="s">
        <v>16</v>
      </c>
      <c r="F370" t="str">
        <f t="shared" si="5"/>
        <v>Call - Analyst</v>
      </c>
      <c r="G370" s="4">
        <f>INDEX('Costs Type'!$C$2:$C$7,MATCH('Costs Log'!F370,'Costs Type'!$B$2:$B$7,0))</f>
        <v>120</v>
      </c>
      <c r="H370" t="str">
        <f>VLOOKUP(A370,Sheet!$A$1:$B$21,2,FALSE)</f>
        <v>Alpha Capital</v>
      </c>
    </row>
    <row r="371" spans="1:8" x14ac:dyDescent="0.3">
      <c r="A371">
        <v>8</v>
      </c>
      <c r="B371" s="1">
        <v>43640</v>
      </c>
      <c r="C371" s="3" t="s">
        <v>12</v>
      </c>
      <c r="D371" s="3" t="s">
        <v>19</v>
      </c>
      <c r="E371" s="3" t="s">
        <v>16</v>
      </c>
      <c r="F371" t="str">
        <f t="shared" si="5"/>
        <v>Call - Analyst</v>
      </c>
      <c r="G371" s="4">
        <f>INDEX('Costs Type'!$C$2:$C$7,MATCH('Costs Log'!F371,'Costs Type'!$B$2:$B$7,0))</f>
        <v>120</v>
      </c>
      <c r="H371" t="str">
        <f>VLOOKUP(A371,Sheet!$A$1:$B$21,2,FALSE)</f>
        <v>KKZ Asset Management</v>
      </c>
    </row>
    <row r="372" spans="1:8" x14ac:dyDescent="0.3">
      <c r="A372">
        <v>20</v>
      </c>
      <c r="B372" s="1">
        <v>43640</v>
      </c>
      <c r="C372" s="3"/>
      <c r="D372" s="3" t="s">
        <v>18</v>
      </c>
      <c r="E372" s="3" t="s">
        <v>16</v>
      </c>
      <c r="F372" t="str">
        <f t="shared" si="5"/>
        <v>Research Report - Initiating Coverage</v>
      </c>
      <c r="G372" s="4">
        <f>INDEX('Costs Type'!$C$2:$C$7,MATCH('Costs Log'!F372,'Costs Type'!$B$2:$B$7,0))</f>
        <v>1000</v>
      </c>
      <c r="H372" t="str">
        <f>VLOOKUP(A372,Sheet!$A$1:$B$21,2,FALSE)</f>
        <v>Jaguar Group of Funds</v>
      </c>
    </row>
    <row r="373" spans="1:8" x14ac:dyDescent="0.3">
      <c r="A373">
        <v>20</v>
      </c>
      <c r="B373" s="1">
        <v>43640</v>
      </c>
      <c r="C373" s="3"/>
      <c r="D373" s="3" t="s">
        <v>15</v>
      </c>
      <c r="E373" s="3" t="s">
        <v>16</v>
      </c>
      <c r="F373" t="str">
        <f t="shared" si="5"/>
        <v>Research Report - Industry Report</v>
      </c>
      <c r="G373" s="4">
        <f>INDEX('Costs Type'!$C$2:$C$7,MATCH('Costs Log'!F373,'Costs Type'!$B$2:$B$7,0))</f>
        <v>500</v>
      </c>
      <c r="H373" t="str">
        <f>VLOOKUP(A373,Sheet!$A$1:$B$21,2,FALSE)</f>
        <v>Jaguar Group of Funds</v>
      </c>
    </row>
    <row r="374" spans="1:8" x14ac:dyDescent="0.3">
      <c r="A374">
        <v>17</v>
      </c>
      <c r="B374" s="1">
        <v>43641</v>
      </c>
      <c r="C374" s="3" t="s">
        <v>13</v>
      </c>
      <c r="D374" s="3" t="s">
        <v>19</v>
      </c>
      <c r="E374" s="3" t="s">
        <v>16</v>
      </c>
      <c r="F374" t="str">
        <f t="shared" si="5"/>
        <v>Call - Associate</v>
      </c>
      <c r="G374" s="4">
        <f>INDEX('Costs Type'!$C$2:$C$7,MATCH('Costs Log'!F374,'Costs Type'!$B$2:$B$7,0))</f>
        <v>60</v>
      </c>
      <c r="H374" t="str">
        <f>VLOOKUP(A374,Sheet!$A$1:$B$21,2,FALSE)</f>
        <v>Los Santos Asset Management</v>
      </c>
    </row>
    <row r="375" spans="1:8" x14ac:dyDescent="0.3">
      <c r="A375">
        <v>18</v>
      </c>
      <c r="B375" s="1">
        <v>43641</v>
      </c>
      <c r="C375" s="3"/>
      <c r="D375" s="3" t="s">
        <v>19</v>
      </c>
      <c r="E375" s="3" t="s">
        <v>14</v>
      </c>
      <c r="F375" t="str">
        <f t="shared" si="5"/>
        <v>Management Meeting</v>
      </c>
      <c r="G375" s="4">
        <f>INDEX('Costs Type'!$C$2:$C$7,MATCH('Costs Log'!F375,'Costs Type'!$B$2:$B$7,0))</f>
        <v>250</v>
      </c>
      <c r="H375" t="str">
        <f>VLOOKUP(A375,Sheet!$A$1:$B$21,2,FALSE)</f>
        <v>Ironman Funds</v>
      </c>
    </row>
    <row r="376" spans="1:8" x14ac:dyDescent="0.3">
      <c r="A376">
        <v>5</v>
      </c>
      <c r="B376" s="1">
        <v>43642</v>
      </c>
      <c r="C376" s="3"/>
      <c r="D376" s="3" t="s">
        <v>18</v>
      </c>
      <c r="E376" s="3" t="s">
        <v>16</v>
      </c>
      <c r="F376" t="str">
        <f t="shared" si="5"/>
        <v>Research Report - Initiating Coverage</v>
      </c>
      <c r="G376" s="4">
        <f>INDEX('Costs Type'!$C$2:$C$7,MATCH('Costs Log'!F376,'Costs Type'!$B$2:$B$7,0))</f>
        <v>1000</v>
      </c>
      <c r="H376" t="str">
        <f>VLOOKUP(A376,Sheet!$A$1:$B$21,2,FALSE)</f>
        <v>Alpha Capital</v>
      </c>
    </row>
    <row r="377" spans="1:8" x14ac:dyDescent="0.3">
      <c r="A377">
        <v>6</v>
      </c>
      <c r="B377" s="1">
        <v>43642</v>
      </c>
      <c r="C377" s="3"/>
      <c r="D377" s="3" t="s">
        <v>17</v>
      </c>
      <c r="E377" s="3" t="s">
        <v>16</v>
      </c>
      <c r="F377" t="str">
        <f t="shared" si="5"/>
        <v>Research Report - Quarterly Update</v>
      </c>
      <c r="G377" s="4">
        <f>INDEX('Costs Type'!$C$2:$C$7,MATCH('Costs Log'!F377,'Costs Type'!$B$2:$B$7,0))</f>
        <v>100</v>
      </c>
      <c r="H377" t="str">
        <f>VLOOKUP(A377,Sheet!$A$1:$B$21,2,FALSE)</f>
        <v>DecaFund</v>
      </c>
    </row>
    <row r="378" spans="1:8" x14ac:dyDescent="0.3">
      <c r="A378">
        <v>11</v>
      </c>
      <c r="B378" s="1">
        <v>43642</v>
      </c>
      <c r="C378" s="3"/>
      <c r="D378" s="3" t="s">
        <v>17</v>
      </c>
      <c r="E378" s="3" t="s">
        <v>16</v>
      </c>
      <c r="F378" t="str">
        <f t="shared" si="5"/>
        <v>Research Report - Quarterly Update</v>
      </c>
      <c r="G378" s="4">
        <f>INDEX('Costs Type'!$C$2:$C$7,MATCH('Costs Log'!F378,'Costs Type'!$B$2:$B$7,0))</f>
        <v>100</v>
      </c>
      <c r="H378" t="str">
        <f>VLOOKUP(A378,Sheet!$A$1:$B$21,2,FALSE)</f>
        <v>Beta Dynamic Fund</v>
      </c>
    </row>
    <row r="379" spans="1:8" x14ac:dyDescent="0.3">
      <c r="A379">
        <v>20</v>
      </c>
      <c r="B379" s="1">
        <v>43642</v>
      </c>
      <c r="C379" s="3"/>
      <c r="D379" s="3" t="s">
        <v>17</v>
      </c>
      <c r="E379" s="3" t="s">
        <v>16</v>
      </c>
      <c r="F379" t="str">
        <f t="shared" si="5"/>
        <v>Research Report - Quarterly Update</v>
      </c>
      <c r="G379" s="4">
        <f>INDEX('Costs Type'!$C$2:$C$7,MATCH('Costs Log'!F379,'Costs Type'!$B$2:$B$7,0))</f>
        <v>100</v>
      </c>
      <c r="H379" t="str">
        <f>VLOOKUP(A379,Sheet!$A$1:$B$21,2,FALSE)</f>
        <v>Jaguar Group of Funds</v>
      </c>
    </row>
    <row r="380" spans="1:8" x14ac:dyDescent="0.3">
      <c r="A380">
        <v>12</v>
      </c>
      <c r="B380" s="1">
        <v>43643</v>
      </c>
      <c r="C380" s="3"/>
      <c r="D380" s="3" t="s">
        <v>15</v>
      </c>
      <c r="E380" s="3" t="s">
        <v>16</v>
      </c>
      <c r="F380" t="str">
        <f t="shared" si="5"/>
        <v>Research Report - Industry Report</v>
      </c>
      <c r="G380" s="4">
        <f>INDEX('Costs Type'!$C$2:$C$7,MATCH('Costs Log'!F380,'Costs Type'!$B$2:$B$7,0))</f>
        <v>500</v>
      </c>
      <c r="H380" t="str">
        <f>VLOOKUP(A380,Sheet!$A$1:$B$21,2,FALSE)</f>
        <v>6igma Capital</v>
      </c>
    </row>
    <row r="381" spans="1:8" x14ac:dyDescent="0.3">
      <c r="A381">
        <v>13</v>
      </c>
      <c r="B381" s="1">
        <v>43643</v>
      </c>
      <c r="C381" s="3"/>
      <c r="D381" s="3" t="s">
        <v>18</v>
      </c>
      <c r="E381" s="3" t="s">
        <v>16</v>
      </c>
      <c r="F381" t="str">
        <f t="shared" si="5"/>
        <v>Research Report - Initiating Coverage</v>
      </c>
      <c r="G381" s="4">
        <f>INDEX('Costs Type'!$C$2:$C$7,MATCH('Costs Log'!F381,'Costs Type'!$B$2:$B$7,0))</f>
        <v>1000</v>
      </c>
      <c r="H381" t="str">
        <f>VLOOKUP(A381,Sheet!$A$1:$B$21,2,FALSE)</f>
        <v>Marquee Group Funds</v>
      </c>
    </row>
    <row r="382" spans="1:8" x14ac:dyDescent="0.3">
      <c r="A382">
        <v>15</v>
      </c>
      <c r="B382" s="1">
        <v>43643</v>
      </c>
      <c r="C382" s="3" t="s">
        <v>13</v>
      </c>
      <c r="D382" s="3" t="s">
        <v>19</v>
      </c>
      <c r="E382" s="3" t="s">
        <v>16</v>
      </c>
      <c r="F382" t="str">
        <f t="shared" si="5"/>
        <v>Call - Associate</v>
      </c>
      <c r="G382" s="4">
        <f>INDEX('Costs Type'!$C$2:$C$7,MATCH('Costs Log'!F382,'Costs Type'!$B$2:$B$7,0))</f>
        <v>60</v>
      </c>
      <c r="H382" t="str">
        <f>VLOOKUP(A382,Sheet!$A$1:$B$21,2,FALSE)</f>
        <v>Turtle River Asset Management</v>
      </c>
    </row>
    <row r="383" spans="1:8" x14ac:dyDescent="0.3">
      <c r="A383">
        <v>18</v>
      </c>
      <c r="B383" s="1">
        <v>43643</v>
      </c>
      <c r="C383" s="3"/>
      <c r="D383" s="3" t="s">
        <v>15</v>
      </c>
      <c r="E383" s="3" t="s">
        <v>16</v>
      </c>
      <c r="F383" t="str">
        <f t="shared" si="5"/>
        <v>Research Report - Industry Report</v>
      </c>
      <c r="G383" s="4">
        <f>INDEX('Costs Type'!$C$2:$C$7,MATCH('Costs Log'!F383,'Costs Type'!$B$2:$B$7,0))</f>
        <v>500</v>
      </c>
      <c r="H383" t="str">
        <f>VLOOKUP(A383,Sheet!$A$1:$B$21,2,FALSE)</f>
        <v>Ironman Funds</v>
      </c>
    </row>
    <row r="384" spans="1:8" x14ac:dyDescent="0.3">
      <c r="A384">
        <v>19</v>
      </c>
      <c r="B384" s="1">
        <v>43643</v>
      </c>
      <c r="C384" s="3" t="s">
        <v>12</v>
      </c>
      <c r="D384" s="3" t="s">
        <v>19</v>
      </c>
      <c r="E384" s="3" t="s">
        <v>16</v>
      </c>
      <c r="F384" t="str">
        <f t="shared" si="5"/>
        <v>Call - Analyst</v>
      </c>
      <c r="G384" s="4">
        <f>INDEX('Costs Type'!$C$2:$C$7,MATCH('Costs Log'!F384,'Costs Type'!$B$2:$B$7,0))</f>
        <v>120</v>
      </c>
      <c r="H384" t="str">
        <f>VLOOKUP(A384,Sheet!$A$1:$B$21,2,FALSE)</f>
        <v>Second Point Management</v>
      </c>
    </row>
    <row r="385" spans="1:8" x14ac:dyDescent="0.3">
      <c r="A385">
        <v>20</v>
      </c>
      <c r="B385" s="1">
        <v>43643</v>
      </c>
      <c r="C385" s="3"/>
      <c r="D385" s="3" t="s">
        <v>18</v>
      </c>
      <c r="E385" s="3" t="s">
        <v>16</v>
      </c>
      <c r="F385" t="str">
        <f t="shared" si="5"/>
        <v>Research Report - Initiating Coverage</v>
      </c>
      <c r="G385" s="4">
        <f>INDEX('Costs Type'!$C$2:$C$7,MATCH('Costs Log'!F385,'Costs Type'!$B$2:$B$7,0))</f>
        <v>1000</v>
      </c>
      <c r="H385" t="str">
        <f>VLOOKUP(A385,Sheet!$A$1:$B$21,2,FALSE)</f>
        <v>Jaguar Group of Funds</v>
      </c>
    </row>
    <row r="386" spans="1:8" x14ac:dyDescent="0.3">
      <c r="A386">
        <v>20</v>
      </c>
      <c r="B386" s="1">
        <v>43643</v>
      </c>
      <c r="C386" s="3"/>
      <c r="D386" s="3" t="s">
        <v>18</v>
      </c>
      <c r="E386" s="3" t="s">
        <v>16</v>
      </c>
      <c r="F386" t="str">
        <f t="shared" si="5"/>
        <v>Research Report - Initiating Coverage</v>
      </c>
      <c r="G386" s="4">
        <f>INDEX('Costs Type'!$C$2:$C$7,MATCH('Costs Log'!F386,'Costs Type'!$B$2:$B$7,0))</f>
        <v>1000</v>
      </c>
      <c r="H386" t="str">
        <f>VLOOKUP(A386,Sheet!$A$1:$B$21,2,FALSE)</f>
        <v>Jaguar Group of Funds</v>
      </c>
    </row>
    <row r="387" spans="1:8" x14ac:dyDescent="0.3">
      <c r="A387">
        <v>6</v>
      </c>
      <c r="B387" s="1">
        <v>43644</v>
      </c>
      <c r="C387" s="3"/>
      <c r="D387" s="3" t="s">
        <v>17</v>
      </c>
      <c r="E387" s="3" t="s">
        <v>16</v>
      </c>
      <c r="F387" t="str">
        <f t="shared" ref="F387:F395" si="6">IF(C387&lt;&gt;"","Call - "&amp;C387,IF(E387="Yes","Management Meeting","Research Report - " &amp;D387))</f>
        <v>Research Report - Quarterly Update</v>
      </c>
      <c r="G387" s="4">
        <f>INDEX('Costs Type'!$C$2:$C$7,MATCH('Costs Log'!F387,'Costs Type'!$B$2:$B$7,0))</f>
        <v>100</v>
      </c>
      <c r="H387" t="str">
        <f>VLOOKUP(A387,Sheet!$A$1:$B$21,2,FALSE)</f>
        <v>DecaFund</v>
      </c>
    </row>
    <row r="388" spans="1:8" x14ac:dyDescent="0.3">
      <c r="A388">
        <v>15</v>
      </c>
      <c r="B388" s="1">
        <v>43644</v>
      </c>
      <c r="C388" s="3"/>
      <c r="D388" s="3" t="s">
        <v>15</v>
      </c>
      <c r="E388" s="3" t="s">
        <v>16</v>
      </c>
      <c r="F388" t="str">
        <f t="shared" si="6"/>
        <v>Research Report - Industry Report</v>
      </c>
      <c r="G388" s="4">
        <f>INDEX('Costs Type'!$C$2:$C$7,MATCH('Costs Log'!F388,'Costs Type'!$B$2:$B$7,0))</f>
        <v>500</v>
      </c>
      <c r="H388" t="str">
        <f>VLOOKUP(A388,Sheet!$A$1:$B$21,2,FALSE)</f>
        <v>Turtle River Asset Management</v>
      </c>
    </row>
    <row r="389" spans="1:8" x14ac:dyDescent="0.3">
      <c r="A389">
        <v>18</v>
      </c>
      <c r="B389" s="1">
        <v>43644</v>
      </c>
      <c r="C389" s="3"/>
      <c r="D389" s="3" t="s">
        <v>19</v>
      </c>
      <c r="E389" s="3" t="s">
        <v>14</v>
      </c>
      <c r="F389" t="str">
        <f t="shared" si="6"/>
        <v>Management Meeting</v>
      </c>
      <c r="G389" s="4">
        <f>INDEX('Costs Type'!$C$2:$C$7,MATCH('Costs Log'!F389,'Costs Type'!$B$2:$B$7,0))</f>
        <v>250</v>
      </c>
      <c r="H389" t="str">
        <f>VLOOKUP(A389,Sheet!$A$1:$B$21,2,FALSE)</f>
        <v>Ironman Funds</v>
      </c>
    </row>
    <row r="390" spans="1:8" x14ac:dyDescent="0.3">
      <c r="A390">
        <v>18</v>
      </c>
      <c r="B390" s="1">
        <v>43644</v>
      </c>
      <c r="C390" s="3"/>
      <c r="D390" s="3" t="s">
        <v>17</v>
      </c>
      <c r="E390" s="3" t="s">
        <v>16</v>
      </c>
      <c r="F390" t="str">
        <f t="shared" si="6"/>
        <v>Research Report - Quarterly Update</v>
      </c>
      <c r="G390" s="4">
        <f>INDEX('Costs Type'!$C$2:$C$7,MATCH('Costs Log'!F390,'Costs Type'!$B$2:$B$7,0))</f>
        <v>100</v>
      </c>
      <c r="H390" t="str">
        <f>VLOOKUP(A390,Sheet!$A$1:$B$21,2,FALSE)</f>
        <v>Ironman Funds</v>
      </c>
    </row>
    <row r="391" spans="1:8" x14ac:dyDescent="0.3">
      <c r="A391">
        <v>18</v>
      </c>
      <c r="B391" s="1">
        <v>43644</v>
      </c>
      <c r="C391" s="3" t="s">
        <v>12</v>
      </c>
      <c r="D391" s="3" t="s">
        <v>19</v>
      </c>
      <c r="E391" s="3" t="s">
        <v>16</v>
      </c>
      <c r="F391" t="str">
        <f t="shared" si="6"/>
        <v>Call - Analyst</v>
      </c>
      <c r="G391" s="4">
        <f>INDEX('Costs Type'!$C$2:$C$7,MATCH('Costs Log'!F391,'Costs Type'!$B$2:$B$7,0))</f>
        <v>120</v>
      </c>
      <c r="H391" t="str">
        <f>VLOOKUP(A391,Sheet!$A$1:$B$21,2,FALSE)</f>
        <v>Ironman Funds</v>
      </c>
    </row>
    <row r="392" spans="1:8" x14ac:dyDescent="0.3">
      <c r="A392">
        <v>18</v>
      </c>
      <c r="B392" s="1">
        <v>43644</v>
      </c>
      <c r="C392" s="3"/>
      <c r="D392" s="3" t="s">
        <v>19</v>
      </c>
      <c r="E392" s="3" t="s">
        <v>14</v>
      </c>
      <c r="F392" t="str">
        <f t="shared" si="6"/>
        <v>Management Meeting</v>
      </c>
      <c r="G392" s="4">
        <f>INDEX('Costs Type'!$C$2:$C$7,MATCH('Costs Log'!F392,'Costs Type'!$B$2:$B$7,0))</f>
        <v>250</v>
      </c>
      <c r="H392" t="str">
        <f>VLOOKUP(A392,Sheet!$A$1:$B$21,2,FALSE)</f>
        <v>Ironman Funds</v>
      </c>
    </row>
    <row r="393" spans="1:8" x14ac:dyDescent="0.3">
      <c r="A393">
        <v>5</v>
      </c>
      <c r="B393" s="1">
        <v>43647</v>
      </c>
      <c r="C393" s="3"/>
      <c r="D393" s="3" t="s">
        <v>18</v>
      </c>
      <c r="E393" s="3" t="s">
        <v>16</v>
      </c>
      <c r="F393" t="str">
        <f t="shared" si="6"/>
        <v>Research Report - Initiating Coverage</v>
      </c>
      <c r="G393" s="4">
        <f>INDEX('Costs Type'!$C$2:$C$7,MATCH('Costs Log'!F393,'Costs Type'!$B$2:$B$7,0))</f>
        <v>1000</v>
      </c>
      <c r="H393" t="str">
        <f>VLOOKUP(A393,Sheet!$A$1:$B$21,2,FALSE)</f>
        <v>Alpha Capital</v>
      </c>
    </row>
    <row r="394" spans="1:8" x14ac:dyDescent="0.3">
      <c r="A394">
        <v>13</v>
      </c>
      <c r="B394" s="1">
        <v>43647</v>
      </c>
      <c r="C394" s="3"/>
      <c r="D394" s="3" t="s">
        <v>18</v>
      </c>
      <c r="E394" s="3" t="s">
        <v>16</v>
      </c>
      <c r="F394" t="str">
        <f t="shared" si="6"/>
        <v>Research Report - Initiating Coverage</v>
      </c>
      <c r="G394" s="4">
        <f>INDEX('Costs Type'!$C$2:$C$7,MATCH('Costs Log'!F394,'Costs Type'!$B$2:$B$7,0))</f>
        <v>1000</v>
      </c>
      <c r="H394" t="str">
        <f>VLOOKUP(A394,Sheet!$A$1:$B$21,2,FALSE)</f>
        <v>Marquee Group Funds</v>
      </c>
    </row>
    <row r="395" spans="1:8" x14ac:dyDescent="0.3">
      <c r="A395">
        <v>19</v>
      </c>
      <c r="B395" s="1">
        <v>43647</v>
      </c>
      <c r="C395" s="3"/>
      <c r="D395" s="3" t="s">
        <v>15</v>
      </c>
      <c r="E395" s="3" t="s">
        <v>16</v>
      </c>
      <c r="F395" t="str">
        <f t="shared" si="6"/>
        <v>Research Report - Industry Report</v>
      </c>
      <c r="G395" s="4">
        <f>INDEX('Costs Type'!$C$2:$C$7,MATCH('Costs Log'!F395,'Costs Type'!$B$2:$B$7,0))</f>
        <v>500</v>
      </c>
      <c r="H395" t="str">
        <f>VLOOKUP(A395,Sheet!$A$1:$B$21,2,FALSE)</f>
        <v>Second Point Management</v>
      </c>
    </row>
  </sheetData>
  <sortState xmlns:xlrd2="http://schemas.microsoft.com/office/spreadsheetml/2017/richdata2" ref="A2:B395">
    <sortCondition ref="B2:B395"/>
    <sortCondition ref="A2:A39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E4D745-1B24-4BAD-B8A2-E180CDE16F96}">
  <sheetPr codeName="Sheet2"/>
  <dimension ref="A1:C7"/>
  <sheetViews>
    <sheetView workbookViewId="0">
      <selection activeCell="C4" sqref="C4"/>
    </sheetView>
  </sheetViews>
  <sheetFormatPr defaultRowHeight="14.4" x14ac:dyDescent="0.3"/>
  <cols>
    <col min="2" max="2" width="31.88671875" bestFit="1" customWidth="1"/>
  </cols>
  <sheetData>
    <row r="1" spans="1:3" x14ac:dyDescent="0.3">
      <c r="A1" t="s">
        <v>1</v>
      </c>
      <c r="B1" t="s">
        <v>2</v>
      </c>
      <c r="C1" t="s">
        <v>0</v>
      </c>
    </row>
    <row r="2" spans="1:3" x14ac:dyDescent="0.3">
      <c r="A2">
        <v>1</v>
      </c>
      <c r="B2" t="s">
        <v>3</v>
      </c>
      <c r="C2" s="2">
        <v>120</v>
      </c>
    </row>
    <row r="3" spans="1:3" x14ac:dyDescent="0.3">
      <c r="A3">
        <v>2</v>
      </c>
      <c r="B3" t="s">
        <v>4</v>
      </c>
      <c r="C3" s="2">
        <v>60</v>
      </c>
    </row>
    <row r="4" spans="1:3" x14ac:dyDescent="0.3">
      <c r="A4">
        <v>3</v>
      </c>
      <c r="B4" t="s">
        <v>5</v>
      </c>
      <c r="C4" s="2">
        <v>100</v>
      </c>
    </row>
    <row r="5" spans="1:3" x14ac:dyDescent="0.3">
      <c r="A5">
        <v>4</v>
      </c>
      <c r="B5" t="s">
        <v>6</v>
      </c>
      <c r="C5" s="2">
        <v>500</v>
      </c>
    </row>
    <row r="6" spans="1:3" x14ac:dyDescent="0.3">
      <c r="A6">
        <v>5</v>
      </c>
      <c r="B6" t="s">
        <v>7</v>
      </c>
      <c r="C6" s="2">
        <v>1000</v>
      </c>
    </row>
    <row r="7" spans="1:3" x14ac:dyDescent="0.3">
      <c r="A7">
        <v>6</v>
      </c>
      <c r="B7" t="s">
        <v>8</v>
      </c>
      <c r="C7" s="2">
        <v>250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F13A1-2AA6-49BE-9D10-214B1754488A}">
  <dimension ref="A1:B21"/>
  <sheetViews>
    <sheetView workbookViewId="0"/>
  </sheetViews>
  <sheetFormatPr defaultRowHeight="14.4" x14ac:dyDescent="0.3"/>
  <cols>
    <col min="2" max="2" width="27.21875" bestFit="1" customWidth="1"/>
  </cols>
  <sheetData>
    <row r="1" spans="1:2" x14ac:dyDescent="0.3">
      <c r="A1" s="5" t="s">
        <v>21</v>
      </c>
    </row>
    <row r="2" spans="1:2" x14ac:dyDescent="0.3">
      <c r="A2" s="6">
        <v>1</v>
      </c>
      <c r="B2" t="s">
        <v>22</v>
      </c>
    </row>
    <row r="3" spans="1:2" x14ac:dyDescent="0.3">
      <c r="A3" s="6">
        <v>2</v>
      </c>
      <c r="B3" t="s">
        <v>23</v>
      </c>
    </row>
    <row r="4" spans="1:2" x14ac:dyDescent="0.3">
      <c r="A4" s="6">
        <v>3</v>
      </c>
      <c r="B4" t="s">
        <v>24</v>
      </c>
    </row>
    <row r="5" spans="1:2" x14ac:dyDescent="0.3">
      <c r="A5" s="6">
        <v>4</v>
      </c>
      <c r="B5" t="s">
        <v>25</v>
      </c>
    </row>
    <row r="6" spans="1:2" x14ac:dyDescent="0.3">
      <c r="A6" s="6">
        <v>5</v>
      </c>
      <c r="B6" t="s">
        <v>26</v>
      </c>
    </row>
    <row r="7" spans="1:2" x14ac:dyDescent="0.3">
      <c r="A7" s="6">
        <v>6</v>
      </c>
      <c r="B7" t="s">
        <v>27</v>
      </c>
    </row>
    <row r="8" spans="1:2" x14ac:dyDescent="0.3">
      <c r="A8" s="6">
        <v>7</v>
      </c>
      <c r="B8" t="s">
        <v>28</v>
      </c>
    </row>
    <row r="9" spans="1:2" x14ac:dyDescent="0.3">
      <c r="A9" s="6">
        <v>8</v>
      </c>
      <c r="B9" t="s">
        <v>29</v>
      </c>
    </row>
    <row r="10" spans="1:2" x14ac:dyDescent="0.3">
      <c r="A10" s="6">
        <v>9</v>
      </c>
      <c r="B10" t="s">
        <v>30</v>
      </c>
    </row>
    <row r="11" spans="1:2" x14ac:dyDescent="0.3">
      <c r="A11" s="6">
        <v>10</v>
      </c>
      <c r="B11" t="s">
        <v>31</v>
      </c>
    </row>
    <row r="12" spans="1:2" x14ac:dyDescent="0.3">
      <c r="A12" s="6">
        <v>11</v>
      </c>
      <c r="B12" t="s">
        <v>32</v>
      </c>
    </row>
    <row r="13" spans="1:2" x14ac:dyDescent="0.3">
      <c r="A13" s="6">
        <v>12</v>
      </c>
      <c r="B13" t="s">
        <v>33</v>
      </c>
    </row>
    <row r="14" spans="1:2" x14ac:dyDescent="0.3">
      <c r="A14" s="6">
        <v>13</v>
      </c>
      <c r="B14" t="s">
        <v>34</v>
      </c>
    </row>
    <row r="15" spans="1:2" x14ac:dyDescent="0.3">
      <c r="A15" s="6">
        <v>14</v>
      </c>
      <c r="B15" t="s">
        <v>35</v>
      </c>
    </row>
    <row r="16" spans="1:2" x14ac:dyDescent="0.3">
      <c r="A16" s="6">
        <v>15</v>
      </c>
      <c r="B16" t="s">
        <v>36</v>
      </c>
    </row>
    <row r="17" spans="1:2" x14ac:dyDescent="0.3">
      <c r="A17" s="6">
        <v>16</v>
      </c>
      <c r="B17" t="s">
        <v>37</v>
      </c>
    </row>
    <row r="18" spans="1:2" x14ac:dyDescent="0.3">
      <c r="A18" s="6">
        <v>17</v>
      </c>
      <c r="B18" t="s">
        <v>38</v>
      </c>
    </row>
    <row r="19" spans="1:2" x14ac:dyDescent="0.3">
      <c r="A19" s="6">
        <v>18</v>
      </c>
      <c r="B19" t="s">
        <v>39</v>
      </c>
    </row>
    <row r="20" spans="1:2" x14ac:dyDescent="0.3">
      <c r="A20" s="6">
        <v>19</v>
      </c>
      <c r="B20" t="s">
        <v>40</v>
      </c>
    </row>
    <row r="21" spans="1:2" x14ac:dyDescent="0.3">
      <c r="A21" s="6">
        <v>20</v>
      </c>
      <c r="B21" t="s">
        <v>41</v>
      </c>
    </row>
  </sheetData>
  <pageMargins left="0.75" right="0.75" top="1" bottom="1" header="0.5" footer="0.5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1C2BDAE75FCC341A951D094C84DDF8F" ma:contentTypeVersion="14" ma:contentTypeDescription="Create a new document." ma:contentTypeScope="" ma:versionID="146ddb5e59b35333c7ad3d994b2b19cd">
  <xsd:schema xmlns:xsd="http://www.w3.org/2001/XMLSchema" xmlns:xs="http://www.w3.org/2001/XMLSchema" xmlns:p="http://schemas.microsoft.com/office/2006/metadata/properties" xmlns:ns2="7ccc6108-b996-45fe-927f-771872a457a9" xmlns:ns3="87dab53c-1e0f-4750-88f6-3a4f5278ee15" targetNamespace="http://schemas.microsoft.com/office/2006/metadata/properties" ma:root="true" ma:fieldsID="1bd86b8216fa9d34892e1f3364d91919" ns2:_="" ns3:_="">
    <xsd:import namespace="7ccc6108-b996-45fe-927f-771872a457a9"/>
    <xsd:import namespace="87dab53c-1e0f-4750-88f6-3a4f5278ee15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ccc6108-b996-45fe-927f-771872a457a9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Image Tags" ma:readOnly="false" ma:fieldId="{5cf76f15-5ced-4ddc-b409-7134ff3c332f}" ma:taxonomyMulti="true" ma:sspId="d7121671-1f22-43ed-9c7b-b36ca707cdf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8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dab53c-1e0f-4750-88f6-3a4f5278ee15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3d8a4d8b-bb3b-4f67-81b6-eeb51d8cf252}" ma:internalName="TaxCatchAll" ma:showField="CatchAllData" ma:web="87dab53c-1e0f-4750-88f6-3a4f5278ee1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87dab53c-1e0f-4750-88f6-3a4f5278ee15" xsi:nil="true"/>
    <lcf76f155ced4ddcb4097134ff3c332f xmlns="7ccc6108-b996-45fe-927f-771872a457a9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884AEED5-FE17-4F70-BFE5-17545A97C0E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91B495E-DB01-4701-B9CD-BEC22539331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ccc6108-b996-45fe-927f-771872a457a9"/>
    <ds:schemaRef ds:uri="87dab53c-1e0f-4750-88f6-3a4f5278ee1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07369A2-3004-4F3E-A5E1-5B652AEE7078}">
  <ds:schemaRefs>
    <ds:schemaRef ds:uri="http://schemas.microsoft.com/office/2006/metadata/properties"/>
    <ds:schemaRef ds:uri="http://schemas.microsoft.com/office/infopath/2007/PartnerControls"/>
    <ds:schemaRef ds:uri="87dab53c-1e0f-4750-88f6-3a4f5278ee15"/>
    <ds:schemaRef ds:uri="7ccc6108-b996-45fe-927f-771872a457a9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Costs Log</vt:lpstr>
      <vt:lpstr>Costs Type</vt:lpstr>
      <vt:lpstr>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Client Costs.xlsx</dc:title>
  <dc:creator>Bogdan Tudose</dc:creator>
  <cp:lastModifiedBy>Bogdan Tudose</cp:lastModifiedBy>
  <dcterms:created xsi:type="dcterms:W3CDTF">2019-08-16T03:40:08Z</dcterms:created>
  <dcterms:modified xsi:type="dcterms:W3CDTF">2023-08-29T19:44:32Z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0x010100A1C2BDAE75FCC341A951D094C84DDF8F</vt:lpwstr>
  </property>
  <property fmtid="{D5CDD505-2E9C-101B-9397-08002B2CF9AE}" pid="3" name="Order">
    <vt:r8>5900</vt:r8>
  </property>
  <property fmtid="{D5CDD505-2E9C-101B-9397-08002B2CF9AE}" pid="4" name="MediaServiceImageTags">
    <vt:lpwstr/>
  </property>
</Properties>
</file>