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lu13\Desktop\Stage UDM\"/>
    </mc:Choice>
  </mc:AlternateContent>
  <bookViews>
    <workbookView xWindow="0" yWindow="0" windowWidth="23040" windowHeight="9060" activeTab="1"/>
  </bookViews>
  <sheets>
    <sheet name="page1" sheetId="1" r:id="rId1"/>
    <sheet name="n = 1 IMR" sheetId="2" r:id="rId2"/>
    <sheet name="RAW n=1" sheetId="3" r:id="rId3"/>
    <sheet name="Feuil4" sheetId="5" r:id="rId4"/>
  </sheets>
  <calcPr calcId="171027"/>
</workbook>
</file>

<file path=xl/calcChain.xml><?xml version="1.0" encoding="utf-8"?>
<calcChain xmlns="http://schemas.openxmlformats.org/spreadsheetml/2006/main">
  <c r="M3" i="5" l="1"/>
  <c r="M4" i="5"/>
  <c r="M5" i="5"/>
  <c r="N5" i="5" s="1"/>
  <c r="M6" i="5"/>
  <c r="N6" i="5" s="1"/>
  <c r="M7" i="5"/>
  <c r="N7" i="5" s="1"/>
  <c r="M8" i="5"/>
  <c r="N8" i="5"/>
  <c r="N4" i="5"/>
  <c r="N3" i="5"/>
  <c r="N26" i="5"/>
  <c r="N27" i="5"/>
  <c r="N28" i="5"/>
  <c r="N29" i="5"/>
  <c r="N30" i="5"/>
  <c r="O30" i="5" s="1"/>
  <c r="N31" i="5"/>
  <c r="N32" i="5"/>
  <c r="O32" i="5" s="1"/>
  <c r="N33" i="5"/>
  <c r="O33" i="5" s="1"/>
  <c r="O31" i="5"/>
  <c r="O29" i="5"/>
  <c r="O28" i="5"/>
  <c r="O27" i="5"/>
  <c r="O26" i="5"/>
  <c r="E22" i="3" l="1"/>
  <c r="D22" i="3"/>
  <c r="E19" i="3"/>
  <c r="D19" i="3"/>
  <c r="E16" i="3"/>
  <c r="D16" i="3"/>
  <c r="E10" i="3"/>
  <c r="D10" i="3"/>
  <c r="E7" i="3"/>
  <c r="D7" i="3"/>
  <c r="E4" i="3"/>
  <c r="D4" i="3"/>
  <c r="E13" i="3"/>
  <c r="D13" i="3"/>
  <c r="E1" i="3"/>
  <c r="D1" i="3"/>
  <c r="E16" i="2"/>
  <c r="D16" i="2"/>
  <c r="E13" i="2"/>
  <c r="D13" i="2"/>
  <c r="E10" i="2"/>
  <c r="D10" i="2"/>
  <c r="E7" i="2"/>
  <c r="D7" i="2"/>
  <c r="E4" i="2"/>
  <c r="D4" i="2"/>
  <c r="E1" i="2"/>
  <c r="D1" i="2"/>
  <c r="E75" i="1"/>
  <c r="D75" i="1"/>
  <c r="E60" i="1"/>
  <c r="D60" i="1"/>
  <c r="E84" i="1"/>
  <c r="D84" i="1"/>
  <c r="E81" i="1"/>
  <c r="D81" i="1"/>
  <c r="E78" i="1"/>
  <c r="D78" i="1"/>
  <c r="E72" i="1"/>
  <c r="D72" i="1"/>
  <c r="E69" i="1"/>
  <c r="D69" i="1"/>
  <c r="E66" i="1"/>
  <c r="D66" i="1"/>
  <c r="E63" i="1"/>
  <c r="D63" i="1"/>
  <c r="E57" i="1"/>
  <c r="D57" i="1"/>
</calcChain>
</file>

<file path=xl/sharedStrings.xml><?xml version="1.0" encoding="utf-8"?>
<sst xmlns="http://schemas.openxmlformats.org/spreadsheetml/2006/main" count="143" uniqueCount="112">
  <si>
    <t xml:space="preserve">##BLOCKS= 3          </t>
  </si>
  <si>
    <t>Note:</t>
  </si>
  <si>
    <t>~End</t>
  </si>
  <si>
    <t>Plate:</t>
  </si>
  <si>
    <t>Plate#1</t>
  </si>
  <si>
    <t>PlateFormat</t>
  </si>
  <si>
    <t>Endpoint</t>
  </si>
  <si>
    <t>Absorbance</t>
  </si>
  <si>
    <t>Raw</t>
  </si>
  <si>
    <t>FALSE</t>
  </si>
  <si>
    <t>None</t>
  </si>
  <si>
    <t>Temperature(¡C)</t>
  </si>
  <si>
    <t>Group:</t>
  </si>
  <si>
    <t>Group#1</t>
  </si>
  <si>
    <t>Sample</t>
  </si>
  <si>
    <t>Wells</t>
  </si>
  <si>
    <t>Values</t>
  </si>
  <si>
    <t>I 25 V ctl</t>
  </si>
  <si>
    <t>D7</t>
  </si>
  <si>
    <t>D8</t>
  </si>
  <si>
    <t>D9</t>
  </si>
  <si>
    <t>I 25 V FOXO4</t>
  </si>
  <si>
    <t>E7</t>
  </si>
  <si>
    <t>E8</t>
  </si>
  <si>
    <t>E9</t>
  </si>
  <si>
    <t>I 25 V NT</t>
  </si>
  <si>
    <t>G7</t>
  </si>
  <si>
    <t>G8</t>
  </si>
  <si>
    <t>G9</t>
  </si>
  <si>
    <t>I 25 V S1</t>
  </si>
  <si>
    <t>F7</t>
  </si>
  <si>
    <t>F8</t>
  </si>
  <si>
    <t>F9</t>
  </si>
  <si>
    <t>I RAS ctl</t>
  </si>
  <si>
    <t>A4</t>
  </si>
  <si>
    <t>A5</t>
  </si>
  <si>
    <t>A6</t>
  </si>
  <si>
    <t>I RAS FOXO4</t>
  </si>
  <si>
    <t>B4</t>
  </si>
  <si>
    <t>B5</t>
  </si>
  <si>
    <t>B6</t>
  </si>
  <si>
    <t>I RAS S1</t>
  </si>
  <si>
    <t>C4</t>
  </si>
  <si>
    <t>C5</t>
  </si>
  <si>
    <t>C6</t>
  </si>
  <si>
    <t>I V ctl</t>
  </si>
  <si>
    <t>A1</t>
  </si>
  <si>
    <t>A2</t>
  </si>
  <si>
    <t>A3</t>
  </si>
  <si>
    <t>I V FOXO4</t>
  </si>
  <si>
    <t>B1</t>
  </si>
  <si>
    <t>B2</t>
  </si>
  <si>
    <t>B3</t>
  </si>
  <si>
    <t>I V S1</t>
  </si>
  <si>
    <t>C1</t>
  </si>
  <si>
    <t>C2</t>
  </si>
  <si>
    <t>C3</t>
  </si>
  <si>
    <t>R NT ctl</t>
  </si>
  <si>
    <t>E1</t>
  </si>
  <si>
    <t>E2</t>
  </si>
  <si>
    <t>E3</t>
  </si>
  <si>
    <t>R NT FOXO4</t>
  </si>
  <si>
    <t>F1</t>
  </si>
  <si>
    <t>F2</t>
  </si>
  <si>
    <t>F3</t>
  </si>
  <si>
    <t>R NT NT</t>
  </si>
  <si>
    <t>D1</t>
  </si>
  <si>
    <t>D2</t>
  </si>
  <si>
    <t>D3</t>
  </si>
  <si>
    <t>R NT S1</t>
  </si>
  <si>
    <t>G1</t>
  </si>
  <si>
    <t>G2</t>
  </si>
  <si>
    <t>G3</t>
  </si>
  <si>
    <t>R TAM ctl</t>
  </si>
  <si>
    <t>E4</t>
  </si>
  <si>
    <t>E5</t>
  </si>
  <si>
    <t>E6</t>
  </si>
  <si>
    <t>R TAM FOXO4</t>
  </si>
  <si>
    <t>F4</t>
  </si>
  <si>
    <t>F5</t>
  </si>
  <si>
    <t>F6</t>
  </si>
  <si>
    <t>R TAM NT</t>
  </si>
  <si>
    <t>D4</t>
  </si>
  <si>
    <t>D5</t>
  </si>
  <si>
    <t>D6</t>
  </si>
  <si>
    <t>R TAM S1</t>
  </si>
  <si>
    <t>G4</t>
  </si>
  <si>
    <t>G5</t>
  </si>
  <si>
    <t>G6</t>
  </si>
  <si>
    <t xml:space="preserve">R - Outside standard range  </t>
  </si>
  <si>
    <t>Mean</t>
  </si>
  <si>
    <t>Stadard deviation</t>
  </si>
  <si>
    <t>Copyright © 2004 Molecular Devices, All rights reserved,</t>
  </si>
  <si>
    <t>V ctl</t>
  </si>
  <si>
    <t>V FOXO4</t>
  </si>
  <si>
    <t>V SOCS1</t>
  </si>
  <si>
    <t>Moyenne</t>
  </si>
  <si>
    <t>Ecart type</t>
  </si>
  <si>
    <t>RAS ctl</t>
  </si>
  <si>
    <t>RAS FOXO4</t>
  </si>
  <si>
    <t>RAS SOCS1</t>
  </si>
  <si>
    <t>Relative to V ctl</t>
  </si>
  <si>
    <t>Ecart type relative</t>
  </si>
  <si>
    <t>Colonne1</t>
  </si>
  <si>
    <t>NT NT</t>
  </si>
  <si>
    <t>NT ctl</t>
  </si>
  <si>
    <t>NT FOXO4</t>
  </si>
  <si>
    <t>NT S1</t>
  </si>
  <si>
    <t>TAM NT</t>
  </si>
  <si>
    <t>TAM ctl</t>
  </si>
  <si>
    <t>TAM FOXO4</t>
  </si>
  <si>
    <t>TAM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</si>
</sst>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IMR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0235650817394"/>
          <c:y val="8.7499063850294212E-2"/>
          <c:w val="0.80529514274571357"/>
          <c:h val="0.79969007325290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Feuil4!$N$3:$N$8</c:f>
                <c:numCache>
                  <c:formatCode>General</c:formatCode>
                  <c:ptCount val="6"/>
                  <c:pt idx="0">
                    <c:v>1.7647248181685133E-2</c:v>
                  </c:pt>
                  <c:pt idx="1">
                    <c:v>0.31024632982054684</c:v>
                  </c:pt>
                  <c:pt idx="2">
                    <c:v>6.6861093593377191E-2</c:v>
                  </c:pt>
                  <c:pt idx="3">
                    <c:v>5.3985346728230174E-2</c:v>
                  </c:pt>
                  <c:pt idx="4">
                    <c:v>0.18807665010506081</c:v>
                  </c:pt>
                  <c:pt idx="5">
                    <c:v>0.18759661500440325</c:v>
                  </c:pt>
                </c:numCache>
              </c:numRef>
            </c:plus>
            <c:minus>
              <c:numRef>
                <c:f>Feuil4!$N$3:$N$8</c:f>
                <c:numCache>
                  <c:formatCode>General</c:formatCode>
                  <c:ptCount val="6"/>
                  <c:pt idx="0">
                    <c:v>1.7647248181685133E-2</c:v>
                  </c:pt>
                  <c:pt idx="1">
                    <c:v>0.31024632982054684</c:v>
                  </c:pt>
                  <c:pt idx="2">
                    <c:v>6.6861093593377191E-2</c:v>
                  </c:pt>
                  <c:pt idx="3">
                    <c:v>5.3985346728230174E-2</c:v>
                  </c:pt>
                  <c:pt idx="4">
                    <c:v>0.18807665010506081</c:v>
                  </c:pt>
                  <c:pt idx="5">
                    <c:v>0.18759661500440325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Feuil4!$J$3:$J$8</c:f>
              <c:strCache>
                <c:ptCount val="6"/>
                <c:pt idx="0">
                  <c:v>V ctl</c:v>
                </c:pt>
                <c:pt idx="1">
                  <c:v>V FOXO4</c:v>
                </c:pt>
                <c:pt idx="2">
                  <c:v>V SOCS1</c:v>
                </c:pt>
                <c:pt idx="3">
                  <c:v>RAS ctl</c:v>
                </c:pt>
                <c:pt idx="4">
                  <c:v>RAS FOXO4</c:v>
                </c:pt>
                <c:pt idx="5">
                  <c:v>RAS SOCS1</c:v>
                </c:pt>
              </c:strCache>
            </c:strRef>
          </c:cat>
          <c:val>
            <c:numRef>
              <c:f>Feuil4!$M$3:$M$8</c:f>
              <c:numCache>
                <c:formatCode>General</c:formatCode>
                <c:ptCount val="6"/>
                <c:pt idx="0">
                  <c:v>1</c:v>
                </c:pt>
                <c:pt idx="1">
                  <c:v>1.1248094097146593</c:v>
                </c:pt>
                <c:pt idx="2">
                  <c:v>0.60139403180135054</c:v>
                </c:pt>
                <c:pt idx="3">
                  <c:v>2.1788281420169899</c:v>
                </c:pt>
                <c:pt idx="4">
                  <c:v>2.0585928991505122</c:v>
                </c:pt>
                <c:pt idx="5">
                  <c:v>0.29470703550424748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C-415D-A165-729F4D19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36248"/>
        <c:axId val="411036904"/>
      </c:barChart>
      <c:catAx>
        <c:axId val="411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6904"/>
        <c:crosses val="autoZero"/>
        <c:auto val="1"/>
        <c:lblAlgn val="ctr"/>
        <c:lblOffset val="100"/>
        <c:noMultiLvlLbl val="0"/>
      </c:catAx>
      <c:valAx>
        <c:axId val="4110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Relative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RAW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190566518051E-2"/>
          <c:y val="0.13707464795196078"/>
          <c:w val="0.86020518182115202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Feuil4!$O$26:$O$33</c:f>
                <c:numCache>
                  <c:formatCode>General</c:formatCode>
                  <c:ptCount val="8"/>
                  <c:pt idx="0">
                    <c:v>0.18570481122070889</c:v>
                  </c:pt>
                  <c:pt idx="1">
                    <c:v>0.4999744917480618</c:v>
                  </c:pt>
                  <c:pt idx="2">
                    <c:v>0.17181617268919991</c:v>
                  </c:pt>
                  <c:pt idx="3">
                    <c:v>0.2109152830082939</c:v>
                  </c:pt>
                  <c:pt idx="4">
                    <c:v>0.32855466600587047</c:v>
                  </c:pt>
                  <c:pt idx="5">
                    <c:v>4.5575297893901716</c:v>
                  </c:pt>
                  <c:pt idx="6">
                    <c:v>2.581303859026395</c:v>
                  </c:pt>
                  <c:pt idx="7">
                    <c:v>5.8318209009053108E-2</c:v>
                  </c:pt>
                </c:numCache>
              </c:numRef>
            </c:plus>
            <c:minus>
              <c:numRef>
                <c:f>Feuil4!$O$26:$O$33</c:f>
                <c:numCache>
                  <c:formatCode>General</c:formatCode>
                  <c:ptCount val="8"/>
                  <c:pt idx="0">
                    <c:v>0.18570481122070889</c:v>
                  </c:pt>
                  <c:pt idx="1">
                    <c:v>0.4999744917480618</c:v>
                  </c:pt>
                  <c:pt idx="2">
                    <c:v>0.17181617268919991</c:v>
                  </c:pt>
                  <c:pt idx="3">
                    <c:v>0.2109152830082939</c:v>
                  </c:pt>
                  <c:pt idx="4">
                    <c:v>0.32855466600587047</c:v>
                  </c:pt>
                  <c:pt idx="5">
                    <c:v>4.5575297893901716</c:v>
                  </c:pt>
                  <c:pt idx="6">
                    <c:v>2.581303859026395</c:v>
                  </c:pt>
                  <c:pt idx="7">
                    <c:v>5.8318209009053108E-2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Feuil4!$K$26:$K$33</c:f>
              <c:strCache>
                <c:ptCount val="8"/>
                <c:pt idx="0">
                  <c:v>NT NT</c:v>
                </c:pt>
                <c:pt idx="1">
                  <c:v>NT ctl</c:v>
                </c:pt>
                <c:pt idx="2">
                  <c:v>NT FOXO4</c:v>
                </c:pt>
                <c:pt idx="3">
                  <c:v>NT S1</c:v>
                </c:pt>
                <c:pt idx="4">
                  <c:v>TAM NT</c:v>
                </c:pt>
                <c:pt idx="5">
                  <c:v>TAM ctl</c:v>
                </c:pt>
                <c:pt idx="6">
                  <c:v>TAM FOXO4</c:v>
                </c:pt>
                <c:pt idx="7">
                  <c:v>TAM S1</c:v>
                </c:pt>
              </c:strCache>
            </c:strRef>
          </c:cat>
          <c:val>
            <c:numRef>
              <c:f>Feuil4!$N$26:$N$33</c:f>
              <c:numCache>
                <c:formatCode>General</c:formatCode>
                <c:ptCount val="8"/>
                <c:pt idx="0">
                  <c:v>1</c:v>
                </c:pt>
                <c:pt idx="1">
                  <c:v>2.6363636363636362</c:v>
                </c:pt>
                <c:pt idx="2">
                  <c:v>0.59259259259259256</c:v>
                </c:pt>
                <c:pt idx="3">
                  <c:v>0.10101010101010101</c:v>
                </c:pt>
                <c:pt idx="4">
                  <c:v>2.7575757575757578</c:v>
                </c:pt>
                <c:pt idx="5">
                  <c:v>8.0336700336700329</c:v>
                </c:pt>
                <c:pt idx="6">
                  <c:v>3.6296296296296293</c:v>
                </c:pt>
                <c:pt idx="7">
                  <c:v>0.24915824915824913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7-4F07-9838-5154C7B1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51368"/>
        <c:axId val="420849400"/>
      </c:barChart>
      <c:catAx>
        <c:axId val="4208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9400"/>
        <c:crosses val="autoZero"/>
        <c:auto val="1"/>
        <c:lblAlgn val="ctr"/>
        <c:lblOffset val="100"/>
        <c:noMultiLvlLbl val="0"/>
      </c:catAx>
      <c:valAx>
        <c:axId val="4208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Relative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240376</xdr:colOff>
      <xdr:row>0</xdr:row>
      <xdr:rowOff>0</xdr:rowOff>
    </xdr:from>
    <xdr:to>
      <xdr:col>7</xdr:col>
      <xdr:colOff>627610</xdr:colOff>
      <xdr:row>20</xdr:row>
      <xdr:rowOff>27708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443345</xdr:colOff>
      <xdr:row>23</xdr:row>
      <xdr:rowOff>110540</xdr:rowOff>
    </xdr:from>
    <xdr:to>
      <xdr:col>7</xdr:col>
      <xdr:colOff>704850</xdr:colOff>
      <xdr:row>42</xdr:row>
      <xdr:rowOff>165960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134" displayName="Tableau134" ref="K25:O33" totalsRowShown="0">
  <autoFilter ref="K25:O33"/>
  <tableColumns count="5">
    <tableColumn id="1" name="Colonne1"/>
    <tableColumn id="2" name="Moyenne"/>
    <tableColumn id="3" name="Ecart type"/>
    <tableColumn id="4" name="Relative to V ctl" dataDxfId="1">
      <calculatedColumnFormula>L26/$L$26</calculatedColumnFormula>
    </tableColumn>
    <tableColumn id="5" name="Ecart type relative" dataDxfId="2">
      <calculatedColumnFormula>Tableau134[[#This Row],[Ecart type]]/Tableau134[[#This Row],[Moyenne]]*Tableau134[[#This Row],[Relative to V ctl]]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au15" displayName="Tableau15" ref="J2:N8" totalsRowShown="0">
  <autoFilter ref="J2:N8"/>
  <tableColumns count="5">
    <tableColumn id="1" name="Colonne1"/>
    <tableColumn id="2" name="Moyenne"/>
    <tableColumn id="3" name="Ecart type"/>
    <tableColumn id="4" name="Relative to V ctl" dataDxfId="0">
      <calculatedColumnFormula>K3/$K$3</calculatedColumnFormula>
    </tableColumn>
    <tableColumn id="5" name="Ecart type relative">
      <calculatedColumnFormula>L3/K3*M3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workbookViewId="0">
      <selection activeCell="C56" sqref="C56"/>
    </sheetView>
  </sheetViews>
  <sheetFormatPr defaultColWidth="11.5546875" defaultRowHeight="14.4" x14ac:dyDescent="0.3"/>
  <cols>
    <col min="1" max="1" width="17.33203125" customWidth="1"/>
  </cols>
  <sheetData>
    <row r="1" spans="1:22" x14ac:dyDescent="0.3">
      <c r="A1" t="s">
        <v>0</v>
      </c>
    </row>
    <row r="2" spans="1:22" x14ac:dyDescent="0.3">
      <c r="A2" t="s">
        <v>1</v>
      </c>
    </row>
    <row r="3" spans="1:22" x14ac:dyDescent="0.3">
      <c r="A3" t="s">
        <v>2</v>
      </c>
    </row>
    <row r="4" spans="1:22" x14ac:dyDescent="0.3">
      <c r="A4" t="s">
        <v>3</v>
      </c>
      <c r="B4" t="s">
        <v>4</v>
      </c>
      <c r="C4">
        <v>1.3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>
        <v>1</v>
      </c>
      <c r="O4">
        <v>1</v>
      </c>
      <c r="P4">
        <v>590</v>
      </c>
      <c r="Q4">
        <v>1</v>
      </c>
      <c r="R4">
        <v>12</v>
      </c>
      <c r="S4">
        <v>96</v>
      </c>
      <c r="T4">
        <v>1</v>
      </c>
      <c r="U4">
        <v>8</v>
      </c>
      <c r="V4" t="s">
        <v>10</v>
      </c>
    </row>
    <row r="5" spans="1:22" x14ac:dyDescent="0.3">
      <c r="B5" t="s">
        <v>11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22" x14ac:dyDescent="0.3">
      <c r="B6">
        <v>25.4</v>
      </c>
      <c r="C6">
        <v>1.5571330000000001</v>
      </c>
      <c r="D6">
        <v>1.5026330000000001</v>
      </c>
      <c r="E6">
        <v>1.5306329999999999</v>
      </c>
      <c r="F6">
        <v>3.3847330000000002</v>
      </c>
      <c r="G6">
        <v>3.3790330000000002</v>
      </c>
      <c r="H6">
        <v>3.2390330000000001</v>
      </c>
      <c r="I6">
        <v>1.8471329999999999</v>
      </c>
      <c r="J6">
        <v>2.5383330000000002</v>
      </c>
      <c r="K6">
        <v>1.4525330000000001</v>
      </c>
      <c r="L6">
        <v>2.5299330000000002</v>
      </c>
      <c r="M6">
        <v>2.0067330000000001</v>
      </c>
      <c r="N6">
        <v>2.8691330000000002</v>
      </c>
    </row>
    <row r="7" spans="1:22" x14ac:dyDescent="0.3">
      <c r="C7">
        <v>2.2252329999999998</v>
      </c>
      <c r="D7">
        <v>1.281733</v>
      </c>
      <c r="E7">
        <v>1.657133</v>
      </c>
      <c r="F7">
        <v>2.854733</v>
      </c>
      <c r="G7">
        <v>3.1664330000000001</v>
      </c>
      <c r="H7">
        <v>3.4301330000000001</v>
      </c>
      <c r="I7">
        <v>1.347933</v>
      </c>
      <c r="J7">
        <v>1.356133</v>
      </c>
      <c r="K7">
        <v>1.4909330000000001</v>
      </c>
      <c r="L7">
        <v>2.0419330000000002</v>
      </c>
      <c r="M7">
        <v>1.778133</v>
      </c>
      <c r="N7">
        <v>1.884233</v>
      </c>
    </row>
    <row r="8" spans="1:22" x14ac:dyDescent="0.3">
      <c r="C8">
        <v>0.82293300000000003</v>
      </c>
      <c r="D8">
        <v>1.0272330000000001</v>
      </c>
      <c r="E8">
        <v>0.91063300000000003</v>
      </c>
      <c r="F8">
        <v>0.24793299999999999</v>
      </c>
      <c r="G8">
        <v>0.65403299999999998</v>
      </c>
      <c r="H8">
        <v>2.5238330000000002</v>
      </c>
      <c r="I8">
        <v>1.399133</v>
      </c>
      <c r="J8">
        <v>1.2750330000000001</v>
      </c>
      <c r="K8">
        <v>0.974333</v>
      </c>
      <c r="L8">
        <v>1.759833</v>
      </c>
      <c r="M8">
        <v>1.6175330000000001</v>
      </c>
      <c r="N8">
        <v>1.628733</v>
      </c>
    </row>
    <row r="9" spans="1:22" x14ac:dyDescent="0.3">
      <c r="C9">
        <v>4.2833000000000003E-2</v>
      </c>
      <c r="D9">
        <v>0.67783300000000002</v>
      </c>
      <c r="E9">
        <v>5.6032999999999999E-2</v>
      </c>
      <c r="F9">
        <v>0.124733</v>
      </c>
      <c r="G9">
        <v>0.14793300000000001</v>
      </c>
      <c r="H9">
        <v>6.0632999999999999E-2</v>
      </c>
      <c r="I9">
        <v>3.2651330000000001</v>
      </c>
      <c r="J9">
        <v>3.2587329999999999</v>
      </c>
      <c r="K9">
        <v>3.2974329999999998</v>
      </c>
      <c r="L9">
        <v>3.4061330000000001</v>
      </c>
      <c r="M9">
        <v>3.5316329999999998</v>
      </c>
      <c r="N9">
        <v>3.245333</v>
      </c>
    </row>
    <row r="10" spans="1:22" x14ac:dyDescent="0.3">
      <c r="C10">
        <v>4.1533E-2</v>
      </c>
      <c r="D10">
        <v>0.113233</v>
      </c>
      <c r="E10">
        <v>0.147533</v>
      </c>
      <c r="F10">
        <v>0.62733300000000003</v>
      </c>
      <c r="G10">
        <v>0.39043299999999997</v>
      </c>
      <c r="H10">
        <v>0.17643300000000001</v>
      </c>
      <c r="I10">
        <v>1.507933</v>
      </c>
      <c r="J10">
        <v>1.8149329999999999</v>
      </c>
      <c r="K10">
        <v>2.2400329999999999</v>
      </c>
      <c r="L10">
        <v>2.6379329999999999</v>
      </c>
      <c r="M10">
        <v>2.628533</v>
      </c>
      <c r="N10">
        <v>3.953633</v>
      </c>
    </row>
    <row r="11" spans="1:22" x14ac:dyDescent="0.3">
      <c r="C11">
        <v>2.6433000000000002E-2</v>
      </c>
      <c r="D11">
        <v>2.3432999999999999E-2</v>
      </c>
      <c r="E11">
        <v>3.8633000000000001E-2</v>
      </c>
      <c r="F11">
        <v>0.32403300000000002</v>
      </c>
      <c r="G11">
        <v>0.133933</v>
      </c>
      <c r="H11">
        <v>8.0933000000000005E-2</v>
      </c>
      <c r="I11">
        <v>0.77453300000000003</v>
      </c>
      <c r="J11">
        <v>0.78943300000000005</v>
      </c>
      <c r="K11">
        <v>0.796933</v>
      </c>
      <c r="L11">
        <v>0.969333</v>
      </c>
      <c r="M11">
        <v>1.0167330000000001</v>
      </c>
      <c r="N11">
        <v>1.044033</v>
      </c>
    </row>
    <row r="12" spans="1:22" x14ac:dyDescent="0.3">
      <c r="C12">
        <v>-1.6699999999999999E-4</v>
      </c>
      <c r="D12">
        <v>1.6733000000000001E-2</v>
      </c>
      <c r="E12">
        <v>-1.6670000000000001E-3</v>
      </c>
      <c r="F12">
        <v>1.4433E-2</v>
      </c>
      <c r="G12">
        <v>9.2329999999999999E-3</v>
      </c>
      <c r="H12">
        <v>1.3733E-2</v>
      </c>
      <c r="I12">
        <v>1.182833</v>
      </c>
      <c r="J12">
        <v>0.96983299999999995</v>
      </c>
      <c r="K12">
        <v>1.2750330000000001</v>
      </c>
      <c r="L12">
        <v>1.7973330000000001</v>
      </c>
      <c r="M12">
        <v>1.408833</v>
      </c>
      <c r="N12">
        <v>1.5048330000000001</v>
      </c>
    </row>
    <row r="13" spans="1:22" x14ac:dyDescent="0.3">
      <c r="C13">
        <v>1.503333</v>
      </c>
      <c r="D13">
        <v>1.5667329999999999</v>
      </c>
      <c r="E13">
        <v>1.7924329999999999</v>
      </c>
      <c r="F13">
        <v>3.0642330000000002</v>
      </c>
      <c r="G13">
        <v>2.4821330000000001</v>
      </c>
      <c r="H13">
        <v>3.3443329999999998</v>
      </c>
      <c r="I13">
        <v>3.6329999999999999E-3</v>
      </c>
      <c r="J13">
        <v>3.9329999999999999E-3</v>
      </c>
      <c r="K13">
        <v>2.6329999999999999E-3</v>
      </c>
      <c r="L13">
        <v>5.3330000000000001E-3</v>
      </c>
      <c r="M13">
        <v>-2.3670000000000002E-3</v>
      </c>
      <c r="N13">
        <v>-2.967E-3</v>
      </c>
    </row>
    <row r="15" spans="1:22" x14ac:dyDescent="0.3">
      <c r="A15" t="s">
        <v>2</v>
      </c>
    </row>
    <row r="16" spans="1:22" x14ac:dyDescent="0.3">
      <c r="A16" t="s">
        <v>12</v>
      </c>
      <c r="B16" t="s">
        <v>13</v>
      </c>
      <c r="C16">
        <v>1</v>
      </c>
    </row>
    <row r="17" spans="1:5" x14ac:dyDescent="0.3">
      <c r="A17" t="s">
        <v>14</v>
      </c>
      <c r="B17" t="s">
        <v>15</v>
      </c>
      <c r="C17" t="s">
        <v>16</v>
      </c>
    </row>
    <row r="20" spans="1:5" x14ac:dyDescent="0.3">
      <c r="D20" t="s">
        <v>90</v>
      </c>
      <c r="E20" t="s">
        <v>91</v>
      </c>
    </row>
    <row r="57" spans="1:5" x14ac:dyDescent="0.3">
      <c r="A57" t="s">
        <v>17</v>
      </c>
      <c r="B57" t="s">
        <v>18</v>
      </c>
      <c r="C57">
        <v>3.2650000000000001</v>
      </c>
      <c r="D57">
        <f>AVERAGE(C57,C58,C59)</f>
        <v>3.2736666666666667</v>
      </c>
      <c r="E57">
        <f>STDEVA(C57,C58,C59)</f>
        <v>2.0428737928059514E-2</v>
      </c>
    </row>
    <row r="58" spans="1:5" x14ac:dyDescent="0.3">
      <c r="B58" t="s">
        <v>19</v>
      </c>
      <c r="C58">
        <v>3.2589999999999999</v>
      </c>
    </row>
    <row r="59" spans="1:5" x14ac:dyDescent="0.3">
      <c r="B59" t="s">
        <v>20</v>
      </c>
      <c r="C59">
        <v>3.2970000000000002</v>
      </c>
    </row>
    <row r="60" spans="1:5" x14ac:dyDescent="0.3">
      <c r="A60" t="s">
        <v>21</v>
      </c>
      <c r="B60" t="s">
        <v>22</v>
      </c>
      <c r="C60">
        <v>1.508</v>
      </c>
      <c r="D60">
        <f>AVERAGE(C60,C61)</f>
        <v>1.6615</v>
      </c>
      <c r="E60">
        <f>STDEVA(C60,C61)</f>
        <v>0.21708178182427004</v>
      </c>
    </row>
    <row r="61" spans="1:5" x14ac:dyDescent="0.3">
      <c r="B61" t="s">
        <v>23</v>
      </c>
      <c r="C61">
        <v>1.8149999999999999</v>
      </c>
    </row>
    <row r="62" spans="1:5" x14ac:dyDescent="0.3">
      <c r="B62" t="s">
        <v>24</v>
      </c>
      <c r="C62" s="1">
        <v>2.2400000000000002</v>
      </c>
    </row>
    <row r="63" spans="1:5" x14ac:dyDescent="0.3">
      <c r="A63" t="s">
        <v>25</v>
      </c>
      <c r="B63" t="s">
        <v>26</v>
      </c>
      <c r="C63">
        <v>1.1830000000000001</v>
      </c>
      <c r="D63">
        <f>AVERAGE(C63,C64,C65)</f>
        <v>1.1426666666666667</v>
      </c>
      <c r="E63">
        <f>STDEVA(C63,C64,C65)</f>
        <v>0.1564491397653989</v>
      </c>
    </row>
    <row r="64" spans="1:5" x14ac:dyDescent="0.3">
      <c r="B64" t="s">
        <v>27</v>
      </c>
      <c r="C64">
        <v>0.97</v>
      </c>
    </row>
    <row r="65" spans="1:5" x14ac:dyDescent="0.3">
      <c r="B65" t="s">
        <v>28</v>
      </c>
      <c r="C65">
        <v>1.2749999999999999</v>
      </c>
    </row>
    <row r="66" spans="1:5" x14ac:dyDescent="0.3">
      <c r="A66" t="s">
        <v>29</v>
      </c>
      <c r="B66" t="s">
        <v>30</v>
      </c>
      <c r="C66">
        <v>0.77500000000000002</v>
      </c>
      <c r="D66">
        <f>AVERAGE(C66,C67,C68)</f>
        <v>0.78700000000000003</v>
      </c>
      <c r="E66">
        <f>STDEVA(C66,C67,C68)</f>
        <v>1.1135528725660053E-2</v>
      </c>
    </row>
    <row r="67" spans="1:5" x14ac:dyDescent="0.3">
      <c r="B67" t="s">
        <v>31</v>
      </c>
      <c r="C67">
        <v>0.78900000000000003</v>
      </c>
    </row>
    <row r="68" spans="1:5" x14ac:dyDescent="0.3">
      <c r="B68" t="s">
        <v>32</v>
      </c>
      <c r="C68">
        <v>0.79700000000000004</v>
      </c>
    </row>
    <row r="69" spans="1:5" x14ac:dyDescent="0.3">
      <c r="A69" t="s">
        <v>33</v>
      </c>
      <c r="B69" t="s">
        <v>34</v>
      </c>
      <c r="C69">
        <v>3.3849999999999998</v>
      </c>
      <c r="D69">
        <f>AVERAGE(C69,C70,C71)</f>
        <v>3.3343333333333334</v>
      </c>
      <c r="E69">
        <f>STDEVA(C69,C70,C71)</f>
        <v>8.2615575609768246E-2</v>
      </c>
    </row>
    <row r="70" spans="1:5" x14ac:dyDescent="0.3">
      <c r="B70" t="s">
        <v>35</v>
      </c>
      <c r="C70">
        <v>3.379</v>
      </c>
    </row>
    <row r="71" spans="1:5" x14ac:dyDescent="0.3">
      <c r="B71" t="s">
        <v>36</v>
      </c>
      <c r="C71">
        <v>3.2389999999999999</v>
      </c>
    </row>
    <row r="72" spans="1:5" x14ac:dyDescent="0.3">
      <c r="A72" t="s">
        <v>37</v>
      </c>
      <c r="B72" t="s">
        <v>38</v>
      </c>
      <c r="C72">
        <v>2.855</v>
      </c>
      <c r="D72">
        <f>AVERAGE(C72,C73,C74)</f>
        <v>3.1503333333333337</v>
      </c>
      <c r="E72">
        <f>STDEVA(C72,C73,C74)</f>
        <v>0.28781996687744471</v>
      </c>
    </row>
    <row r="73" spans="1:5" x14ac:dyDescent="0.3">
      <c r="B73" t="s">
        <v>39</v>
      </c>
      <c r="C73">
        <v>3.1659999999999999</v>
      </c>
    </row>
    <row r="74" spans="1:5" x14ac:dyDescent="0.3">
      <c r="B74" t="s">
        <v>40</v>
      </c>
      <c r="C74" s="2">
        <v>3.43</v>
      </c>
    </row>
    <row r="75" spans="1:5" x14ac:dyDescent="0.3">
      <c r="A75" t="s">
        <v>41</v>
      </c>
      <c r="B75" t="s">
        <v>42</v>
      </c>
      <c r="C75">
        <v>0.248</v>
      </c>
      <c r="D75">
        <f>AVERAGE(C75,C76)</f>
        <v>0.45100000000000001</v>
      </c>
      <c r="E75">
        <f>STDEVA(C75,C76)</f>
        <v>0.28708535316173839</v>
      </c>
    </row>
    <row r="76" spans="1:5" x14ac:dyDescent="0.3">
      <c r="B76" t="s">
        <v>43</v>
      </c>
      <c r="C76">
        <v>0.65400000000000003</v>
      </c>
    </row>
    <row r="77" spans="1:5" x14ac:dyDescent="0.3">
      <c r="B77" t="s">
        <v>44</v>
      </c>
      <c r="C77" s="1">
        <v>2.524</v>
      </c>
    </row>
    <row r="78" spans="1:5" x14ac:dyDescent="0.3">
      <c r="A78" t="s">
        <v>45</v>
      </c>
      <c r="B78" t="s">
        <v>46</v>
      </c>
      <c r="C78">
        <v>1.5569999999999999</v>
      </c>
      <c r="D78">
        <f>AVERAGE(C78,C79,C80)</f>
        <v>1.5303333333333331</v>
      </c>
      <c r="E78">
        <f>STDEVA(C78,C79,C80)</f>
        <v>2.7006172134038813E-2</v>
      </c>
    </row>
    <row r="79" spans="1:5" x14ac:dyDescent="0.3">
      <c r="B79" t="s">
        <v>47</v>
      </c>
      <c r="C79">
        <v>1.5029999999999999</v>
      </c>
    </row>
    <row r="80" spans="1:5" x14ac:dyDescent="0.3">
      <c r="B80" t="s">
        <v>48</v>
      </c>
      <c r="C80">
        <v>1.5309999999999999</v>
      </c>
    </row>
    <row r="81" spans="1:5" x14ac:dyDescent="0.3">
      <c r="A81" t="s">
        <v>49</v>
      </c>
      <c r="B81" t="s">
        <v>50</v>
      </c>
      <c r="C81" s="1">
        <v>2.2250000000000001</v>
      </c>
      <c r="D81">
        <f>AVERAGE(C81,C82,C83)</f>
        <v>1.7213333333333332</v>
      </c>
      <c r="E81">
        <f>STDEVA(C81,C82,C83)</f>
        <v>0.47478030006871003</v>
      </c>
    </row>
    <row r="82" spans="1:5" x14ac:dyDescent="0.3">
      <c r="B82" t="s">
        <v>51</v>
      </c>
      <c r="C82" s="1">
        <v>1.282</v>
      </c>
    </row>
    <row r="83" spans="1:5" x14ac:dyDescent="0.3">
      <c r="B83" t="s">
        <v>52</v>
      </c>
      <c r="C83" s="2">
        <v>1.657</v>
      </c>
    </row>
    <row r="84" spans="1:5" x14ac:dyDescent="0.3">
      <c r="A84" t="s">
        <v>53</v>
      </c>
      <c r="B84" t="s">
        <v>54</v>
      </c>
      <c r="C84">
        <v>0.82299999999999995</v>
      </c>
      <c r="D84">
        <f>AVERAGE(C84,C85,C86)</f>
        <v>0.92033333333333334</v>
      </c>
      <c r="E84">
        <f>STDEVA(C84,C85,C86)</f>
        <v>0.10231976022906489</v>
      </c>
    </row>
    <row r="85" spans="1:5" x14ac:dyDescent="0.3">
      <c r="B85" t="s">
        <v>55</v>
      </c>
      <c r="C85">
        <v>1.0269999999999999</v>
      </c>
    </row>
    <row r="86" spans="1:5" x14ac:dyDescent="0.3">
      <c r="B86" t="s">
        <v>56</v>
      </c>
      <c r="C86">
        <v>0.91100000000000003</v>
      </c>
    </row>
    <row r="94" spans="1:5" x14ac:dyDescent="0.3">
      <c r="C94" s="1"/>
    </row>
    <row r="107" spans="1:3" x14ac:dyDescent="0.3">
      <c r="C107" s="1"/>
    </row>
    <row r="112" spans="1:3" x14ac:dyDescent="0.3">
      <c r="A112" t="s">
        <v>89</v>
      </c>
    </row>
    <row r="114" spans="1:1" x14ac:dyDescent="0.3">
      <c r="A114" t="s">
        <v>2</v>
      </c>
    </row>
    <row r="115" spans="1:1" x14ac:dyDescent="0.3">
      <c r="A11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2" sqref="B12"/>
    </sheetView>
  </sheetViews>
  <sheetFormatPr defaultColWidth="11.5546875" defaultRowHeight="14.4" x14ac:dyDescent="0.3"/>
  <cols>
    <col min="11" max="11" width="15.88671875" customWidth="1"/>
    <col min="12" max="12" width="18" customWidth="1"/>
  </cols>
  <sheetData>
    <row r="1" spans="1:5" x14ac:dyDescent="0.3">
      <c r="A1" t="s">
        <v>45</v>
      </c>
      <c r="B1" t="s">
        <v>46</v>
      </c>
      <c r="C1">
        <v>1.5569999999999999</v>
      </c>
      <c r="D1">
        <f>AVERAGE(C1,C2,C3)</f>
        <v>1.5303333333333331</v>
      </c>
      <c r="E1">
        <f>STDEVA(C1,C2,C3)</f>
        <v>2.7006172134038813E-2</v>
      </c>
    </row>
    <row r="2" spans="1:5" x14ac:dyDescent="0.3">
      <c r="B2" t="s">
        <v>47</v>
      </c>
      <c r="C2">
        <v>1.5029999999999999</v>
      </c>
    </row>
    <row r="3" spans="1:5" x14ac:dyDescent="0.3">
      <c r="B3" t="s">
        <v>48</v>
      </c>
      <c r="C3">
        <v>1.5309999999999999</v>
      </c>
    </row>
    <row r="4" spans="1:5" x14ac:dyDescent="0.3">
      <c r="A4" t="s">
        <v>49</v>
      </c>
      <c r="B4" t="s">
        <v>50</v>
      </c>
      <c r="C4" s="1">
        <v>2.2250000000000001</v>
      </c>
      <c r="D4">
        <f>AVERAGE(C4,C5,C6)</f>
        <v>1.7213333333333332</v>
      </c>
      <c r="E4">
        <f>STDEVA(C4,C5,C6)</f>
        <v>0.47478030006871003</v>
      </c>
    </row>
    <row r="5" spans="1:5" x14ac:dyDescent="0.3">
      <c r="B5" t="s">
        <v>51</v>
      </c>
      <c r="C5" s="1">
        <v>1.282</v>
      </c>
    </row>
    <row r="6" spans="1:5" x14ac:dyDescent="0.3">
      <c r="B6" t="s">
        <v>52</v>
      </c>
      <c r="C6" s="2">
        <v>1.657</v>
      </c>
    </row>
    <row r="7" spans="1:5" x14ac:dyDescent="0.3">
      <c r="A7" t="s">
        <v>53</v>
      </c>
      <c r="B7" t="s">
        <v>54</v>
      </c>
      <c r="C7">
        <v>0.82299999999999995</v>
      </c>
      <c r="D7">
        <f>AVERAGE(C7,C8,C9)</f>
        <v>0.92033333333333334</v>
      </c>
      <c r="E7">
        <f>STDEVA(C7,C8,C9)</f>
        <v>0.10231976022906489</v>
      </c>
    </row>
    <row r="8" spans="1:5" x14ac:dyDescent="0.3">
      <c r="B8" t="s">
        <v>55</v>
      </c>
      <c r="C8">
        <v>1.0269999999999999</v>
      </c>
    </row>
    <row r="9" spans="1:5" x14ac:dyDescent="0.3">
      <c r="B9" t="s">
        <v>56</v>
      </c>
      <c r="C9">
        <v>0.91100000000000003</v>
      </c>
    </row>
    <row r="10" spans="1:5" x14ac:dyDescent="0.3">
      <c r="A10" t="s">
        <v>33</v>
      </c>
      <c r="B10" t="s">
        <v>34</v>
      </c>
      <c r="C10">
        <v>3.3849999999999998</v>
      </c>
      <c r="D10">
        <f>AVERAGE(C10,C11,C12)</f>
        <v>3.3343333333333334</v>
      </c>
      <c r="E10">
        <f>STDEVA(C10,C11,C12)</f>
        <v>8.2615575609768246E-2</v>
      </c>
    </row>
    <row r="11" spans="1:5" x14ac:dyDescent="0.3">
      <c r="B11" t="s">
        <v>35</v>
      </c>
      <c r="C11">
        <v>3.379</v>
      </c>
    </row>
    <row r="12" spans="1:5" x14ac:dyDescent="0.3">
      <c r="B12" t="s">
        <v>36</v>
      </c>
      <c r="C12">
        <v>3.2389999999999999</v>
      </c>
    </row>
    <row r="13" spans="1:5" x14ac:dyDescent="0.3">
      <c r="A13" t="s">
        <v>37</v>
      </c>
      <c r="B13" t="s">
        <v>38</v>
      </c>
      <c r="C13">
        <v>2.855</v>
      </c>
      <c r="D13">
        <f>AVERAGE(C13,C14,C15)</f>
        <v>3.1503333333333337</v>
      </c>
      <c r="E13">
        <f>STDEVA(C13,C14,C15)</f>
        <v>0.28781996687744471</v>
      </c>
    </row>
    <row r="14" spans="1:5" x14ac:dyDescent="0.3">
      <c r="B14" t="s">
        <v>39</v>
      </c>
      <c r="C14">
        <v>3.1659999999999999</v>
      </c>
    </row>
    <row r="15" spans="1:5" x14ac:dyDescent="0.3">
      <c r="B15" t="s">
        <v>40</v>
      </c>
      <c r="C15" s="2">
        <v>3.43</v>
      </c>
    </row>
    <row r="16" spans="1:5" x14ac:dyDescent="0.3">
      <c r="A16" t="s">
        <v>41</v>
      </c>
      <c r="B16" t="s">
        <v>42</v>
      </c>
      <c r="C16">
        <v>0.248</v>
      </c>
      <c r="D16">
        <f>AVERAGE(C16,C17)</f>
        <v>0.45100000000000001</v>
      </c>
      <c r="E16">
        <f>STDEVA(C16,C17)</f>
        <v>0.28708535316173839</v>
      </c>
    </row>
    <row r="17" spans="2:3" x14ac:dyDescent="0.3">
      <c r="B17" t="s">
        <v>43</v>
      </c>
      <c r="C17">
        <v>0.65400000000000003</v>
      </c>
    </row>
    <row r="18" spans="2:3" x14ac:dyDescent="0.3">
      <c r="B18" t="s">
        <v>44</v>
      </c>
      <c r="C18" s="1">
        <v>2.524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2" sqref="F12"/>
    </sheetView>
  </sheetViews>
  <sheetFormatPr defaultColWidth="11.5546875" defaultRowHeight="14.4" x14ac:dyDescent="0.3"/>
  <sheetData>
    <row r="1" spans="1:5" x14ac:dyDescent="0.3">
      <c r="A1" t="s">
        <v>65</v>
      </c>
      <c r="B1" t="s">
        <v>66</v>
      </c>
      <c r="C1">
        <v>4.2999999999999997E-2</v>
      </c>
      <c r="D1">
        <f>AVERAGE(C1,C3)</f>
        <v>4.9500000000000002E-2</v>
      </c>
      <c r="E1">
        <f>STDEVA(C1,C3)</f>
        <v>9.1923881554250905E-3</v>
      </c>
    </row>
    <row r="2" spans="1:5" x14ac:dyDescent="0.3">
      <c r="B2" t="s">
        <v>67</v>
      </c>
      <c r="C2" s="1">
        <v>0.67800000000000005</v>
      </c>
    </row>
    <row r="3" spans="1:5" x14ac:dyDescent="0.3">
      <c r="B3" t="s">
        <v>68</v>
      </c>
      <c r="C3">
        <v>5.6000000000000001E-2</v>
      </c>
    </row>
    <row r="4" spans="1:5" x14ac:dyDescent="0.3">
      <c r="A4" t="s">
        <v>57</v>
      </c>
      <c r="B4" t="s">
        <v>58</v>
      </c>
      <c r="C4" s="1">
        <v>4.2000000000000003E-2</v>
      </c>
      <c r="D4">
        <f>AVERAGE(C5,C6)</f>
        <v>0.1305</v>
      </c>
      <c r="E4">
        <f>STDEVA(C5,C6)</f>
        <v>2.4748737341529062E-2</v>
      </c>
    </row>
    <row r="5" spans="1:5" x14ac:dyDescent="0.3">
      <c r="B5" t="s">
        <v>59</v>
      </c>
      <c r="C5">
        <v>0.113</v>
      </c>
    </row>
    <row r="6" spans="1:5" x14ac:dyDescent="0.3">
      <c r="B6" t="s">
        <v>60</v>
      </c>
      <c r="C6">
        <v>0.14799999999999999</v>
      </c>
    </row>
    <row r="7" spans="1:5" x14ac:dyDescent="0.3">
      <c r="A7" t="s">
        <v>61</v>
      </c>
      <c r="B7" t="s">
        <v>62</v>
      </c>
      <c r="C7">
        <v>2.5999999999999999E-2</v>
      </c>
      <c r="D7">
        <f>AVERAGE(C7,C8,C9)</f>
        <v>2.9333333333333333E-2</v>
      </c>
      <c r="E7">
        <f>STDEVA(C7,C8,C9)</f>
        <v>8.5049005481153944E-3</v>
      </c>
    </row>
    <row r="8" spans="1:5" x14ac:dyDescent="0.3">
      <c r="B8" t="s">
        <v>63</v>
      </c>
      <c r="C8">
        <v>2.3E-2</v>
      </c>
    </row>
    <row r="9" spans="1:5" x14ac:dyDescent="0.3">
      <c r="B9" t="s">
        <v>64</v>
      </c>
      <c r="C9">
        <v>3.9E-2</v>
      </c>
    </row>
    <row r="10" spans="1:5" x14ac:dyDescent="0.3">
      <c r="A10" t="s">
        <v>69</v>
      </c>
      <c r="B10" t="s">
        <v>70</v>
      </c>
      <c r="C10">
        <v>0</v>
      </c>
      <c r="D10">
        <f>AVERAGE(C10,C11,C12)</f>
        <v>5.0000000000000001E-3</v>
      </c>
      <c r="E10">
        <f>STDEVA(C10,C11,C12)</f>
        <v>1.0440306508910549E-2</v>
      </c>
    </row>
    <row r="11" spans="1:5" x14ac:dyDescent="0.3">
      <c r="B11" t="s">
        <v>71</v>
      </c>
      <c r="C11">
        <v>1.7000000000000001E-2</v>
      </c>
    </row>
    <row r="12" spans="1:5" x14ac:dyDescent="0.3">
      <c r="B12" t="s">
        <v>72</v>
      </c>
      <c r="C12">
        <v>-2E-3</v>
      </c>
    </row>
    <row r="13" spans="1:5" x14ac:dyDescent="0.3">
      <c r="A13" t="s">
        <v>81</v>
      </c>
      <c r="B13" t="s">
        <v>82</v>
      </c>
      <c r="C13">
        <v>0.125</v>
      </c>
      <c r="D13">
        <f>AVERAGE(C13,C14)</f>
        <v>0.13650000000000001</v>
      </c>
      <c r="E13">
        <f>STDEVA(C13,C14)</f>
        <v>1.6263455967290587E-2</v>
      </c>
    </row>
    <row r="14" spans="1:5" x14ac:dyDescent="0.3">
      <c r="B14" t="s">
        <v>83</v>
      </c>
      <c r="C14">
        <v>0.14799999999999999</v>
      </c>
    </row>
    <row r="15" spans="1:5" x14ac:dyDescent="0.3">
      <c r="B15" t="s">
        <v>84</v>
      </c>
      <c r="C15" s="1">
        <v>6.0999999999999999E-2</v>
      </c>
    </row>
    <row r="16" spans="1:5" x14ac:dyDescent="0.3">
      <c r="A16" t="s">
        <v>73</v>
      </c>
      <c r="B16" t="s">
        <v>74</v>
      </c>
      <c r="C16">
        <v>0.627</v>
      </c>
      <c r="D16">
        <f>AVERAGE(C16,C17,C18)</f>
        <v>0.39766666666666661</v>
      </c>
      <c r="E16">
        <f>STDEVA(C16,C17,C18)</f>
        <v>0.22559772457481347</v>
      </c>
    </row>
    <row r="17" spans="1:5" x14ac:dyDescent="0.3">
      <c r="B17" t="s">
        <v>75</v>
      </c>
      <c r="C17">
        <v>0.39</v>
      </c>
    </row>
    <row r="18" spans="1:5" x14ac:dyDescent="0.3">
      <c r="B18" t="s">
        <v>76</v>
      </c>
      <c r="C18">
        <v>0.17599999999999999</v>
      </c>
    </row>
    <row r="19" spans="1:5" x14ac:dyDescent="0.3">
      <c r="A19" t="s">
        <v>77</v>
      </c>
      <c r="B19" t="s">
        <v>78</v>
      </c>
      <c r="C19">
        <v>0.32400000000000001</v>
      </c>
      <c r="D19">
        <f>AVERAGE(C19,C20,C21)</f>
        <v>0.17966666666666667</v>
      </c>
      <c r="E19">
        <f>STDEVA(C19,C20,C21)</f>
        <v>0.12777454102180655</v>
      </c>
    </row>
    <row r="20" spans="1:5" x14ac:dyDescent="0.3">
      <c r="B20" t="s">
        <v>79</v>
      </c>
      <c r="C20">
        <v>0.13400000000000001</v>
      </c>
    </row>
    <row r="21" spans="1:5" x14ac:dyDescent="0.3">
      <c r="B21" t="s">
        <v>80</v>
      </c>
      <c r="C21">
        <v>8.1000000000000003E-2</v>
      </c>
    </row>
    <row r="22" spans="1:5" x14ac:dyDescent="0.3">
      <c r="A22" t="s">
        <v>85</v>
      </c>
      <c r="B22" t="s">
        <v>86</v>
      </c>
      <c r="C22">
        <v>1.4E-2</v>
      </c>
      <c r="D22">
        <f>AVERAGE(C22,C23,C24)</f>
        <v>1.2333333333333333E-2</v>
      </c>
      <c r="E22">
        <f>STDEVA(C22,C23,C24)</f>
        <v>2.886751345948129E-3</v>
      </c>
    </row>
    <row r="23" spans="1:5" x14ac:dyDescent="0.3">
      <c r="B23" t="s">
        <v>87</v>
      </c>
      <c r="C23">
        <v>8.9999999999999993E-3</v>
      </c>
    </row>
    <row r="24" spans="1:5" x14ac:dyDescent="0.3">
      <c r="B24" t="s">
        <v>88</v>
      </c>
      <c r="C24">
        <v>1.4E-2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O33"/>
  <sheetViews>
    <sheetView zoomScale="104" zoomScaleNormal="40" workbookViewId="0">
      <selection activeCell="L12" sqref="L12"/>
    </sheetView>
  </sheetViews>
  <sheetFormatPr defaultColWidth="11.5546875" defaultRowHeight="14.4" x14ac:dyDescent="0.3"/>
  <sheetData>
    <row r="2" spans="10:14" x14ac:dyDescent="0.3">
      <c r="J2" t="s">
        <v>103</v>
      </c>
      <c r="K2" t="s">
        <v>96</v>
      </c>
      <c r="L2" t="s">
        <v>97</v>
      </c>
      <c r="M2" t="s">
        <v>101</v>
      </c>
      <c r="N2" t="s">
        <v>102</v>
      </c>
    </row>
    <row r="3" spans="10:14" x14ac:dyDescent="0.3">
      <c r="J3" t="s">
        <v>93</v>
      </c>
      <c r="K3">
        <v>1.5303333333333331</v>
      </c>
      <c r="L3">
        <v>2.7006172134038813E-2</v>
      </c>
      <c r="M3">
        <f t="shared" ref="M3:M8" si="0">K3/$K$3</f>
        <v>1</v>
      </c>
      <c r="N3">
        <f>L3/K3*M3</f>
        <v>1.7647248181685133E-2</v>
      </c>
    </row>
    <row r="4" spans="10:14" x14ac:dyDescent="0.3">
      <c r="J4" t="s">
        <v>94</v>
      </c>
      <c r="K4">
        <v>1.7213333333333332</v>
      </c>
      <c r="L4">
        <v>0.47478030006871003</v>
      </c>
      <c r="M4">
        <f t="shared" si="0"/>
        <v>1.1248094097146593</v>
      </c>
      <c r="N4">
        <f t="shared" ref="N4:N8" si="1">L4/K4*M4</f>
        <v>0.31024632982054684</v>
      </c>
    </row>
    <row r="5" spans="10:14" x14ac:dyDescent="0.3">
      <c r="J5" t="s">
        <v>95</v>
      </c>
      <c r="K5">
        <v>0.92033333333333334</v>
      </c>
      <c r="L5">
        <v>0.10231976022906489</v>
      </c>
      <c r="M5">
        <f t="shared" si="0"/>
        <v>0.60139403180135054</v>
      </c>
      <c r="N5">
        <f t="shared" si="1"/>
        <v>6.6861093593377191E-2</v>
      </c>
    </row>
    <row r="6" spans="10:14" x14ac:dyDescent="0.3">
      <c r="J6" t="s">
        <v>98</v>
      </c>
      <c r="K6">
        <v>3.3343333333333334</v>
      </c>
      <c r="L6">
        <v>8.2615575609768246E-2</v>
      </c>
      <c r="M6">
        <f t="shared" si="0"/>
        <v>2.1788281420169899</v>
      </c>
      <c r="N6">
        <f t="shared" si="1"/>
        <v>5.3985346728230174E-2</v>
      </c>
    </row>
    <row r="7" spans="10:14" x14ac:dyDescent="0.3">
      <c r="J7" t="s">
        <v>99</v>
      </c>
      <c r="K7">
        <v>3.1503333333333337</v>
      </c>
      <c r="L7">
        <v>0.28781996687744471</v>
      </c>
      <c r="M7">
        <f t="shared" si="0"/>
        <v>2.0585928991505122</v>
      </c>
      <c r="N7">
        <f t="shared" si="1"/>
        <v>0.18807665010506081</v>
      </c>
    </row>
    <row r="8" spans="10:14" x14ac:dyDescent="0.3">
      <c r="J8" t="s">
        <v>100</v>
      </c>
      <c r="K8">
        <v>0.45100000000000001</v>
      </c>
      <c r="L8">
        <v>0.28708535316173839</v>
      </c>
      <c r="M8">
        <f t="shared" si="0"/>
        <v>0.29470703550424748</v>
      </c>
      <c r="N8">
        <f t="shared" si="1"/>
        <v>0.18759661500440325</v>
      </c>
    </row>
    <row r="25" spans="11:15" x14ac:dyDescent="0.3">
      <c r="K25" t="s">
        <v>103</v>
      </c>
      <c r="L25" t="s">
        <v>96</v>
      </c>
      <c r="M25" t="s">
        <v>97</v>
      </c>
      <c r="N25" t="s">
        <v>101</v>
      </c>
      <c r="O25" t="s">
        <v>102</v>
      </c>
    </row>
    <row r="26" spans="11:15" x14ac:dyDescent="0.3">
      <c r="K26" t="s">
        <v>104</v>
      </c>
      <c r="L26">
        <v>4.9500000000000002E-2</v>
      </c>
      <c r="M26">
        <v>9.1923881554250905E-3</v>
      </c>
      <c r="N26">
        <f t="shared" ref="N26:N33" si="2">L26/$L$26</f>
        <v>1</v>
      </c>
      <c r="O26">
        <f>Tableau134[[#This Row],[Ecart type]]/Tableau134[[#This Row],[Moyenne]]*Tableau134[[#This Row],[Relative to V ctl]]</f>
        <v>0.18570481122070889</v>
      </c>
    </row>
    <row r="27" spans="11:15" x14ac:dyDescent="0.3">
      <c r="K27" t="s">
        <v>105</v>
      </c>
      <c r="L27">
        <v>0.1305</v>
      </c>
      <c r="M27">
        <v>2.4748737341529062E-2</v>
      </c>
      <c r="N27">
        <f t="shared" si="2"/>
        <v>2.6363636363636362</v>
      </c>
      <c r="O27">
        <f>Tableau134[[#This Row],[Ecart type]]/Tableau134[[#This Row],[Moyenne]]*Tableau134[[#This Row],[Relative to V ctl]]</f>
        <v>0.4999744917480618</v>
      </c>
    </row>
    <row r="28" spans="11:15" x14ac:dyDescent="0.3">
      <c r="K28" t="s">
        <v>106</v>
      </c>
      <c r="L28">
        <v>2.9333333333333333E-2</v>
      </c>
      <c r="M28">
        <v>8.5049005481153944E-3</v>
      </c>
      <c r="N28">
        <f t="shared" si="2"/>
        <v>0.59259259259259256</v>
      </c>
      <c r="O28">
        <f>Tableau134[[#This Row],[Ecart type]]/Tableau134[[#This Row],[Moyenne]]*Tableau134[[#This Row],[Relative to V ctl]]</f>
        <v>0.17181617268919991</v>
      </c>
    </row>
    <row r="29" spans="11:15" x14ac:dyDescent="0.3">
      <c r="K29" t="s">
        <v>107</v>
      </c>
      <c r="L29">
        <v>5.0000000000000001E-3</v>
      </c>
      <c r="M29">
        <v>1.0440306508910549E-2</v>
      </c>
      <c r="N29">
        <f t="shared" si="2"/>
        <v>0.10101010101010101</v>
      </c>
      <c r="O29">
        <f>Tableau134[[#This Row],[Ecart type]]/Tableau134[[#This Row],[Moyenne]]*Tableau134[[#This Row],[Relative to V ctl]]</f>
        <v>0.2109152830082939</v>
      </c>
    </row>
    <row r="30" spans="11:15" x14ac:dyDescent="0.3">
      <c r="K30" t="s">
        <v>108</v>
      </c>
      <c r="L30">
        <v>0.13650000000000001</v>
      </c>
      <c r="M30">
        <v>1.6263455967290587E-2</v>
      </c>
      <c r="N30">
        <f t="shared" si="2"/>
        <v>2.7575757575757578</v>
      </c>
      <c r="O30">
        <f>Tableau134[[#This Row],[Ecart type]]/Tableau134[[#This Row],[Moyenne]]*Tableau134[[#This Row],[Relative to V ctl]]</f>
        <v>0.32855466600587047</v>
      </c>
    </row>
    <row r="31" spans="11:15" x14ac:dyDescent="0.3">
      <c r="K31" t="s">
        <v>109</v>
      </c>
      <c r="L31">
        <v>0.39766666666666661</v>
      </c>
      <c r="M31">
        <v>0.22559772457481347</v>
      </c>
      <c r="N31">
        <f t="shared" si="2"/>
        <v>8.0336700336700329</v>
      </c>
      <c r="O31">
        <f>Tableau134[[#This Row],[Ecart type]]/Tableau134[[#This Row],[Moyenne]]*Tableau134[[#This Row],[Relative to V ctl]]</f>
        <v>4.5575297893901716</v>
      </c>
    </row>
    <row r="32" spans="11:15" x14ac:dyDescent="0.3">
      <c r="K32" t="s">
        <v>110</v>
      </c>
      <c r="L32">
        <v>0.17966666666666667</v>
      </c>
      <c r="M32">
        <v>0.12777454102180655</v>
      </c>
      <c r="N32">
        <f t="shared" si="2"/>
        <v>3.6296296296296293</v>
      </c>
      <c r="O32">
        <f>Tableau134[[#This Row],[Ecart type]]/Tableau134[[#This Row],[Moyenne]]*Tableau134[[#This Row],[Relative to V ctl]]</f>
        <v>2.581303859026395</v>
      </c>
    </row>
    <row r="33" spans="11:15" x14ac:dyDescent="0.3">
      <c r="K33" t="s">
        <v>111</v>
      </c>
      <c r="L33">
        <v>1.2333333333333333E-2</v>
      </c>
      <c r="M33">
        <v>2.886751345948129E-3</v>
      </c>
      <c r="N33">
        <f t="shared" si="2"/>
        <v>0.24915824915824913</v>
      </c>
      <c r="O33">
        <f>Tableau134[[#This Row],[Ecart type]]/Tableau134[[#This Row],[Moyenne]]*Tableau134[[#This Row],[Relative to V ctl]]</f>
        <v>5.8318209009053108E-2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page1</vt:lpstr>
      <vt:lpstr>n = 1 IMR</vt:lpstr>
      <vt:lpstr>RAW n=1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 Ferbeyre</dc:creator>
  <cp:lastModifiedBy>Stephen Lu</cp:lastModifiedBy>
  <dcterms:created xsi:type="dcterms:W3CDTF">2018-06-26T17:42:41Z</dcterms:created>
  <dcterms:modified xsi:type="dcterms:W3CDTF">2018-07-04T20:30:47Z</dcterms:modified>
</cp:coreProperties>
</file>