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14115025-1939-4374-9A13-6ED374D12FF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Data" sheetId="1" r:id="rId1"/>
    <sheet name="RG vs. W" sheetId="2" r:id="rId2"/>
    <sheet name="R(allowed)G vs. W" sheetId="5" r:id="rId3"/>
    <sheet name="RG - R(allowed)G" sheetId="6" r:id="rId4"/>
    <sheet name="Answers" sheetId="4" r:id="rId5"/>
    <sheet name="ss" sheetId="7" r:id="rId6"/>
  </sheets>
  <calcPr calcId="191029"/>
  <fileRecoveryPr repairLoad="1"/>
</workbook>
</file>

<file path=xl/calcChain.xml><?xml version="1.0" encoding="utf-8"?>
<calcChain xmlns="http://schemas.openxmlformats.org/spreadsheetml/2006/main">
  <c r="J42" i="4" l="1"/>
  <c r="I42" i="4"/>
  <c r="J41" i="4"/>
  <c r="I41" i="4"/>
  <c r="J40" i="4"/>
  <c r="I40" i="4"/>
  <c r="I39" i="4"/>
  <c r="O11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J27" i="4"/>
  <c r="I27" i="4"/>
  <c r="J26" i="4"/>
  <c r="I26" i="4"/>
  <c r="J25" i="4"/>
  <c r="I25" i="4"/>
  <c r="I24" i="4"/>
  <c r="L8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L7" i="5"/>
  <c r="L6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I7" i="4"/>
  <c r="I6" i="4"/>
  <c r="I5" i="4"/>
  <c r="I8" i="4"/>
  <c r="E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K3" i="2"/>
  <c r="K9" i="2"/>
  <c r="G150" i="2" s="1"/>
  <c r="K8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L9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I150" i="2" l="1"/>
  <c r="G7" i="2"/>
  <c r="I7" i="2" s="1"/>
  <c r="G15" i="2"/>
  <c r="I15" i="2" s="1"/>
  <c r="G23" i="2"/>
  <c r="I23" i="2" s="1"/>
  <c r="G31" i="2"/>
  <c r="I31" i="2" s="1"/>
  <c r="G39" i="2"/>
  <c r="I39" i="2" s="1"/>
  <c r="G47" i="2"/>
  <c r="I47" i="2" s="1"/>
  <c r="G51" i="2"/>
  <c r="I51" i="2" s="1"/>
  <c r="G59" i="2"/>
  <c r="I59" i="2" s="1"/>
  <c r="G67" i="2"/>
  <c r="I67" i="2" s="1"/>
  <c r="G75" i="2"/>
  <c r="I75" i="2" s="1"/>
  <c r="G83" i="2"/>
  <c r="I83" i="2" s="1"/>
  <c r="G91" i="2"/>
  <c r="I91" i="2" s="1"/>
  <c r="G99" i="2"/>
  <c r="I99" i="2" s="1"/>
  <c r="G107" i="2"/>
  <c r="I107" i="2" s="1"/>
  <c r="G115" i="2"/>
  <c r="I115" i="2" s="1"/>
  <c r="G123" i="2"/>
  <c r="I123" i="2" s="1"/>
  <c r="G131" i="2"/>
  <c r="I131" i="2" s="1"/>
  <c r="G139" i="2"/>
  <c r="I139" i="2" s="1"/>
  <c r="G147" i="2"/>
  <c r="I147" i="2" s="1"/>
  <c r="G8" i="2"/>
  <c r="I8" i="2" s="1"/>
  <c r="G16" i="2"/>
  <c r="I16" i="2" s="1"/>
  <c r="G24" i="2"/>
  <c r="I24" i="2" s="1"/>
  <c r="G32" i="2"/>
  <c r="I32" i="2" s="1"/>
  <c r="G36" i="2"/>
  <c r="I36" i="2" s="1"/>
  <c r="G44" i="2"/>
  <c r="I44" i="2" s="1"/>
  <c r="G52" i="2"/>
  <c r="I52" i="2" s="1"/>
  <c r="G60" i="2"/>
  <c r="I60" i="2" s="1"/>
  <c r="G68" i="2"/>
  <c r="I68" i="2" s="1"/>
  <c r="G72" i="2"/>
  <c r="I72" i="2" s="1"/>
  <c r="G80" i="2"/>
  <c r="I80" i="2" s="1"/>
  <c r="G88" i="2"/>
  <c r="I88" i="2" s="1"/>
  <c r="G96" i="2"/>
  <c r="I96" i="2" s="1"/>
  <c r="G104" i="2"/>
  <c r="I104" i="2" s="1"/>
  <c r="G112" i="2"/>
  <c r="I112" i="2" s="1"/>
  <c r="G120" i="2"/>
  <c r="I120" i="2" s="1"/>
  <c r="G128" i="2"/>
  <c r="I128" i="2" s="1"/>
  <c r="G136" i="2"/>
  <c r="I136" i="2" s="1"/>
  <c r="G144" i="2"/>
  <c r="I144" i="2" s="1"/>
  <c r="G5" i="2"/>
  <c r="I5" i="2" s="1"/>
  <c r="G9" i="2"/>
  <c r="I9" i="2" s="1"/>
  <c r="G13" i="2"/>
  <c r="I13" i="2" s="1"/>
  <c r="G17" i="2"/>
  <c r="I17" i="2" s="1"/>
  <c r="G21" i="2"/>
  <c r="I21" i="2" s="1"/>
  <c r="G25" i="2"/>
  <c r="I25" i="2" s="1"/>
  <c r="G29" i="2"/>
  <c r="I29" i="2" s="1"/>
  <c r="G33" i="2"/>
  <c r="I33" i="2" s="1"/>
  <c r="G37" i="2"/>
  <c r="I37" i="2" s="1"/>
  <c r="G41" i="2"/>
  <c r="I41" i="2" s="1"/>
  <c r="G45" i="2"/>
  <c r="I45" i="2" s="1"/>
  <c r="G49" i="2"/>
  <c r="I49" i="2" s="1"/>
  <c r="G53" i="2"/>
  <c r="I53" i="2" s="1"/>
  <c r="G57" i="2"/>
  <c r="I57" i="2" s="1"/>
  <c r="G61" i="2"/>
  <c r="I61" i="2" s="1"/>
  <c r="G65" i="2"/>
  <c r="I65" i="2" s="1"/>
  <c r="G69" i="2"/>
  <c r="I69" i="2" s="1"/>
  <c r="G73" i="2"/>
  <c r="I73" i="2" s="1"/>
  <c r="G77" i="2"/>
  <c r="I77" i="2" s="1"/>
  <c r="G81" i="2"/>
  <c r="I81" i="2" s="1"/>
  <c r="G85" i="2"/>
  <c r="I85" i="2" s="1"/>
  <c r="G89" i="2"/>
  <c r="I89" i="2" s="1"/>
  <c r="G93" i="2"/>
  <c r="I93" i="2" s="1"/>
  <c r="G97" i="2"/>
  <c r="I97" i="2" s="1"/>
  <c r="G101" i="2"/>
  <c r="I101" i="2" s="1"/>
  <c r="G105" i="2"/>
  <c r="I105" i="2" s="1"/>
  <c r="G109" i="2"/>
  <c r="I109" i="2" s="1"/>
  <c r="G113" i="2"/>
  <c r="I113" i="2" s="1"/>
  <c r="G117" i="2"/>
  <c r="I117" i="2" s="1"/>
  <c r="G121" i="2"/>
  <c r="I121" i="2" s="1"/>
  <c r="G125" i="2"/>
  <c r="I125" i="2" s="1"/>
  <c r="G129" i="2"/>
  <c r="I129" i="2" s="1"/>
  <c r="G133" i="2"/>
  <c r="I133" i="2" s="1"/>
  <c r="G137" i="2"/>
  <c r="I137" i="2" s="1"/>
  <c r="G141" i="2"/>
  <c r="I141" i="2" s="1"/>
  <c r="G145" i="2"/>
  <c r="I145" i="2" s="1"/>
  <c r="G149" i="2"/>
  <c r="I149" i="2" s="1"/>
  <c r="G3" i="2"/>
  <c r="I3" i="2" s="1"/>
  <c r="G11" i="2"/>
  <c r="I11" i="2" s="1"/>
  <c r="G19" i="2"/>
  <c r="I19" i="2" s="1"/>
  <c r="G27" i="2"/>
  <c r="I27" i="2" s="1"/>
  <c r="G35" i="2"/>
  <c r="I35" i="2" s="1"/>
  <c r="G43" i="2"/>
  <c r="I43" i="2" s="1"/>
  <c r="G55" i="2"/>
  <c r="I55" i="2" s="1"/>
  <c r="G63" i="2"/>
  <c r="I63" i="2" s="1"/>
  <c r="G71" i="2"/>
  <c r="I71" i="2" s="1"/>
  <c r="G79" i="2"/>
  <c r="I79" i="2" s="1"/>
  <c r="G87" i="2"/>
  <c r="I87" i="2" s="1"/>
  <c r="G95" i="2"/>
  <c r="I95" i="2" s="1"/>
  <c r="G103" i="2"/>
  <c r="I103" i="2" s="1"/>
  <c r="G111" i="2"/>
  <c r="I111" i="2" s="1"/>
  <c r="G119" i="2"/>
  <c r="I119" i="2" s="1"/>
  <c r="G127" i="2"/>
  <c r="I127" i="2" s="1"/>
  <c r="G135" i="2"/>
  <c r="I135" i="2" s="1"/>
  <c r="G143" i="2"/>
  <c r="I143" i="2" s="1"/>
  <c r="G151" i="2"/>
  <c r="I151" i="2" s="1"/>
  <c r="G4" i="2"/>
  <c r="I4" i="2" s="1"/>
  <c r="G12" i="2"/>
  <c r="I12" i="2" s="1"/>
  <c r="G20" i="2"/>
  <c r="I20" i="2" s="1"/>
  <c r="G28" i="2"/>
  <c r="I28" i="2" s="1"/>
  <c r="G40" i="2"/>
  <c r="I40" i="2" s="1"/>
  <c r="G48" i="2"/>
  <c r="I48" i="2" s="1"/>
  <c r="G56" i="2"/>
  <c r="I56" i="2" s="1"/>
  <c r="G64" i="2"/>
  <c r="I64" i="2" s="1"/>
  <c r="G76" i="2"/>
  <c r="I76" i="2" s="1"/>
  <c r="G84" i="2"/>
  <c r="I84" i="2" s="1"/>
  <c r="G92" i="2"/>
  <c r="I92" i="2" s="1"/>
  <c r="G100" i="2"/>
  <c r="I100" i="2" s="1"/>
  <c r="G108" i="2"/>
  <c r="I108" i="2" s="1"/>
  <c r="G116" i="2"/>
  <c r="I116" i="2" s="1"/>
  <c r="G124" i="2"/>
  <c r="I124" i="2" s="1"/>
  <c r="G132" i="2"/>
  <c r="I132" i="2" s="1"/>
  <c r="G140" i="2"/>
  <c r="I140" i="2" s="1"/>
  <c r="G148" i="2"/>
  <c r="I148" i="2" s="1"/>
  <c r="G6" i="2"/>
  <c r="I6" i="2" s="1"/>
  <c r="G10" i="2"/>
  <c r="I10" i="2" s="1"/>
  <c r="G14" i="2"/>
  <c r="I14" i="2" s="1"/>
  <c r="G18" i="2"/>
  <c r="I18" i="2" s="1"/>
  <c r="G22" i="2"/>
  <c r="I22" i="2" s="1"/>
  <c r="G26" i="2"/>
  <c r="I26" i="2" s="1"/>
  <c r="G30" i="2"/>
  <c r="I30" i="2" s="1"/>
  <c r="G34" i="2"/>
  <c r="I34" i="2" s="1"/>
  <c r="G38" i="2"/>
  <c r="I38" i="2" s="1"/>
  <c r="G42" i="2"/>
  <c r="I42" i="2" s="1"/>
  <c r="G46" i="2"/>
  <c r="I46" i="2" s="1"/>
  <c r="G50" i="2"/>
  <c r="I50" i="2" s="1"/>
  <c r="G54" i="2"/>
  <c r="I54" i="2" s="1"/>
  <c r="G58" i="2"/>
  <c r="I58" i="2" s="1"/>
  <c r="G62" i="2"/>
  <c r="I62" i="2" s="1"/>
  <c r="G66" i="2"/>
  <c r="I66" i="2" s="1"/>
  <c r="G70" i="2"/>
  <c r="I70" i="2" s="1"/>
  <c r="G74" i="2"/>
  <c r="I74" i="2" s="1"/>
  <c r="G78" i="2"/>
  <c r="I78" i="2" s="1"/>
  <c r="G82" i="2"/>
  <c r="I82" i="2" s="1"/>
  <c r="G86" i="2"/>
  <c r="I86" i="2" s="1"/>
  <c r="G90" i="2"/>
  <c r="I90" i="2" s="1"/>
  <c r="G94" i="2"/>
  <c r="I94" i="2" s="1"/>
  <c r="G98" i="2"/>
  <c r="I98" i="2" s="1"/>
  <c r="G102" i="2"/>
  <c r="I102" i="2" s="1"/>
  <c r="G106" i="2"/>
  <c r="I106" i="2" s="1"/>
  <c r="G110" i="2"/>
  <c r="I110" i="2" s="1"/>
  <c r="G114" i="2"/>
  <c r="I114" i="2" s="1"/>
  <c r="G118" i="2"/>
  <c r="I118" i="2" s="1"/>
  <c r="G122" i="2"/>
  <c r="I122" i="2" s="1"/>
  <c r="G126" i="2"/>
  <c r="I126" i="2" s="1"/>
  <c r="G130" i="2"/>
  <c r="I130" i="2" s="1"/>
  <c r="G134" i="2"/>
  <c r="I134" i="2" s="1"/>
  <c r="G138" i="2"/>
  <c r="I138" i="2" s="1"/>
  <c r="G142" i="2"/>
  <c r="I142" i="2" s="1"/>
  <c r="G146" i="2"/>
  <c r="I146" i="2" s="1"/>
  <c r="G2" i="2"/>
  <c r="I2" i="2" s="1"/>
  <c r="L8" i="2"/>
  <c r="K2" i="2" l="1"/>
  <c r="K4" i="2" s="1"/>
</calcChain>
</file>

<file path=xl/sharedStrings.xml><?xml version="1.0" encoding="utf-8"?>
<sst xmlns="http://schemas.openxmlformats.org/spreadsheetml/2006/main" count="563" uniqueCount="134">
  <si>
    <t>#Bat</t>
  </si>
  <si>
    <t>BatAge</t>
  </si>
  <si>
    <t>R/G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</si>
  <si>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</si>
  <si>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</si>
  <si>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</si>
  <si>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</si>
  <si>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</si>
  <si>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</si>
  <si>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</si>
  <si>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</si>
  <si>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</si>
  <si>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</si>
  <si>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</si>
  <si>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</si>
  <si>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</si>
  <si>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</si>
  <si>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</si>
  <si>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</si>
  <si>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</si>
  <si>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</si>
  <si>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</si>
  <si>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</si>
  <si>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</si>
  <si>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</si>
  <si>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</si>
  <si>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</si>
  <si>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LOB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</si>
  <si>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</si>
  <si>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</si>
  <si>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</si>
  <si>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</si>
  <si>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</si>
  <si>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</si>
  <si>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</si>
  <si>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</si>
  <si>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</si>
  <si>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</si>
  <si>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</si>
  <si>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</si>
  <si>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</si>
  <si>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</si>
  <si>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</si>
  <si>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</si>
  <si>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</si>
  <si>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</si>
  <si>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</si>
  <si>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</si>
  <si>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</si>
  <si>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</si>
  <si>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</si>
  <si>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</si>
  <si>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</si>
  <si>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</si>
  <si>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</si>
  <si>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</si>
  <si>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</si>
  <si>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</si>
  <si>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#P</t>
  </si>
  <si>
    <t>PAge</t>
  </si>
  <si>
    <t>RA/G</t>
  </si>
  <si>
    <t>W</t>
  </si>
  <si>
    <t>L</t>
  </si>
  <si>
    <t>W-L%</t>
  </si>
  <si>
    <t>ERA</t>
  </si>
  <si>
    <t>GS</t>
  </si>
  <si>
    <t>GF</t>
  </si>
  <si>
    <t>CG</t>
  </si>
  <si>
    <t>tSho</t>
  </si>
  <si>
    <t>cSho</t>
  </si>
  <si>
    <t>SV</t>
  </si>
  <si>
    <t>IP</t>
  </si>
  <si>
    <t>ER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</si>
  <si>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</si>
  <si>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</si>
  <si>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</si>
  <si>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</si>
  <si>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</si>
  <si>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</si>
  <si>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</si>
  <si>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</si>
  <si>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</si>
  <si>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</si>
  <si>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</si>
  <si>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Year</t>
  </si>
  <si>
    <t>TeamPitching</t>
  </si>
  <si>
    <t>#Fld</t>
  </si>
  <si>
    <t>DefEff</t>
  </si>
  <si>
    <t>Ch</t>
  </si>
  <si>
    <t>PO</t>
  </si>
  <si>
    <t>A</t>
  </si>
  <si>
    <t>E</t>
  </si>
  <si>
    <t>DP</t>
  </si>
  <si>
    <t>Fld%</t>
  </si>
  <si>
    <t>Rtot</t>
  </si>
  <si>
    <t>Rtot/yr</t>
  </si>
  <si>
    <t>Rdrs</t>
  </si>
  <si>
    <t>Rdrs/yr</t>
  </si>
  <si>
    <t>TeamFielding</t>
  </si>
  <si>
    <t>TeamHitting</t>
  </si>
  <si>
    <t>SO_P</t>
  </si>
  <si>
    <t>LOB_P</t>
  </si>
  <si>
    <t>RA/G_F</t>
  </si>
  <si>
    <t>G_P</t>
  </si>
  <si>
    <t>G_F</t>
  </si>
  <si>
    <t>GS_F</t>
  </si>
  <si>
    <t>CG_F</t>
  </si>
  <si>
    <t>Inn_F</t>
  </si>
  <si>
    <t>RA</t>
  </si>
  <si>
    <t>HA</t>
  </si>
  <si>
    <t>HRA</t>
  </si>
  <si>
    <t>BBA</t>
  </si>
  <si>
    <t>IBBA</t>
  </si>
  <si>
    <t>HBPA</t>
  </si>
  <si>
    <t>r</t>
  </si>
  <si>
    <t>b</t>
  </si>
  <si>
    <t>X-axis</t>
  </si>
  <si>
    <t>y-axis</t>
  </si>
  <si>
    <t>Wins</t>
  </si>
  <si>
    <t>a</t>
  </si>
  <si>
    <t>Regression Statistics</t>
  </si>
  <si>
    <t>Multiple R</t>
  </si>
  <si>
    <t>R Square</t>
  </si>
  <si>
    <t>Adjusted R Square</t>
  </si>
  <si>
    <t>Standard Error</t>
  </si>
  <si>
    <t>Observations</t>
  </si>
  <si>
    <t>y=13.8x+22.23927</t>
  </si>
  <si>
    <t>Sx of Residuals</t>
  </si>
  <si>
    <t>Residuals</t>
  </si>
  <si>
    <t>Sx of Redsiudals</t>
  </si>
  <si>
    <t>r^2</t>
  </si>
  <si>
    <t>y=-17.166x+154.05</t>
  </si>
  <si>
    <t>Run Differential</t>
  </si>
  <si>
    <t>y=16.636x + 80.981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</si>
</sst>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Runs</a:t>
            </a:r>
            <a:r>
              <a:rPr lang="en-US" baseline="0"/>
              <a:t>/Game</a:t>
            </a:r>
            <a:r>
              <a:rPr lang="en-US"/>
              <a:t> vs Team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'RG vs. W'!$B$1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 cmpd="sng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'RG vs. W'!$A$2:$A$151</c:f>
              <c:numCache>
                <c:formatCode>General</c:formatCode>
                <c:ptCount val="150"/>
                <c:pt idx="0">
                  <c:v>4.6399999999999997</c:v>
                </c:pt>
                <c:pt idx="1">
                  <c:v>4.03</c:v>
                </c:pt>
                <c:pt idx="2">
                  <c:v>4.59</c:v>
                </c:pt>
                <c:pt idx="3">
                  <c:v>5.42</c:v>
                </c:pt>
                <c:pt idx="4">
                  <c:v>4.99</c:v>
                </c:pt>
                <c:pt idx="5">
                  <c:v>4.2300000000000004</c:v>
                </c:pt>
                <c:pt idx="6">
                  <c:v>4.42</c:v>
                </c:pt>
                <c:pt idx="7">
                  <c:v>4.83</c:v>
                </c:pt>
                <c:pt idx="8">
                  <c:v>5.22</c:v>
                </c:pt>
                <c:pt idx="9">
                  <c:v>4.66</c:v>
                </c:pt>
                <c:pt idx="10">
                  <c:v>4.47</c:v>
                </c:pt>
                <c:pt idx="11">
                  <c:v>4.17</c:v>
                </c:pt>
                <c:pt idx="12">
                  <c:v>4.43</c:v>
                </c:pt>
                <c:pt idx="13">
                  <c:v>4.4800000000000004</c:v>
                </c:pt>
                <c:pt idx="14">
                  <c:v>4.07</c:v>
                </c:pt>
                <c:pt idx="15">
                  <c:v>4.1399999999999997</c:v>
                </c:pt>
                <c:pt idx="16">
                  <c:v>4.46</c:v>
                </c:pt>
                <c:pt idx="17">
                  <c:v>4.1399999999999997</c:v>
                </c:pt>
                <c:pt idx="18">
                  <c:v>4.2</c:v>
                </c:pt>
                <c:pt idx="19">
                  <c:v>4.03</c:v>
                </c:pt>
                <c:pt idx="20">
                  <c:v>3.77</c:v>
                </c:pt>
                <c:pt idx="21">
                  <c:v>4.5</c:v>
                </c:pt>
                <c:pt idx="22">
                  <c:v>4.2300000000000004</c:v>
                </c:pt>
                <c:pt idx="23">
                  <c:v>4.74</c:v>
                </c:pt>
                <c:pt idx="24">
                  <c:v>4.41</c:v>
                </c:pt>
                <c:pt idx="25">
                  <c:v>4.8099999999999996</c:v>
                </c:pt>
                <c:pt idx="26">
                  <c:v>4.1500000000000004</c:v>
                </c:pt>
                <c:pt idx="27">
                  <c:v>4.72</c:v>
                </c:pt>
                <c:pt idx="28">
                  <c:v>4.6900000000000004</c:v>
                </c:pt>
                <c:pt idx="29">
                  <c:v>4.71</c:v>
                </c:pt>
                <c:pt idx="30">
                  <c:v>4.4400000000000004</c:v>
                </c:pt>
                <c:pt idx="31">
                  <c:v>3.54</c:v>
                </c:pt>
                <c:pt idx="32">
                  <c:v>4.4000000000000004</c:v>
                </c:pt>
                <c:pt idx="33">
                  <c:v>4.62</c:v>
                </c:pt>
                <c:pt idx="34">
                  <c:v>4.25</c:v>
                </c:pt>
                <c:pt idx="35">
                  <c:v>3.84</c:v>
                </c:pt>
                <c:pt idx="36">
                  <c:v>3.95</c:v>
                </c:pt>
                <c:pt idx="37">
                  <c:v>4.16</c:v>
                </c:pt>
                <c:pt idx="38">
                  <c:v>4.55</c:v>
                </c:pt>
                <c:pt idx="39">
                  <c:v>4.28</c:v>
                </c:pt>
                <c:pt idx="40">
                  <c:v>4.5</c:v>
                </c:pt>
                <c:pt idx="41">
                  <c:v>4.47</c:v>
                </c:pt>
                <c:pt idx="42">
                  <c:v>4.08</c:v>
                </c:pt>
                <c:pt idx="43">
                  <c:v>4.12</c:v>
                </c:pt>
                <c:pt idx="44">
                  <c:v>3.78</c:v>
                </c:pt>
                <c:pt idx="45">
                  <c:v>4.04</c:v>
                </c:pt>
                <c:pt idx="46">
                  <c:v>4.3</c:v>
                </c:pt>
                <c:pt idx="47">
                  <c:v>4.22</c:v>
                </c:pt>
                <c:pt idx="48">
                  <c:v>4.72</c:v>
                </c:pt>
                <c:pt idx="49">
                  <c:v>4.28</c:v>
                </c:pt>
                <c:pt idx="50">
                  <c:v>3.86</c:v>
                </c:pt>
                <c:pt idx="51">
                  <c:v>4.3</c:v>
                </c:pt>
                <c:pt idx="52">
                  <c:v>4.01</c:v>
                </c:pt>
                <c:pt idx="53">
                  <c:v>4.05</c:v>
                </c:pt>
                <c:pt idx="54">
                  <c:v>4.3</c:v>
                </c:pt>
                <c:pt idx="55">
                  <c:v>3.99</c:v>
                </c:pt>
                <c:pt idx="56">
                  <c:v>3.98</c:v>
                </c:pt>
                <c:pt idx="57">
                  <c:v>4.6399999999999997</c:v>
                </c:pt>
                <c:pt idx="58">
                  <c:v>5.5</c:v>
                </c:pt>
                <c:pt idx="59">
                  <c:v>4.34</c:v>
                </c:pt>
                <c:pt idx="60">
                  <c:v>3.8</c:v>
                </c:pt>
                <c:pt idx="61">
                  <c:v>3.54</c:v>
                </c:pt>
                <c:pt idx="62">
                  <c:v>4.3499999999999996</c:v>
                </c:pt>
                <c:pt idx="63">
                  <c:v>3.91</c:v>
                </c:pt>
                <c:pt idx="64">
                  <c:v>3.79</c:v>
                </c:pt>
                <c:pt idx="65">
                  <c:v>4.07</c:v>
                </c:pt>
                <c:pt idx="66">
                  <c:v>3.67</c:v>
                </c:pt>
                <c:pt idx="67">
                  <c:v>4.13</c:v>
                </c:pt>
                <c:pt idx="68">
                  <c:v>4.66</c:v>
                </c:pt>
                <c:pt idx="69">
                  <c:v>4.67</c:v>
                </c:pt>
                <c:pt idx="70">
                  <c:v>3.88</c:v>
                </c:pt>
                <c:pt idx="71">
                  <c:v>4.0199999999999996</c:v>
                </c:pt>
                <c:pt idx="72">
                  <c:v>4.7699999999999996</c:v>
                </c:pt>
                <c:pt idx="73">
                  <c:v>4.43</c:v>
                </c:pt>
                <c:pt idx="74">
                  <c:v>3.98</c:v>
                </c:pt>
                <c:pt idx="75">
                  <c:v>4.01</c:v>
                </c:pt>
                <c:pt idx="76">
                  <c:v>4.41</c:v>
                </c:pt>
                <c:pt idx="77">
                  <c:v>3.88</c:v>
                </c:pt>
                <c:pt idx="78">
                  <c:v>3.91</c:v>
                </c:pt>
                <c:pt idx="79">
                  <c:v>4.5</c:v>
                </c:pt>
                <c:pt idx="80">
                  <c:v>3.82</c:v>
                </c:pt>
                <c:pt idx="81">
                  <c:v>4.21</c:v>
                </c:pt>
                <c:pt idx="82">
                  <c:v>3.3</c:v>
                </c:pt>
                <c:pt idx="83">
                  <c:v>3.91</c:v>
                </c:pt>
                <c:pt idx="84">
                  <c:v>4.0999999999999996</c:v>
                </c:pt>
                <c:pt idx="85">
                  <c:v>3.82</c:v>
                </c:pt>
                <c:pt idx="86">
                  <c:v>3.78</c:v>
                </c:pt>
                <c:pt idx="87">
                  <c:v>3.93</c:v>
                </c:pt>
                <c:pt idx="88">
                  <c:v>4.46</c:v>
                </c:pt>
                <c:pt idx="89">
                  <c:v>4.2300000000000004</c:v>
                </c:pt>
                <c:pt idx="90">
                  <c:v>4.2300000000000004</c:v>
                </c:pt>
                <c:pt idx="91">
                  <c:v>4.25</c:v>
                </c:pt>
                <c:pt idx="92">
                  <c:v>4.5999999999999996</c:v>
                </c:pt>
                <c:pt idx="93">
                  <c:v>5.27</c:v>
                </c:pt>
                <c:pt idx="94">
                  <c:v>3.72</c:v>
                </c:pt>
                <c:pt idx="95">
                  <c:v>3.69</c:v>
                </c:pt>
                <c:pt idx="96">
                  <c:v>4.3099999999999996</c:v>
                </c:pt>
                <c:pt idx="97">
                  <c:v>4.5999999999999996</c:v>
                </c:pt>
                <c:pt idx="98">
                  <c:v>4.3600000000000003</c:v>
                </c:pt>
                <c:pt idx="99">
                  <c:v>4.91</c:v>
                </c:pt>
                <c:pt idx="100">
                  <c:v>3.77</c:v>
                </c:pt>
                <c:pt idx="101">
                  <c:v>4</c:v>
                </c:pt>
                <c:pt idx="102">
                  <c:v>4.5199999999999996</c:v>
                </c:pt>
                <c:pt idx="103">
                  <c:v>4.01</c:v>
                </c:pt>
                <c:pt idx="104">
                  <c:v>3.17</c:v>
                </c:pt>
                <c:pt idx="105">
                  <c:v>3.95</c:v>
                </c:pt>
                <c:pt idx="106">
                  <c:v>3.79</c:v>
                </c:pt>
                <c:pt idx="107">
                  <c:v>3.82</c:v>
                </c:pt>
                <c:pt idx="108">
                  <c:v>4.01</c:v>
                </c:pt>
                <c:pt idx="109">
                  <c:v>4.7300000000000004</c:v>
                </c:pt>
                <c:pt idx="110">
                  <c:v>3.77</c:v>
                </c:pt>
                <c:pt idx="111">
                  <c:v>3.91</c:v>
                </c:pt>
                <c:pt idx="112">
                  <c:v>3.81</c:v>
                </c:pt>
                <c:pt idx="113">
                  <c:v>3.85</c:v>
                </c:pt>
                <c:pt idx="114">
                  <c:v>3.88</c:v>
                </c:pt>
                <c:pt idx="115">
                  <c:v>4.83</c:v>
                </c:pt>
                <c:pt idx="116">
                  <c:v>4.29</c:v>
                </c:pt>
                <c:pt idx="117">
                  <c:v>4.4800000000000004</c:v>
                </c:pt>
                <c:pt idx="118">
                  <c:v>4.4000000000000004</c:v>
                </c:pt>
                <c:pt idx="119">
                  <c:v>4.05</c:v>
                </c:pt>
                <c:pt idx="120">
                  <c:v>4.53</c:v>
                </c:pt>
                <c:pt idx="121">
                  <c:v>4.32</c:v>
                </c:pt>
                <c:pt idx="122">
                  <c:v>4.4000000000000004</c:v>
                </c:pt>
                <c:pt idx="123">
                  <c:v>4.53</c:v>
                </c:pt>
                <c:pt idx="124">
                  <c:v>3.78</c:v>
                </c:pt>
                <c:pt idx="125">
                  <c:v>4.62</c:v>
                </c:pt>
                <c:pt idx="126">
                  <c:v>4.13</c:v>
                </c:pt>
                <c:pt idx="127">
                  <c:v>4.12</c:v>
                </c:pt>
                <c:pt idx="128">
                  <c:v>4.68</c:v>
                </c:pt>
                <c:pt idx="129">
                  <c:v>4.4800000000000004</c:v>
                </c:pt>
                <c:pt idx="130">
                  <c:v>3.6</c:v>
                </c:pt>
                <c:pt idx="131">
                  <c:v>4.17</c:v>
                </c:pt>
                <c:pt idx="132">
                  <c:v>4.7300000000000004</c:v>
                </c:pt>
                <c:pt idx="133">
                  <c:v>3.93</c:v>
                </c:pt>
                <c:pt idx="134">
                  <c:v>3.76</c:v>
                </c:pt>
                <c:pt idx="135">
                  <c:v>4.79</c:v>
                </c:pt>
                <c:pt idx="136">
                  <c:v>4.33</c:v>
                </c:pt>
                <c:pt idx="137">
                  <c:v>4.01</c:v>
                </c:pt>
                <c:pt idx="138">
                  <c:v>4.96</c:v>
                </c:pt>
                <c:pt idx="139">
                  <c:v>4.4000000000000004</c:v>
                </c:pt>
                <c:pt idx="140">
                  <c:v>4.22</c:v>
                </c:pt>
                <c:pt idx="141">
                  <c:v>4.0199999999999996</c:v>
                </c:pt>
                <c:pt idx="142">
                  <c:v>4.0199999999999996</c:v>
                </c:pt>
                <c:pt idx="143">
                  <c:v>3.82</c:v>
                </c:pt>
                <c:pt idx="144">
                  <c:v>4.43</c:v>
                </c:pt>
                <c:pt idx="145">
                  <c:v>4.72</c:v>
                </c:pt>
                <c:pt idx="146">
                  <c:v>4.3</c:v>
                </c:pt>
                <c:pt idx="147">
                  <c:v>4.99</c:v>
                </c:pt>
                <c:pt idx="148">
                  <c:v>4.42</c:v>
                </c:pt>
                <c:pt idx="149">
                  <c:v>4.51</c:v>
                </c:pt>
              </c:numCache>
            </c:numRef>
          </c:xVal>
          <c:yVal>
            <c:numRef>
              <c:f>'RG vs. W'!$B$2:$B$151</c:f>
              <c:numCache>
                <c:formatCode>General</c:formatCode>
                <c:ptCount val="150"/>
                <c:pt idx="0">
                  <c:v>69</c:v>
                </c:pt>
                <c:pt idx="1">
                  <c:v>68</c:v>
                </c:pt>
                <c:pt idx="2">
                  <c:v>89</c:v>
                </c:pt>
                <c:pt idx="3">
                  <c:v>93</c:v>
                </c:pt>
                <c:pt idx="4">
                  <c:v>103</c:v>
                </c:pt>
                <c:pt idx="5">
                  <c:v>78</c:v>
                </c:pt>
                <c:pt idx="6">
                  <c:v>68</c:v>
                </c:pt>
                <c:pt idx="7">
                  <c:v>94</c:v>
                </c:pt>
                <c:pt idx="8">
                  <c:v>75</c:v>
                </c:pt>
                <c:pt idx="9">
                  <c:v>86</c:v>
                </c:pt>
                <c:pt idx="10">
                  <c:v>84</c:v>
                </c:pt>
                <c:pt idx="11">
                  <c:v>81</c:v>
                </c:pt>
                <c:pt idx="12">
                  <c:v>74</c:v>
                </c:pt>
                <c:pt idx="13">
                  <c:v>91</c:v>
                </c:pt>
                <c:pt idx="14">
                  <c:v>79</c:v>
                </c:pt>
                <c:pt idx="15">
                  <c:v>73</c:v>
                </c:pt>
                <c:pt idx="16">
                  <c:v>59</c:v>
                </c:pt>
                <c:pt idx="17">
                  <c:v>87</c:v>
                </c:pt>
                <c:pt idx="18">
                  <c:v>84</c:v>
                </c:pt>
                <c:pt idx="19">
                  <c:v>69</c:v>
                </c:pt>
                <c:pt idx="20">
                  <c:v>71</c:v>
                </c:pt>
                <c:pt idx="21">
                  <c:v>78</c:v>
                </c:pt>
                <c:pt idx="22">
                  <c:v>68</c:v>
                </c:pt>
                <c:pt idx="23">
                  <c:v>86</c:v>
                </c:pt>
                <c:pt idx="24">
                  <c:v>87</c:v>
                </c:pt>
                <c:pt idx="25">
                  <c:v>86</c:v>
                </c:pt>
                <c:pt idx="26">
                  <c:v>68</c:v>
                </c:pt>
                <c:pt idx="27">
                  <c:v>95</c:v>
                </c:pt>
                <c:pt idx="28">
                  <c:v>89</c:v>
                </c:pt>
                <c:pt idx="29">
                  <c:v>95</c:v>
                </c:pt>
                <c:pt idx="30">
                  <c:v>79</c:v>
                </c:pt>
                <c:pt idx="31">
                  <c:v>67</c:v>
                </c:pt>
                <c:pt idx="32">
                  <c:v>81</c:v>
                </c:pt>
                <c:pt idx="33">
                  <c:v>78</c:v>
                </c:pt>
                <c:pt idx="34">
                  <c:v>97</c:v>
                </c:pt>
                <c:pt idx="35">
                  <c:v>76</c:v>
                </c:pt>
                <c:pt idx="36">
                  <c:v>64</c:v>
                </c:pt>
                <c:pt idx="37">
                  <c:v>81</c:v>
                </c:pt>
                <c:pt idx="38">
                  <c:v>68</c:v>
                </c:pt>
                <c:pt idx="39">
                  <c:v>74</c:v>
                </c:pt>
                <c:pt idx="40">
                  <c:v>86</c:v>
                </c:pt>
                <c:pt idx="41">
                  <c:v>95</c:v>
                </c:pt>
                <c:pt idx="42">
                  <c:v>85</c:v>
                </c:pt>
                <c:pt idx="43">
                  <c:v>92</c:v>
                </c:pt>
                <c:pt idx="44">
                  <c:v>71</c:v>
                </c:pt>
                <c:pt idx="45">
                  <c:v>68</c:v>
                </c:pt>
                <c:pt idx="46">
                  <c:v>83</c:v>
                </c:pt>
                <c:pt idx="47">
                  <c:v>90</c:v>
                </c:pt>
                <c:pt idx="48">
                  <c:v>87</c:v>
                </c:pt>
                <c:pt idx="49">
                  <c:v>68</c:v>
                </c:pt>
                <c:pt idx="50">
                  <c:v>63</c:v>
                </c:pt>
                <c:pt idx="51">
                  <c:v>98</c:v>
                </c:pt>
                <c:pt idx="52">
                  <c:v>74</c:v>
                </c:pt>
                <c:pt idx="53">
                  <c:v>76</c:v>
                </c:pt>
                <c:pt idx="54">
                  <c:v>84</c:v>
                </c:pt>
                <c:pt idx="55">
                  <c:v>100</c:v>
                </c:pt>
                <c:pt idx="56">
                  <c:v>80</c:v>
                </c:pt>
                <c:pt idx="57">
                  <c:v>88</c:v>
                </c:pt>
                <c:pt idx="58">
                  <c:v>93</c:v>
                </c:pt>
                <c:pt idx="59">
                  <c:v>83</c:v>
                </c:pt>
                <c:pt idx="60">
                  <c:v>64</c:v>
                </c:pt>
                <c:pt idx="61">
                  <c:v>79</c:v>
                </c:pt>
                <c:pt idx="62">
                  <c:v>96</c:v>
                </c:pt>
                <c:pt idx="63">
                  <c:v>71</c:v>
                </c:pt>
                <c:pt idx="64">
                  <c:v>73</c:v>
                </c:pt>
                <c:pt idx="65">
                  <c:v>73</c:v>
                </c:pt>
                <c:pt idx="66">
                  <c:v>76</c:v>
                </c:pt>
                <c:pt idx="67">
                  <c:v>85</c:v>
                </c:pt>
                <c:pt idx="68">
                  <c:v>66</c:v>
                </c:pt>
                <c:pt idx="69">
                  <c:v>90</c:v>
                </c:pt>
                <c:pt idx="70">
                  <c:v>70</c:v>
                </c:pt>
                <c:pt idx="71">
                  <c:v>89</c:v>
                </c:pt>
                <c:pt idx="72">
                  <c:v>98</c:v>
                </c:pt>
                <c:pt idx="73">
                  <c:v>94</c:v>
                </c:pt>
                <c:pt idx="74">
                  <c:v>77</c:v>
                </c:pt>
                <c:pt idx="75">
                  <c:v>82</c:v>
                </c:pt>
                <c:pt idx="76">
                  <c:v>70</c:v>
                </c:pt>
                <c:pt idx="77">
                  <c:v>79</c:v>
                </c:pt>
                <c:pt idx="78">
                  <c:v>84</c:v>
                </c:pt>
                <c:pt idx="79">
                  <c:v>88</c:v>
                </c:pt>
                <c:pt idx="80">
                  <c:v>73</c:v>
                </c:pt>
                <c:pt idx="81">
                  <c:v>88</c:v>
                </c:pt>
                <c:pt idx="82">
                  <c:v>77</c:v>
                </c:pt>
                <c:pt idx="83">
                  <c:v>87</c:v>
                </c:pt>
                <c:pt idx="84">
                  <c:v>88</c:v>
                </c:pt>
                <c:pt idx="85">
                  <c:v>90</c:v>
                </c:pt>
                <c:pt idx="86">
                  <c:v>77</c:v>
                </c:pt>
                <c:pt idx="87">
                  <c:v>67</c:v>
                </c:pt>
                <c:pt idx="88">
                  <c:v>83</c:v>
                </c:pt>
                <c:pt idx="89">
                  <c:v>96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66</c:v>
                </c:pt>
                <c:pt idx="95">
                  <c:v>63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74</c:v>
                </c:pt>
                <c:pt idx="108">
                  <c:v>85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81</c:v>
                </c:pt>
                <c:pt idx="121">
                  <c:v>94</c:v>
                </c:pt>
                <c:pt idx="122">
                  <c:v>93</c:v>
                </c:pt>
                <c:pt idx="123">
                  <c:v>69</c:v>
                </c:pt>
                <c:pt idx="124">
                  <c:v>61</c:v>
                </c:pt>
                <c:pt idx="125">
                  <c:v>85</c:v>
                </c:pt>
                <c:pt idx="126">
                  <c:v>97</c:v>
                </c:pt>
                <c:pt idx="127">
                  <c:v>68</c:v>
                </c:pt>
                <c:pt idx="128">
                  <c:v>64</c:v>
                </c:pt>
                <c:pt idx="129">
                  <c:v>88</c:v>
                </c:pt>
                <c:pt idx="130">
                  <c:v>55</c:v>
                </c:pt>
                <c:pt idx="131">
                  <c:v>72</c:v>
                </c:pt>
                <c:pt idx="132">
                  <c:v>89</c:v>
                </c:pt>
                <c:pt idx="133">
                  <c:v>86</c:v>
                </c:pt>
                <c:pt idx="134">
                  <c:v>69</c:v>
                </c:pt>
                <c:pt idx="135">
                  <c:v>83</c:v>
                </c:pt>
                <c:pt idx="136">
                  <c:v>66</c:v>
                </c:pt>
                <c:pt idx="137">
                  <c:v>74</c:v>
                </c:pt>
                <c:pt idx="138">
                  <c:v>95</c:v>
                </c:pt>
                <c:pt idx="139">
                  <c:v>94</c:v>
                </c:pt>
                <c:pt idx="140">
                  <c:v>81</c:v>
                </c:pt>
                <c:pt idx="141">
                  <c:v>79</c:v>
                </c:pt>
                <c:pt idx="142">
                  <c:v>76</c:v>
                </c:pt>
                <c:pt idx="143">
                  <c:v>75</c:v>
                </c:pt>
                <c:pt idx="144">
                  <c:v>94</c:v>
                </c:pt>
                <c:pt idx="145">
                  <c:v>88</c:v>
                </c:pt>
                <c:pt idx="146">
                  <c:v>90</c:v>
                </c:pt>
                <c:pt idx="147">
                  <c:v>93</c:v>
                </c:pt>
                <c:pt idx="148">
                  <c:v>73</c:v>
                </c:pt>
                <c:pt idx="1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A-47FC-A95F-85ED59E6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81872"/>
        <c:axId val="514382592"/>
      </c:scatterChart>
      <c:valAx>
        <c:axId val="51438187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82592"/>
        <c:crosses val="autoZero"/>
        <c:crossBetween val="midCat"/>
      </c:valAx>
      <c:valAx>
        <c:axId val="514382592"/>
        <c:scaling>
          <c:orientation val="minMax"/>
          <c:max val="11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Allowed/Game vs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'R(allowed)G vs. W'!$B$1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'R(allowed)G vs. W'!$A$2:$A$151</c:f>
              <c:numCache>
                <c:formatCode>General</c:formatCode>
                <c:ptCount val="150"/>
                <c:pt idx="0">
                  <c:v>5.49</c:v>
                </c:pt>
                <c:pt idx="1">
                  <c:v>4.84</c:v>
                </c:pt>
                <c:pt idx="2">
                  <c:v>4.41</c:v>
                </c:pt>
                <c:pt idx="3">
                  <c:v>4.28</c:v>
                </c:pt>
                <c:pt idx="4">
                  <c:v>3.43</c:v>
                </c:pt>
                <c:pt idx="5">
                  <c:v>4.41</c:v>
                </c:pt>
                <c:pt idx="6">
                  <c:v>5.27</c:v>
                </c:pt>
                <c:pt idx="7">
                  <c:v>4.2</c:v>
                </c:pt>
                <c:pt idx="8">
                  <c:v>5.31</c:v>
                </c:pt>
                <c:pt idx="9">
                  <c:v>4.4800000000000004</c:v>
                </c:pt>
                <c:pt idx="10">
                  <c:v>4.33</c:v>
                </c:pt>
                <c:pt idx="11">
                  <c:v>4.4000000000000004</c:v>
                </c:pt>
                <c:pt idx="12">
                  <c:v>4.49</c:v>
                </c:pt>
                <c:pt idx="13">
                  <c:v>3.94</c:v>
                </c:pt>
                <c:pt idx="14">
                  <c:v>4.24</c:v>
                </c:pt>
                <c:pt idx="15">
                  <c:v>4.5199999999999996</c:v>
                </c:pt>
                <c:pt idx="16">
                  <c:v>5.49</c:v>
                </c:pt>
                <c:pt idx="17">
                  <c:v>3.81</c:v>
                </c:pt>
                <c:pt idx="18">
                  <c:v>4.33</c:v>
                </c:pt>
                <c:pt idx="19">
                  <c:v>4.7</c:v>
                </c:pt>
                <c:pt idx="20">
                  <c:v>4.91</c:v>
                </c:pt>
                <c:pt idx="21">
                  <c:v>4.68</c:v>
                </c:pt>
                <c:pt idx="22">
                  <c:v>4.75</c:v>
                </c:pt>
                <c:pt idx="23">
                  <c:v>4.3600000000000003</c:v>
                </c:pt>
                <c:pt idx="24">
                  <c:v>3.9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4.67</c:v>
                </c:pt>
                <c:pt idx="28">
                  <c:v>4.1100000000000003</c:v>
                </c:pt>
                <c:pt idx="29">
                  <c:v>3.78</c:v>
                </c:pt>
                <c:pt idx="30">
                  <c:v>4.4000000000000004</c:v>
                </c:pt>
                <c:pt idx="31">
                  <c:v>4.6900000000000004</c:v>
                </c:pt>
                <c:pt idx="32">
                  <c:v>4.28</c:v>
                </c:pt>
                <c:pt idx="33">
                  <c:v>4.6500000000000004</c:v>
                </c:pt>
                <c:pt idx="34">
                  <c:v>3.75</c:v>
                </c:pt>
                <c:pt idx="35">
                  <c:v>4.33</c:v>
                </c:pt>
                <c:pt idx="36">
                  <c:v>4.6500000000000004</c:v>
                </c:pt>
                <c:pt idx="37">
                  <c:v>3.98</c:v>
                </c:pt>
                <c:pt idx="38">
                  <c:v>5.21</c:v>
                </c:pt>
                <c:pt idx="39">
                  <c:v>4.99</c:v>
                </c:pt>
                <c:pt idx="40">
                  <c:v>3.81</c:v>
                </c:pt>
                <c:pt idx="41">
                  <c:v>3.96</c:v>
                </c:pt>
                <c:pt idx="42">
                  <c:v>4.17</c:v>
                </c:pt>
                <c:pt idx="43">
                  <c:v>3.67</c:v>
                </c:pt>
                <c:pt idx="44">
                  <c:v>4.1900000000000004</c:v>
                </c:pt>
                <c:pt idx="45">
                  <c:v>4.55</c:v>
                </c:pt>
                <c:pt idx="46">
                  <c:v>4.32</c:v>
                </c:pt>
                <c:pt idx="47">
                  <c:v>3.78</c:v>
                </c:pt>
                <c:pt idx="48">
                  <c:v>4.3099999999999996</c:v>
                </c:pt>
                <c:pt idx="49">
                  <c:v>4.5</c:v>
                </c:pt>
                <c:pt idx="50">
                  <c:v>4.99</c:v>
                </c:pt>
                <c:pt idx="51">
                  <c:v>3.68</c:v>
                </c:pt>
                <c:pt idx="52">
                  <c:v>4.51</c:v>
                </c:pt>
                <c:pt idx="53">
                  <c:v>4.4800000000000004</c:v>
                </c:pt>
                <c:pt idx="54">
                  <c:v>3.87</c:v>
                </c:pt>
                <c:pt idx="55">
                  <c:v>3.24</c:v>
                </c:pt>
                <c:pt idx="56">
                  <c:v>3.96</c:v>
                </c:pt>
                <c:pt idx="57">
                  <c:v>4.5199999999999996</c:v>
                </c:pt>
                <c:pt idx="58">
                  <c:v>4.1399999999999997</c:v>
                </c:pt>
                <c:pt idx="59">
                  <c:v>3.92</c:v>
                </c:pt>
                <c:pt idx="60">
                  <c:v>4.58</c:v>
                </c:pt>
                <c:pt idx="61">
                  <c:v>3.69</c:v>
                </c:pt>
                <c:pt idx="62">
                  <c:v>3.66</c:v>
                </c:pt>
                <c:pt idx="63">
                  <c:v>4.41</c:v>
                </c:pt>
                <c:pt idx="64">
                  <c:v>4.3600000000000003</c:v>
                </c:pt>
                <c:pt idx="65">
                  <c:v>4.68</c:v>
                </c:pt>
                <c:pt idx="66">
                  <c:v>3.78</c:v>
                </c:pt>
                <c:pt idx="67">
                  <c:v>4.03</c:v>
                </c:pt>
                <c:pt idx="68">
                  <c:v>5.05</c:v>
                </c:pt>
                <c:pt idx="69">
                  <c:v>4.3499999999999996</c:v>
                </c:pt>
                <c:pt idx="70">
                  <c:v>4.46</c:v>
                </c:pt>
                <c:pt idx="71">
                  <c:v>3.85</c:v>
                </c:pt>
                <c:pt idx="72">
                  <c:v>3.89</c:v>
                </c:pt>
                <c:pt idx="73">
                  <c:v>3.81</c:v>
                </c:pt>
                <c:pt idx="74">
                  <c:v>4.16</c:v>
                </c:pt>
                <c:pt idx="75">
                  <c:v>4.0599999999999996</c:v>
                </c:pt>
                <c:pt idx="76">
                  <c:v>4.8</c:v>
                </c:pt>
                <c:pt idx="77">
                  <c:v>3.81</c:v>
                </c:pt>
                <c:pt idx="78">
                  <c:v>4.0999999999999996</c:v>
                </c:pt>
                <c:pt idx="79">
                  <c:v>3.53</c:v>
                </c:pt>
                <c:pt idx="80">
                  <c:v>4.24</c:v>
                </c:pt>
                <c:pt idx="81">
                  <c:v>3.9</c:v>
                </c:pt>
                <c:pt idx="82">
                  <c:v>3.56</c:v>
                </c:pt>
                <c:pt idx="83">
                  <c:v>3.42</c:v>
                </c:pt>
                <c:pt idx="84">
                  <c:v>3.79</c:v>
                </c:pt>
                <c:pt idx="85">
                  <c:v>3.72</c:v>
                </c:pt>
                <c:pt idx="86">
                  <c:v>3.86</c:v>
                </c:pt>
                <c:pt idx="87">
                  <c:v>4.7699999999999996</c:v>
                </c:pt>
                <c:pt idx="88">
                  <c:v>4.2300000000000004</c:v>
                </c:pt>
                <c:pt idx="89">
                  <c:v>3.43</c:v>
                </c:pt>
                <c:pt idx="90">
                  <c:v>4.29</c:v>
                </c:pt>
                <c:pt idx="91">
                  <c:v>3.38</c:v>
                </c:pt>
                <c:pt idx="92">
                  <c:v>4.38</c:v>
                </c:pt>
                <c:pt idx="93">
                  <c:v>4.05</c:v>
                </c:pt>
                <c:pt idx="94">
                  <c:v>4.25</c:v>
                </c:pt>
                <c:pt idx="95">
                  <c:v>4.46</c:v>
                </c:pt>
                <c:pt idx="96">
                  <c:v>3.64</c:v>
                </c:pt>
                <c:pt idx="97">
                  <c:v>4.09</c:v>
                </c:pt>
                <c:pt idx="98">
                  <c:v>4.6900000000000004</c:v>
                </c:pt>
                <c:pt idx="99">
                  <c:v>3.85</c:v>
                </c:pt>
                <c:pt idx="100">
                  <c:v>5.23</c:v>
                </c:pt>
                <c:pt idx="101">
                  <c:v>3.71</c:v>
                </c:pt>
                <c:pt idx="102">
                  <c:v>4.55</c:v>
                </c:pt>
                <c:pt idx="103">
                  <c:v>3.59</c:v>
                </c:pt>
                <c:pt idx="104">
                  <c:v>3.99</c:v>
                </c:pt>
                <c:pt idx="105">
                  <c:v>4.24</c:v>
                </c:pt>
                <c:pt idx="106">
                  <c:v>4.8600000000000003</c:v>
                </c:pt>
                <c:pt idx="107">
                  <c:v>4.22</c:v>
                </c:pt>
                <c:pt idx="108">
                  <c:v>4.1399999999999997</c:v>
                </c:pt>
                <c:pt idx="109">
                  <c:v>3.86</c:v>
                </c:pt>
                <c:pt idx="110">
                  <c:v>4.62</c:v>
                </c:pt>
                <c:pt idx="111">
                  <c:v>3.56</c:v>
                </c:pt>
                <c:pt idx="112">
                  <c:v>4.32</c:v>
                </c:pt>
                <c:pt idx="113">
                  <c:v>4.6500000000000004</c:v>
                </c:pt>
                <c:pt idx="114">
                  <c:v>4.2699999999999996</c:v>
                </c:pt>
                <c:pt idx="115">
                  <c:v>3.68</c:v>
                </c:pt>
                <c:pt idx="116">
                  <c:v>3.96</c:v>
                </c:pt>
                <c:pt idx="117">
                  <c:v>3.9</c:v>
                </c:pt>
                <c:pt idx="118">
                  <c:v>4.67</c:v>
                </c:pt>
                <c:pt idx="119">
                  <c:v>3.86</c:v>
                </c:pt>
                <c:pt idx="120">
                  <c:v>4.25</c:v>
                </c:pt>
                <c:pt idx="121">
                  <c:v>3.7</c:v>
                </c:pt>
                <c:pt idx="122">
                  <c:v>4.3499999999999996</c:v>
                </c:pt>
                <c:pt idx="123">
                  <c:v>4.9800000000000004</c:v>
                </c:pt>
                <c:pt idx="124">
                  <c:v>4.6900000000000004</c:v>
                </c:pt>
                <c:pt idx="125">
                  <c:v>4.17</c:v>
                </c:pt>
                <c:pt idx="126">
                  <c:v>3.63</c:v>
                </c:pt>
                <c:pt idx="127">
                  <c:v>5.22</c:v>
                </c:pt>
                <c:pt idx="128">
                  <c:v>5.49</c:v>
                </c:pt>
                <c:pt idx="129">
                  <c:v>4.1399999999999997</c:v>
                </c:pt>
                <c:pt idx="130">
                  <c:v>4.9000000000000004</c:v>
                </c:pt>
                <c:pt idx="131">
                  <c:v>4.5999999999999996</c:v>
                </c:pt>
                <c:pt idx="132">
                  <c:v>4.3099999999999996</c:v>
                </c:pt>
                <c:pt idx="133">
                  <c:v>3.69</c:v>
                </c:pt>
                <c:pt idx="134">
                  <c:v>4.47</c:v>
                </c:pt>
                <c:pt idx="135">
                  <c:v>4.5199999999999996</c:v>
                </c:pt>
                <c:pt idx="136">
                  <c:v>5.14</c:v>
                </c:pt>
                <c:pt idx="137">
                  <c:v>4.38</c:v>
                </c:pt>
                <c:pt idx="138">
                  <c:v>4.12</c:v>
                </c:pt>
                <c:pt idx="139">
                  <c:v>3.79</c:v>
                </c:pt>
                <c:pt idx="140">
                  <c:v>4.2</c:v>
                </c:pt>
                <c:pt idx="141">
                  <c:v>4.16</c:v>
                </c:pt>
                <c:pt idx="142">
                  <c:v>4.38</c:v>
                </c:pt>
                <c:pt idx="143">
                  <c:v>4.0199999999999996</c:v>
                </c:pt>
                <c:pt idx="144">
                  <c:v>4.01</c:v>
                </c:pt>
                <c:pt idx="145">
                  <c:v>4</c:v>
                </c:pt>
                <c:pt idx="146">
                  <c:v>3.56</c:v>
                </c:pt>
                <c:pt idx="147">
                  <c:v>4.3600000000000003</c:v>
                </c:pt>
                <c:pt idx="148">
                  <c:v>4.84</c:v>
                </c:pt>
                <c:pt idx="149">
                  <c:v>3.67</c:v>
                </c:pt>
              </c:numCache>
            </c:numRef>
          </c:xVal>
          <c:yVal>
            <c:numRef>
              <c:f>'R(allowed)G vs. W'!$B$2:$B$151</c:f>
              <c:numCache>
                <c:formatCode>General</c:formatCode>
                <c:ptCount val="150"/>
                <c:pt idx="0">
                  <c:v>69</c:v>
                </c:pt>
                <c:pt idx="1">
                  <c:v>68</c:v>
                </c:pt>
                <c:pt idx="2">
                  <c:v>89</c:v>
                </c:pt>
                <c:pt idx="3">
                  <c:v>93</c:v>
                </c:pt>
                <c:pt idx="4">
                  <c:v>103</c:v>
                </c:pt>
                <c:pt idx="5">
                  <c:v>78</c:v>
                </c:pt>
                <c:pt idx="6">
                  <c:v>68</c:v>
                </c:pt>
                <c:pt idx="7">
                  <c:v>94</c:v>
                </c:pt>
                <c:pt idx="8">
                  <c:v>75</c:v>
                </c:pt>
                <c:pt idx="9">
                  <c:v>86</c:v>
                </c:pt>
                <c:pt idx="10">
                  <c:v>84</c:v>
                </c:pt>
                <c:pt idx="11">
                  <c:v>81</c:v>
                </c:pt>
                <c:pt idx="12">
                  <c:v>74</c:v>
                </c:pt>
                <c:pt idx="13">
                  <c:v>91</c:v>
                </c:pt>
                <c:pt idx="14">
                  <c:v>79</c:v>
                </c:pt>
                <c:pt idx="15">
                  <c:v>73</c:v>
                </c:pt>
                <c:pt idx="16">
                  <c:v>59</c:v>
                </c:pt>
                <c:pt idx="17">
                  <c:v>87</c:v>
                </c:pt>
                <c:pt idx="18">
                  <c:v>84</c:v>
                </c:pt>
                <c:pt idx="19">
                  <c:v>69</c:v>
                </c:pt>
                <c:pt idx="20">
                  <c:v>71</c:v>
                </c:pt>
                <c:pt idx="21">
                  <c:v>78</c:v>
                </c:pt>
                <c:pt idx="22">
                  <c:v>68</c:v>
                </c:pt>
                <c:pt idx="23">
                  <c:v>86</c:v>
                </c:pt>
                <c:pt idx="24">
                  <c:v>87</c:v>
                </c:pt>
                <c:pt idx="25">
                  <c:v>86</c:v>
                </c:pt>
                <c:pt idx="26">
                  <c:v>68</c:v>
                </c:pt>
                <c:pt idx="27">
                  <c:v>95</c:v>
                </c:pt>
                <c:pt idx="28">
                  <c:v>89</c:v>
                </c:pt>
                <c:pt idx="29">
                  <c:v>95</c:v>
                </c:pt>
                <c:pt idx="30">
                  <c:v>79</c:v>
                </c:pt>
                <c:pt idx="31">
                  <c:v>67</c:v>
                </c:pt>
                <c:pt idx="32">
                  <c:v>81</c:v>
                </c:pt>
                <c:pt idx="33">
                  <c:v>78</c:v>
                </c:pt>
                <c:pt idx="34">
                  <c:v>97</c:v>
                </c:pt>
                <c:pt idx="35">
                  <c:v>76</c:v>
                </c:pt>
                <c:pt idx="36">
                  <c:v>64</c:v>
                </c:pt>
                <c:pt idx="37">
                  <c:v>81</c:v>
                </c:pt>
                <c:pt idx="38">
                  <c:v>68</c:v>
                </c:pt>
                <c:pt idx="39">
                  <c:v>74</c:v>
                </c:pt>
                <c:pt idx="40">
                  <c:v>86</c:v>
                </c:pt>
                <c:pt idx="41">
                  <c:v>95</c:v>
                </c:pt>
                <c:pt idx="42">
                  <c:v>85</c:v>
                </c:pt>
                <c:pt idx="43">
                  <c:v>92</c:v>
                </c:pt>
                <c:pt idx="44">
                  <c:v>71</c:v>
                </c:pt>
                <c:pt idx="45">
                  <c:v>68</c:v>
                </c:pt>
                <c:pt idx="46">
                  <c:v>83</c:v>
                </c:pt>
                <c:pt idx="47">
                  <c:v>90</c:v>
                </c:pt>
                <c:pt idx="48">
                  <c:v>87</c:v>
                </c:pt>
                <c:pt idx="49">
                  <c:v>68</c:v>
                </c:pt>
                <c:pt idx="50">
                  <c:v>63</c:v>
                </c:pt>
                <c:pt idx="51">
                  <c:v>98</c:v>
                </c:pt>
                <c:pt idx="52">
                  <c:v>74</c:v>
                </c:pt>
                <c:pt idx="53">
                  <c:v>76</c:v>
                </c:pt>
                <c:pt idx="54">
                  <c:v>84</c:v>
                </c:pt>
                <c:pt idx="55">
                  <c:v>100</c:v>
                </c:pt>
                <c:pt idx="56">
                  <c:v>80</c:v>
                </c:pt>
                <c:pt idx="57">
                  <c:v>88</c:v>
                </c:pt>
                <c:pt idx="58">
                  <c:v>93</c:v>
                </c:pt>
                <c:pt idx="59">
                  <c:v>83</c:v>
                </c:pt>
                <c:pt idx="60">
                  <c:v>64</c:v>
                </c:pt>
                <c:pt idx="61">
                  <c:v>79</c:v>
                </c:pt>
                <c:pt idx="62">
                  <c:v>96</c:v>
                </c:pt>
                <c:pt idx="63">
                  <c:v>71</c:v>
                </c:pt>
                <c:pt idx="64">
                  <c:v>73</c:v>
                </c:pt>
                <c:pt idx="65">
                  <c:v>73</c:v>
                </c:pt>
                <c:pt idx="66">
                  <c:v>76</c:v>
                </c:pt>
                <c:pt idx="67">
                  <c:v>85</c:v>
                </c:pt>
                <c:pt idx="68">
                  <c:v>66</c:v>
                </c:pt>
                <c:pt idx="69">
                  <c:v>90</c:v>
                </c:pt>
                <c:pt idx="70">
                  <c:v>70</c:v>
                </c:pt>
                <c:pt idx="71">
                  <c:v>89</c:v>
                </c:pt>
                <c:pt idx="72">
                  <c:v>98</c:v>
                </c:pt>
                <c:pt idx="73">
                  <c:v>94</c:v>
                </c:pt>
                <c:pt idx="74">
                  <c:v>77</c:v>
                </c:pt>
                <c:pt idx="75">
                  <c:v>82</c:v>
                </c:pt>
                <c:pt idx="76">
                  <c:v>70</c:v>
                </c:pt>
                <c:pt idx="77">
                  <c:v>79</c:v>
                </c:pt>
                <c:pt idx="78">
                  <c:v>84</c:v>
                </c:pt>
                <c:pt idx="79">
                  <c:v>88</c:v>
                </c:pt>
                <c:pt idx="80">
                  <c:v>73</c:v>
                </c:pt>
                <c:pt idx="81">
                  <c:v>88</c:v>
                </c:pt>
                <c:pt idx="82">
                  <c:v>77</c:v>
                </c:pt>
                <c:pt idx="83">
                  <c:v>87</c:v>
                </c:pt>
                <c:pt idx="84">
                  <c:v>88</c:v>
                </c:pt>
                <c:pt idx="85">
                  <c:v>90</c:v>
                </c:pt>
                <c:pt idx="86">
                  <c:v>77</c:v>
                </c:pt>
                <c:pt idx="87">
                  <c:v>67</c:v>
                </c:pt>
                <c:pt idx="88">
                  <c:v>83</c:v>
                </c:pt>
                <c:pt idx="89">
                  <c:v>96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66</c:v>
                </c:pt>
                <c:pt idx="95">
                  <c:v>63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74</c:v>
                </c:pt>
                <c:pt idx="108">
                  <c:v>85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81</c:v>
                </c:pt>
                <c:pt idx="121">
                  <c:v>94</c:v>
                </c:pt>
                <c:pt idx="122">
                  <c:v>93</c:v>
                </c:pt>
                <c:pt idx="123">
                  <c:v>69</c:v>
                </c:pt>
                <c:pt idx="124">
                  <c:v>61</c:v>
                </c:pt>
                <c:pt idx="125">
                  <c:v>85</c:v>
                </c:pt>
                <c:pt idx="126">
                  <c:v>97</c:v>
                </c:pt>
                <c:pt idx="127">
                  <c:v>68</c:v>
                </c:pt>
                <c:pt idx="128">
                  <c:v>64</c:v>
                </c:pt>
                <c:pt idx="129">
                  <c:v>88</c:v>
                </c:pt>
                <c:pt idx="130">
                  <c:v>55</c:v>
                </c:pt>
                <c:pt idx="131">
                  <c:v>72</c:v>
                </c:pt>
                <c:pt idx="132">
                  <c:v>89</c:v>
                </c:pt>
                <c:pt idx="133">
                  <c:v>86</c:v>
                </c:pt>
                <c:pt idx="134">
                  <c:v>69</c:v>
                </c:pt>
                <c:pt idx="135">
                  <c:v>83</c:v>
                </c:pt>
                <c:pt idx="136">
                  <c:v>66</c:v>
                </c:pt>
                <c:pt idx="137">
                  <c:v>74</c:v>
                </c:pt>
                <c:pt idx="138">
                  <c:v>95</c:v>
                </c:pt>
                <c:pt idx="139">
                  <c:v>94</c:v>
                </c:pt>
                <c:pt idx="140">
                  <c:v>81</c:v>
                </c:pt>
                <c:pt idx="141">
                  <c:v>79</c:v>
                </c:pt>
                <c:pt idx="142">
                  <c:v>76</c:v>
                </c:pt>
                <c:pt idx="143">
                  <c:v>75</c:v>
                </c:pt>
                <c:pt idx="144">
                  <c:v>94</c:v>
                </c:pt>
                <c:pt idx="145">
                  <c:v>88</c:v>
                </c:pt>
                <c:pt idx="146">
                  <c:v>90</c:v>
                </c:pt>
                <c:pt idx="147">
                  <c:v>93</c:v>
                </c:pt>
                <c:pt idx="148">
                  <c:v>73</c:v>
                </c:pt>
                <c:pt idx="1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BC8-8FCD-9BB642CB4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81208"/>
        <c:axId val="520184448"/>
      </c:scatterChart>
      <c:valAx>
        <c:axId val="520181208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4448"/>
        <c:crosses val="autoZero"/>
        <c:crossBetween val="midCat"/>
      </c:valAx>
      <c:valAx>
        <c:axId val="520184448"/>
        <c:scaling>
          <c:orientation val="minMax"/>
          <c:max val="10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Differential</a:t>
            </a:r>
            <a:r>
              <a:rPr lang="en-US" baseline="0"/>
              <a:t> vs.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'RG - R(allowed)G'!$E$1</c:f>
              <c:strCache>
                <c:ptCount val="1"/>
                <c:pt idx="0">
                  <c:v>Wins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'RG - R(allowed)G'!$D$2:$D$151</c:f>
              <c:numCache>
                <c:formatCode>General</c:formatCode>
                <c:ptCount val="150"/>
                <c:pt idx="0">
                  <c:v>-0.85000000000000053</c:v>
                </c:pt>
                <c:pt idx="1">
                  <c:v>-0.80999999999999961</c:v>
                </c:pt>
                <c:pt idx="2">
                  <c:v>0.17999999999999972</c:v>
                </c:pt>
                <c:pt idx="3">
                  <c:v>1.1399999999999997</c:v>
                </c:pt>
                <c:pt idx="4">
                  <c:v>1.56</c:v>
                </c:pt>
                <c:pt idx="5">
                  <c:v>-0.17999999999999972</c:v>
                </c:pt>
                <c:pt idx="6">
                  <c:v>-0.84999999999999964</c:v>
                </c:pt>
                <c:pt idx="7">
                  <c:v>0.62999999999999989</c:v>
                </c:pt>
                <c:pt idx="8">
                  <c:v>-8.9999999999999858E-2</c:v>
                </c:pt>
                <c:pt idx="9">
                  <c:v>0.17999999999999972</c:v>
                </c:pt>
                <c:pt idx="10">
                  <c:v>0.13999999999999968</c:v>
                </c:pt>
                <c:pt idx="11">
                  <c:v>-0.23000000000000043</c:v>
                </c:pt>
                <c:pt idx="12">
                  <c:v>-6.0000000000000497E-2</c:v>
                </c:pt>
                <c:pt idx="13">
                  <c:v>0.54000000000000048</c:v>
                </c:pt>
                <c:pt idx="14">
                  <c:v>-0.16999999999999993</c:v>
                </c:pt>
                <c:pt idx="15">
                  <c:v>-0.37999999999999989</c:v>
                </c:pt>
                <c:pt idx="16">
                  <c:v>-1.0300000000000002</c:v>
                </c:pt>
                <c:pt idx="17">
                  <c:v>0.32999999999999963</c:v>
                </c:pt>
                <c:pt idx="18">
                  <c:v>-0.12999999999999989</c:v>
                </c:pt>
                <c:pt idx="19">
                  <c:v>-0.66999999999999993</c:v>
                </c:pt>
                <c:pt idx="20">
                  <c:v>-1.1400000000000001</c:v>
                </c:pt>
                <c:pt idx="21">
                  <c:v>-0.17999999999999972</c:v>
                </c:pt>
                <c:pt idx="22">
                  <c:v>-0.51999999999999957</c:v>
                </c:pt>
                <c:pt idx="23">
                  <c:v>0.37999999999999989</c:v>
                </c:pt>
                <c:pt idx="24">
                  <c:v>0.51000000000000023</c:v>
                </c:pt>
                <c:pt idx="25">
                  <c:v>0.40999999999999925</c:v>
                </c:pt>
                <c:pt idx="26">
                  <c:v>-0.25</c:v>
                </c:pt>
                <c:pt idx="27">
                  <c:v>4.9999999999999822E-2</c:v>
                </c:pt>
                <c:pt idx="28">
                  <c:v>0.58000000000000007</c:v>
                </c:pt>
                <c:pt idx="29">
                  <c:v>0.93000000000000016</c:v>
                </c:pt>
                <c:pt idx="30">
                  <c:v>4.0000000000000036E-2</c:v>
                </c:pt>
                <c:pt idx="31">
                  <c:v>-1.1500000000000004</c:v>
                </c:pt>
                <c:pt idx="32">
                  <c:v>0.12000000000000011</c:v>
                </c:pt>
                <c:pt idx="33">
                  <c:v>-3.0000000000000249E-2</c:v>
                </c:pt>
                <c:pt idx="34">
                  <c:v>0.5</c:v>
                </c:pt>
                <c:pt idx="35">
                  <c:v>-0.49000000000000021</c:v>
                </c:pt>
                <c:pt idx="36">
                  <c:v>-0.70000000000000018</c:v>
                </c:pt>
                <c:pt idx="37">
                  <c:v>0.18000000000000016</c:v>
                </c:pt>
                <c:pt idx="38">
                  <c:v>-0.66000000000000014</c:v>
                </c:pt>
                <c:pt idx="39">
                  <c:v>-0.71</c:v>
                </c:pt>
                <c:pt idx="40">
                  <c:v>0.69</c:v>
                </c:pt>
                <c:pt idx="41">
                  <c:v>0.50999999999999979</c:v>
                </c:pt>
                <c:pt idx="42">
                  <c:v>-8.9999999999999858E-2</c:v>
                </c:pt>
                <c:pt idx="43">
                  <c:v>0.45000000000000018</c:v>
                </c:pt>
                <c:pt idx="44">
                  <c:v>-0.41000000000000059</c:v>
                </c:pt>
                <c:pt idx="45">
                  <c:v>-0.50999999999999979</c:v>
                </c:pt>
                <c:pt idx="46">
                  <c:v>-2.0000000000000462E-2</c:v>
                </c:pt>
                <c:pt idx="47">
                  <c:v>0.43999999999999995</c:v>
                </c:pt>
                <c:pt idx="48">
                  <c:v>0.41000000000000014</c:v>
                </c:pt>
                <c:pt idx="49">
                  <c:v>-0.21999999999999975</c:v>
                </c:pt>
                <c:pt idx="50">
                  <c:v>-1.1300000000000003</c:v>
                </c:pt>
                <c:pt idx="51">
                  <c:v>0.61999999999999966</c:v>
                </c:pt>
                <c:pt idx="52">
                  <c:v>-0.5</c:v>
                </c:pt>
                <c:pt idx="53">
                  <c:v>-0.4300000000000006</c:v>
                </c:pt>
                <c:pt idx="54">
                  <c:v>0.42999999999999972</c:v>
                </c:pt>
                <c:pt idx="55">
                  <c:v>0.75</c:v>
                </c:pt>
                <c:pt idx="56">
                  <c:v>2.0000000000000018E-2</c:v>
                </c:pt>
                <c:pt idx="57">
                  <c:v>0.12000000000000011</c:v>
                </c:pt>
                <c:pt idx="58">
                  <c:v>1.3600000000000003</c:v>
                </c:pt>
                <c:pt idx="59">
                  <c:v>0.41999999999999993</c:v>
                </c:pt>
                <c:pt idx="60">
                  <c:v>-0.78000000000000025</c:v>
                </c:pt>
                <c:pt idx="61">
                  <c:v>-0.14999999999999991</c:v>
                </c:pt>
                <c:pt idx="62">
                  <c:v>0.6899999999999995</c:v>
                </c:pt>
                <c:pt idx="63">
                  <c:v>-0.5</c:v>
                </c:pt>
                <c:pt idx="64">
                  <c:v>-0.57000000000000028</c:v>
                </c:pt>
                <c:pt idx="65">
                  <c:v>-0.60999999999999943</c:v>
                </c:pt>
                <c:pt idx="66">
                  <c:v>-0.10999999999999988</c:v>
                </c:pt>
                <c:pt idx="67">
                  <c:v>9.9999999999999645E-2</c:v>
                </c:pt>
                <c:pt idx="68">
                  <c:v>-0.38999999999999968</c:v>
                </c:pt>
                <c:pt idx="69">
                  <c:v>0.32000000000000028</c:v>
                </c:pt>
                <c:pt idx="70">
                  <c:v>-0.58000000000000007</c:v>
                </c:pt>
                <c:pt idx="71">
                  <c:v>0.16999999999999948</c:v>
                </c:pt>
                <c:pt idx="72">
                  <c:v>0.87999999999999945</c:v>
                </c:pt>
                <c:pt idx="73">
                  <c:v>0.61999999999999966</c:v>
                </c:pt>
                <c:pt idx="74">
                  <c:v>-0.18000000000000016</c:v>
                </c:pt>
                <c:pt idx="75">
                  <c:v>-4.9999999999999822E-2</c:v>
                </c:pt>
                <c:pt idx="76">
                  <c:v>-0.38999999999999968</c:v>
                </c:pt>
                <c:pt idx="77">
                  <c:v>6.999999999999984E-2</c:v>
                </c:pt>
                <c:pt idx="78">
                  <c:v>-0.1899999999999995</c:v>
                </c:pt>
                <c:pt idx="79">
                  <c:v>0.9700000000000002</c:v>
                </c:pt>
                <c:pt idx="80">
                  <c:v>-0.42000000000000037</c:v>
                </c:pt>
                <c:pt idx="81">
                  <c:v>0.31000000000000005</c:v>
                </c:pt>
                <c:pt idx="82">
                  <c:v>-0.26000000000000023</c:v>
                </c:pt>
                <c:pt idx="83">
                  <c:v>0.49000000000000021</c:v>
                </c:pt>
                <c:pt idx="84">
                  <c:v>0.30999999999999961</c:v>
                </c:pt>
                <c:pt idx="85">
                  <c:v>9.9999999999999645E-2</c:v>
                </c:pt>
                <c:pt idx="86">
                  <c:v>-8.0000000000000071E-2</c:v>
                </c:pt>
                <c:pt idx="87">
                  <c:v>-0.83999999999999941</c:v>
                </c:pt>
                <c:pt idx="88">
                  <c:v>0.22999999999999954</c:v>
                </c:pt>
                <c:pt idx="89">
                  <c:v>0.80000000000000027</c:v>
                </c:pt>
                <c:pt idx="90">
                  <c:v>-5.9999999999999609E-2</c:v>
                </c:pt>
                <c:pt idx="91">
                  <c:v>0.87000000000000011</c:v>
                </c:pt>
                <c:pt idx="92">
                  <c:v>0.21999999999999975</c:v>
                </c:pt>
                <c:pt idx="93">
                  <c:v>1.2199999999999998</c:v>
                </c:pt>
                <c:pt idx="94">
                  <c:v>-0.5299999999999998</c:v>
                </c:pt>
                <c:pt idx="95">
                  <c:v>-0.77</c:v>
                </c:pt>
                <c:pt idx="96">
                  <c:v>0.66999999999999948</c:v>
                </c:pt>
                <c:pt idx="97">
                  <c:v>0.50999999999999979</c:v>
                </c:pt>
                <c:pt idx="98">
                  <c:v>-0.33000000000000007</c:v>
                </c:pt>
                <c:pt idx="99">
                  <c:v>1.06</c:v>
                </c:pt>
                <c:pt idx="100">
                  <c:v>-1.4600000000000004</c:v>
                </c:pt>
                <c:pt idx="101">
                  <c:v>0.29000000000000004</c:v>
                </c:pt>
                <c:pt idx="102">
                  <c:v>-3.0000000000000249E-2</c:v>
                </c:pt>
                <c:pt idx="103">
                  <c:v>0.41999999999999993</c:v>
                </c:pt>
                <c:pt idx="104">
                  <c:v>-0.82000000000000028</c:v>
                </c:pt>
                <c:pt idx="105">
                  <c:v>-0.29000000000000004</c:v>
                </c:pt>
                <c:pt idx="106">
                  <c:v>-1.0700000000000003</c:v>
                </c:pt>
                <c:pt idx="107">
                  <c:v>-0.39999999999999991</c:v>
                </c:pt>
                <c:pt idx="108">
                  <c:v>-0.12999999999999989</c:v>
                </c:pt>
                <c:pt idx="109">
                  <c:v>0.87000000000000055</c:v>
                </c:pt>
                <c:pt idx="110">
                  <c:v>-0.85000000000000009</c:v>
                </c:pt>
                <c:pt idx="111">
                  <c:v>0.35000000000000009</c:v>
                </c:pt>
                <c:pt idx="112">
                  <c:v>-0.51000000000000023</c:v>
                </c:pt>
                <c:pt idx="113">
                  <c:v>-0.80000000000000027</c:v>
                </c:pt>
                <c:pt idx="114">
                  <c:v>-0.38999999999999968</c:v>
                </c:pt>
                <c:pt idx="115">
                  <c:v>1.1499999999999999</c:v>
                </c:pt>
                <c:pt idx="116">
                  <c:v>0.33000000000000007</c:v>
                </c:pt>
                <c:pt idx="117">
                  <c:v>0.58000000000000052</c:v>
                </c:pt>
                <c:pt idx="118">
                  <c:v>-0.26999999999999957</c:v>
                </c:pt>
                <c:pt idx="119">
                  <c:v>0.18999999999999995</c:v>
                </c:pt>
                <c:pt idx="120">
                  <c:v>0.28000000000000025</c:v>
                </c:pt>
                <c:pt idx="121">
                  <c:v>0.62000000000000011</c:v>
                </c:pt>
                <c:pt idx="122">
                  <c:v>5.0000000000000711E-2</c:v>
                </c:pt>
                <c:pt idx="123">
                  <c:v>-0.45000000000000018</c:v>
                </c:pt>
                <c:pt idx="124">
                  <c:v>-0.91000000000000059</c:v>
                </c:pt>
                <c:pt idx="125">
                  <c:v>0.45000000000000018</c:v>
                </c:pt>
                <c:pt idx="126">
                  <c:v>0.5</c:v>
                </c:pt>
                <c:pt idx="127">
                  <c:v>-1.0999999999999996</c:v>
                </c:pt>
                <c:pt idx="128">
                  <c:v>-0.8100000000000005</c:v>
                </c:pt>
                <c:pt idx="129">
                  <c:v>0.34000000000000075</c:v>
                </c:pt>
                <c:pt idx="130">
                  <c:v>-1.3000000000000003</c:v>
                </c:pt>
                <c:pt idx="131">
                  <c:v>-0.42999999999999972</c:v>
                </c:pt>
                <c:pt idx="132">
                  <c:v>0.42000000000000082</c:v>
                </c:pt>
                <c:pt idx="133">
                  <c:v>0.24000000000000021</c:v>
                </c:pt>
                <c:pt idx="134">
                  <c:v>-0.71</c:v>
                </c:pt>
                <c:pt idx="135">
                  <c:v>0.27000000000000046</c:v>
                </c:pt>
                <c:pt idx="136">
                  <c:v>-0.80999999999999961</c:v>
                </c:pt>
                <c:pt idx="137">
                  <c:v>-0.37000000000000011</c:v>
                </c:pt>
                <c:pt idx="138">
                  <c:v>0.83999999999999986</c:v>
                </c:pt>
                <c:pt idx="139">
                  <c:v>0.61000000000000032</c:v>
                </c:pt>
                <c:pt idx="140">
                  <c:v>1.9999999999999574E-2</c:v>
                </c:pt>
                <c:pt idx="141">
                  <c:v>-0.14000000000000057</c:v>
                </c:pt>
                <c:pt idx="142">
                  <c:v>-0.36000000000000032</c:v>
                </c:pt>
                <c:pt idx="143">
                  <c:v>-0.19999999999999973</c:v>
                </c:pt>
                <c:pt idx="144">
                  <c:v>0.41999999999999993</c:v>
                </c:pt>
                <c:pt idx="145">
                  <c:v>0.71999999999999975</c:v>
                </c:pt>
                <c:pt idx="146">
                  <c:v>0.73999999999999977</c:v>
                </c:pt>
                <c:pt idx="147">
                  <c:v>0.62999999999999989</c:v>
                </c:pt>
                <c:pt idx="148">
                  <c:v>-0.41999999999999993</c:v>
                </c:pt>
                <c:pt idx="149">
                  <c:v>0.83999999999999986</c:v>
                </c:pt>
              </c:numCache>
            </c:numRef>
          </c:xVal>
          <c:yVal>
            <c:numRef>
              <c:f>'RG - R(allowed)G'!$E$2:$E$151</c:f>
              <c:numCache>
                <c:formatCode>General</c:formatCode>
                <c:ptCount val="150"/>
                <c:pt idx="0">
                  <c:v>69</c:v>
                </c:pt>
                <c:pt idx="1">
                  <c:v>68</c:v>
                </c:pt>
                <c:pt idx="2">
                  <c:v>89</c:v>
                </c:pt>
                <c:pt idx="3">
                  <c:v>93</c:v>
                </c:pt>
                <c:pt idx="4">
                  <c:v>103</c:v>
                </c:pt>
                <c:pt idx="5">
                  <c:v>78</c:v>
                </c:pt>
                <c:pt idx="6">
                  <c:v>68</c:v>
                </c:pt>
                <c:pt idx="7">
                  <c:v>94</c:v>
                </c:pt>
                <c:pt idx="8">
                  <c:v>75</c:v>
                </c:pt>
                <c:pt idx="9">
                  <c:v>86</c:v>
                </c:pt>
                <c:pt idx="10">
                  <c:v>84</c:v>
                </c:pt>
                <c:pt idx="11">
                  <c:v>81</c:v>
                </c:pt>
                <c:pt idx="12">
                  <c:v>74</c:v>
                </c:pt>
                <c:pt idx="13">
                  <c:v>91</c:v>
                </c:pt>
                <c:pt idx="14">
                  <c:v>79</c:v>
                </c:pt>
                <c:pt idx="15">
                  <c:v>73</c:v>
                </c:pt>
                <c:pt idx="16">
                  <c:v>59</c:v>
                </c:pt>
                <c:pt idx="17">
                  <c:v>87</c:v>
                </c:pt>
                <c:pt idx="18">
                  <c:v>84</c:v>
                </c:pt>
                <c:pt idx="19">
                  <c:v>69</c:v>
                </c:pt>
                <c:pt idx="20">
                  <c:v>71</c:v>
                </c:pt>
                <c:pt idx="21">
                  <c:v>78</c:v>
                </c:pt>
                <c:pt idx="22">
                  <c:v>68</c:v>
                </c:pt>
                <c:pt idx="23">
                  <c:v>86</c:v>
                </c:pt>
                <c:pt idx="24">
                  <c:v>87</c:v>
                </c:pt>
                <c:pt idx="25">
                  <c:v>86</c:v>
                </c:pt>
                <c:pt idx="26">
                  <c:v>68</c:v>
                </c:pt>
                <c:pt idx="27">
                  <c:v>95</c:v>
                </c:pt>
                <c:pt idx="28">
                  <c:v>89</c:v>
                </c:pt>
                <c:pt idx="29">
                  <c:v>95</c:v>
                </c:pt>
                <c:pt idx="30">
                  <c:v>79</c:v>
                </c:pt>
                <c:pt idx="31">
                  <c:v>67</c:v>
                </c:pt>
                <c:pt idx="32">
                  <c:v>81</c:v>
                </c:pt>
                <c:pt idx="33">
                  <c:v>78</c:v>
                </c:pt>
                <c:pt idx="34">
                  <c:v>97</c:v>
                </c:pt>
                <c:pt idx="35">
                  <c:v>76</c:v>
                </c:pt>
                <c:pt idx="36">
                  <c:v>64</c:v>
                </c:pt>
                <c:pt idx="37">
                  <c:v>81</c:v>
                </c:pt>
                <c:pt idx="38">
                  <c:v>68</c:v>
                </c:pt>
                <c:pt idx="39">
                  <c:v>74</c:v>
                </c:pt>
                <c:pt idx="40">
                  <c:v>86</c:v>
                </c:pt>
                <c:pt idx="41">
                  <c:v>95</c:v>
                </c:pt>
                <c:pt idx="42">
                  <c:v>85</c:v>
                </c:pt>
                <c:pt idx="43">
                  <c:v>92</c:v>
                </c:pt>
                <c:pt idx="44">
                  <c:v>71</c:v>
                </c:pt>
                <c:pt idx="45">
                  <c:v>68</c:v>
                </c:pt>
                <c:pt idx="46">
                  <c:v>83</c:v>
                </c:pt>
                <c:pt idx="47">
                  <c:v>90</c:v>
                </c:pt>
                <c:pt idx="48">
                  <c:v>87</c:v>
                </c:pt>
                <c:pt idx="49">
                  <c:v>68</c:v>
                </c:pt>
                <c:pt idx="50">
                  <c:v>63</c:v>
                </c:pt>
                <c:pt idx="51">
                  <c:v>98</c:v>
                </c:pt>
                <c:pt idx="52">
                  <c:v>74</c:v>
                </c:pt>
                <c:pt idx="53">
                  <c:v>76</c:v>
                </c:pt>
                <c:pt idx="54">
                  <c:v>84</c:v>
                </c:pt>
                <c:pt idx="55">
                  <c:v>100</c:v>
                </c:pt>
                <c:pt idx="56">
                  <c:v>80</c:v>
                </c:pt>
                <c:pt idx="57">
                  <c:v>88</c:v>
                </c:pt>
                <c:pt idx="58">
                  <c:v>93</c:v>
                </c:pt>
                <c:pt idx="59">
                  <c:v>83</c:v>
                </c:pt>
                <c:pt idx="60">
                  <c:v>64</c:v>
                </c:pt>
                <c:pt idx="61">
                  <c:v>79</c:v>
                </c:pt>
                <c:pt idx="62">
                  <c:v>96</c:v>
                </c:pt>
                <c:pt idx="63">
                  <c:v>71</c:v>
                </c:pt>
                <c:pt idx="64">
                  <c:v>73</c:v>
                </c:pt>
                <c:pt idx="65">
                  <c:v>73</c:v>
                </c:pt>
                <c:pt idx="66">
                  <c:v>76</c:v>
                </c:pt>
                <c:pt idx="67">
                  <c:v>85</c:v>
                </c:pt>
                <c:pt idx="68">
                  <c:v>66</c:v>
                </c:pt>
                <c:pt idx="69">
                  <c:v>90</c:v>
                </c:pt>
                <c:pt idx="70">
                  <c:v>70</c:v>
                </c:pt>
                <c:pt idx="71">
                  <c:v>89</c:v>
                </c:pt>
                <c:pt idx="72">
                  <c:v>98</c:v>
                </c:pt>
                <c:pt idx="73">
                  <c:v>94</c:v>
                </c:pt>
                <c:pt idx="74">
                  <c:v>77</c:v>
                </c:pt>
                <c:pt idx="75">
                  <c:v>82</c:v>
                </c:pt>
                <c:pt idx="76">
                  <c:v>70</c:v>
                </c:pt>
                <c:pt idx="77">
                  <c:v>79</c:v>
                </c:pt>
                <c:pt idx="78">
                  <c:v>84</c:v>
                </c:pt>
                <c:pt idx="79">
                  <c:v>88</c:v>
                </c:pt>
                <c:pt idx="80">
                  <c:v>73</c:v>
                </c:pt>
                <c:pt idx="81">
                  <c:v>88</c:v>
                </c:pt>
                <c:pt idx="82">
                  <c:v>77</c:v>
                </c:pt>
                <c:pt idx="83">
                  <c:v>87</c:v>
                </c:pt>
                <c:pt idx="84">
                  <c:v>88</c:v>
                </c:pt>
                <c:pt idx="85">
                  <c:v>90</c:v>
                </c:pt>
                <c:pt idx="86">
                  <c:v>77</c:v>
                </c:pt>
                <c:pt idx="87">
                  <c:v>67</c:v>
                </c:pt>
                <c:pt idx="88">
                  <c:v>83</c:v>
                </c:pt>
                <c:pt idx="89">
                  <c:v>96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66</c:v>
                </c:pt>
                <c:pt idx="95">
                  <c:v>63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74</c:v>
                </c:pt>
                <c:pt idx="108">
                  <c:v>85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81</c:v>
                </c:pt>
                <c:pt idx="121">
                  <c:v>94</c:v>
                </c:pt>
                <c:pt idx="122">
                  <c:v>93</c:v>
                </c:pt>
                <c:pt idx="123">
                  <c:v>69</c:v>
                </c:pt>
                <c:pt idx="124">
                  <c:v>61</c:v>
                </c:pt>
                <c:pt idx="125">
                  <c:v>85</c:v>
                </c:pt>
                <c:pt idx="126">
                  <c:v>97</c:v>
                </c:pt>
                <c:pt idx="127">
                  <c:v>68</c:v>
                </c:pt>
                <c:pt idx="128">
                  <c:v>64</c:v>
                </c:pt>
                <c:pt idx="129">
                  <c:v>88</c:v>
                </c:pt>
                <c:pt idx="130">
                  <c:v>55</c:v>
                </c:pt>
                <c:pt idx="131">
                  <c:v>72</c:v>
                </c:pt>
                <c:pt idx="132">
                  <c:v>89</c:v>
                </c:pt>
                <c:pt idx="133">
                  <c:v>86</c:v>
                </c:pt>
                <c:pt idx="134">
                  <c:v>69</c:v>
                </c:pt>
                <c:pt idx="135">
                  <c:v>83</c:v>
                </c:pt>
                <c:pt idx="136">
                  <c:v>66</c:v>
                </c:pt>
                <c:pt idx="137">
                  <c:v>74</c:v>
                </c:pt>
                <c:pt idx="138">
                  <c:v>95</c:v>
                </c:pt>
                <c:pt idx="139">
                  <c:v>94</c:v>
                </c:pt>
                <c:pt idx="140">
                  <c:v>81</c:v>
                </c:pt>
                <c:pt idx="141">
                  <c:v>79</c:v>
                </c:pt>
                <c:pt idx="142">
                  <c:v>76</c:v>
                </c:pt>
                <c:pt idx="143">
                  <c:v>75</c:v>
                </c:pt>
                <c:pt idx="144">
                  <c:v>94</c:v>
                </c:pt>
                <c:pt idx="145">
                  <c:v>88</c:v>
                </c:pt>
                <c:pt idx="146">
                  <c:v>90</c:v>
                </c:pt>
                <c:pt idx="147">
                  <c:v>93</c:v>
                </c:pt>
                <c:pt idx="148">
                  <c:v>73</c:v>
                </c:pt>
                <c:pt idx="1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E-492F-98F0-191B96DC4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0048"/>
        <c:axId val="523682568"/>
      </c:scatterChart>
      <c:valAx>
        <c:axId val="5236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2568"/>
        <c:crosses val="autoZero"/>
        <c:crossBetween val="midCat"/>
      </c:valAx>
      <c:valAx>
        <c:axId val="52368256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0048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Runs</a:t>
            </a:r>
            <a:r>
              <a:rPr lang="en-US" baseline="0"/>
              <a:t>/Game</a:t>
            </a:r>
            <a:r>
              <a:rPr lang="en-US"/>
              <a:t> vs Team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'RG vs. W'!$B$1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 cmpd="sng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'RG vs. W'!$A$2:$A$151</c:f>
              <c:numCache>
                <c:formatCode>General</c:formatCode>
                <c:ptCount val="150"/>
                <c:pt idx="0">
                  <c:v>4.6399999999999997</c:v>
                </c:pt>
                <c:pt idx="1">
                  <c:v>4.03</c:v>
                </c:pt>
                <c:pt idx="2">
                  <c:v>4.59</c:v>
                </c:pt>
                <c:pt idx="3">
                  <c:v>5.42</c:v>
                </c:pt>
                <c:pt idx="4">
                  <c:v>4.99</c:v>
                </c:pt>
                <c:pt idx="5">
                  <c:v>4.2300000000000004</c:v>
                </c:pt>
                <c:pt idx="6">
                  <c:v>4.42</c:v>
                </c:pt>
                <c:pt idx="7">
                  <c:v>4.83</c:v>
                </c:pt>
                <c:pt idx="8">
                  <c:v>5.22</c:v>
                </c:pt>
                <c:pt idx="9">
                  <c:v>4.66</c:v>
                </c:pt>
                <c:pt idx="10">
                  <c:v>4.47</c:v>
                </c:pt>
                <c:pt idx="11">
                  <c:v>4.17</c:v>
                </c:pt>
                <c:pt idx="12">
                  <c:v>4.43</c:v>
                </c:pt>
                <c:pt idx="13">
                  <c:v>4.4800000000000004</c:v>
                </c:pt>
                <c:pt idx="14">
                  <c:v>4.07</c:v>
                </c:pt>
                <c:pt idx="15">
                  <c:v>4.1399999999999997</c:v>
                </c:pt>
                <c:pt idx="16">
                  <c:v>4.46</c:v>
                </c:pt>
                <c:pt idx="17">
                  <c:v>4.1399999999999997</c:v>
                </c:pt>
                <c:pt idx="18">
                  <c:v>4.2</c:v>
                </c:pt>
                <c:pt idx="19">
                  <c:v>4.03</c:v>
                </c:pt>
                <c:pt idx="20">
                  <c:v>3.77</c:v>
                </c:pt>
                <c:pt idx="21">
                  <c:v>4.5</c:v>
                </c:pt>
                <c:pt idx="22">
                  <c:v>4.2300000000000004</c:v>
                </c:pt>
                <c:pt idx="23">
                  <c:v>4.74</c:v>
                </c:pt>
                <c:pt idx="24">
                  <c:v>4.41</c:v>
                </c:pt>
                <c:pt idx="25">
                  <c:v>4.8099999999999996</c:v>
                </c:pt>
                <c:pt idx="26">
                  <c:v>4.1500000000000004</c:v>
                </c:pt>
                <c:pt idx="27">
                  <c:v>4.72</c:v>
                </c:pt>
                <c:pt idx="28">
                  <c:v>4.6900000000000004</c:v>
                </c:pt>
                <c:pt idx="29">
                  <c:v>4.71</c:v>
                </c:pt>
                <c:pt idx="30">
                  <c:v>4.4400000000000004</c:v>
                </c:pt>
                <c:pt idx="31">
                  <c:v>3.54</c:v>
                </c:pt>
                <c:pt idx="32">
                  <c:v>4.4000000000000004</c:v>
                </c:pt>
                <c:pt idx="33">
                  <c:v>4.62</c:v>
                </c:pt>
                <c:pt idx="34">
                  <c:v>4.25</c:v>
                </c:pt>
                <c:pt idx="35">
                  <c:v>3.84</c:v>
                </c:pt>
                <c:pt idx="36">
                  <c:v>3.95</c:v>
                </c:pt>
                <c:pt idx="37">
                  <c:v>4.16</c:v>
                </c:pt>
                <c:pt idx="38">
                  <c:v>4.55</c:v>
                </c:pt>
                <c:pt idx="39">
                  <c:v>4.28</c:v>
                </c:pt>
                <c:pt idx="40">
                  <c:v>4.5</c:v>
                </c:pt>
                <c:pt idx="41">
                  <c:v>4.47</c:v>
                </c:pt>
                <c:pt idx="42">
                  <c:v>4.08</c:v>
                </c:pt>
                <c:pt idx="43">
                  <c:v>4.12</c:v>
                </c:pt>
                <c:pt idx="44">
                  <c:v>3.78</c:v>
                </c:pt>
                <c:pt idx="45">
                  <c:v>4.04</c:v>
                </c:pt>
                <c:pt idx="46">
                  <c:v>4.3</c:v>
                </c:pt>
                <c:pt idx="47">
                  <c:v>4.22</c:v>
                </c:pt>
                <c:pt idx="48">
                  <c:v>4.72</c:v>
                </c:pt>
                <c:pt idx="49">
                  <c:v>4.28</c:v>
                </c:pt>
                <c:pt idx="50">
                  <c:v>3.86</c:v>
                </c:pt>
                <c:pt idx="51">
                  <c:v>4.3</c:v>
                </c:pt>
                <c:pt idx="52">
                  <c:v>4.01</c:v>
                </c:pt>
                <c:pt idx="53">
                  <c:v>4.05</c:v>
                </c:pt>
                <c:pt idx="54">
                  <c:v>4.3</c:v>
                </c:pt>
                <c:pt idx="55">
                  <c:v>3.99</c:v>
                </c:pt>
                <c:pt idx="56">
                  <c:v>3.98</c:v>
                </c:pt>
                <c:pt idx="57">
                  <c:v>4.6399999999999997</c:v>
                </c:pt>
                <c:pt idx="58">
                  <c:v>5.5</c:v>
                </c:pt>
                <c:pt idx="59">
                  <c:v>4.34</c:v>
                </c:pt>
                <c:pt idx="60">
                  <c:v>3.8</c:v>
                </c:pt>
                <c:pt idx="61">
                  <c:v>3.54</c:v>
                </c:pt>
                <c:pt idx="62">
                  <c:v>4.3499999999999996</c:v>
                </c:pt>
                <c:pt idx="63">
                  <c:v>3.91</c:v>
                </c:pt>
                <c:pt idx="64">
                  <c:v>3.79</c:v>
                </c:pt>
                <c:pt idx="65">
                  <c:v>4.07</c:v>
                </c:pt>
                <c:pt idx="66">
                  <c:v>3.67</c:v>
                </c:pt>
                <c:pt idx="67">
                  <c:v>4.13</c:v>
                </c:pt>
                <c:pt idx="68">
                  <c:v>4.66</c:v>
                </c:pt>
                <c:pt idx="69">
                  <c:v>4.67</c:v>
                </c:pt>
                <c:pt idx="70">
                  <c:v>3.88</c:v>
                </c:pt>
                <c:pt idx="71">
                  <c:v>4.0199999999999996</c:v>
                </c:pt>
                <c:pt idx="72">
                  <c:v>4.7699999999999996</c:v>
                </c:pt>
                <c:pt idx="73">
                  <c:v>4.43</c:v>
                </c:pt>
                <c:pt idx="74">
                  <c:v>3.98</c:v>
                </c:pt>
                <c:pt idx="75">
                  <c:v>4.01</c:v>
                </c:pt>
                <c:pt idx="76">
                  <c:v>4.41</c:v>
                </c:pt>
                <c:pt idx="77">
                  <c:v>3.88</c:v>
                </c:pt>
                <c:pt idx="78">
                  <c:v>3.91</c:v>
                </c:pt>
                <c:pt idx="79">
                  <c:v>4.5</c:v>
                </c:pt>
                <c:pt idx="80">
                  <c:v>3.82</c:v>
                </c:pt>
                <c:pt idx="81">
                  <c:v>4.21</c:v>
                </c:pt>
                <c:pt idx="82">
                  <c:v>3.3</c:v>
                </c:pt>
                <c:pt idx="83">
                  <c:v>3.91</c:v>
                </c:pt>
                <c:pt idx="84">
                  <c:v>4.0999999999999996</c:v>
                </c:pt>
                <c:pt idx="85">
                  <c:v>3.82</c:v>
                </c:pt>
                <c:pt idx="86">
                  <c:v>3.78</c:v>
                </c:pt>
                <c:pt idx="87">
                  <c:v>3.93</c:v>
                </c:pt>
                <c:pt idx="88">
                  <c:v>4.46</c:v>
                </c:pt>
                <c:pt idx="89">
                  <c:v>4.2300000000000004</c:v>
                </c:pt>
                <c:pt idx="90">
                  <c:v>4.2300000000000004</c:v>
                </c:pt>
                <c:pt idx="91">
                  <c:v>4.25</c:v>
                </c:pt>
                <c:pt idx="92">
                  <c:v>4.5999999999999996</c:v>
                </c:pt>
                <c:pt idx="93">
                  <c:v>5.27</c:v>
                </c:pt>
                <c:pt idx="94">
                  <c:v>3.72</c:v>
                </c:pt>
                <c:pt idx="95">
                  <c:v>3.69</c:v>
                </c:pt>
                <c:pt idx="96">
                  <c:v>4.3099999999999996</c:v>
                </c:pt>
                <c:pt idx="97">
                  <c:v>4.5999999999999996</c:v>
                </c:pt>
                <c:pt idx="98">
                  <c:v>4.3600000000000003</c:v>
                </c:pt>
                <c:pt idx="99">
                  <c:v>4.91</c:v>
                </c:pt>
                <c:pt idx="100">
                  <c:v>3.77</c:v>
                </c:pt>
                <c:pt idx="101">
                  <c:v>4</c:v>
                </c:pt>
                <c:pt idx="102">
                  <c:v>4.5199999999999996</c:v>
                </c:pt>
                <c:pt idx="103">
                  <c:v>4.01</c:v>
                </c:pt>
                <c:pt idx="104">
                  <c:v>3.17</c:v>
                </c:pt>
                <c:pt idx="105">
                  <c:v>3.95</c:v>
                </c:pt>
                <c:pt idx="106">
                  <c:v>3.79</c:v>
                </c:pt>
                <c:pt idx="107">
                  <c:v>3.82</c:v>
                </c:pt>
                <c:pt idx="108">
                  <c:v>4.01</c:v>
                </c:pt>
                <c:pt idx="109">
                  <c:v>4.7300000000000004</c:v>
                </c:pt>
                <c:pt idx="110">
                  <c:v>3.77</c:v>
                </c:pt>
                <c:pt idx="111">
                  <c:v>3.91</c:v>
                </c:pt>
                <c:pt idx="112">
                  <c:v>3.81</c:v>
                </c:pt>
                <c:pt idx="113">
                  <c:v>3.85</c:v>
                </c:pt>
                <c:pt idx="114">
                  <c:v>3.88</c:v>
                </c:pt>
                <c:pt idx="115">
                  <c:v>4.83</c:v>
                </c:pt>
                <c:pt idx="116">
                  <c:v>4.29</c:v>
                </c:pt>
                <c:pt idx="117">
                  <c:v>4.4800000000000004</c:v>
                </c:pt>
                <c:pt idx="118">
                  <c:v>4.4000000000000004</c:v>
                </c:pt>
                <c:pt idx="119">
                  <c:v>4.05</c:v>
                </c:pt>
                <c:pt idx="120">
                  <c:v>4.53</c:v>
                </c:pt>
                <c:pt idx="121">
                  <c:v>4.32</c:v>
                </c:pt>
                <c:pt idx="122">
                  <c:v>4.4000000000000004</c:v>
                </c:pt>
                <c:pt idx="123">
                  <c:v>4.53</c:v>
                </c:pt>
                <c:pt idx="124">
                  <c:v>3.78</c:v>
                </c:pt>
                <c:pt idx="125">
                  <c:v>4.62</c:v>
                </c:pt>
                <c:pt idx="126">
                  <c:v>4.13</c:v>
                </c:pt>
                <c:pt idx="127">
                  <c:v>4.12</c:v>
                </c:pt>
                <c:pt idx="128">
                  <c:v>4.68</c:v>
                </c:pt>
                <c:pt idx="129">
                  <c:v>4.4800000000000004</c:v>
                </c:pt>
                <c:pt idx="130">
                  <c:v>3.6</c:v>
                </c:pt>
                <c:pt idx="131">
                  <c:v>4.17</c:v>
                </c:pt>
                <c:pt idx="132">
                  <c:v>4.7300000000000004</c:v>
                </c:pt>
                <c:pt idx="133">
                  <c:v>3.93</c:v>
                </c:pt>
                <c:pt idx="134">
                  <c:v>3.76</c:v>
                </c:pt>
                <c:pt idx="135">
                  <c:v>4.79</c:v>
                </c:pt>
                <c:pt idx="136">
                  <c:v>4.33</c:v>
                </c:pt>
                <c:pt idx="137">
                  <c:v>4.01</c:v>
                </c:pt>
                <c:pt idx="138">
                  <c:v>4.96</c:v>
                </c:pt>
                <c:pt idx="139">
                  <c:v>4.4000000000000004</c:v>
                </c:pt>
                <c:pt idx="140">
                  <c:v>4.22</c:v>
                </c:pt>
                <c:pt idx="141">
                  <c:v>4.0199999999999996</c:v>
                </c:pt>
                <c:pt idx="142">
                  <c:v>4.0199999999999996</c:v>
                </c:pt>
                <c:pt idx="143">
                  <c:v>3.82</c:v>
                </c:pt>
                <c:pt idx="144">
                  <c:v>4.43</c:v>
                </c:pt>
                <c:pt idx="145">
                  <c:v>4.72</c:v>
                </c:pt>
                <c:pt idx="146">
                  <c:v>4.3</c:v>
                </c:pt>
                <c:pt idx="147">
                  <c:v>4.99</c:v>
                </c:pt>
                <c:pt idx="148">
                  <c:v>4.42</c:v>
                </c:pt>
                <c:pt idx="149">
                  <c:v>4.51</c:v>
                </c:pt>
              </c:numCache>
            </c:numRef>
          </c:xVal>
          <c:yVal>
            <c:numRef>
              <c:f>'RG vs. W'!$B$2:$B$151</c:f>
              <c:numCache>
                <c:formatCode>General</c:formatCode>
                <c:ptCount val="150"/>
                <c:pt idx="0">
                  <c:v>69</c:v>
                </c:pt>
                <c:pt idx="1">
                  <c:v>68</c:v>
                </c:pt>
                <c:pt idx="2">
                  <c:v>89</c:v>
                </c:pt>
                <c:pt idx="3">
                  <c:v>93</c:v>
                </c:pt>
                <c:pt idx="4">
                  <c:v>103</c:v>
                </c:pt>
                <c:pt idx="5">
                  <c:v>78</c:v>
                </c:pt>
                <c:pt idx="6">
                  <c:v>68</c:v>
                </c:pt>
                <c:pt idx="7">
                  <c:v>94</c:v>
                </c:pt>
                <c:pt idx="8">
                  <c:v>75</c:v>
                </c:pt>
                <c:pt idx="9">
                  <c:v>86</c:v>
                </c:pt>
                <c:pt idx="10">
                  <c:v>84</c:v>
                </c:pt>
                <c:pt idx="11">
                  <c:v>81</c:v>
                </c:pt>
                <c:pt idx="12">
                  <c:v>74</c:v>
                </c:pt>
                <c:pt idx="13">
                  <c:v>91</c:v>
                </c:pt>
                <c:pt idx="14">
                  <c:v>79</c:v>
                </c:pt>
                <c:pt idx="15">
                  <c:v>73</c:v>
                </c:pt>
                <c:pt idx="16">
                  <c:v>59</c:v>
                </c:pt>
                <c:pt idx="17">
                  <c:v>87</c:v>
                </c:pt>
                <c:pt idx="18">
                  <c:v>84</c:v>
                </c:pt>
                <c:pt idx="19">
                  <c:v>69</c:v>
                </c:pt>
                <c:pt idx="20">
                  <c:v>71</c:v>
                </c:pt>
                <c:pt idx="21">
                  <c:v>78</c:v>
                </c:pt>
                <c:pt idx="22">
                  <c:v>68</c:v>
                </c:pt>
                <c:pt idx="23">
                  <c:v>86</c:v>
                </c:pt>
                <c:pt idx="24">
                  <c:v>87</c:v>
                </c:pt>
                <c:pt idx="25">
                  <c:v>86</c:v>
                </c:pt>
                <c:pt idx="26">
                  <c:v>68</c:v>
                </c:pt>
                <c:pt idx="27">
                  <c:v>95</c:v>
                </c:pt>
                <c:pt idx="28">
                  <c:v>89</c:v>
                </c:pt>
                <c:pt idx="29">
                  <c:v>95</c:v>
                </c:pt>
                <c:pt idx="30">
                  <c:v>79</c:v>
                </c:pt>
                <c:pt idx="31">
                  <c:v>67</c:v>
                </c:pt>
                <c:pt idx="32">
                  <c:v>81</c:v>
                </c:pt>
                <c:pt idx="33">
                  <c:v>78</c:v>
                </c:pt>
                <c:pt idx="34">
                  <c:v>97</c:v>
                </c:pt>
                <c:pt idx="35">
                  <c:v>76</c:v>
                </c:pt>
                <c:pt idx="36">
                  <c:v>64</c:v>
                </c:pt>
                <c:pt idx="37">
                  <c:v>81</c:v>
                </c:pt>
                <c:pt idx="38">
                  <c:v>68</c:v>
                </c:pt>
                <c:pt idx="39">
                  <c:v>74</c:v>
                </c:pt>
                <c:pt idx="40">
                  <c:v>86</c:v>
                </c:pt>
                <c:pt idx="41">
                  <c:v>95</c:v>
                </c:pt>
                <c:pt idx="42">
                  <c:v>85</c:v>
                </c:pt>
                <c:pt idx="43">
                  <c:v>92</c:v>
                </c:pt>
                <c:pt idx="44">
                  <c:v>71</c:v>
                </c:pt>
                <c:pt idx="45">
                  <c:v>68</c:v>
                </c:pt>
                <c:pt idx="46">
                  <c:v>83</c:v>
                </c:pt>
                <c:pt idx="47">
                  <c:v>90</c:v>
                </c:pt>
                <c:pt idx="48">
                  <c:v>87</c:v>
                </c:pt>
                <c:pt idx="49">
                  <c:v>68</c:v>
                </c:pt>
                <c:pt idx="50">
                  <c:v>63</c:v>
                </c:pt>
                <c:pt idx="51">
                  <c:v>98</c:v>
                </c:pt>
                <c:pt idx="52">
                  <c:v>74</c:v>
                </c:pt>
                <c:pt idx="53">
                  <c:v>76</c:v>
                </c:pt>
                <c:pt idx="54">
                  <c:v>84</c:v>
                </c:pt>
                <c:pt idx="55">
                  <c:v>100</c:v>
                </c:pt>
                <c:pt idx="56">
                  <c:v>80</c:v>
                </c:pt>
                <c:pt idx="57">
                  <c:v>88</c:v>
                </c:pt>
                <c:pt idx="58">
                  <c:v>93</c:v>
                </c:pt>
                <c:pt idx="59">
                  <c:v>83</c:v>
                </c:pt>
                <c:pt idx="60">
                  <c:v>64</c:v>
                </c:pt>
                <c:pt idx="61">
                  <c:v>79</c:v>
                </c:pt>
                <c:pt idx="62">
                  <c:v>96</c:v>
                </c:pt>
                <c:pt idx="63">
                  <c:v>71</c:v>
                </c:pt>
                <c:pt idx="64">
                  <c:v>73</c:v>
                </c:pt>
                <c:pt idx="65">
                  <c:v>73</c:v>
                </c:pt>
                <c:pt idx="66">
                  <c:v>76</c:v>
                </c:pt>
                <c:pt idx="67">
                  <c:v>85</c:v>
                </c:pt>
                <c:pt idx="68">
                  <c:v>66</c:v>
                </c:pt>
                <c:pt idx="69">
                  <c:v>90</c:v>
                </c:pt>
                <c:pt idx="70">
                  <c:v>70</c:v>
                </c:pt>
                <c:pt idx="71">
                  <c:v>89</c:v>
                </c:pt>
                <c:pt idx="72">
                  <c:v>98</c:v>
                </c:pt>
                <c:pt idx="73">
                  <c:v>94</c:v>
                </c:pt>
                <c:pt idx="74">
                  <c:v>77</c:v>
                </c:pt>
                <c:pt idx="75">
                  <c:v>82</c:v>
                </c:pt>
                <c:pt idx="76">
                  <c:v>70</c:v>
                </c:pt>
                <c:pt idx="77">
                  <c:v>79</c:v>
                </c:pt>
                <c:pt idx="78">
                  <c:v>84</c:v>
                </c:pt>
                <c:pt idx="79">
                  <c:v>88</c:v>
                </c:pt>
                <c:pt idx="80">
                  <c:v>73</c:v>
                </c:pt>
                <c:pt idx="81">
                  <c:v>88</c:v>
                </c:pt>
                <c:pt idx="82">
                  <c:v>77</c:v>
                </c:pt>
                <c:pt idx="83">
                  <c:v>87</c:v>
                </c:pt>
                <c:pt idx="84">
                  <c:v>88</c:v>
                </c:pt>
                <c:pt idx="85">
                  <c:v>90</c:v>
                </c:pt>
                <c:pt idx="86">
                  <c:v>77</c:v>
                </c:pt>
                <c:pt idx="87">
                  <c:v>67</c:v>
                </c:pt>
                <c:pt idx="88">
                  <c:v>83</c:v>
                </c:pt>
                <c:pt idx="89">
                  <c:v>96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66</c:v>
                </c:pt>
                <c:pt idx="95">
                  <c:v>63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74</c:v>
                </c:pt>
                <c:pt idx="108">
                  <c:v>85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81</c:v>
                </c:pt>
                <c:pt idx="121">
                  <c:v>94</c:v>
                </c:pt>
                <c:pt idx="122">
                  <c:v>93</c:v>
                </c:pt>
                <c:pt idx="123">
                  <c:v>69</c:v>
                </c:pt>
                <c:pt idx="124">
                  <c:v>61</c:v>
                </c:pt>
                <c:pt idx="125">
                  <c:v>85</c:v>
                </c:pt>
                <c:pt idx="126">
                  <c:v>97</c:v>
                </c:pt>
                <c:pt idx="127">
                  <c:v>68</c:v>
                </c:pt>
                <c:pt idx="128">
                  <c:v>64</c:v>
                </c:pt>
                <c:pt idx="129">
                  <c:v>88</c:v>
                </c:pt>
                <c:pt idx="130">
                  <c:v>55</c:v>
                </c:pt>
                <c:pt idx="131">
                  <c:v>72</c:v>
                </c:pt>
                <c:pt idx="132">
                  <c:v>89</c:v>
                </c:pt>
                <c:pt idx="133">
                  <c:v>86</c:v>
                </c:pt>
                <c:pt idx="134">
                  <c:v>69</c:v>
                </c:pt>
                <c:pt idx="135">
                  <c:v>83</c:v>
                </c:pt>
                <c:pt idx="136">
                  <c:v>66</c:v>
                </c:pt>
                <c:pt idx="137">
                  <c:v>74</c:v>
                </c:pt>
                <c:pt idx="138">
                  <c:v>95</c:v>
                </c:pt>
                <c:pt idx="139">
                  <c:v>94</c:v>
                </c:pt>
                <c:pt idx="140">
                  <c:v>81</c:v>
                </c:pt>
                <c:pt idx="141">
                  <c:v>79</c:v>
                </c:pt>
                <c:pt idx="142">
                  <c:v>76</c:v>
                </c:pt>
                <c:pt idx="143">
                  <c:v>75</c:v>
                </c:pt>
                <c:pt idx="144">
                  <c:v>94</c:v>
                </c:pt>
                <c:pt idx="145">
                  <c:v>88</c:v>
                </c:pt>
                <c:pt idx="146">
                  <c:v>90</c:v>
                </c:pt>
                <c:pt idx="147">
                  <c:v>93</c:v>
                </c:pt>
                <c:pt idx="148">
                  <c:v>73</c:v>
                </c:pt>
                <c:pt idx="1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EC-4FF4-AC75-FD237920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81872"/>
        <c:axId val="514382592"/>
      </c:scatterChart>
      <c:valAx>
        <c:axId val="51438187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82592"/>
        <c:crosses val="autoZero"/>
        <c:crossBetween val="midCat"/>
      </c:valAx>
      <c:valAx>
        <c:axId val="514382592"/>
        <c:scaling>
          <c:orientation val="minMax"/>
          <c:max val="11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Allowed/Game vs Team</a:t>
            </a:r>
            <a:r>
              <a:rPr lang="en-US" baseline="0"/>
              <a:t> </a:t>
            </a:r>
            <a:r>
              <a:rPr lang="en-US"/>
              <a:t>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'R(allowed)G vs. W'!$B$1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'R(allowed)G vs. W'!$A$2:$A$151</c:f>
              <c:numCache>
                <c:formatCode>General</c:formatCode>
                <c:ptCount val="150"/>
                <c:pt idx="0">
                  <c:v>5.49</c:v>
                </c:pt>
                <c:pt idx="1">
                  <c:v>4.84</c:v>
                </c:pt>
                <c:pt idx="2">
                  <c:v>4.41</c:v>
                </c:pt>
                <c:pt idx="3">
                  <c:v>4.28</c:v>
                </c:pt>
                <c:pt idx="4">
                  <c:v>3.43</c:v>
                </c:pt>
                <c:pt idx="5">
                  <c:v>4.41</c:v>
                </c:pt>
                <c:pt idx="6">
                  <c:v>5.27</c:v>
                </c:pt>
                <c:pt idx="7">
                  <c:v>4.2</c:v>
                </c:pt>
                <c:pt idx="8">
                  <c:v>5.31</c:v>
                </c:pt>
                <c:pt idx="9">
                  <c:v>4.4800000000000004</c:v>
                </c:pt>
                <c:pt idx="10">
                  <c:v>4.33</c:v>
                </c:pt>
                <c:pt idx="11">
                  <c:v>4.4000000000000004</c:v>
                </c:pt>
                <c:pt idx="12">
                  <c:v>4.49</c:v>
                </c:pt>
                <c:pt idx="13">
                  <c:v>3.94</c:v>
                </c:pt>
                <c:pt idx="14">
                  <c:v>4.24</c:v>
                </c:pt>
                <c:pt idx="15">
                  <c:v>4.5199999999999996</c:v>
                </c:pt>
                <c:pt idx="16">
                  <c:v>5.49</c:v>
                </c:pt>
                <c:pt idx="17">
                  <c:v>3.81</c:v>
                </c:pt>
                <c:pt idx="18">
                  <c:v>4.33</c:v>
                </c:pt>
                <c:pt idx="19">
                  <c:v>4.7</c:v>
                </c:pt>
                <c:pt idx="20">
                  <c:v>4.91</c:v>
                </c:pt>
                <c:pt idx="21">
                  <c:v>4.68</c:v>
                </c:pt>
                <c:pt idx="22">
                  <c:v>4.75</c:v>
                </c:pt>
                <c:pt idx="23">
                  <c:v>4.3600000000000003</c:v>
                </c:pt>
                <c:pt idx="24">
                  <c:v>3.9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4.67</c:v>
                </c:pt>
                <c:pt idx="28">
                  <c:v>4.1100000000000003</c:v>
                </c:pt>
                <c:pt idx="29">
                  <c:v>3.78</c:v>
                </c:pt>
                <c:pt idx="30">
                  <c:v>4.4000000000000004</c:v>
                </c:pt>
                <c:pt idx="31">
                  <c:v>4.6900000000000004</c:v>
                </c:pt>
                <c:pt idx="32">
                  <c:v>4.28</c:v>
                </c:pt>
                <c:pt idx="33">
                  <c:v>4.6500000000000004</c:v>
                </c:pt>
                <c:pt idx="34">
                  <c:v>3.75</c:v>
                </c:pt>
                <c:pt idx="35">
                  <c:v>4.33</c:v>
                </c:pt>
                <c:pt idx="36">
                  <c:v>4.6500000000000004</c:v>
                </c:pt>
                <c:pt idx="37">
                  <c:v>3.98</c:v>
                </c:pt>
                <c:pt idx="38">
                  <c:v>5.21</c:v>
                </c:pt>
                <c:pt idx="39">
                  <c:v>4.99</c:v>
                </c:pt>
                <c:pt idx="40">
                  <c:v>3.81</c:v>
                </c:pt>
                <c:pt idx="41">
                  <c:v>3.96</c:v>
                </c:pt>
                <c:pt idx="42">
                  <c:v>4.17</c:v>
                </c:pt>
                <c:pt idx="43">
                  <c:v>3.67</c:v>
                </c:pt>
                <c:pt idx="44">
                  <c:v>4.1900000000000004</c:v>
                </c:pt>
                <c:pt idx="45">
                  <c:v>4.55</c:v>
                </c:pt>
                <c:pt idx="46">
                  <c:v>4.32</c:v>
                </c:pt>
                <c:pt idx="47">
                  <c:v>3.78</c:v>
                </c:pt>
                <c:pt idx="48">
                  <c:v>4.3099999999999996</c:v>
                </c:pt>
                <c:pt idx="49">
                  <c:v>4.5</c:v>
                </c:pt>
                <c:pt idx="50">
                  <c:v>4.99</c:v>
                </c:pt>
                <c:pt idx="51">
                  <c:v>3.68</c:v>
                </c:pt>
                <c:pt idx="52">
                  <c:v>4.51</c:v>
                </c:pt>
                <c:pt idx="53">
                  <c:v>4.4800000000000004</c:v>
                </c:pt>
                <c:pt idx="54">
                  <c:v>3.87</c:v>
                </c:pt>
                <c:pt idx="55">
                  <c:v>3.24</c:v>
                </c:pt>
                <c:pt idx="56">
                  <c:v>3.96</c:v>
                </c:pt>
                <c:pt idx="57">
                  <c:v>4.5199999999999996</c:v>
                </c:pt>
                <c:pt idx="58">
                  <c:v>4.1399999999999997</c:v>
                </c:pt>
                <c:pt idx="59">
                  <c:v>3.92</c:v>
                </c:pt>
                <c:pt idx="60">
                  <c:v>4.58</c:v>
                </c:pt>
                <c:pt idx="61">
                  <c:v>3.69</c:v>
                </c:pt>
                <c:pt idx="62">
                  <c:v>3.66</c:v>
                </c:pt>
                <c:pt idx="63">
                  <c:v>4.41</c:v>
                </c:pt>
                <c:pt idx="64">
                  <c:v>4.3600000000000003</c:v>
                </c:pt>
                <c:pt idx="65">
                  <c:v>4.68</c:v>
                </c:pt>
                <c:pt idx="66">
                  <c:v>3.78</c:v>
                </c:pt>
                <c:pt idx="67">
                  <c:v>4.03</c:v>
                </c:pt>
                <c:pt idx="68">
                  <c:v>5.05</c:v>
                </c:pt>
                <c:pt idx="69">
                  <c:v>4.3499999999999996</c:v>
                </c:pt>
                <c:pt idx="70">
                  <c:v>4.46</c:v>
                </c:pt>
                <c:pt idx="71">
                  <c:v>3.85</c:v>
                </c:pt>
                <c:pt idx="72">
                  <c:v>3.89</c:v>
                </c:pt>
                <c:pt idx="73">
                  <c:v>3.81</c:v>
                </c:pt>
                <c:pt idx="74">
                  <c:v>4.16</c:v>
                </c:pt>
                <c:pt idx="75">
                  <c:v>4.0599999999999996</c:v>
                </c:pt>
                <c:pt idx="76">
                  <c:v>4.8</c:v>
                </c:pt>
                <c:pt idx="77">
                  <c:v>3.81</c:v>
                </c:pt>
                <c:pt idx="78">
                  <c:v>4.0999999999999996</c:v>
                </c:pt>
                <c:pt idx="79">
                  <c:v>3.53</c:v>
                </c:pt>
                <c:pt idx="80">
                  <c:v>4.24</c:v>
                </c:pt>
                <c:pt idx="81">
                  <c:v>3.9</c:v>
                </c:pt>
                <c:pt idx="82">
                  <c:v>3.56</c:v>
                </c:pt>
                <c:pt idx="83">
                  <c:v>3.42</c:v>
                </c:pt>
                <c:pt idx="84">
                  <c:v>3.79</c:v>
                </c:pt>
                <c:pt idx="85">
                  <c:v>3.72</c:v>
                </c:pt>
                <c:pt idx="86">
                  <c:v>3.86</c:v>
                </c:pt>
                <c:pt idx="87">
                  <c:v>4.7699999999999996</c:v>
                </c:pt>
                <c:pt idx="88">
                  <c:v>4.2300000000000004</c:v>
                </c:pt>
                <c:pt idx="89">
                  <c:v>3.43</c:v>
                </c:pt>
                <c:pt idx="90">
                  <c:v>4.29</c:v>
                </c:pt>
                <c:pt idx="91">
                  <c:v>3.38</c:v>
                </c:pt>
                <c:pt idx="92">
                  <c:v>4.38</c:v>
                </c:pt>
                <c:pt idx="93">
                  <c:v>4.05</c:v>
                </c:pt>
                <c:pt idx="94">
                  <c:v>4.25</c:v>
                </c:pt>
                <c:pt idx="95">
                  <c:v>4.46</c:v>
                </c:pt>
                <c:pt idx="96">
                  <c:v>3.64</c:v>
                </c:pt>
                <c:pt idx="97">
                  <c:v>4.09</c:v>
                </c:pt>
                <c:pt idx="98">
                  <c:v>4.6900000000000004</c:v>
                </c:pt>
                <c:pt idx="99">
                  <c:v>3.85</c:v>
                </c:pt>
                <c:pt idx="100">
                  <c:v>5.23</c:v>
                </c:pt>
                <c:pt idx="101">
                  <c:v>3.71</c:v>
                </c:pt>
                <c:pt idx="102">
                  <c:v>4.55</c:v>
                </c:pt>
                <c:pt idx="103">
                  <c:v>3.59</c:v>
                </c:pt>
                <c:pt idx="104">
                  <c:v>3.99</c:v>
                </c:pt>
                <c:pt idx="105">
                  <c:v>4.24</c:v>
                </c:pt>
                <c:pt idx="106">
                  <c:v>4.8600000000000003</c:v>
                </c:pt>
                <c:pt idx="107">
                  <c:v>4.22</c:v>
                </c:pt>
                <c:pt idx="108">
                  <c:v>4.1399999999999997</c:v>
                </c:pt>
                <c:pt idx="109">
                  <c:v>3.86</c:v>
                </c:pt>
                <c:pt idx="110">
                  <c:v>4.62</c:v>
                </c:pt>
                <c:pt idx="111">
                  <c:v>3.56</c:v>
                </c:pt>
                <c:pt idx="112">
                  <c:v>4.32</c:v>
                </c:pt>
                <c:pt idx="113">
                  <c:v>4.6500000000000004</c:v>
                </c:pt>
                <c:pt idx="114">
                  <c:v>4.2699999999999996</c:v>
                </c:pt>
                <c:pt idx="115">
                  <c:v>3.68</c:v>
                </c:pt>
                <c:pt idx="116">
                  <c:v>3.96</c:v>
                </c:pt>
                <c:pt idx="117">
                  <c:v>3.9</c:v>
                </c:pt>
                <c:pt idx="118">
                  <c:v>4.67</c:v>
                </c:pt>
                <c:pt idx="119">
                  <c:v>3.86</c:v>
                </c:pt>
                <c:pt idx="120">
                  <c:v>4.25</c:v>
                </c:pt>
                <c:pt idx="121">
                  <c:v>3.7</c:v>
                </c:pt>
                <c:pt idx="122">
                  <c:v>4.3499999999999996</c:v>
                </c:pt>
                <c:pt idx="123">
                  <c:v>4.9800000000000004</c:v>
                </c:pt>
                <c:pt idx="124">
                  <c:v>4.6900000000000004</c:v>
                </c:pt>
                <c:pt idx="125">
                  <c:v>4.17</c:v>
                </c:pt>
                <c:pt idx="126">
                  <c:v>3.63</c:v>
                </c:pt>
                <c:pt idx="127">
                  <c:v>5.22</c:v>
                </c:pt>
                <c:pt idx="128">
                  <c:v>5.49</c:v>
                </c:pt>
                <c:pt idx="129">
                  <c:v>4.1399999999999997</c:v>
                </c:pt>
                <c:pt idx="130">
                  <c:v>4.9000000000000004</c:v>
                </c:pt>
                <c:pt idx="131">
                  <c:v>4.5999999999999996</c:v>
                </c:pt>
                <c:pt idx="132">
                  <c:v>4.3099999999999996</c:v>
                </c:pt>
                <c:pt idx="133">
                  <c:v>3.69</c:v>
                </c:pt>
                <c:pt idx="134">
                  <c:v>4.47</c:v>
                </c:pt>
                <c:pt idx="135">
                  <c:v>4.5199999999999996</c:v>
                </c:pt>
                <c:pt idx="136">
                  <c:v>5.14</c:v>
                </c:pt>
                <c:pt idx="137">
                  <c:v>4.38</c:v>
                </c:pt>
                <c:pt idx="138">
                  <c:v>4.12</c:v>
                </c:pt>
                <c:pt idx="139">
                  <c:v>3.79</c:v>
                </c:pt>
                <c:pt idx="140">
                  <c:v>4.2</c:v>
                </c:pt>
                <c:pt idx="141">
                  <c:v>4.16</c:v>
                </c:pt>
                <c:pt idx="142">
                  <c:v>4.38</c:v>
                </c:pt>
                <c:pt idx="143">
                  <c:v>4.0199999999999996</c:v>
                </c:pt>
                <c:pt idx="144">
                  <c:v>4.01</c:v>
                </c:pt>
                <c:pt idx="145">
                  <c:v>4</c:v>
                </c:pt>
                <c:pt idx="146">
                  <c:v>3.56</c:v>
                </c:pt>
                <c:pt idx="147">
                  <c:v>4.3600000000000003</c:v>
                </c:pt>
                <c:pt idx="148">
                  <c:v>4.84</c:v>
                </c:pt>
                <c:pt idx="149">
                  <c:v>3.67</c:v>
                </c:pt>
              </c:numCache>
            </c:numRef>
          </c:xVal>
          <c:yVal>
            <c:numRef>
              <c:f>'R(allowed)G vs. W'!$B$2:$B$151</c:f>
              <c:numCache>
                <c:formatCode>General</c:formatCode>
                <c:ptCount val="150"/>
                <c:pt idx="0">
                  <c:v>69</c:v>
                </c:pt>
                <c:pt idx="1">
                  <c:v>68</c:v>
                </c:pt>
                <c:pt idx="2">
                  <c:v>89</c:v>
                </c:pt>
                <c:pt idx="3">
                  <c:v>93</c:v>
                </c:pt>
                <c:pt idx="4">
                  <c:v>103</c:v>
                </c:pt>
                <c:pt idx="5">
                  <c:v>78</c:v>
                </c:pt>
                <c:pt idx="6">
                  <c:v>68</c:v>
                </c:pt>
                <c:pt idx="7">
                  <c:v>94</c:v>
                </c:pt>
                <c:pt idx="8">
                  <c:v>75</c:v>
                </c:pt>
                <c:pt idx="9">
                  <c:v>86</c:v>
                </c:pt>
                <c:pt idx="10">
                  <c:v>84</c:v>
                </c:pt>
                <c:pt idx="11">
                  <c:v>81</c:v>
                </c:pt>
                <c:pt idx="12">
                  <c:v>74</c:v>
                </c:pt>
                <c:pt idx="13">
                  <c:v>91</c:v>
                </c:pt>
                <c:pt idx="14">
                  <c:v>79</c:v>
                </c:pt>
                <c:pt idx="15">
                  <c:v>73</c:v>
                </c:pt>
                <c:pt idx="16">
                  <c:v>59</c:v>
                </c:pt>
                <c:pt idx="17">
                  <c:v>87</c:v>
                </c:pt>
                <c:pt idx="18">
                  <c:v>84</c:v>
                </c:pt>
                <c:pt idx="19">
                  <c:v>69</c:v>
                </c:pt>
                <c:pt idx="20">
                  <c:v>71</c:v>
                </c:pt>
                <c:pt idx="21">
                  <c:v>78</c:v>
                </c:pt>
                <c:pt idx="22">
                  <c:v>68</c:v>
                </c:pt>
                <c:pt idx="23">
                  <c:v>86</c:v>
                </c:pt>
                <c:pt idx="24">
                  <c:v>87</c:v>
                </c:pt>
                <c:pt idx="25">
                  <c:v>86</c:v>
                </c:pt>
                <c:pt idx="26">
                  <c:v>68</c:v>
                </c:pt>
                <c:pt idx="27">
                  <c:v>95</c:v>
                </c:pt>
                <c:pt idx="28">
                  <c:v>89</c:v>
                </c:pt>
                <c:pt idx="29">
                  <c:v>95</c:v>
                </c:pt>
                <c:pt idx="30">
                  <c:v>79</c:v>
                </c:pt>
                <c:pt idx="31">
                  <c:v>67</c:v>
                </c:pt>
                <c:pt idx="32">
                  <c:v>81</c:v>
                </c:pt>
                <c:pt idx="33">
                  <c:v>78</c:v>
                </c:pt>
                <c:pt idx="34">
                  <c:v>97</c:v>
                </c:pt>
                <c:pt idx="35">
                  <c:v>76</c:v>
                </c:pt>
                <c:pt idx="36">
                  <c:v>64</c:v>
                </c:pt>
                <c:pt idx="37">
                  <c:v>81</c:v>
                </c:pt>
                <c:pt idx="38">
                  <c:v>68</c:v>
                </c:pt>
                <c:pt idx="39">
                  <c:v>74</c:v>
                </c:pt>
                <c:pt idx="40">
                  <c:v>86</c:v>
                </c:pt>
                <c:pt idx="41">
                  <c:v>95</c:v>
                </c:pt>
                <c:pt idx="42">
                  <c:v>85</c:v>
                </c:pt>
                <c:pt idx="43">
                  <c:v>92</c:v>
                </c:pt>
                <c:pt idx="44">
                  <c:v>71</c:v>
                </c:pt>
                <c:pt idx="45">
                  <c:v>68</c:v>
                </c:pt>
                <c:pt idx="46">
                  <c:v>83</c:v>
                </c:pt>
                <c:pt idx="47">
                  <c:v>90</c:v>
                </c:pt>
                <c:pt idx="48">
                  <c:v>87</c:v>
                </c:pt>
                <c:pt idx="49">
                  <c:v>68</c:v>
                </c:pt>
                <c:pt idx="50">
                  <c:v>63</c:v>
                </c:pt>
                <c:pt idx="51">
                  <c:v>98</c:v>
                </c:pt>
                <c:pt idx="52">
                  <c:v>74</c:v>
                </c:pt>
                <c:pt idx="53">
                  <c:v>76</c:v>
                </c:pt>
                <c:pt idx="54">
                  <c:v>84</c:v>
                </c:pt>
                <c:pt idx="55">
                  <c:v>100</c:v>
                </c:pt>
                <c:pt idx="56">
                  <c:v>80</c:v>
                </c:pt>
                <c:pt idx="57">
                  <c:v>88</c:v>
                </c:pt>
                <c:pt idx="58">
                  <c:v>93</c:v>
                </c:pt>
                <c:pt idx="59">
                  <c:v>83</c:v>
                </c:pt>
                <c:pt idx="60">
                  <c:v>64</c:v>
                </c:pt>
                <c:pt idx="61">
                  <c:v>79</c:v>
                </c:pt>
                <c:pt idx="62">
                  <c:v>96</c:v>
                </c:pt>
                <c:pt idx="63">
                  <c:v>71</c:v>
                </c:pt>
                <c:pt idx="64">
                  <c:v>73</c:v>
                </c:pt>
                <c:pt idx="65">
                  <c:v>73</c:v>
                </c:pt>
                <c:pt idx="66">
                  <c:v>76</c:v>
                </c:pt>
                <c:pt idx="67">
                  <c:v>85</c:v>
                </c:pt>
                <c:pt idx="68">
                  <c:v>66</c:v>
                </c:pt>
                <c:pt idx="69">
                  <c:v>90</c:v>
                </c:pt>
                <c:pt idx="70">
                  <c:v>70</c:v>
                </c:pt>
                <c:pt idx="71">
                  <c:v>89</c:v>
                </c:pt>
                <c:pt idx="72">
                  <c:v>98</c:v>
                </c:pt>
                <c:pt idx="73">
                  <c:v>94</c:v>
                </c:pt>
                <c:pt idx="74">
                  <c:v>77</c:v>
                </c:pt>
                <c:pt idx="75">
                  <c:v>82</c:v>
                </c:pt>
                <c:pt idx="76">
                  <c:v>70</c:v>
                </c:pt>
                <c:pt idx="77">
                  <c:v>79</c:v>
                </c:pt>
                <c:pt idx="78">
                  <c:v>84</c:v>
                </c:pt>
                <c:pt idx="79">
                  <c:v>88</c:v>
                </c:pt>
                <c:pt idx="80">
                  <c:v>73</c:v>
                </c:pt>
                <c:pt idx="81">
                  <c:v>88</c:v>
                </c:pt>
                <c:pt idx="82">
                  <c:v>77</c:v>
                </c:pt>
                <c:pt idx="83">
                  <c:v>87</c:v>
                </c:pt>
                <c:pt idx="84">
                  <c:v>88</c:v>
                </c:pt>
                <c:pt idx="85">
                  <c:v>90</c:v>
                </c:pt>
                <c:pt idx="86">
                  <c:v>77</c:v>
                </c:pt>
                <c:pt idx="87">
                  <c:v>67</c:v>
                </c:pt>
                <c:pt idx="88">
                  <c:v>83</c:v>
                </c:pt>
                <c:pt idx="89">
                  <c:v>96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66</c:v>
                </c:pt>
                <c:pt idx="95">
                  <c:v>63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74</c:v>
                </c:pt>
                <c:pt idx="108">
                  <c:v>85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81</c:v>
                </c:pt>
                <c:pt idx="121">
                  <c:v>94</c:v>
                </c:pt>
                <c:pt idx="122">
                  <c:v>93</c:v>
                </c:pt>
                <c:pt idx="123">
                  <c:v>69</c:v>
                </c:pt>
                <c:pt idx="124">
                  <c:v>61</c:v>
                </c:pt>
                <c:pt idx="125">
                  <c:v>85</c:v>
                </c:pt>
                <c:pt idx="126">
                  <c:v>97</c:v>
                </c:pt>
                <c:pt idx="127">
                  <c:v>68</c:v>
                </c:pt>
                <c:pt idx="128">
                  <c:v>64</c:v>
                </c:pt>
                <c:pt idx="129">
                  <c:v>88</c:v>
                </c:pt>
                <c:pt idx="130">
                  <c:v>55</c:v>
                </c:pt>
                <c:pt idx="131">
                  <c:v>72</c:v>
                </c:pt>
                <c:pt idx="132">
                  <c:v>89</c:v>
                </c:pt>
                <c:pt idx="133">
                  <c:v>86</c:v>
                </c:pt>
                <c:pt idx="134">
                  <c:v>69</c:v>
                </c:pt>
                <c:pt idx="135">
                  <c:v>83</c:v>
                </c:pt>
                <c:pt idx="136">
                  <c:v>66</c:v>
                </c:pt>
                <c:pt idx="137">
                  <c:v>74</c:v>
                </c:pt>
                <c:pt idx="138">
                  <c:v>95</c:v>
                </c:pt>
                <c:pt idx="139">
                  <c:v>94</c:v>
                </c:pt>
                <c:pt idx="140">
                  <c:v>81</c:v>
                </c:pt>
                <c:pt idx="141">
                  <c:v>79</c:v>
                </c:pt>
                <c:pt idx="142">
                  <c:v>76</c:v>
                </c:pt>
                <c:pt idx="143">
                  <c:v>75</c:v>
                </c:pt>
                <c:pt idx="144">
                  <c:v>94</c:v>
                </c:pt>
                <c:pt idx="145">
                  <c:v>88</c:v>
                </c:pt>
                <c:pt idx="146">
                  <c:v>90</c:v>
                </c:pt>
                <c:pt idx="147">
                  <c:v>93</c:v>
                </c:pt>
                <c:pt idx="148">
                  <c:v>73</c:v>
                </c:pt>
                <c:pt idx="1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C-4489-981C-A017652FF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81208"/>
        <c:axId val="520184448"/>
      </c:scatterChart>
      <c:valAx>
        <c:axId val="520181208"/>
        <c:scaling>
          <c:orientation val="minMax"/>
          <c:max val="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4448"/>
        <c:crosses val="autoZero"/>
        <c:crossBetween val="midCat"/>
      </c:valAx>
      <c:valAx>
        <c:axId val="520184448"/>
        <c:scaling>
          <c:orientation val="minMax"/>
          <c:max val="10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8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Differential</a:t>
            </a:r>
            <a:r>
              <a:rPr lang="en-US" baseline="0"/>
              <a:t> vs.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'RG - R(allowed)G'!$E$1</c:f>
              <c:strCache>
                <c:ptCount val="1"/>
                <c:pt idx="0">
                  <c:v>Wins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'RG - R(allowed)G'!$D$2:$D$151</c:f>
              <c:numCache>
                <c:formatCode>General</c:formatCode>
                <c:ptCount val="150"/>
                <c:pt idx="0">
                  <c:v>-0.85000000000000053</c:v>
                </c:pt>
                <c:pt idx="1">
                  <c:v>-0.80999999999999961</c:v>
                </c:pt>
                <c:pt idx="2">
                  <c:v>0.17999999999999972</c:v>
                </c:pt>
                <c:pt idx="3">
                  <c:v>1.1399999999999997</c:v>
                </c:pt>
                <c:pt idx="4">
                  <c:v>1.56</c:v>
                </c:pt>
                <c:pt idx="5">
                  <c:v>-0.17999999999999972</c:v>
                </c:pt>
                <c:pt idx="6">
                  <c:v>-0.84999999999999964</c:v>
                </c:pt>
                <c:pt idx="7">
                  <c:v>0.62999999999999989</c:v>
                </c:pt>
                <c:pt idx="8">
                  <c:v>-8.9999999999999858E-2</c:v>
                </c:pt>
                <c:pt idx="9">
                  <c:v>0.17999999999999972</c:v>
                </c:pt>
                <c:pt idx="10">
                  <c:v>0.13999999999999968</c:v>
                </c:pt>
                <c:pt idx="11">
                  <c:v>-0.23000000000000043</c:v>
                </c:pt>
                <c:pt idx="12">
                  <c:v>-6.0000000000000497E-2</c:v>
                </c:pt>
                <c:pt idx="13">
                  <c:v>0.54000000000000048</c:v>
                </c:pt>
                <c:pt idx="14">
                  <c:v>-0.16999999999999993</c:v>
                </c:pt>
                <c:pt idx="15">
                  <c:v>-0.37999999999999989</c:v>
                </c:pt>
                <c:pt idx="16">
                  <c:v>-1.0300000000000002</c:v>
                </c:pt>
                <c:pt idx="17">
                  <c:v>0.32999999999999963</c:v>
                </c:pt>
                <c:pt idx="18">
                  <c:v>-0.12999999999999989</c:v>
                </c:pt>
                <c:pt idx="19">
                  <c:v>-0.66999999999999993</c:v>
                </c:pt>
                <c:pt idx="20">
                  <c:v>-1.1400000000000001</c:v>
                </c:pt>
                <c:pt idx="21">
                  <c:v>-0.17999999999999972</c:v>
                </c:pt>
                <c:pt idx="22">
                  <c:v>-0.51999999999999957</c:v>
                </c:pt>
                <c:pt idx="23">
                  <c:v>0.37999999999999989</c:v>
                </c:pt>
                <c:pt idx="24">
                  <c:v>0.51000000000000023</c:v>
                </c:pt>
                <c:pt idx="25">
                  <c:v>0.40999999999999925</c:v>
                </c:pt>
                <c:pt idx="26">
                  <c:v>-0.25</c:v>
                </c:pt>
                <c:pt idx="27">
                  <c:v>4.9999999999999822E-2</c:v>
                </c:pt>
                <c:pt idx="28">
                  <c:v>0.58000000000000007</c:v>
                </c:pt>
                <c:pt idx="29">
                  <c:v>0.93000000000000016</c:v>
                </c:pt>
                <c:pt idx="30">
                  <c:v>4.0000000000000036E-2</c:v>
                </c:pt>
                <c:pt idx="31">
                  <c:v>-1.1500000000000004</c:v>
                </c:pt>
                <c:pt idx="32">
                  <c:v>0.12000000000000011</c:v>
                </c:pt>
                <c:pt idx="33">
                  <c:v>-3.0000000000000249E-2</c:v>
                </c:pt>
                <c:pt idx="34">
                  <c:v>0.5</c:v>
                </c:pt>
                <c:pt idx="35">
                  <c:v>-0.49000000000000021</c:v>
                </c:pt>
                <c:pt idx="36">
                  <c:v>-0.70000000000000018</c:v>
                </c:pt>
                <c:pt idx="37">
                  <c:v>0.18000000000000016</c:v>
                </c:pt>
                <c:pt idx="38">
                  <c:v>-0.66000000000000014</c:v>
                </c:pt>
                <c:pt idx="39">
                  <c:v>-0.71</c:v>
                </c:pt>
                <c:pt idx="40">
                  <c:v>0.69</c:v>
                </c:pt>
                <c:pt idx="41">
                  <c:v>0.50999999999999979</c:v>
                </c:pt>
                <c:pt idx="42">
                  <c:v>-8.9999999999999858E-2</c:v>
                </c:pt>
                <c:pt idx="43">
                  <c:v>0.45000000000000018</c:v>
                </c:pt>
                <c:pt idx="44">
                  <c:v>-0.41000000000000059</c:v>
                </c:pt>
                <c:pt idx="45">
                  <c:v>-0.50999999999999979</c:v>
                </c:pt>
                <c:pt idx="46">
                  <c:v>-2.0000000000000462E-2</c:v>
                </c:pt>
                <c:pt idx="47">
                  <c:v>0.43999999999999995</c:v>
                </c:pt>
                <c:pt idx="48">
                  <c:v>0.41000000000000014</c:v>
                </c:pt>
                <c:pt idx="49">
                  <c:v>-0.21999999999999975</c:v>
                </c:pt>
                <c:pt idx="50">
                  <c:v>-1.1300000000000003</c:v>
                </c:pt>
                <c:pt idx="51">
                  <c:v>0.61999999999999966</c:v>
                </c:pt>
                <c:pt idx="52">
                  <c:v>-0.5</c:v>
                </c:pt>
                <c:pt idx="53">
                  <c:v>-0.4300000000000006</c:v>
                </c:pt>
                <c:pt idx="54">
                  <c:v>0.42999999999999972</c:v>
                </c:pt>
                <c:pt idx="55">
                  <c:v>0.75</c:v>
                </c:pt>
                <c:pt idx="56">
                  <c:v>2.0000000000000018E-2</c:v>
                </c:pt>
                <c:pt idx="57">
                  <c:v>0.12000000000000011</c:v>
                </c:pt>
                <c:pt idx="58">
                  <c:v>1.3600000000000003</c:v>
                </c:pt>
                <c:pt idx="59">
                  <c:v>0.41999999999999993</c:v>
                </c:pt>
                <c:pt idx="60">
                  <c:v>-0.78000000000000025</c:v>
                </c:pt>
                <c:pt idx="61">
                  <c:v>-0.14999999999999991</c:v>
                </c:pt>
                <c:pt idx="62">
                  <c:v>0.6899999999999995</c:v>
                </c:pt>
                <c:pt idx="63">
                  <c:v>-0.5</c:v>
                </c:pt>
                <c:pt idx="64">
                  <c:v>-0.57000000000000028</c:v>
                </c:pt>
                <c:pt idx="65">
                  <c:v>-0.60999999999999943</c:v>
                </c:pt>
                <c:pt idx="66">
                  <c:v>-0.10999999999999988</c:v>
                </c:pt>
                <c:pt idx="67">
                  <c:v>9.9999999999999645E-2</c:v>
                </c:pt>
                <c:pt idx="68">
                  <c:v>-0.38999999999999968</c:v>
                </c:pt>
                <c:pt idx="69">
                  <c:v>0.32000000000000028</c:v>
                </c:pt>
                <c:pt idx="70">
                  <c:v>-0.58000000000000007</c:v>
                </c:pt>
                <c:pt idx="71">
                  <c:v>0.16999999999999948</c:v>
                </c:pt>
                <c:pt idx="72">
                  <c:v>0.87999999999999945</c:v>
                </c:pt>
                <c:pt idx="73">
                  <c:v>0.61999999999999966</c:v>
                </c:pt>
                <c:pt idx="74">
                  <c:v>-0.18000000000000016</c:v>
                </c:pt>
                <c:pt idx="75">
                  <c:v>-4.9999999999999822E-2</c:v>
                </c:pt>
                <c:pt idx="76">
                  <c:v>-0.38999999999999968</c:v>
                </c:pt>
                <c:pt idx="77">
                  <c:v>6.999999999999984E-2</c:v>
                </c:pt>
                <c:pt idx="78">
                  <c:v>-0.1899999999999995</c:v>
                </c:pt>
                <c:pt idx="79">
                  <c:v>0.9700000000000002</c:v>
                </c:pt>
                <c:pt idx="80">
                  <c:v>-0.42000000000000037</c:v>
                </c:pt>
                <c:pt idx="81">
                  <c:v>0.31000000000000005</c:v>
                </c:pt>
                <c:pt idx="82">
                  <c:v>-0.26000000000000023</c:v>
                </c:pt>
                <c:pt idx="83">
                  <c:v>0.49000000000000021</c:v>
                </c:pt>
                <c:pt idx="84">
                  <c:v>0.30999999999999961</c:v>
                </c:pt>
                <c:pt idx="85">
                  <c:v>9.9999999999999645E-2</c:v>
                </c:pt>
                <c:pt idx="86">
                  <c:v>-8.0000000000000071E-2</c:v>
                </c:pt>
                <c:pt idx="87">
                  <c:v>-0.83999999999999941</c:v>
                </c:pt>
                <c:pt idx="88">
                  <c:v>0.22999999999999954</c:v>
                </c:pt>
                <c:pt idx="89">
                  <c:v>0.80000000000000027</c:v>
                </c:pt>
                <c:pt idx="90">
                  <c:v>-5.9999999999999609E-2</c:v>
                </c:pt>
                <c:pt idx="91">
                  <c:v>0.87000000000000011</c:v>
                </c:pt>
                <c:pt idx="92">
                  <c:v>0.21999999999999975</c:v>
                </c:pt>
                <c:pt idx="93">
                  <c:v>1.2199999999999998</c:v>
                </c:pt>
                <c:pt idx="94">
                  <c:v>-0.5299999999999998</c:v>
                </c:pt>
                <c:pt idx="95">
                  <c:v>-0.77</c:v>
                </c:pt>
                <c:pt idx="96">
                  <c:v>0.66999999999999948</c:v>
                </c:pt>
                <c:pt idx="97">
                  <c:v>0.50999999999999979</c:v>
                </c:pt>
                <c:pt idx="98">
                  <c:v>-0.33000000000000007</c:v>
                </c:pt>
                <c:pt idx="99">
                  <c:v>1.06</c:v>
                </c:pt>
                <c:pt idx="100">
                  <c:v>-1.4600000000000004</c:v>
                </c:pt>
                <c:pt idx="101">
                  <c:v>0.29000000000000004</c:v>
                </c:pt>
                <c:pt idx="102">
                  <c:v>-3.0000000000000249E-2</c:v>
                </c:pt>
                <c:pt idx="103">
                  <c:v>0.41999999999999993</c:v>
                </c:pt>
                <c:pt idx="104">
                  <c:v>-0.82000000000000028</c:v>
                </c:pt>
                <c:pt idx="105">
                  <c:v>-0.29000000000000004</c:v>
                </c:pt>
                <c:pt idx="106">
                  <c:v>-1.0700000000000003</c:v>
                </c:pt>
                <c:pt idx="107">
                  <c:v>-0.39999999999999991</c:v>
                </c:pt>
                <c:pt idx="108">
                  <c:v>-0.12999999999999989</c:v>
                </c:pt>
                <c:pt idx="109">
                  <c:v>0.87000000000000055</c:v>
                </c:pt>
                <c:pt idx="110">
                  <c:v>-0.85000000000000009</c:v>
                </c:pt>
                <c:pt idx="111">
                  <c:v>0.35000000000000009</c:v>
                </c:pt>
                <c:pt idx="112">
                  <c:v>-0.51000000000000023</c:v>
                </c:pt>
                <c:pt idx="113">
                  <c:v>-0.80000000000000027</c:v>
                </c:pt>
                <c:pt idx="114">
                  <c:v>-0.38999999999999968</c:v>
                </c:pt>
                <c:pt idx="115">
                  <c:v>1.1499999999999999</c:v>
                </c:pt>
                <c:pt idx="116">
                  <c:v>0.33000000000000007</c:v>
                </c:pt>
                <c:pt idx="117">
                  <c:v>0.58000000000000052</c:v>
                </c:pt>
                <c:pt idx="118">
                  <c:v>-0.26999999999999957</c:v>
                </c:pt>
                <c:pt idx="119">
                  <c:v>0.18999999999999995</c:v>
                </c:pt>
                <c:pt idx="120">
                  <c:v>0.28000000000000025</c:v>
                </c:pt>
                <c:pt idx="121">
                  <c:v>0.62000000000000011</c:v>
                </c:pt>
                <c:pt idx="122">
                  <c:v>5.0000000000000711E-2</c:v>
                </c:pt>
                <c:pt idx="123">
                  <c:v>-0.45000000000000018</c:v>
                </c:pt>
                <c:pt idx="124">
                  <c:v>-0.91000000000000059</c:v>
                </c:pt>
                <c:pt idx="125">
                  <c:v>0.45000000000000018</c:v>
                </c:pt>
                <c:pt idx="126">
                  <c:v>0.5</c:v>
                </c:pt>
                <c:pt idx="127">
                  <c:v>-1.0999999999999996</c:v>
                </c:pt>
                <c:pt idx="128">
                  <c:v>-0.8100000000000005</c:v>
                </c:pt>
                <c:pt idx="129">
                  <c:v>0.34000000000000075</c:v>
                </c:pt>
                <c:pt idx="130">
                  <c:v>-1.3000000000000003</c:v>
                </c:pt>
                <c:pt idx="131">
                  <c:v>-0.42999999999999972</c:v>
                </c:pt>
                <c:pt idx="132">
                  <c:v>0.42000000000000082</c:v>
                </c:pt>
                <c:pt idx="133">
                  <c:v>0.24000000000000021</c:v>
                </c:pt>
                <c:pt idx="134">
                  <c:v>-0.71</c:v>
                </c:pt>
                <c:pt idx="135">
                  <c:v>0.27000000000000046</c:v>
                </c:pt>
                <c:pt idx="136">
                  <c:v>-0.80999999999999961</c:v>
                </c:pt>
                <c:pt idx="137">
                  <c:v>-0.37000000000000011</c:v>
                </c:pt>
                <c:pt idx="138">
                  <c:v>0.83999999999999986</c:v>
                </c:pt>
                <c:pt idx="139">
                  <c:v>0.61000000000000032</c:v>
                </c:pt>
                <c:pt idx="140">
                  <c:v>1.9999999999999574E-2</c:v>
                </c:pt>
                <c:pt idx="141">
                  <c:v>-0.14000000000000057</c:v>
                </c:pt>
                <c:pt idx="142">
                  <c:v>-0.36000000000000032</c:v>
                </c:pt>
                <c:pt idx="143">
                  <c:v>-0.19999999999999973</c:v>
                </c:pt>
                <c:pt idx="144">
                  <c:v>0.41999999999999993</c:v>
                </c:pt>
                <c:pt idx="145">
                  <c:v>0.71999999999999975</c:v>
                </c:pt>
                <c:pt idx="146">
                  <c:v>0.73999999999999977</c:v>
                </c:pt>
                <c:pt idx="147">
                  <c:v>0.62999999999999989</c:v>
                </c:pt>
                <c:pt idx="148">
                  <c:v>-0.41999999999999993</c:v>
                </c:pt>
                <c:pt idx="149">
                  <c:v>0.83999999999999986</c:v>
                </c:pt>
              </c:numCache>
            </c:numRef>
          </c:xVal>
          <c:yVal>
            <c:numRef>
              <c:f>'RG - R(allowed)G'!$E$2:$E$151</c:f>
              <c:numCache>
                <c:formatCode>General</c:formatCode>
                <c:ptCount val="150"/>
                <c:pt idx="0">
                  <c:v>69</c:v>
                </c:pt>
                <c:pt idx="1">
                  <c:v>68</c:v>
                </c:pt>
                <c:pt idx="2">
                  <c:v>89</c:v>
                </c:pt>
                <c:pt idx="3">
                  <c:v>93</c:v>
                </c:pt>
                <c:pt idx="4">
                  <c:v>103</c:v>
                </c:pt>
                <c:pt idx="5">
                  <c:v>78</c:v>
                </c:pt>
                <c:pt idx="6">
                  <c:v>68</c:v>
                </c:pt>
                <c:pt idx="7">
                  <c:v>94</c:v>
                </c:pt>
                <c:pt idx="8">
                  <c:v>75</c:v>
                </c:pt>
                <c:pt idx="9">
                  <c:v>86</c:v>
                </c:pt>
                <c:pt idx="10">
                  <c:v>84</c:v>
                </c:pt>
                <c:pt idx="11">
                  <c:v>81</c:v>
                </c:pt>
                <c:pt idx="12">
                  <c:v>74</c:v>
                </c:pt>
                <c:pt idx="13">
                  <c:v>91</c:v>
                </c:pt>
                <c:pt idx="14">
                  <c:v>79</c:v>
                </c:pt>
                <c:pt idx="15">
                  <c:v>73</c:v>
                </c:pt>
                <c:pt idx="16">
                  <c:v>59</c:v>
                </c:pt>
                <c:pt idx="17">
                  <c:v>87</c:v>
                </c:pt>
                <c:pt idx="18">
                  <c:v>84</c:v>
                </c:pt>
                <c:pt idx="19">
                  <c:v>69</c:v>
                </c:pt>
                <c:pt idx="20">
                  <c:v>71</c:v>
                </c:pt>
                <c:pt idx="21">
                  <c:v>78</c:v>
                </c:pt>
                <c:pt idx="22">
                  <c:v>68</c:v>
                </c:pt>
                <c:pt idx="23">
                  <c:v>86</c:v>
                </c:pt>
                <c:pt idx="24">
                  <c:v>87</c:v>
                </c:pt>
                <c:pt idx="25">
                  <c:v>86</c:v>
                </c:pt>
                <c:pt idx="26">
                  <c:v>68</c:v>
                </c:pt>
                <c:pt idx="27">
                  <c:v>95</c:v>
                </c:pt>
                <c:pt idx="28">
                  <c:v>89</c:v>
                </c:pt>
                <c:pt idx="29">
                  <c:v>95</c:v>
                </c:pt>
                <c:pt idx="30">
                  <c:v>79</c:v>
                </c:pt>
                <c:pt idx="31">
                  <c:v>67</c:v>
                </c:pt>
                <c:pt idx="32">
                  <c:v>81</c:v>
                </c:pt>
                <c:pt idx="33">
                  <c:v>78</c:v>
                </c:pt>
                <c:pt idx="34">
                  <c:v>97</c:v>
                </c:pt>
                <c:pt idx="35">
                  <c:v>76</c:v>
                </c:pt>
                <c:pt idx="36">
                  <c:v>64</c:v>
                </c:pt>
                <c:pt idx="37">
                  <c:v>81</c:v>
                </c:pt>
                <c:pt idx="38">
                  <c:v>68</c:v>
                </c:pt>
                <c:pt idx="39">
                  <c:v>74</c:v>
                </c:pt>
                <c:pt idx="40">
                  <c:v>86</c:v>
                </c:pt>
                <c:pt idx="41">
                  <c:v>95</c:v>
                </c:pt>
                <c:pt idx="42">
                  <c:v>85</c:v>
                </c:pt>
                <c:pt idx="43">
                  <c:v>92</c:v>
                </c:pt>
                <c:pt idx="44">
                  <c:v>71</c:v>
                </c:pt>
                <c:pt idx="45">
                  <c:v>68</c:v>
                </c:pt>
                <c:pt idx="46">
                  <c:v>83</c:v>
                </c:pt>
                <c:pt idx="47">
                  <c:v>90</c:v>
                </c:pt>
                <c:pt idx="48">
                  <c:v>87</c:v>
                </c:pt>
                <c:pt idx="49">
                  <c:v>68</c:v>
                </c:pt>
                <c:pt idx="50">
                  <c:v>63</c:v>
                </c:pt>
                <c:pt idx="51">
                  <c:v>98</c:v>
                </c:pt>
                <c:pt idx="52">
                  <c:v>74</c:v>
                </c:pt>
                <c:pt idx="53">
                  <c:v>76</c:v>
                </c:pt>
                <c:pt idx="54">
                  <c:v>84</c:v>
                </c:pt>
                <c:pt idx="55">
                  <c:v>100</c:v>
                </c:pt>
                <c:pt idx="56">
                  <c:v>80</c:v>
                </c:pt>
                <c:pt idx="57">
                  <c:v>88</c:v>
                </c:pt>
                <c:pt idx="58">
                  <c:v>93</c:v>
                </c:pt>
                <c:pt idx="59">
                  <c:v>83</c:v>
                </c:pt>
                <c:pt idx="60">
                  <c:v>64</c:v>
                </c:pt>
                <c:pt idx="61">
                  <c:v>79</c:v>
                </c:pt>
                <c:pt idx="62">
                  <c:v>96</c:v>
                </c:pt>
                <c:pt idx="63">
                  <c:v>71</c:v>
                </c:pt>
                <c:pt idx="64">
                  <c:v>73</c:v>
                </c:pt>
                <c:pt idx="65">
                  <c:v>73</c:v>
                </c:pt>
                <c:pt idx="66">
                  <c:v>76</c:v>
                </c:pt>
                <c:pt idx="67">
                  <c:v>85</c:v>
                </c:pt>
                <c:pt idx="68">
                  <c:v>66</c:v>
                </c:pt>
                <c:pt idx="69">
                  <c:v>90</c:v>
                </c:pt>
                <c:pt idx="70">
                  <c:v>70</c:v>
                </c:pt>
                <c:pt idx="71">
                  <c:v>89</c:v>
                </c:pt>
                <c:pt idx="72">
                  <c:v>98</c:v>
                </c:pt>
                <c:pt idx="73">
                  <c:v>94</c:v>
                </c:pt>
                <c:pt idx="74">
                  <c:v>77</c:v>
                </c:pt>
                <c:pt idx="75">
                  <c:v>82</c:v>
                </c:pt>
                <c:pt idx="76">
                  <c:v>70</c:v>
                </c:pt>
                <c:pt idx="77">
                  <c:v>79</c:v>
                </c:pt>
                <c:pt idx="78">
                  <c:v>84</c:v>
                </c:pt>
                <c:pt idx="79">
                  <c:v>88</c:v>
                </c:pt>
                <c:pt idx="80">
                  <c:v>73</c:v>
                </c:pt>
                <c:pt idx="81">
                  <c:v>88</c:v>
                </c:pt>
                <c:pt idx="82">
                  <c:v>77</c:v>
                </c:pt>
                <c:pt idx="83">
                  <c:v>87</c:v>
                </c:pt>
                <c:pt idx="84">
                  <c:v>88</c:v>
                </c:pt>
                <c:pt idx="85">
                  <c:v>90</c:v>
                </c:pt>
                <c:pt idx="86">
                  <c:v>77</c:v>
                </c:pt>
                <c:pt idx="87">
                  <c:v>67</c:v>
                </c:pt>
                <c:pt idx="88">
                  <c:v>83</c:v>
                </c:pt>
                <c:pt idx="89">
                  <c:v>96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66</c:v>
                </c:pt>
                <c:pt idx="95">
                  <c:v>63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74</c:v>
                </c:pt>
                <c:pt idx="108">
                  <c:v>85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81</c:v>
                </c:pt>
                <c:pt idx="121">
                  <c:v>94</c:v>
                </c:pt>
                <c:pt idx="122">
                  <c:v>93</c:v>
                </c:pt>
                <c:pt idx="123">
                  <c:v>69</c:v>
                </c:pt>
                <c:pt idx="124">
                  <c:v>61</c:v>
                </c:pt>
                <c:pt idx="125">
                  <c:v>85</c:v>
                </c:pt>
                <c:pt idx="126">
                  <c:v>97</c:v>
                </c:pt>
                <c:pt idx="127">
                  <c:v>68</c:v>
                </c:pt>
                <c:pt idx="128">
                  <c:v>64</c:v>
                </c:pt>
                <c:pt idx="129">
                  <c:v>88</c:v>
                </c:pt>
                <c:pt idx="130">
                  <c:v>55</c:v>
                </c:pt>
                <c:pt idx="131">
                  <c:v>72</c:v>
                </c:pt>
                <c:pt idx="132">
                  <c:v>89</c:v>
                </c:pt>
                <c:pt idx="133">
                  <c:v>86</c:v>
                </c:pt>
                <c:pt idx="134">
                  <c:v>69</c:v>
                </c:pt>
                <c:pt idx="135">
                  <c:v>83</c:v>
                </c:pt>
                <c:pt idx="136">
                  <c:v>66</c:v>
                </c:pt>
                <c:pt idx="137">
                  <c:v>74</c:v>
                </c:pt>
                <c:pt idx="138">
                  <c:v>95</c:v>
                </c:pt>
                <c:pt idx="139">
                  <c:v>94</c:v>
                </c:pt>
                <c:pt idx="140">
                  <c:v>81</c:v>
                </c:pt>
                <c:pt idx="141">
                  <c:v>79</c:v>
                </c:pt>
                <c:pt idx="142">
                  <c:v>76</c:v>
                </c:pt>
                <c:pt idx="143">
                  <c:v>75</c:v>
                </c:pt>
                <c:pt idx="144">
                  <c:v>94</c:v>
                </c:pt>
                <c:pt idx="145">
                  <c:v>88</c:v>
                </c:pt>
                <c:pt idx="146">
                  <c:v>90</c:v>
                </c:pt>
                <c:pt idx="147">
                  <c:v>93</c:v>
                </c:pt>
                <c:pt idx="148">
                  <c:v>73</c:v>
                </c:pt>
                <c:pt idx="1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B-42AB-AC97-C82CB394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0048"/>
        <c:axId val="523682568"/>
      </c:scatterChart>
      <c:valAx>
        <c:axId val="5236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2568"/>
        <c:crosses val="autoZero"/>
        <c:crossBetween val="midCat"/>
      </c:valAx>
      <c:valAx>
        <c:axId val="52368256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0048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Runs</a:t>
            </a:r>
            <a:r>
              <a:rPr lang="en-US" baseline="0"/>
              <a:t>/Game</a:t>
            </a:r>
            <a:r>
              <a:rPr lang="en-US"/>
              <a:t> vs Team Wins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'RG vs. W'!$B$1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 cmpd="sng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'RG vs. W'!$A$2:$A$151</c:f>
              <c:numCache>
                <c:formatCode>General</c:formatCode>
                <c:ptCount val="150"/>
                <c:pt idx="0">
                  <c:v>4.6399999999999997</c:v>
                </c:pt>
                <c:pt idx="1">
                  <c:v>4.03</c:v>
                </c:pt>
                <c:pt idx="2">
                  <c:v>4.59</c:v>
                </c:pt>
                <c:pt idx="3">
                  <c:v>5.42</c:v>
                </c:pt>
                <c:pt idx="4">
                  <c:v>4.99</c:v>
                </c:pt>
                <c:pt idx="5">
                  <c:v>4.2300000000000004</c:v>
                </c:pt>
                <c:pt idx="6">
                  <c:v>4.42</c:v>
                </c:pt>
                <c:pt idx="7">
                  <c:v>4.83</c:v>
                </c:pt>
                <c:pt idx="8">
                  <c:v>5.22</c:v>
                </c:pt>
                <c:pt idx="9">
                  <c:v>4.66</c:v>
                </c:pt>
                <c:pt idx="10">
                  <c:v>4.47</c:v>
                </c:pt>
                <c:pt idx="11">
                  <c:v>4.17</c:v>
                </c:pt>
                <c:pt idx="12">
                  <c:v>4.43</c:v>
                </c:pt>
                <c:pt idx="13">
                  <c:v>4.4800000000000004</c:v>
                </c:pt>
                <c:pt idx="14">
                  <c:v>4.07</c:v>
                </c:pt>
                <c:pt idx="15">
                  <c:v>4.1399999999999997</c:v>
                </c:pt>
                <c:pt idx="16">
                  <c:v>4.46</c:v>
                </c:pt>
                <c:pt idx="17">
                  <c:v>4.1399999999999997</c:v>
                </c:pt>
                <c:pt idx="18">
                  <c:v>4.2</c:v>
                </c:pt>
                <c:pt idx="19">
                  <c:v>4.03</c:v>
                </c:pt>
                <c:pt idx="20">
                  <c:v>3.77</c:v>
                </c:pt>
                <c:pt idx="21">
                  <c:v>4.5</c:v>
                </c:pt>
                <c:pt idx="22">
                  <c:v>4.2300000000000004</c:v>
                </c:pt>
                <c:pt idx="23">
                  <c:v>4.74</c:v>
                </c:pt>
                <c:pt idx="24">
                  <c:v>4.41</c:v>
                </c:pt>
                <c:pt idx="25">
                  <c:v>4.8099999999999996</c:v>
                </c:pt>
                <c:pt idx="26">
                  <c:v>4.1500000000000004</c:v>
                </c:pt>
                <c:pt idx="27">
                  <c:v>4.72</c:v>
                </c:pt>
                <c:pt idx="28">
                  <c:v>4.6900000000000004</c:v>
                </c:pt>
                <c:pt idx="29">
                  <c:v>4.71</c:v>
                </c:pt>
                <c:pt idx="30">
                  <c:v>4.4400000000000004</c:v>
                </c:pt>
                <c:pt idx="31">
                  <c:v>3.54</c:v>
                </c:pt>
                <c:pt idx="32">
                  <c:v>4.4000000000000004</c:v>
                </c:pt>
                <c:pt idx="33">
                  <c:v>4.62</c:v>
                </c:pt>
                <c:pt idx="34">
                  <c:v>4.25</c:v>
                </c:pt>
                <c:pt idx="35">
                  <c:v>3.84</c:v>
                </c:pt>
                <c:pt idx="36">
                  <c:v>3.95</c:v>
                </c:pt>
                <c:pt idx="37">
                  <c:v>4.16</c:v>
                </c:pt>
                <c:pt idx="38">
                  <c:v>4.55</c:v>
                </c:pt>
                <c:pt idx="39">
                  <c:v>4.28</c:v>
                </c:pt>
                <c:pt idx="40">
                  <c:v>4.5</c:v>
                </c:pt>
                <c:pt idx="41">
                  <c:v>4.47</c:v>
                </c:pt>
                <c:pt idx="42">
                  <c:v>4.08</c:v>
                </c:pt>
                <c:pt idx="43">
                  <c:v>4.12</c:v>
                </c:pt>
                <c:pt idx="44">
                  <c:v>3.78</c:v>
                </c:pt>
                <c:pt idx="45">
                  <c:v>4.04</c:v>
                </c:pt>
                <c:pt idx="46">
                  <c:v>4.3</c:v>
                </c:pt>
                <c:pt idx="47">
                  <c:v>4.22</c:v>
                </c:pt>
                <c:pt idx="48">
                  <c:v>4.72</c:v>
                </c:pt>
                <c:pt idx="49">
                  <c:v>4.28</c:v>
                </c:pt>
                <c:pt idx="50">
                  <c:v>3.86</c:v>
                </c:pt>
                <c:pt idx="51">
                  <c:v>4.3</c:v>
                </c:pt>
                <c:pt idx="52">
                  <c:v>4.01</c:v>
                </c:pt>
                <c:pt idx="53">
                  <c:v>4.05</c:v>
                </c:pt>
                <c:pt idx="54">
                  <c:v>4.3</c:v>
                </c:pt>
                <c:pt idx="55">
                  <c:v>3.99</c:v>
                </c:pt>
                <c:pt idx="56">
                  <c:v>3.98</c:v>
                </c:pt>
                <c:pt idx="57">
                  <c:v>4.6399999999999997</c:v>
                </c:pt>
                <c:pt idx="58">
                  <c:v>5.5</c:v>
                </c:pt>
                <c:pt idx="59">
                  <c:v>4.34</c:v>
                </c:pt>
                <c:pt idx="60">
                  <c:v>3.8</c:v>
                </c:pt>
                <c:pt idx="61">
                  <c:v>3.54</c:v>
                </c:pt>
                <c:pt idx="62">
                  <c:v>4.3499999999999996</c:v>
                </c:pt>
                <c:pt idx="63">
                  <c:v>3.91</c:v>
                </c:pt>
                <c:pt idx="64">
                  <c:v>3.79</c:v>
                </c:pt>
                <c:pt idx="65">
                  <c:v>4.07</c:v>
                </c:pt>
                <c:pt idx="66">
                  <c:v>3.67</c:v>
                </c:pt>
                <c:pt idx="67">
                  <c:v>4.13</c:v>
                </c:pt>
                <c:pt idx="68">
                  <c:v>4.66</c:v>
                </c:pt>
                <c:pt idx="69">
                  <c:v>4.67</c:v>
                </c:pt>
                <c:pt idx="70">
                  <c:v>3.88</c:v>
                </c:pt>
                <c:pt idx="71">
                  <c:v>4.0199999999999996</c:v>
                </c:pt>
                <c:pt idx="72">
                  <c:v>4.7699999999999996</c:v>
                </c:pt>
                <c:pt idx="73">
                  <c:v>4.43</c:v>
                </c:pt>
                <c:pt idx="74">
                  <c:v>3.98</c:v>
                </c:pt>
                <c:pt idx="75">
                  <c:v>4.01</c:v>
                </c:pt>
                <c:pt idx="76">
                  <c:v>4.41</c:v>
                </c:pt>
                <c:pt idx="77">
                  <c:v>3.88</c:v>
                </c:pt>
                <c:pt idx="78">
                  <c:v>3.91</c:v>
                </c:pt>
                <c:pt idx="79">
                  <c:v>4.5</c:v>
                </c:pt>
                <c:pt idx="80">
                  <c:v>3.82</c:v>
                </c:pt>
                <c:pt idx="81">
                  <c:v>4.21</c:v>
                </c:pt>
                <c:pt idx="82">
                  <c:v>3.3</c:v>
                </c:pt>
                <c:pt idx="83">
                  <c:v>3.91</c:v>
                </c:pt>
                <c:pt idx="84">
                  <c:v>4.0999999999999996</c:v>
                </c:pt>
                <c:pt idx="85">
                  <c:v>3.82</c:v>
                </c:pt>
                <c:pt idx="86">
                  <c:v>3.78</c:v>
                </c:pt>
                <c:pt idx="87">
                  <c:v>3.93</c:v>
                </c:pt>
                <c:pt idx="88">
                  <c:v>4.46</c:v>
                </c:pt>
                <c:pt idx="89">
                  <c:v>4.2300000000000004</c:v>
                </c:pt>
                <c:pt idx="90">
                  <c:v>4.2300000000000004</c:v>
                </c:pt>
                <c:pt idx="91">
                  <c:v>4.25</c:v>
                </c:pt>
                <c:pt idx="92">
                  <c:v>4.5999999999999996</c:v>
                </c:pt>
                <c:pt idx="93">
                  <c:v>5.27</c:v>
                </c:pt>
                <c:pt idx="94">
                  <c:v>3.72</c:v>
                </c:pt>
                <c:pt idx="95">
                  <c:v>3.69</c:v>
                </c:pt>
                <c:pt idx="96">
                  <c:v>4.3099999999999996</c:v>
                </c:pt>
                <c:pt idx="97">
                  <c:v>4.5999999999999996</c:v>
                </c:pt>
                <c:pt idx="98">
                  <c:v>4.3600000000000003</c:v>
                </c:pt>
                <c:pt idx="99">
                  <c:v>4.91</c:v>
                </c:pt>
                <c:pt idx="100">
                  <c:v>3.77</c:v>
                </c:pt>
                <c:pt idx="101">
                  <c:v>4</c:v>
                </c:pt>
                <c:pt idx="102">
                  <c:v>4.5199999999999996</c:v>
                </c:pt>
                <c:pt idx="103">
                  <c:v>4.01</c:v>
                </c:pt>
                <c:pt idx="104">
                  <c:v>3.17</c:v>
                </c:pt>
                <c:pt idx="105">
                  <c:v>3.95</c:v>
                </c:pt>
                <c:pt idx="106">
                  <c:v>3.79</c:v>
                </c:pt>
                <c:pt idx="107">
                  <c:v>3.82</c:v>
                </c:pt>
                <c:pt idx="108">
                  <c:v>4.01</c:v>
                </c:pt>
                <c:pt idx="109">
                  <c:v>4.7300000000000004</c:v>
                </c:pt>
                <c:pt idx="110">
                  <c:v>3.77</c:v>
                </c:pt>
                <c:pt idx="111">
                  <c:v>3.91</c:v>
                </c:pt>
                <c:pt idx="112">
                  <c:v>3.81</c:v>
                </c:pt>
                <c:pt idx="113">
                  <c:v>3.85</c:v>
                </c:pt>
                <c:pt idx="114">
                  <c:v>3.88</c:v>
                </c:pt>
                <c:pt idx="115">
                  <c:v>4.83</c:v>
                </c:pt>
                <c:pt idx="116">
                  <c:v>4.29</c:v>
                </c:pt>
                <c:pt idx="117">
                  <c:v>4.4800000000000004</c:v>
                </c:pt>
                <c:pt idx="118">
                  <c:v>4.4000000000000004</c:v>
                </c:pt>
                <c:pt idx="119">
                  <c:v>4.05</c:v>
                </c:pt>
                <c:pt idx="120">
                  <c:v>4.53</c:v>
                </c:pt>
                <c:pt idx="121">
                  <c:v>4.32</c:v>
                </c:pt>
                <c:pt idx="122">
                  <c:v>4.4000000000000004</c:v>
                </c:pt>
                <c:pt idx="123">
                  <c:v>4.53</c:v>
                </c:pt>
                <c:pt idx="124">
                  <c:v>3.78</c:v>
                </c:pt>
                <c:pt idx="125">
                  <c:v>4.62</c:v>
                </c:pt>
                <c:pt idx="126">
                  <c:v>4.13</c:v>
                </c:pt>
                <c:pt idx="127">
                  <c:v>4.12</c:v>
                </c:pt>
                <c:pt idx="128">
                  <c:v>4.68</c:v>
                </c:pt>
                <c:pt idx="129">
                  <c:v>4.4800000000000004</c:v>
                </c:pt>
                <c:pt idx="130">
                  <c:v>3.6</c:v>
                </c:pt>
                <c:pt idx="131">
                  <c:v>4.17</c:v>
                </c:pt>
                <c:pt idx="132">
                  <c:v>4.7300000000000004</c:v>
                </c:pt>
                <c:pt idx="133">
                  <c:v>3.93</c:v>
                </c:pt>
                <c:pt idx="134">
                  <c:v>3.76</c:v>
                </c:pt>
                <c:pt idx="135">
                  <c:v>4.79</c:v>
                </c:pt>
                <c:pt idx="136">
                  <c:v>4.33</c:v>
                </c:pt>
                <c:pt idx="137">
                  <c:v>4.01</c:v>
                </c:pt>
                <c:pt idx="138">
                  <c:v>4.96</c:v>
                </c:pt>
                <c:pt idx="139">
                  <c:v>4.4000000000000004</c:v>
                </c:pt>
                <c:pt idx="140">
                  <c:v>4.22</c:v>
                </c:pt>
                <c:pt idx="141">
                  <c:v>4.0199999999999996</c:v>
                </c:pt>
                <c:pt idx="142">
                  <c:v>4.0199999999999996</c:v>
                </c:pt>
                <c:pt idx="143">
                  <c:v>3.82</c:v>
                </c:pt>
                <c:pt idx="144">
                  <c:v>4.43</c:v>
                </c:pt>
                <c:pt idx="145">
                  <c:v>4.72</c:v>
                </c:pt>
                <c:pt idx="146">
                  <c:v>4.3</c:v>
                </c:pt>
                <c:pt idx="147">
                  <c:v>4.99</c:v>
                </c:pt>
                <c:pt idx="148">
                  <c:v>4.42</c:v>
                </c:pt>
                <c:pt idx="149">
                  <c:v>4.51</c:v>
                </c:pt>
              </c:numCache>
            </c:numRef>
          </c:xVal>
          <c:yVal>
            <c:numRef>
              <c:f>'RG vs. W'!$B$2:$B$151</c:f>
              <c:numCache>
                <c:formatCode>General</c:formatCode>
                <c:ptCount val="150"/>
                <c:pt idx="0">
                  <c:v>69</c:v>
                </c:pt>
                <c:pt idx="1">
                  <c:v>68</c:v>
                </c:pt>
                <c:pt idx="2">
                  <c:v>89</c:v>
                </c:pt>
                <c:pt idx="3">
                  <c:v>93</c:v>
                </c:pt>
                <c:pt idx="4">
                  <c:v>103</c:v>
                </c:pt>
                <c:pt idx="5">
                  <c:v>78</c:v>
                </c:pt>
                <c:pt idx="6">
                  <c:v>68</c:v>
                </c:pt>
                <c:pt idx="7">
                  <c:v>94</c:v>
                </c:pt>
                <c:pt idx="8">
                  <c:v>75</c:v>
                </c:pt>
                <c:pt idx="9">
                  <c:v>86</c:v>
                </c:pt>
                <c:pt idx="10">
                  <c:v>84</c:v>
                </c:pt>
                <c:pt idx="11">
                  <c:v>81</c:v>
                </c:pt>
                <c:pt idx="12">
                  <c:v>74</c:v>
                </c:pt>
                <c:pt idx="13">
                  <c:v>91</c:v>
                </c:pt>
                <c:pt idx="14">
                  <c:v>79</c:v>
                </c:pt>
                <c:pt idx="15">
                  <c:v>73</c:v>
                </c:pt>
                <c:pt idx="16">
                  <c:v>59</c:v>
                </c:pt>
                <c:pt idx="17">
                  <c:v>87</c:v>
                </c:pt>
                <c:pt idx="18">
                  <c:v>84</c:v>
                </c:pt>
                <c:pt idx="19">
                  <c:v>69</c:v>
                </c:pt>
                <c:pt idx="20">
                  <c:v>71</c:v>
                </c:pt>
                <c:pt idx="21">
                  <c:v>78</c:v>
                </c:pt>
                <c:pt idx="22">
                  <c:v>68</c:v>
                </c:pt>
                <c:pt idx="23">
                  <c:v>86</c:v>
                </c:pt>
                <c:pt idx="24">
                  <c:v>87</c:v>
                </c:pt>
                <c:pt idx="25">
                  <c:v>86</c:v>
                </c:pt>
                <c:pt idx="26">
                  <c:v>68</c:v>
                </c:pt>
                <c:pt idx="27">
                  <c:v>95</c:v>
                </c:pt>
                <c:pt idx="28">
                  <c:v>89</c:v>
                </c:pt>
                <c:pt idx="29">
                  <c:v>95</c:v>
                </c:pt>
                <c:pt idx="30">
                  <c:v>79</c:v>
                </c:pt>
                <c:pt idx="31">
                  <c:v>67</c:v>
                </c:pt>
                <c:pt idx="32">
                  <c:v>81</c:v>
                </c:pt>
                <c:pt idx="33">
                  <c:v>78</c:v>
                </c:pt>
                <c:pt idx="34">
                  <c:v>97</c:v>
                </c:pt>
                <c:pt idx="35">
                  <c:v>76</c:v>
                </c:pt>
                <c:pt idx="36">
                  <c:v>64</c:v>
                </c:pt>
                <c:pt idx="37">
                  <c:v>81</c:v>
                </c:pt>
                <c:pt idx="38">
                  <c:v>68</c:v>
                </c:pt>
                <c:pt idx="39">
                  <c:v>74</c:v>
                </c:pt>
                <c:pt idx="40">
                  <c:v>86</c:v>
                </c:pt>
                <c:pt idx="41">
                  <c:v>95</c:v>
                </c:pt>
                <c:pt idx="42">
                  <c:v>85</c:v>
                </c:pt>
                <c:pt idx="43">
                  <c:v>92</c:v>
                </c:pt>
                <c:pt idx="44">
                  <c:v>71</c:v>
                </c:pt>
                <c:pt idx="45">
                  <c:v>68</c:v>
                </c:pt>
                <c:pt idx="46">
                  <c:v>83</c:v>
                </c:pt>
                <c:pt idx="47">
                  <c:v>90</c:v>
                </c:pt>
                <c:pt idx="48">
                  <c:v>87</c:v>
                </c:pt>
                <c:pt idx="49">
                  <c:v>68</c:v>
                </c:pt>
                <c:pt idx="50">
                  <c:v>63</c:v>
                </c:pt>
                <c:pt idx="51">
                  <c:v>98</c:v>
                </c:pt>
                <c:pt idx="52">
                  <c:v>74</c:v>
                </c:pt>
                <c:pt idx="53">
                  <c:v>76</c:v>
                </c:pt>
                <c:pt idx="54">
                  <c:v>84</c:v>
                </c:pt>
                <c:pt idx="55">
                  <c:v>100</c:v>
                </c:pt>
                <c:pt idx="56">
                  <c:v>80</c:v>
                </c:pt>
                <c:pt idx="57">
                  <c:v>88</c:v>
                </c:pt>
                <c:pt idx="58">
                  <c:v>93</c:v>
                </c:pt>
                <c:pt idx="59">
                  <c:v>83</c:v>
                </c:pt>
                <c:pt idx="60">
                  <c:v>64</c:v>
                </c:pt>
                <c:pt idx="61">
                  <c:v>79</c:v>
                </c:pt>
                <c:pt idx="62">
                  <c:v>96</c:v>
                </c:pt>
                <c:pt idx="63">
                  <c:v>71</c:v>
                </c:pt>
                <c:pt idx="64">
                  <c:v>73</c:v>
                </c:pt>
                <c:pt idx="65">
                  <c:v>73</c:v>
                </c:pt>
                <c:pt idx="66">
                  <c:v>76</c:v>
                </c:pt>
                <c:pt idx="67">
                  <c:v>85</c:v>
                </c:pt>
                <c:pt idx="68">
                  <c:v>66</c:v>
                </c:pt>
                <c:pt idx="69">
                  <c:v>90</c:v>
                </c:pt>
                <c:pt idx="70">
                  <c:v>70</c:v>
                </c:pt>
                <c:pt idx="71">
                  <c:v>89</c:v>
                </c:pt>
                <c:pt idx="72">
                  <c:v>98</c:v>
                </c:pt>
                <c:pt idx="73">
                  <c:v>94</c:v>
                </c:pt>
                <c:pt idx="74">
                  <c:v>77</c:v>
                </c:pt>
                <c:pt idx="75">
                  <c:v>82</c:v>
                </c:pt>
                <c:pt idx="76">
                  <c:v>70</c:v>
                </c:pt>
                <c:pt idx="77">
                  <c:v>79</c:v>
                </c:pt>
                <c:pt idx="78">
                  <c:v>84</c:v>
                </c:pt>
                <c:pt idx="79">
                  <c:v>88</c:v>
                </c:pt>
                <c:pt idx="80">
                  <c:v>73</c:v>
                </c:pt>
                <c:pt idx="81">
                  <c:v>88</c:v>
                </c:pt>
                <c:pt idx="82">
                  <c:v>77</c:v>
                </c:pt>
                <c:pt idx="83">
                  <c:v>87</c:v>
                </c:pt>
                <c:pt idx="84">
                  <c:v>88</c:v>
                </c:pt>
                <c:pt idx="85">
                  <c:v>90</c:v>
                </c:pt>
                <c:pt idx="86">
                  <c:v>77</c:v>
                </c:pt>
                <c:pt idx="87">
                  <c:v>67</c:v>
                </c:pt>
                <c:pt idx="88">
                  <c:v>83</c:v>
                </c:pt>
                <c:pt idx="89">
                  <c:v>96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66</c:v>
                </c:pt>
                <c:pt idx="95">
                  <c:v>63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74</c:v>
                </c:pt>
                <c:pt idx="108">
                  <c:v>85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81</c:v>
                </c:pt>
                <c:pt idx="121">
                  <c:v>94</c:v>
                </c:pt>
                <c:pt idx="122">
                  <c:v>93</c:v>
                </c:pt>
                <c:pt idx="123">
                  <c:v>69</c:v>
                </c:pt>
                <c:pt idx="124">
                  <c:v>61</c:v>
                </c:pt>
                <c:pt idx="125">
                  <c:v>85</c:v>
                </c:pt>
                <c:pt idx="126">
                  <c:v>97</c:v>
                </c:pt>
                <c:pt idx="127">
                  <c:v>68</c:v>
                </c:pt>
                <c:pt idx="128">
                  <c:v>64</c:v>
                </c:pt>
                <c:pt idx="129">
                  <c:v>88</c:v>
                </c:pt>
                <c:pt idx="130">
                  <c:v>55</c:v>
                </c:pt>
                <c:pt idx="131">
                  <c:v>72</c:v>
                </c:pt>
                <c:pt idx="132">
                  <c:v>89</c:v>
                </c:pt>
                <c:pt idx="133">
                  <c:v>86</c:v>
                </c:pt>
                <c:pt idx="134">
                  <c:v>69</c:v>
                </c:pt>
                <c:pt idx="135">
                  <c:v>83</c:v>
                </c:pt>
                <c:pt idx="136">
                  <c:v>66</c:v>
                </c:pt>
                <c:pt idx="137">
                  <c:v>74</c:v>
                </c:pt>
                <c:pt idx="138">
                  <c:v>95</c:v>
                </c:pt>
                <c:pt idx="139">
                  <c:v>94</c:v>
                </c:pt>
                <c:pt idx="140">
                  <c:v>81</c:v>
                </c:pt>
                <c:pt idx="141">
                  <c:v>79</c:v>
                </c:pt>
                <c:pt idx="142">
                  <c:v>76</c:v>
                </c:pt>
                <c:pt idx="143">
                  <c:v>75</c:v>
                </c:pt>
                <c:pt idx="144">
                  <c:v>94</c:v>
                </c:pt>
                <c:pt idx="145">
                  <c:v>88</c:v>
                </c:pt>
                <c:pt idx="146">
                  <c:v>90</c:v>
                </c:pt>
                <c:pt idx="147">
                  <c:v>93</c:v>
                </c:pt>
                <c:pt idx="148">
                  <c:v>73</c:v>
                </c:pt>
                <c:pt idx="1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7-4580-947B-365C8A25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81872"/>
        <c:axId val="514382592"/>
      </c:scatterChart>
      <c:valAx>
        <c:axId val="514381872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82592"/>
        <c:crosses val="autoZero"/>
        <c:crossBetween val="midCat"/>
      </c:valAx>
      <c:valAx>
        <c:axId val="514382592"/>
        <c:scaling>
          <c:orientation val="minMax"/>
          <c:max val="11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Differential</a:t>
            </a:r>
            <a:r>
              <a:rPr lang="en-US" baseline="0"/>
              <a:t> vs.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'RG - R(allowed)G'!$E$1</c:f>
              <c:strCache>
                <c:ptCount val="1"/>
                <c:pt idx="0">
                  <c:v>Wins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accent6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'RG - R(allowed)G'!$D$2:$D$151</c:f>
              <c:numCache>
                <c:formatCode>General</c:formatCode>
                <c:ptCount val="150"/>
                <c:pt idx="0">
                  <c:v>-0.85000000000000053</c:v>
                </c:pt>
                <c:pt idx="1">
                  <c:v>-0.80999999999999961</c:v>
                </c:pt>
                <c:pt idx="2">
                  <c:v>0.17999999999999972</c:v>
                </c:pt>
                <c:pt idx="3">
                  <c:v>1.1399999999999997</c:v>
                </c:pt>
                <c:pt idx="4">
                  <c:v>1.56</c:v>
                </c:pt>
                <c:pt idx="5">
                  <c:v>-0.17999999999999972</c:v>
                </c:pt>
                <c:pt idx="6">
                  <c:v>-0.84999999999999964</c:v>
                </c:pt>
                <c:pt idx="7">
                  <c:v>0.62999999999999989</c:v>
                </c:pt>
                <c:pt idx="8">
                  <c:v>-8.9999999999999858E-2</c:v>
                </c:pt>
                <c:pt idx="9">
                  <c:v>0.17999999999999972</c:v>
                </c:pt>
                <c:pt idx="10">
                  <c:v>0.13999999999999968</c:v>
                </c:pt>
                <c:pt idx="11">
                  <c:v>-0.23000000000000043</c:v>
                </c:pt>
                <c:pt idx="12">
                  <c:v>-6.0000000000000497E-2</c:v>
                </c:pt>
                <c:pt idx="13">
                  <c:v>0.54000000000000048</c:v>
                </c:pt>
                <c:pt idx="14">
                  <c:v>-0.16999999999999993</c:v>
                </c:pt>
                <c:pt idx="15">
                  <c:v>-0.37999999999999989</c:v>
                </c:pt>
                <c:pt idx="16">
                  <c:v>-1.0300000000000002</c:v>
                </c:pt>
                <c:pt idx="17">
                  <c:v>0.32999999999999963</c:v>
                </c:pt>
                <c:pt idx="18">
                  <c:v>-0.12999999999999989</c:v>
                </c:pt>
                <c:pt idx="19">
                  <c:v>-0.66999999999999993</c:v>
                </c:pt>
                <c:pt idx="20">
                  <c:v>-1.1400000000000001</c:v>
                </c:pt>
                <c:pt idx="21">
                  <c:v>-0.17999999999999972</c:v>
                </c:pt>
                <c:pt idx="22">
                  <c:v>-0.51999999999999957</c:v>
                </c:pt>
                <c:pt idx="23">
                  <c:v>0.37999999999999989</c:v>
                </c:pt>
                <c:pt idx="24">
                  <c:v>0.51000000000000023</c:v>
                </c:pt>
                <c:pt idx="25">
                  <c:v>0.40999999999999925</c:v>
                </c:pt>
                <c:pt idx="26">
                  <c:v>-0.25</c:v>
                </c:pt>
                <c:pt idx="27">
                  <c:v>4.9999999999999822E-2</c:v>
                </c:pt>
                <c:pt idx="28">
                  <c:v>0.58000000000000007</c:v>
                </c:pt>
                <c:pt idx="29">
                  <c:v>0.93000000000000016</c:v>
                </c:pt>
                <c:pt idx="30">
                  <c:v>4.0000000000000036E-2</c:v>
                </c:pt>
                <c:pt idx="31">
                  <c:v>-1.1500000000000004</c:v>
                </c:pt>
                <c:pt idx="32">
                  <c:v>0.12000000000000011</c:v>
                </c:pt>
                <c:pt idx="33">
                  <c:v>-3.0000000000000249E-2</c:v>
                </c:pt>
                <c:pt idx="34">
                  <c:v>0.5</c:v>
                </c:pt>
                <c:pt idx="35">
                  <c:v>-0.49000000000000021</c:v>
                </c:pt>
                <c:pt idx="36">
                  <c:v>-0.70000000000000018</c:v>
                </c:pt>
                <c:pt idx="37">
                  <c:v>0.18000000000000016</c:v>
                </c:pt>
                <c:pt idx="38">
                  <c:v>-0.66000000000000014</c:v>
                </c:pt>
                <c:pt idx="39">
                  <c:v>-0.71</c:v>
                </c:pt>
                <c:pt idx="40">
                  <c:v>0.69</c:v>
                </c:pt>
                <c:pt idx="41">
                  <c:v>0.50999999999999979</c:v>
                </c:pt>
                <c:pt idx="42">
                  <c:v>-8.9999999999999858E-2</c:v>
                </c:pt>
                <c:pt idx="43">
                  <c:v>0.45000000000000018</c:v>
                </c:pt>
                <c:pt idx="44">
                  <c:v>-0.41000000000000059</c:v>
                </c:pt>
                <c:pt idx="45">
                  <c:v>-0.50999999999999979</c:v>
                </c:pt>
                <c:pt idx="46">
                  <c:v>-2.0000000000000462E-2</c:v>
                </c:pt>
                <c:pt idx="47">
                  <c:v>0.43999999999999995</c:v>
                </c:pt>
                <c:pt idx="48">
                  <c:v>0.41000000000000014</c:v>
                </c:pt>
                <c:pt idx="49">
                  <c:v>-0.21999999999999975</c:v>
                </c:pt>
                <c:pt idx="50">
                  <c:v>-1.1300000000000003</c:v>
                </c:pt>
                <c:pt idx="51">
                  <c:v>0.61999999999999966</c:v>
                </c:pt>
                <c:pt idx="52">
                  <c:v>-0.5</c:v>
                </c:pt>
                <c:pt idx="53">
                  <c:v>-0.4300000000000006</c:v>
                </c:pt>
                <c:pt idx="54">
                  <c:v>0.42999999999999972</c:v>
                </c:pt>
                <c:pt idx="55">
                  <c:v>0.75</c:v>
                </c:pt>
                <c:pt idx="56">
                  <c:v>2.0000000000000018E-2</c:v>
                </c:pt>
                <c:pt idx="57">
                  <c:v>0.12000000000000011</c:v>
                </c:pt>
                <c:pt idx="58">
                  <c:v>1.3600000000000003</c:v>
                </c:pt>
                <c:pt idx="59">
                  <c:v>0.41999999999999993</c:v>
                </c:pt>
                <c:pt idx="60">
                  <c:v>-0.78000000000000025</c:v>
                </c:pt>
                <c:pt idx="61">
                  <c:v>-0.14999999999999991</c:v>
                </c:pt>
                <c:pt idx="62">
                  <c:v>0.6899999999999995</c:v>
                </c:pt>
                <c:pt idx="63">
                  <c:v>-0.5</c:v>
                </c:pt>
                <c:pt idx="64">
                  <c:v>-0.57000000000000028</c:v>
                </c:pt>
                <c:pt idx="65">
                  <c:v>-0.60999999999999943</c:v>
                </c:pt>
                <c:pt idx="66">
                  <c:v>-0.10999999999999988</c:v>
                </c:pt>
                <c:pt idx="67">
                  <c:v>9.9999999999999645E-2</c:v>
                </c:pt>
                <c:pt idx="68">
                  <c:v>-0.38999999999999968</c:v>
                </c:pt>
                <c:pt idx="69">
                  <c:v>0.32000000000000028</c:v>
                </c:pt>
                <c:pt idx="70">
                  <c:v>-0.58000000000000007</c:v>
                </c:pt>
                <c:pt idx="71">
                  <c:v>0.16999999999999948</c:v>
                </c:pt>
                <c:pt idx="72">
                  <c:v>0.87999999999999945</c:v>
                </c:pt>
                <c:pt idx="73">
                  <c:v>0.61999999999999966</c:v>
                </c:pt>
                <c:pt idx="74">
                  <c:v>-0.18000000000000016</c:v>
                </c:pt>
                <c:pt idx="75">
                  <c:v>-4.9999999999999822E-2</c:v>
                </c:pt>
                <c:pt idx="76">
                  <c:v>-0.38999999999999968</c:v>
                </c:pt>
                <c:pt idx="77">
                  <c:v>6.999999999999984E-2</c:v>
                </c:pt>
                <c:pt idx="78">
                  <c:v>-0.1899999999999995</c:v>
                </c:pt>
                <c:pt idx="79">
                  <c:v>0.9700000000000002</c:v>
                </c:pt>
                <c:pt idx="80">
                  <c:v>-0.42000000000000037</c:v>
                </c:pt>
                <c:pt idx="81">
                  <c:v>0.31000000000000005</c:v>
                </c:pt>
                <c:pt idx="82">
                  <c:v>-0.26000000000000023</c:v>
                </c:pt>
                <c:pt idx="83">
                  <c:v>0.49000000000000021</c:v>
                </c:pt>
                <c:pt idx="84">
                  <c:v>0.30999999999999961</c:v>
                </c:pt>
                <c:pt idx="85">
                  <c:v>9.9999999999999645E-2</c:v>
                </c:pt>
                <c:pt idx="86">
                  <c:v>-8.0000000000000071E-2</c:v>
                </c:pt>
                <c:pt idx="87">
                  <c:v>-0.83999999999999941</c:v>
                </c:pt>
                <c:pt idx="88">
                  <c:v>0.22999999999999954</c:v>
                </c:pt>
                <c:pt idx="89">
                  <c:v>0.80000000000000027</c:v>
                </c:pt>
                <c:pt idx="90">
                  <c:v>-5.9999999999999609E-2</c:v>
                </c:pt>
                <c:pt idx="91">
                  <c:v>0.87000000000000011</c:v>
                </c:pt>
                <c:pt idx="92">
                  <c:v>0.21999999999999975</c:v>
                </c:pt>
                <c:pt idx="93">
                  <c:v>1.2199999999999998</c:v>
                </c:pt>
                <c:pt idx="94">
                  <c:v>-0.5299999999999998</c:v>
                </c:pt>
                <c:pt idx="95">
                  <c:v>-0.77</c:v>
                </c:pt>
                <c:pt idx="96">
                  <c:v>0.66999999999999948</c:v>
                </c:pt>
                <c:pt idx="97">
                  <c:v>0.50999999999999979</c:v>
                </c:pt>
                <c:pt idx="98">
                  <c:v>-0.33000000000000007</c:v>
                </c:pt>
                <c:pt idx="99">
                  <c:v>1.06</c:v>
                </c:pt>
                <c:pt idx="100">
                  <c:v>-1.4600000000000004</c:v>
                </c:pt>
                <c:pt idx="101">
                  <c:v>0.29000000000000004</c:v>
                </c:pt>
                <c:pt idx="102">
                  <c:v>-3.0000000000000249E-2</c:v>
                </c:pt>
                <c:pt idx="103">
                  <c:v>0.41999999999999993</c:v>
                </c:pt>
                <c:pt idx="104">
                  <c:v>-0.82000000000000028</c:v>
                </c:pt>
                <c:pt idx="105">
                  <c:v>-0.29000000000000004</c:v>
                </c:pt>
                <c:pt idx="106">
                  <c:v>-1.0700000000000003</c:v>
                </c:pt>
                <c:pt idx="107">
                  <c:v>-0.39999999999999991</c:v>
                </c:pt>
                <c:pt idx="108">
                  <c:v>-0.12999999999999989</c:v>
                </c:pt>
                <c:pt idx="109">
                  <c:v>0.87000000000000055</c:v>
                </c:pt>
                <c:pt idx="110">
                  <c:v>-0.85000000000000009</c:v>
                </c:pt>
                <c:pt idx="111">
                  <c:v>0.35000000000000009</c:v>
                </c:pt>
                <c:pt idx="112">
                  <c:v>-0.51000000000000023</c:v>
                </c:pt>
                <c:pt idx="113">
                  <c:v>-0.80000000000000027</c:v>
                </c:pt>
                <c:pt idx="114">
                  <c:v>-0.38999999999999968</c:v>
                </c:pt>
                <c:pt idx="115">
                  <c:v>1.1499999999999999</c:v>
                </c:pt>
                <c:pt idx="116">
                  <c:v>0.33000000000000007</c:v>
                </c:pt>
                <c:pt idx="117">
                  <c:v>0.58000000000000052</c:v>
                </c:pt>
                <c:pt idx="118">
                  <c:v>-0.26999999999999957</c:v>
                </c:pt>
                <c:pt idx="119">
                  <c:v>0.18999999999999995</c:v>
                </c:pt>
                <c:pt idx="120">
                  <c:v>0.28000000000000025</c:v>
                </c:pt>
                <c:pt idx="121">
                  <c:v>0.62000000000000011</c:v>
                </c:pt>
                <c:pt idx="122">
                  <c:v>5.0000000000000711E-2</c:v>
                </c:pt>
                <c:pt idx="123">
                  <c:v>-0.45000000000000018</c:v>
                </c:pt>
                <c:pt idx="124">
                  <c:v>-0.91000000000000059</c:v>
                </c:pt>
                <c:pt idx="125">
                  <c:v>0.45000000000000018</c:v>
                </c:pt>
                <c:pt idx="126">
                  <c:v>0.5</c:v>
                </c:pt>
                <c:pt idx="127">
                  <c:v>-1.0999999999999996</c:v>
                </c:pt>
                <c:pt idx="128">
                  <c:v>-0.8100000000000005</c:v>
                </c:pt>
                <c:pt idx="129">
                  <c:v>0.34000000000000075</c:v>
                </c:pt>
                <c:pt idx="130">
                  <c:v>-1.3000000000000003</c:v>
                </c:pt>
                <c:pt idx="131">
                  <c:v>-0.42999999999999972</c:v>
                </c:pt>
                <c:pt idx="132">
                  <c:v>0.42000000000000082</c:v>
                </c:pt>
                <c:pt idx="133">
                  <c:v>0.24000000000000021</c:v>
                </c:pt>
                <c:pt idx="134">
                  <c:v>-0.71</c:v>
                </c:pt>
                <c:pt idx="135">
                  <c:v>0.27000000000000046</c:v>
                </c:pt>
                <c:pt idx="136">
                  <c:v>-0.80999999999999961</c:v>
                </c:pt>
                <c:pt idx="137">
                  <c:v>-0.37000000000000011</c:v>
                </c:pt>
                <c:pt idx="138">
                  <c:v>0.83999999999999986</c:v>
                </c:pt>
                <c:pt idx="139">
                  <c:v>0.61000000000000032</c:v>
                </c:pt>
                <c:pt idx="140">
                  <c:v>1.9999999999999574E-2</c:v>
                </c:pt>
                <c:pt idx="141">
                  <c:v>-0.14000000000000057</c:v>
                </c:pt>
                <c:pt idx="142">
                  <c:v>-0.36000000000000032</c:v>
                </c:pt>
                <c:pt idx="143">
                  <c:v>-0.19999999999999973</c:v>
                </c:pt>
                <c:pt idx="144">
                  <c:v>0.41999999999999993</c:v>
                </c:pt>
                <c:pt idx="145">
                  <c:v>0.71999999999999975</c:v>
                </c:pt>
                <c:pt idx="146">
                  <c:v>0.73999999999999977</c:v>
                </c:pt>
                <c:pt idx="147">
                  <c:v>0.62999999999999989</c:v>
                </c:pt>
                <c:pt idx="148">
                  <c:v>-0.41999999999999993</c:v>
                </c:pt>
                <c:pt idx="149">
                  <c:v>0.83999999999999986</c:v>
                </c:pt>
              </c:numCache>
            </c:numRef>
          </c:xVal>
          <c:yVal>
            <c:numRef>
              <c:f>'RG - R(allowed)G'!$E$2:$E$151</c:f>
              <c:numCache>
                <c:formatCode>General</c:formatCode>
                <c:ptCount val="150"/>
                <c:pt idx="0">
                  <c:v>69</c:v>
                </c:pt>
                <c:pt idx="1">
                  <c:v>68</c:v>
                </c:pt>
                <c:pt idx="2">
                  <c:v>89</c:v>
                </c:pt>
                <c:pt idx="3">
                  <c:v>93</c:v>
                </c:pt>
                <c:pt idx="4">
                  <c:v>103</c:v>
                </c:pt>
                <c:pt idx="5">
                  <c:v>78</c:v>
                </c:pt>
                <c:pt idx="6">
                  <c:v>68</c:v>
                </c:pt>
                <c:pt idx="7">
                  <c:v>94</c:v>
                </c:pt>
                <c:pt idx="8">
                  <c:v>75</c:v>
                </c:pt>
                <c:pt idx="9">
                  <c:v>86</c:v>
                </c:pt>
                <c:pt idx="10">
                  <c:v>84</c:v>
                </c:pt>
                <c:pt idx="11">
                  <c:v>81</c:v>
                </c:pt>
                <c:pt idx="12">
                  <c:v>74</c:v>
                </c:pt>
                <c:pt idx="13">
                  <c:v>91</c:v>
                </c:pt>
                <c:pt idx="14">
                  <c:v>79</c:v>
                </c:pt>
                <c:pt idx="15">
                  <c:v>73</c:v>
                </c:pt>
                <c:pt idx="16">
                  <c:v>59</c:v>
                </c:pt>
                <c:pt idx="17">
                  <c:v>87</c:v>
                </c:pt>
                <c:pt idx="18">
                  <c:v>84</c:v>
                </c:pt>
                <c:pt idx="19">
                  <c:v>69</c:v>
                </c:pt>
                <c:pt idx="20">
                  <c:v>71</c:v>
                </c:pt>
                <c:pt idx="21">
                  <c:v>78</c:v>
                </c:pt>
                <c:pt idx="22">
                  <c:v>68</c:v>
                </c:pt>
                <c:pt idx="23">
                  <c:v>86</c:v>
                </c:pt>
                <c:pt idx="24">
                  <c:v>87</c:v>
                </c:pt>
                <c:pt idx="25">
                  <c:v>86</c:v>
                </c:pt>
                <c:pt idx="26">
                  <c:v>68</c:v>
                </c:pt>
                <c:pt idx="27">
                  <c:v>95</c:v>
                </c:pt>
                <c:pt idx="28">
                  <c:v>89</c:v>
                </c:pt>
                <c:pt idx="29">
                  <c:v>95</c:v>
                </c:pt>
                <c:pt idx="30">
                  <c:v>79</c:v>
                </c:pt>
                <c:pt idx="31">
                  <c:v>67</c:v>
                </c:pt>
                <c:pt idx="32">
                  <c:v>81</c:v>
                </c:pt>
                <c:pt idx="33">
                  <c:v>78</c:v>
                </c:pt>
                <c:pt idx="34">
                  <c:v>97</c:v>
                </c:pt>
                <c:pt idx="35">
                  <c:v>76</c:v>
                </c:pt>
                <c:pt idx="36">
                  <c:v>64</c:v>
                </c:pt>
                <c:pt idx="37">
                  <c:v>81</c:v>
                </c:pt>
                <c:pt idx="38">
                  <c:v>68</c:v>
                </c:pt>
                <c:pt idx="39">
                  <c:v>74</c:v>
                </c:pt>
                <c:pt idx="40">
                  <c:v>86</c:v>
                </c:pt>
                <c:pt idx="41">
                  <c:v>95</c:v>
                </c:pt>
                <c:pt idx="42">
                  <c:v>85</c:v>
                </c:pt>
                <c:pt idx="43">
                  <c:v>92</c:v>
                </c:pt>
                <c:pt idx="44">
                  <c:v>71</c:v>
                </c:pt>
                <c:pt idx="45">
                  <c:v>68</c:v>
                </c:pt>
                <c:pt idx="46">
                  <c:v>83</c:v>
                </c:pt>
                <c:pt idx="47">
                  <c:v>90</c:v>
                </c:pt>
                <c:pt idx="48">
                  <c:v>87</c:v>
                </c:pt>
                <c:pt idx="49">
                  <c:v>68</c:v>
                </c:pt>
                <c:pt idx="50">
                  <c:v>63</c:v>
                </c:pt>
                <c:pt idx="51">
                  <c:v>98</c:v>
                </c:pt>
                <c:pt idx="52">
                  <c:v>74</c:v>
                </c:pt>
                <c:pt idx="53">
                  <c:v>76</c:v>
                </c:pt>
                <c:pt idx="54">
                  <c:v>84</c:v>
                </c:pt>
                <c:pt idx="55">
                  <c:v>100</c:v>
                </c:pt>
                <c:pt idx="56">
                  <c:v>80</c:v>
                </c:pt>
                <c:pt idx="57">
                  <c:v>88</c:v>
                </c:pt>
                <c:pt idx="58">
                  <c:v>93</c:v>
                </c:pt>
                <c:pt idx="59">
                  <c:v>83</c:v>
                </c:pt>
                <c:pt idx="60">
                  <c:v>64</c:v>
                </c:pt>
                <c:pt idx="61">
                  <c:v>79</c:v>
                </c:pt>
                <c:pt idx="62">
                  <c:v>96</c:v>
                </c:pt>
                <c:pt idx="63">
                  <c:v>71</c:v>
                </c:pt>
                <c:pt idx="64">
                  <c:v>73</c:v>
                </c:pt>
                <c:pt idx="65">
                  <c:v>73</c:v>
                </c:pt>
                <c:pt idx="66">
                  <c:v>76</c:v>
                </c:pt>
                <c:pt idx="67">
                  <c:v>85</c:v>
                </c:pt>
                <c:pt idx="68">
                  <c:v>66</c:v>
                </c:pt>
                <c:pt idx="69">
                  <c:v>90</c:v>
                </c:pt>
                <c:pt idx="70">
                  <c:v>70</c:v>
                </c:pt>
                <c:pt idx="71">
                  <c:v>89</c:v>
                </c:pt>
                <c:pt idx="72">
                  <c:v>98</c:v>
                </c:pt>
                <c:pt idx="73">
                  <c:v>94</c:v>
                </c:pt>
                <c:pt idx="74">
                  <c:v>77</c:v>
                </c:pt>
                <c:pt idx="75">
                  <c:v>82</c:v>
                </c:pt>
                <c:pt idx="76">
                  <c:v>70</c:v>
                </c:pt>
                <c:pt idx="77">
                  <c:v>79</c:v>
                </c:pt>
                <c:pt idx="78">
                  <c:v>84</c:v>
                </c:pt>
                <c:pt idx="79">
                  <c:v>88</c:v>
                </c:pt>
                <c:pt idx="80">
                  <c:v>73</c:v>
                </c:pt>
                <c:pt idx="81">
                  <c:v>88</c:v>
                </c:pt>
                <c:pt idx="82">
                  <c:v>77</c:v>
                </c:pt>
                <c:pt idx="83">
                  <c:v>87</c:v>
                </c:pt>
                <c:pt idx="84">
                  <c:v>88</c:v>
                </c:pt>
                <c:pt idx="85">
                  <c:v>90</c:v>
                </c:pt>
                <c:pt idx="86">
                  <c:v>77</c:v>
                </c:pt>
                <c:pt idx="87">
                  <c:v>67</c:v>
                </c:pt>
                <c:pt idx="88">
                  <c:v>83</c:v>
                </c:pt>
                <c:pt idx="89">
                  <c:v>96</c:v>
                </c:pt>
                <c:pt idx="90">
                  <c:v>81</c:v>
                </c:pt>
                <c:pt idx="91">
                  <c:v>96</c:v>
                </c:pt>
                <c:pt idx="92">
                  <c:v>85</c:v>
                </c:pt>
                <c:pt idx="93">
                  <c:v>97</c:v>
                </c:pt>
                <c:pt idx="94">
                  <c:v>66</c:v>
                </c:pt>
                <c:pt idx="95">
                  <c:v>63</c:v>
                </c:pt>
                <c:pt idx="96">
                  <c:v>90</c:v>
                </c:pt>
                <c:pt idx="97">
                  <c:v>92</c:v>
                </c:pt>
                <c:pt idx="98">
                  <c:v>74</c:v>
                </c:pt>
                <c:pt idx="99">
                  <c:v>93</c:v>
                </c:pt>
                <c:pt idx="100">
                  <c:v>51</c:v>
                </c:pt>
                <c:pt idx="101">
                  <c:v>86</c:v>
                </c:pt>
                <c:pt idx="102">
                  <c:v>78</c:v>
                </c:pt>
                <c:pt idx="103">
                  <c:v>92</c:v>
                </c:pt>
                <c:pt idx="104">
                  <c:v>62</c:v>
                </c:pt>
                <c:pt idx="105">
                  <c:v>74</c:v>
                </c:pt>
                <c:pt idx="106">
                  <c:v>66</c:v>
                </c:pt>
                <c:pt idx="107">
                  <c:v>74</c:v>
                </c:pt>
                <c:pt idx="108">
                  <c:v>85</c:v>
                </c:pt>
                <c:pt idx="109">
                  <c:v>96</c:v>
                </c:pt>
                <c:pt idx="110">
                  <c:v>73</c:v>
                </c:pt>
                <c:pt idx="111">
                  <c:v>94</c:v>
                </c:pt>
                <c:pt idx="112">
                  <c:v>76</c:v>
                </c:pt>
                <c:pt idx="113">
                  <c:v>71</c:v>
                </c:pt>
                <c:pt idx="114">
                  <c:v>76</c:v>
                </c:pt>
                <c:pt idx="115">
                  <c:v>97</c:v>
                </c:pt>
                <c:pt idx="116">
                  <c:v>92</c:v>
                </c:pt>
                <c:pt idx="117">
                  <c:v>91</c:v>
                </c:pt>
                <c:pt idx="118">
                  <c:v>74</c:v>
                </c:pt>
                <c:pt idx="119">
                  <c:v>86</c:v>
                </c:pt>
                <c:pt idx="120">
                  <c:v>81</c:v>
                </c:pt>
                <c:pt idx="121">
                  <c:v>94</c:v>
                </c:pt>
                <c:pt idx="122">
                  <c:v>93</c:v>
                </c:pt>
                <c:pt idx="123">
                  <c:v>69</c:v>
                </c:pt>
                <c:pt idx="124">
                  <c:v>61</c:v>
                </c:pt>
                <c:pt idx="125">
                  <c:v>85</c:v>
                </c:pt>
                <c:pt idx="126">
                  <c:v>97</c:v>
                </c:pt>
                <c:pt idx="127">
                  <c:v>68</c:v>
                </c:pt>
                <c:pt idx="128">
                  <c:v>64</c:v>
                </c:pt>
                <c:pt idx="129">
                  <c:v>88</c:v>
                </c:pt>
                <c:pt idx="130">
                  <c:v>55</c:v>
                </c:pt>
                <c:pt idx="131">
                  <c:v>72</c:v>
                </c:pt>
                <c:pt idx="132">
                  <c:v>89</c:v>
                </c:pt>
                <c:pt idx="133">
                  <c:v>86</c:v>
                </c:pt>
                <c:pt idx="134">
                  <c:v>69</c:v>
                </c:pt>
                <c:pt idx="135">
                  <c:v>83</c:v>
                </c:pt>
                <c:pt idx="136">
                  <c:v>66</c:v>
                </c:pt>
                <c:pt idx="137">
                  <c:v>74</c:v>
                </c:pt>
                <c:pt idx="138">
                  <c:v>95</c:v>
                </c:pt>
                <c:pt idx="139">
                  <c:v>94</c:v>
                </c:pt>
                <c:pt idx="140">
                  <c:v>81</c:v>
                </c:pt>
                <c:pt idx="141">
                  <c:v>79</c:v>
                </c:pt>
                <c:pt idx="142">
                  <c:v>76</c:v>
                </c:pt>
                <c:pt idx="143">
                  <c:v>75</c:v>
                </c:pt>
                <c:pt idx="144">
                  <c:v>94</c:v>
                </c:pt>
                <c:pt idx="145">
                  <c:v>88</c:v>
                </c:pt>
                <c:pt idx="146">
                  <c:v>90</c:v>
                </c:pt>
                <c:pt idx="147">
                  <c:v>93</c:v>
                </c:pt>
                <c:pt idx="148">
                  <c:v>73</c:v>
                </c:pt>
                <c:pt idx="149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A-4DA8-AED6-8F68ECDA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0048"/>
        <c:axId val="523682568"/>
      </c:scatterChart>
      <c:valAx>
        <c:axId val="5236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2568"/>
        <c:crosses val="autoZero"/>
        <c:crossBetween val="midCat"/>
      </c:valAx>
      <c:valAx>
        <c:axId val="52368256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80048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3</xdr:row>
      <xdr:rowOff>83820</xdr:rowOff>
    </xdr:from>
    <xdr:to>
      <xdr:col>19</xdr:col>
      <xdr:colOff>441960</xdr:colOff>
      <xdr:row>18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DC61A1-307F-4731-BA0D-B9FF8C05D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30480</xdr:rowOff>
    </xdr:from>
    <xdr:to>
      <xdr:col>10</xdr:col>
      <xdr:colOff>312420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59579-2C43-5491-7833-BA25EBDAE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98A97-433A-EA64-933C-5338334D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545C3-44DC-41A9-A742-CF043E546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7845B-5B3E-4D9B-9BF1-52F4E5D8A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594360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D832A-7D82-41C7-A188-80864248D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38100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A51D9-13EC-4C55-A2A3-2A32BCE39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38100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4ECFB-8820-443E-B6CF-866153182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51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I22" sqref="AI22"/>
    </sheetView>
  </sheetViews>
  <sheetFormatPr defaultRowHeight="14.4" x14ac:dyDescent="0.3"/>
  <cols>
    <col min="1" max="1" width="10.88671875" bestFit="1" customWidth="1"/>
    <col min="4" max="4" width="11.44140625" customWidth="1"/>
    <col min="31" max="31" width="13" customWidth="1"/>
  </cols>
  <sheetData>
    <row r="1" spans="1:84" x14ac:dyDescent="0.3">
      <c r="A1" t="s">
        <v>99</v>
      </c>
      <c r="B1" t="s">
        <v>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85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103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109</v>
      </c>
      <c r="AV1" t="s">
        <v>108</v>
      </c>
      <c r="AW1" t="s">
        <v>72</v>
      </c>
      <c r="AX1" t="s">
        <v>110</v>
      </c>
      <c r="AY1" t="s">
        <v>111</v>
      </c>
      <c r="AZ1" t="s">
        <v>112</v>
      </c>
      <c r="BA1" t="s">
        <v>100</v>
      </c>
      <c r="BB1" t="s">
        <v>113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101</v>
      </c>
      <c r="BO1" t="s">
        <v>98</v>
      </c>
      <c r="BP1" t="s">
        <v>86</v>
      </c>
      <c r="BQ1" t="s">
        <v>102</v>
      </c>
      <c r="BR1" t="s">
        <v>87</v>
      </c>
      <c r="BS1" t="s">
        <v>104</v>
      </c>
      <c r="BT1" t="s">
        <v>105</v>
      </c>
      <c r="BU1" t="s">
        <v>106</v>
      </c>
      <c r="BV1" t="s">
        <v>107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</row>
    <row r="2" spans="1:84" x14ac:dyDescent="0.3">
      <c r="A2" t="s">
        <v>28</v>
      </c>
      <c r="B2">
        <v>2016</v>
      </c>
      <c r="C2">
        <v>50</v>
      </c>
      <c r="D2">
        <v>26.7</v>
      </c>
      <c r="E2">
        <v>4.6399999999999997</v>
      </c>
      <c r="F2">
        <v>162</v>
      </c>
      <c r="G2">
        <v>6260</v>
      </c>
      <c r="H2">
        <v>5665</v>
      </c>
      <c r="I2">
        <v>752</v>
      </c>
      <c r="J2">
        <v>1479</v>
      </c>
      <c r="K2">
        <v>285</v>
      </c>
      <c r="L2">
        <v>56</v>
      </c>
      <c r="M2">
        <v>190</v>
      </c>
      <c r="N2">
        <v>709</v>
      </c>
      <c r="O2">
        <v>137</v>
      </c>
      <c r="P2">
        <v>31</v>
      </c>
      <c r="Q2">
        <v>463</v>
      </c>
      <c r="R2">
        <v>1427</v>
      </c>
      <c r="S2">
        <v>0.26100000000000001</v>
      </c>
      <c r="T2">
        <v>0.32</v>
      </c>
      <c r="U2">
        <v>0.432</v>
      </c>
      <c r="V2">
        <v>0.752</v>
      </c>
      <c r="W2">
        <v>95</v>
      </c>
      <c r="X2">
        <v>2446</v>
      </c>
      <c r="Y2">
        <v>117</v>
      </c>
      <c r="Z2">
        <v>50</v>
      </c>
      <c r="AA2">
        <v>43</v>
      </c>
      <c r="AB2">
        <v>38</v>
      </c>
      <c r="AC2">
        <v>43</v>
      </c>
      <c r="AD2">
        <v>1113</v>
      </c>
      <c r="AE2" t="s">
        <v>28</v>
      </c>
      <c r="AF2">
        <v>29</v>
      </c>
      <c r="AG2">
        <v>26.4</v>
      </c>
      <c r="AH2">
        <v>5.49</v>
      </c>
      <c r="AI2">
        <v>69</v>
      </c>
      <c r="AJ2">
        <v>93</v>
      </c>
      <c r="AK2">
        <v>0.42599999999999999</v>
      </c>
      <c r="AL2">
        <v>5.09</v>
      </c>
      <c r="AM2">
        <v>162</v>
      </c>
      <c r="AN2">
        <v>162</v>
      </c>
      <c r="AO2">
        <v>160</v>
      </c>
      <c r="AP2">
        <v>2</v>
      </c>
      <c r="AQ2">
        <v>7</v>
      </c>
      <c r="AR2">
        <v>2</v>
      </c>
      <c r="AS2">
        <v>31</v>
      </c>
      <c r="AT2">
        <v>1451.1</v>
      </c>
      <c r="AU2">
        <v>1563</v>
      </c>
      <c r="AV2">
        <v>890</v>
      </c>
      <c r="AW2">
        <v>821</v>
      </c>
      <c r="AX2">
        <v>202</v>
      </c>
      <c r="AY2">
        <v>603</v>
      </c>
      <c r="AZ2">
        <v>57</v>
      </c>
      <c r="BA2">
        <v>1318</v>
      </c>
      <c r="BB2">
        <v>57</v>
      </c>
      <c r="BC2">
        <v>7</v>
      </c>
      <c r="BD2">
        <v>69</v>
      </c>
      <c r="BE2">
        <v>6437</v>
      </c>
      <c r="BF2">
        <v>87</v>
      </c>
      <c r="BG2">
        <v>4.5</v>
      </c>
      <c r="BH2">
        <v>1.492</v>
      </c>
      <c r="BI2">
        <v>9.6999999999999993</v>
      </c>
      <c r="BJ2">
        <v>1.3</v>
      </c>
      <c r="BK2">
        <v>3.7</v>
      </c>
      <c r="BL2">
        <v>8.1999999999999993</v>
      </c>
      <c r="BM2">
        <v>2.19</v>
      </c>
      <c r="BN2">
        <v>1193</v>
      </c>
      <c r="BO2" t="s">
        <v>28</v>
      </c>
      <c r="BP2">
        <v>50</v>
      </c>
      <c r="BQ2">
        <v>5.49</v>
      </c>
      <c r="BR2">
        <v>0.66500000000000004</v>
      </c>
      <c r="BS2">
        <v>162</v>
      </c>
      <c r="BT2">
        <v>1458</v>
      </c>
      <c r="BU2">
        <v>1105</v>
      </c>
      <c r="BV2">
        <v>13062</v>
      </c>
      <c r="BW2">
        <v>6118</v>
      </c>
      <c r="BX2">
        <v>4354</v>
      </c>
      <c r="BY2">
        <v>1663</v>
      </c>
      <c r="BZ2">
        <v>101</v>
      </c>
      <c r="CA2">
        <v>143</v>
      </c>
      <c r="CB2">
        <v>0.98299999999999998</v>
      </c>
      <c r="CC2">
        <v>-50</v>
      </c>
      <c r="CD2">
        <v>-5</v>
      </c>
      <c r="CE2">
        <v>-17</v>
      </c>
      <c r="CF2">
        <v>-2</v>
      </c>
    </row>
    <row r="3" spans="1:84" x14ac:dyDescent="0.3">
      <c r="A3" t="s">
        <v>29</v>
      </c>
      <c r="B3">
        <v>2016</v>
      </c>
      <c r="C3">
        <v>60</v>
      </c>
      <c r="D3">
        <v>28.9</v>
      </c>
      <c r="E3">
        <v>4.03</v>
      </c>
      <c r="F3">
        <v>161</v>
      </c>
      <c r="G3">
        <v>6192</v>
      </c>
      <c r="H3">
        <v>5514</v>
      </c>
      <c r="I3">
        <v>649</v>
      </c>
      <c r="J3">
        <v>1404</v>
      </c>
      <c r="K3">
        <v>295</v>
      </c>
      <c r="L3">
        <v>27</v>
      </c>
      <c r="M3">
        <v>122</v>
      </c>
      <c r="N3">
        <v>615</v>
      </c>
      <c r="O3">
        <v>75</v>
      </c>
      <c r="P3">
        <v>34</v>
      </c>
      <c r="Q3">
        <v>502</v>
      </c>
      <c r="R3">
        <v>1240</v>
      </c>
      <c r="S3">
        <v>0.255</v>
      </c>
      <c r="T3">
        <v>0.32100000000000001</v>
      </c>
      <c r="U3">
        <v>0.38400000000000001</v>
      </c>
      <c r="V3">
        <v>0.70499999999999996</v>
      </c>
      <c r="W3">
        <v>89</v>
      </c>
      <c r="X3">
        <v>2119</v>
      </c>
      <c r="Y3">
        <v>145</v>
      </c>
      <c r="Z3">
        <v>59</v>
      </c>
      <c r="AA3">
        <v>64</v>
      </c>
      <c r="AB3">
        <v>52</v>
      </c>
      <c r="AC3">
        <v>60</v>
      </c>
      <c r="AD3">
        <v>1161</v>
      </c>
      <c r="AE3" t="s">
        <v>29</v>
      </c>
      <c r="AF3">
        <v>35</v>
      </c>
      <c r="AG3">
        <v>26.4</v>
      </c>
      <c r="AH3">
        <v>4.84</v>
      </c>
      <c r="AI3">
        <v>68</v>
      </c>
      <c r="AJ3">
        <v>93</v>
      </c>
      <c r="AK3">
        <v>0.42199999999999999</v>
      </c>
      <c r="AL3">
        <v>4.51</v>
      </c>
      <c r="AM3">
        <v>161</v>
      </c>
      <c r="AN3">
        <v>161</v>
      </c>
      <c r="AO3">
        <v>160</v>
      </c>
      <c r="AP3">
        <v>1</v>
      </c>
      <c r="AQ3">
        <v>9</v>
      </c>
      <c r="AR3">
        <v>1</v>
      </c>
      <c r="AS3">
        <v>39</v>
      </c>
      <c r="AT3">
        <v>1447.2</v>
      </c>
      <c r="AU3">
        <v>1414</v>
      </c>
      <c r="AV3">
        <v>779</v>
      </c>
      <c r="AW3">
        <v>725</v>
      </c>
      <c r="AX3">
        <v>177</v>
      </c>
      <c r="AY3">
        <v>547</v>
      </c>
      <c r="AZ3">
        <v>55</v>
      </c>
      <c r="BA3">
        <v>1227</v>
      </c>
      <c r="BB3">
        <v>70</v>
      </c>
      <c r="BC3">
        <v>4</v>
      </c>
      <c r="BD3">
        <v>83</v>
      </c>
      <c r="BE3">
        <v>6250</v>
      </c>
      <c r="BF3">
        <v>92</v>
      </c>
      <c r="BG3">
        <v>4.32</v>
      </c>
      <c r="BH3">
        <v>1.355</v>
      </c>
      <c r="BI3">
        <v>8.8000000000000007</v>
      </c>
      <c r="BJ3">
        <v>1.1000000000000001</v>
      </c>
      <c r="BK3">
        <v>3.4</v>
      </c>
      <c r="BL3">
        <v>7.6</v>
      </c>
      <c r="BM3">
        <v>2.2400000000000002</v>
      </c>
      <c r="BN3">
        <v>1128</v>
      </c>
      <c r="BO3" t="s">
        <v>29</v>
      </c>
      <c r="BP3">
        <v>59</v>
      </c>
      <c r="BQ3">
        <v>4.84</v>
      </c>
      <c r="BR3">
        <v>0.69199999999999995</v>
      </c>
      <c r="BS3">
        <v>161</v>
      </c>
      <c r="BT3">
        <v>1449</v>
      </c>
      <c r="BU3">
        <v>1164</v>
      </c>
      <c r="BV3">
        <v>13029</v>
      </c>
      <c r="BW3">
        <v>6009</v>
      </c>
      <c r="BX3">
        <v>4343</v>
      </c>
      <c r="BY3">
        <v>1565</v>
      </c>
      <c r="BZ3">
        <v>101</v>
      </c>
      <c r="CA3">
        <v>134</v>
      </c>
      <c r="CB3">
        <v>0.98299999999999998</v>
      </c>
      <c r="CC3">
        <v>16</v>
      </c>
      <c r="CD3">
        <v>1</v>
      </c>
      <c r="CE3">
        <v>-28</v>
      </c>
      <c r="CF3">
        <v>0</v>
      </c>
    </row>
    <row r="4" spans="1:84" x14ac:dyDescent="0.3">
      <c r="A4" t="s">
        <v>30</v>
      </c>
      <c r="B4">
        <v>2016</v>
      </c>
      <c r="C4">
        <v>40</v>
      </c>
      <c r="D4">
        <v>28.4</v>
      </c>
      <c r="E4">
        <v>4.59</v>
      </c>
      <c r="F4">
        <v>162</v>
      </c>
      <c r="G4">
        <v>6089</v>
      </c>
      <c r="H4">
        <v>5524</v>
      </c>
      <c r="I4">
        <v>744</v>
      </c>
      <c r="J4">
        <v>1413</v>
      </c>
      <c r="K4">
        <v>265</v>
      </c>
      <c r="L4">
        <v>6</v>
      </c>
      <c r="M4">
        <v>253</v>
      </c>
      <c r="N4">
        <v>710</v>
      </c>
      <c r="O4">
        <v>19</v>
      </c>
      <c r="P4">
        <v>13</v>
      </c>
      <c r="Q4">
        <v>468</v>
      </c>
      <c r="R4">
        <v>1324</v>
      </c>
      <c r="S4">
        <v>0.25600000000000001</v>
      </c>
      <c r="T4">
        <v>0.317</v>
      </c>
      <c r="U4">
        <v>0.443</v>
      </c>
      <c r="V4">
        <v>0.76</v>
      </c>
      <c r="W4">
        <v>99</v>
      </c>
      <c r="X4">
        <v>2449</v>
      </c>
      <c r="Y4">
        <v>119</v>
      </c>
      <c r="Z4">
        <v>44</v>
      </c>
      <c r="AA4">
        <v>17</v>
      </c>
      <c r="AB4">
        <v>36</v>
      </c>
      <c r="AC4">
        <v>19</v>
      </c>
      <c r="AD4">
        <v>1065</v>
      </c>
      <c r="AE4" t="s">
        <v>30</v>
      </c>
      <c r="AF4">
        <v>27</v>
      </c>
      <c r="AG4">
        <v>27.9</v>
      </c>
      <c r="AH4">
        <v>4.41</v>
      </c>
      <c r="AI4">
        <v>89</v>
      </c>
      <c r="AJ4">
        <v>73</v>
      </c>
      <c r="AK4">
        <v>0.54900000000000004</v>
      </c>
      <c r="AL4">
        <v>4.22</v>
      </c>
      <c r="AM4">
        <v>162</v>
      </c>
      <c r="AN4">
        <v>162</v>
      </c>
      <c r="AO4">
        <v>161</v>
      </c>
      <c r="AP4">
        <v>1</v>
      </c>
      <c r="AQ4">
        <v>9</v>
      </c>
      <c r="AR4">
        <v>0</v>
      </c>
      <c r="AS4">
        <v>54</v>
      </c>
      <c r="AT4">
        <v>1432</v>
      </c>
      <c r="AU4">
        <v>1408</v>
      </c>
      <c r="AV4">
        <v>715</v>
      </c>
      <c r="AW4">
        <v>671</v>
      </c>
      <c r="AX4">
        <v>183</v>
      </c>
      <c r="AY4">
        <v>545</v>
      </c>
      <c r="AZ4">
        <v>23</v>
      </c>
      <c r="BA4">
        <v>1248</v>
      </c>
      <c r="BB4">
        <v>51</v>
      </c>
      <c r="BC4">
        <v>3</v>
      </c>
      <c r="BD4">
        <v>59</v>
      </c>
      <c r="BE4">
        <v>6122</v>
      </c>
      <c r="BF4">
        <v>105</v>
      </c>
      <c r="BG4">
        <v>4.3099999999999996</v>
      </c>
      <c r="BH4">
        <v>1.3640000000000001</v>
      </c>
      <c r="BI4">
        <v>8.8000000000000007</v>
      </c>
      <c r="BJ4">
        <v>1.2</v>
      </c>
      <c r="BK4">
        <v>3.4</v>
      </c>
      <c r="BL4">
        <v>7.8</v>
      </c>
      <c r="BM4">
        <v>2.29</v>
      </c>
      <c r="BN4">
        <v>1111</v>
      </c>
      <c r="BO4" t="s">
        <v>30</v>
      </c>
      <c r="BP4">
        <v>46</v>
      </c>
      <c r="BQ4">
        <v>4.41</v>
      </c>
      <c r="BR4">
        <v>0.68799999999999994</v>
      </c>
      <c r="BS4">
        <v>162</v>
      </c>
      <c r="BT4">
        <v>1458</v>
      </c>
      <c r="BU4">
        <v>1108</v>
      </c>
      <c r="BV4">
        <v>12888</v>
      </c>
      <c r="BW4">
        <v>5955</v>
      </c>
      <c r="BX4">
        <v>4296</v>
      </c>
      <c r="BY4">
        <v>1579</v>
      </c>
      <c r="BZ4">
        <v>80</v>
      </c>
      <c r="CA4">
        <v>165</v>
      </c>
      <c r="CB4">
        <v>0.98699999999999999</v>
      </c>
      <c r="CC4">
        <v>-12</v>
      </c>
      <c r="CD4">
        <v>-1</v>
      </c>
      <c r="CE4">
        <v>-29</v>
      </c>
      <c r="CF4">
        <v>-3</v>
      </c>
    </row>
    <row r="5" spans="1:84" x14ac:dyDescent="0.3">
      <c r="A5" t="s">
        <v>31</v>
      </c>
      <c r="B5">
        <v>2016</v>
      </c>
      <c r="C5">
        <v>43</v>
      </c>
      <c r="D5">
        <v>28.5</v>
      </c>
      <c r="E5">
        <v>5.42</v>
      </c>
      <c r="F5">
        <v>162</v>
      </c>
      <c r="G5">
        <v>6320</v>
      </c>
      <c r="H5">
        <v>5670</v>
      </c>
      <c r="I5">
        <v>878</v>
      </c>
      <c r="J5">
        <v>1598</v>
      </c>
      <c r="K5">
        <v>343</v>
      </c>
      <c r="L5">
        <v>25</v>
      </c>
      <c r="M5">
        <v>208</v>
      </c>
      <c r="N5">
        <v>836</v>
      </c>
      <c r="O5">
        <v>83</v>
      </c>
      <c r="P5">
        <v>24</v>
      </c>
      <c r="Q5">
        <v>558</v>
      </c>
      <c r="R5">
        <v>1160</v>
      </c>
      <c r="S5">
        <v>0.28199999999999997</v>
      </c>
      <c r="T5">
        <v>0.34799999999999998</v>
      </c>
      <c r="U5">
        <v>0.46100000000000002</v>
      </c>
      <c r="V5">
        <v>0.81</v>
      </c>
      <c r="W5">
        <v>110</v>
      </c>
      <c r="X5">
        <v>2615</v>
      </c>
      <c r="Y5">
        <v>137</v>
      </c>
      <c r="Z5">
        <v>43</v>
      </c>
      <c r="AA5">
        <v>8</v>
      </c>
      <c r="AB5">
        <v>40</v>
      </c>
      <c r="AC5">
        <v>34</v>
      </c>
      <c r="AD5">
        <v>1162</v>
      </c>
      <c r="AE5" t="s">
        <v>31</v>
      </c>
      <c r="AF5">
        <v>25</v>
      </c>
      <c r="AG5">
        <v>29</v>
      </c>
      <c r="AH5">
        <v>4.28</v>
      </c>
      <c r="AI5">
        <v>93</v>
      </c>
      <c r="AJ5">
        <v>69</v>
      </c>
      <c r="AK5">
        <v>0.57399999999999995</v>
      </c>
      <c r="AL5">
        <v>4</v>
      </c>
      <c r="AM5">
        <v>162</v>
      </c>
      <c r="AN5">
        <v>162</v>
      </c>
      <c r="AO5">
        <v>153</v>
      </c>
      <c r="AP5">
        <v>9</v>
      </c>
      <c r="AQ5">
        <v>5</v>
      </c>
      <c r="AR5">
        <v>1</v>
      </c>
      <c r="AS5">
        <v>43</v>
      </c>
      <c r="AT5">
        <v>1439.2</v>
      </c>
      <c r="AU5">
        <v>1342</v>
      </c>
      <c r="AV5">
        <v>694</v>
      </c>
      <c r="AW5">
        <v>640</v>
      </c>
      <c r="AX5">
        <v>176</v>
      </c>
      <c r="AY5">
        <v>490</v>
      </c>
      <c r="AZ5">
        <v>16</v>
      </c>
      <c r="BA5">
        <v>1362</v>
      </c>
      <c r="BB5">
        <v>65</v>
      </c>
      <c r="BC5">
        <v>0</v>
      </c>
      <c r="BD5">
        <v>52</v>
      </c>
      <c r="BE5">
        <v>6073</v>
      </c>
      <c r="BF5">
        <v>114</v>
      </c>
      <c r="BG5">
        <v>4</v>
      </c>
      <c r="BH5">
        <v>1.2729999999999999</v>
      </c>
      <c r="BI5">
        <v>8.4</v>
      </c>
      <c r="BJ5">
        <v>1.1000000000000001</v>
      </c>
      <c r="BK5">
        <v>3.1</v>
      </c>
      <c r="BL5">
        <v>8.5</v>
      </c>
      <c r="BM5">
        <v>2.78</v>
      </c>
      <c r="BN5">
        <v>1060</v>
      </c>
      <c r="BO5" t="s">
        <v>31</v>
      </c>
      <c r="BP5">
        <v>50</v>
      </c>
      <c r="BQ5">
        <v>4.28</v>
      </c>
      <c r="BR5">
        <v>0.69499999999999995</v>
      </c>
      <c r="BS5">
        <v>162</v>
      </c>
      <c r="BT5">
        <v>1458</v>
      </c>
      <c r="BU5">
        <v>1143</v>
      </c>
      <c r="BV5">
        <v>12957</v>
      </c>
      <c r="BW5">
        <v>5821</v>
      </c>
      <c r="BX5">
        <v>4319</v>
      </c>
      <c r="BY5">
        <v>1427</v>
      </c>
      <c r="BZ5">
        <v>75</v>
      </c>
      <c r="CA5">
        <v>139</v>
      </c>
      <c r="CB5">
        <v>0.98699999999999999</v>
      </c>
      <c r="CC5">
        <v>11</v>
      </c>
      <c r="CD5">
        <v>1</v>
      </c>
      <c r="CE5">
        <v>49</v>
      </c>
      <c r="CF5">
        <v>1</v>
      </c>
    </row>
    <row r="6" spans="1:84" x14ac:dyDescent="0.3">
      <c r="A6" t="s">
        <v>32</v>
      </c>
      <c r="B6">
        <v>2016</v>
      </c>
      <c r="C6">
        <v>45</v>
      </c>
      <c r="D6">
        <v>27.4</v>
      </c>
      <c r="E6">
        <v>4.99</v>
      </c>
      <c r="F6">
        <v>162</v>
      </c>
      <c r="G6">
        <v>6335</v>
      </c>
      <c r="H6">
        <v>5503</v>
      </c>
      <c r="I6">
        <v>808</v>
      </c>
      <c r="J6">
        <v>1409</v>
      </c>
      <c r="K6">
        <v>293</v>
      </c>
      <c r="L6">
        <v>30</v>
      </c>
      <c r="M6">
        <v>199</v>
      </c>
      <c r="N6">
        <v>767</v>
      </c>
      <c r="O6">
        <v>66</v>
      </c>
      <c r="P6">
        <v>34</v>
      </c>
      <c r="Q6">
        <v>656</v>
      </c>
      <c r="R6">
        <v>1339</v>
      </c>
      <c r="S6">
        <v>0.25600000000000001</v>
      </c>
      <c r="T6">
        <v>0.34300000000000003</v>
      </c>
      <c r="U6">
        <v>0.42899999999999999</v>
      </c>
      <c r="V6">
        <v>0.77200000000000002</v>
      </c>
      <c r="W6">
        <v>107</v>
      </c>
      <c r="X6">
        <v>2359</v>
      </c>
      <c r="Y6">
        <v>107</v>
      </c>
      <c r="Z6">
        <v>96</v>
      </c>
      <c r="AA6">
        <v>42</v>
      </c>
      <c r="AB6">
        <v>37</v>
      </c>
      <c r="AC6">
        <v>45</v>
      </c>
      <c r="AD6">
        <v>1217</v>
      </c>
      <c r="AE6" t="s">
        <v>32</v>
      </c>
      <c r="AF6">
        <v>26</v>
      </c>
      <c r="AG6">
        <v>29.9</v>
      </c>
      <c r="AH6">
        <v>3.43</v>
      </c>
      <c r="AI6">
        <v>103</v>
      </c>
      <c r="AJ6">
        <v>58</v>
      </c>
      <c r="AK6">
        <v>0.64</v>
      </c>
      <c r="AL6">
        <v>3.15</v>
      </c>
      <c r="AM6">
        <v>162</v>
      </c>
      <c r="AN6">
        <v>162</v>
      </c>
      <c r="AO6">
        <v>157</v>
      </c>
      <c r="AP6">
        <v>5</v>
      </c>
      <c r="AQ6">
        <v>15</v>
      </c>
      <c r="AR6">
        <v>2</v>
      </c>
      <c r="AS6">
        <v>38</v>
      </c>
      <c r="AT6">
        <v>1459.2</v>
      </c>
      <c r="AU6">
        <v>1125</v>
      </c>
      <c r="AV6">
        <v>556</v>
      </c>
      <c r="AW6">
        <v>511</v>
      </c>
      <c r="AX6">
        <v>163</v>
      </c>
      <c r="AY6">
        <v>495</v>
      </c>
      <c r="AZ6">
        <v>24</v>
      </c>
      <c r="BA6">
        <v>1441</v>
      </c>
      <c r="BB6">
        <v>63</v>
      </c>
      <c r="BC6">
        <v>0</v>
      </c>
      <c r="BD6">
        <v>80</v>
      </c>
      <c r="BE6">
        <v>5933</v>
      </c>
      <c r="BF6">
        <v>128</v>
      </c>
      <c r="BG6">
        <v>3.77</v>
      </c>
      <c r="BH6">
        <v>1.1100000000000001</v>
      </c>
      <c r="BI6">
        <v>6.9</v>
      </c>
      <c r="BJ6">
        <v>1</v>
      </c>
      <c r="BK6">
        <v>3.1</v>
      </c>
      <c r="BL6">
        <v>8.9</v>
      </c>
      <c r="BM6">
        <v>2.91</v>
      </c>
      <c r="BN6">
        <v>998</v>
      </c>
      <c r="BO6" t="s">
        <v>32</v>
      </c>
      <c r="BP6">
        <v>45</v>
      </c>
      <c r="BQ6">
        <v>3.43</v>
      </c>
      <c r="BR6">
        <v>0.72799999999999998</v>
      </c>
      <c r="BS6">
        <v>162</v>
      </c>
      <c r="BT6">
        <v>1458</v>
      </c>
      <c r="BU6">
        <v>1017</v>
      </c>
      <c r="BV6">
        <v>13137</v>
      </c>
      <c r="BW6">
        <v>6115</v>
      </c>
      <c r="BX6">
        <v>4379</v>
      </c>
      <c r="BY6">
        <v>1635</v>
      </c>
      <c r="BZ6">
        <v>101</v>
      </c>
      <c r="CA6">
        <v>116</v>
      </c>
      <c r="CB6">
        <v>0.98299999999999998</v>
      </c>
      <c r="CC6">
        <v>118</v>
      </c>
      <c r="CD6">
        <v>11</v>
      </c>
      <c r="CE6">
        <v>96</v>
      </c>
      <c r="CF6">
        <v>9</v>
      </c>
    </row>
    <row r="7" spans="1:84" x14ac:dyDescent="0.3">
      <c r="A7" t="s">
        <v>33</v>
      </c>
      <c r="B7">
        <v>2016</v>
      </c>
      <c r="C7">
        <v>43</v>
      </c>
      <c r="D7">
        <v>28.3</v>
      </c>
      <c r="E7">
        <v>4.2300000000000004</v>
      </c>
      <c r="F7">
        <v>162</v>
      </c>
      <c r="G7">
        <v>6131</v>
      </c>
      <c r="H7">
        <v>5550</v>
      </c>
      <c r="I7">
        <v>686</v>
      </c>
      <c r="J7">
        <v>1428</v>
      </c>
      <c r="K7">
        <v>277</v>
      </c>
      <c r="L7">
        <v>33</v>
      </c>
      <c r="M7">
        <v>168</v>
      </c>
      <c r="N7">
        <v>656</v>
      </c>
      <c r="O7">
        <v>77</v>
      </c>
      <c r="P7">
        <v>36</v>
      </c>
      <c r="Q7">
        <v>455</v>
      </c>
      <c r="R7">
        <v>1285</v>
      </c>
      <c r="S7">
        <v>0.25700000000000001</v>
      </c>
      <c r="T7">
        <v>0.317</v>
      </c>
      <c r="U7">
        <v>0.41</v>
      </c>
      <c r="V7">
        <v>0.72699999999999998</v>
      </c>
      <c r="W7">
        <v>101</v>
      </c>
      <c r="X7">
        <v>2275</v>
      </c>
      <c r="Y7">
        <v>122</v>
      </c>
      <c r="Z7">
        <v>53</v>
      </c>
      <c r="AA7">
        <v>29</v>
      </c>
      <c r="AB7">
        <v>44</v>
      </c>
      <c r="AC7">
        <v>16</v>
      </c>
      <c r="AD7">
        <v>1105</v>
      </c>
      <c r="AE7" t="s">
        <v>33</v>
      </c>
      <c r="AF7">
        <v>28</v>
      </c>
      <c r="AG7">
        <v>28.6</v>
      </c>
      <c r="AH7">
        <v>4.41</v>
      </c>
      <c r="AI7">
        <v>78</v>
      </c>
      <c r="AJ7">
        <v>84</v>
      </c>
      <c r="AK7">
        <v>0.48099999999999998</v>
      </c>
      <c r="AL7">
        <v>4.0999999999999996</v>
      </c>
      <c r="AM7">
        <v>162</v>
      </c>
      <c r="AN7">
        <v>162</v>
      </c>
      <c r="AO7">
        <v>155</v>
      </c>
      <c r="AP7">
        <v>7</v>
      </c>
      <c r="AQ7">
        <v>10</v>
      </c>
      <c r="AR7">
        <v>1</v>
      </c>
      <c r="AS7">
        <v>43</v>
      </c>
      <c r="AT7">
        <v>1446.2</v>
      </c>
      <c r="AU7">
        <v>1422</v>
      </c>
      <c r="AV7">
        <v>715</v>
      </c>
      <c r="AW7">
        <v>659</v>
      </c>
      <c r="AX7">
        <v>185</v>
      </c>
      <c r="AY7">
        <v>521</v>
      </c>
      <c r="AZ7">
        <v>30</v>
      </c>
      <c r="BA7">
        <v>1270</v>
      </c>
      <c r="BB7">
        <v>68</v>
      </c>
      <c r="BC7">
        <v>2</v>
      </c>
      <c r="BD7">
        <v>72</v>
      </c>
      <c r="BE7">
        <v>6195</v>
      </c>
      <c r="BF7">
        <v>98</v>
      </c>
      <c r="BG7">
        <v>4.2699999999999996</v>
      </c>
      <c r="BH7">
        <v>1.343</v>
      </c>
      <c r="BI7">
        <v>8.8000000000000007</v>
      </c>
      <c r="BJ7">
        <v>1.2</v>
      </c>
      <c r="BK7">
        <v>3.2</v>
      </c>
      <c r="BL7">
        <v>7.9</v>
      </c>
      <c r="BM7">
        <v>2.44</v>
      </c>
      <c r="BN7">
        <v>1141</v>
      </c>
      <c r="BO7" t="s">
        <v>33</v>
      </c>
      <c r="BP7">
        <v>48</v>
      </c>
      <c r="BQ7">
        <v>4.41</v>
      </c>
      <c r="BR7">
        <v>0.68700000000000006</v>
      </c>
      <c r="BS7">
        <v>162</v>
      </c>
      <c r="BT7">
        <v>1458</v>
      </c>
      <c r="BU7">
        <v>1223</v>
      </c>
      <c r="BV7">
        <v>13020</v>
      </c>
      <c r="BW7">
        <v>5971</v>
      </c>
      <c r="BX7">
        <v>4340</v>
      </c>
      <c r="BY7">
        <v>1536</v>
      </c>
      <c r="BZ7">
        <v>95</v>
      </c>
      <c r="CA7">
        <v>151</v>
      </c>
      <c r="CB7">
        <v>0.98399999999999999</v>
      </c>
      <c r="CC7">
        <v>5</v>
      </c>
      <c r="CD7">
        <v>0</v>
      </c>
      <c r="CE7">
        <v>-19</v>
      </c>
      <c r="CF7">
        <v>-2</v>
      </c>
    </row>
    <row r="8" spans="1:84" x14ac:dyDescent="0.3">
      <c r="A8" t="s">
        <v>34</v>
      </c>
      <c r="B8">
        <v>2016</v>
      </c>
      <c r="C8">
        <v>52</v>
      </c>
      <c r="D8">
        <v>27.8</v>
      </c>
      <c r="E8">
        <v>4.42</v>
      </c>
      <c r="F8">
        <v>162</v>
      </c>
      <c r="G8">
        <v>6094</v>
      </c>
      <c r="H8">
        <v>5487</v>
      </c>
      <c r="I8">
        <v>716</v>
      </c>
      <c r="J8">
        <v>1403</v>
      </c>
      <c r="K8">
        <v>277</v>
      </c>
      <c r="L8">
        <v>33</v>
      </c>
      <c r="M8">
        <v>164</v>
      </c>
      <c r="N8">
        <v>678</v>
      </c>
      <c r="O8">
        <v>139</v>
      </c>
      <c r="P8">
        <v>51</v>
      </c>
      <c r="Q8">
        <v>452</v>
      </c>
      <c r="R8">
        <v>1284</v>
      </c>
      <c r="S8">
        <v>0.25600000000000001</v>
      </c>
      <c r="T8">
        <v>0.316</v>
      </c>
      <c r="U8">
        <v>0.40799999999999997</v>
      </c>
      <c r="V8">
        <v>0.72399999999999998</v>
      </c>
      <c r="W8">
        <v>91</v>
      </c>
      <c r="X8">
        <v>2238</v>
      </c>
      <c r="Y8">
        <v>129</v>
      </c>
      <c r="Z8">
        <v>52</v>
      </c>
      <c r="AA8">
        <v>58</v>
      </c>
      <c r="AB8">
        <v>44</v>
      </c>
      <c r="AC8">
        <v>37</v>
      </c>
      <c r="AD8">
        <v>1014</v>
      </c>
      <c r="AE8" t="s">
        <v>34</v>
      </c>
      <c r="AF8">
        <v>32</v>
      </c>
      <c r="AG8">
        <v>27.1</v>
      </c>
      <c r="AH8">
        <v>5.27</v>
      </c>
      <c r="AI8">
        <v>68</v>
      </c>
      <c r="AJ8">
        <v>94</v>
      </c>
      <c r="AK8">
        <v>0.42</v>
      </c>
      <c r="AL8">
        <v>4.91</v>
      </c>
      <c r="AM8">
        <v>162</v>
      </c>
      <c r="AN8">
        <v>162</v>
      </c>
      <c r="AO8">
        <v>160</v>
      </c>
      <c r="AP8">
        <v>2</v>
      </c>
      <c r="AQ8">
        <v>8</v>
      </c>
      <c r="AR8">
        <v>1</v>
      </c>
      <c r="AS8">
        <v>28</v>
      </c>
      <c r="AT8">
        <v>1442</v>
      </c>
      <c r="AU8">
        <v>1457</v>
      </c>
      <c r="AV8">
        <v>854</v>
      </c>
      <c r="AW8">
        <v>786</v>
      </c>
      <c r="AX8">
        <v>258</v>
      </c>
      <c r="AY8">
        <v>636</v>
      </c>
      <c r="AZ8">
        <v>31</v>
      </c>
      <c r="BA8">
        <v>1241</v>
      </c>
      <c r="BB8">
        <v>78</v>
      </c>
      <c r="BC8">
        <v>12</v>
      </c>
      <c r="BD8">
        <v>61</v>
      </c>
      <c r="BE8">
        <v>6348</v>
      </c>
      <c r="BF8">
        <v>87</v>
      </c>
      <c r="BG8">
        <v>5.24</v>
      </c>
      <c r="BH8">
        <v>1.4510000000000001</v>
      </c>
      <c r="BI8">
        <v>9.1</v>
      </c>
      <c r="BJ8">
        <v>1.6</v>
      </c>
      <c r="BK8">
        <v>4</v>
      </c>
      <c r="BL8">
        <v>7.7</v>
      </c>
      <c r="BM8">
        <v>1.95</v>
      </c>
      <c r="BN8">
        <v>1168</v>
      </c>
      <c r="BO8" t="s">
        <v>34</v>
      </c>
      <c r="BP8">
        <v>52</v>
      </c>
      <c r="BQ8">
        <v>5.27</v>
      </c>
      <c r="BR8">
        <v>0.69399999999999995</v>
      </c>
      <c r="BS8">
        <v>162</v>
      </c>
      <c r="BT8">
        <v>1458</v>
      </c>
      <c r="BU8">
        <v>1151</v>
      </c>
      <c r="BV8">
        <v>12978</v>
      </c>
      <c r="BW8">
        <v>5977</v>
      </c>
      <c r="BX8">
        <v>4326</v>
      </c>
      <c r="BY8">
        <v>1549</v>
      </c>
      <c r="BZ8">
        <v>102</v>
      </c>
      <c r="CA8">
        <v>142</v>
      </c>
      <c r="CB8">
        <v>0.98299999999999998</v>
      </c>
      <c r="CC8">
        <v>-2</v>
      </c>
      <c r="CD8">
        <v>0</v>
      </c>
      <c r="CE8">
        <v>-36</v>
      </c>
      <c r="CF8">
        <v>-3</v>
      </c>
    </row>
    <row r="9" spans="1:84" x14ac:dyDescent="0.3">
      <c r="A9" t="s">
        <v>35</v>
      </c>
      <c r="B9">
        <v>2016</v>
      </c>
      <c r="C9">
        <v>39</v>
      </c>
      <c r="D9">
        <v>28.9</v>
      </c>
      <c r="E9">
        <v>4.83</v>
      </c>
      <c r="F9">
        <v>161</v>
      </c>
      <c r="G9">
        <v>6155</v>
      </c>
      <c r="H9">
        <v>5484</v>
      </c>
      <c r="I9">
        <v>777</v>
      </c>
      <c r="J9">
        <v>1435</v>
      </c>
      <c r="K9">
        <v>308</v>
      </c>
      <c r="L9">
        <v>29</v>
      </c>
      <c r="M9">
        <v>185</v>
      </c>
      <c r="N9">
        <v>733</v>
      </c>
      <c r="O9">
        <v>134</v>
      </c>
      <c r="P9">
        <v>31</v>
      </c>
      <c r="Q9">
        <v>531</v>
      </c>
      <c r="R9">
        <v>1246</v>
      </c>
      <c r="S9">
        <v>0.26200000000000001</v>
      </c>
      <c r="T9">
        <v>0.32900000000000001</v>
      </c>
      <c r="U9">
        <v>0.43</v>
      </c>
      <c r="V9">
        <v>0.75900000000000001</v>
      </c>
      <c r="W9">
        <v>94</v>
      </c>
      <c r="X9">
        <v>2356</v>
      </c>
      <c r="Y9">
        <v>137</v>
      </c>
      <c r="Z9">
        <v>49</v>
      </c>
      <c r="AA9">
        <v>31</v>
      </c>
      <c r="AB9">
        <v>60</v>
      </c>
      <c r="AC9">
        <v>16</v>
      </c>
      <c r="AD9">
        <v>1084</v>
      </c>
      <c r="AE9" t="s">
        <v>35</v>
      </c>
      <c r="AF9">
        <v>27</v>
      </c>
      <c r="AG9">
        <v>28.1</v>
      </c>
      <c r="AH9">
        <v>4.2</v>
      </c>
      <c r="AI9">
        <v>94</v>
      </c>
      <c r="AJ9">
        <v>67</v>
      </c>
      <c r="AK9">
        <v>0.58399999999999996</v>
      </c>
      <c r="AL9">
        <v>3.84</v>
      </c>
      <c r="AM9">
        <v>161</v>
      </c>
      <c r="AN9">
        <v>161</v>
      </c>
      <c r="AO9">
        <v>156</v>
      </c>
      <c r="AP9">
        <v>5</v>
      </c>
      <c r="AQ9">
        <v>11</v>
      </c>
      <c r="AR9">
        <v>3</v>
      </c>
      <c r="AS9">
        <v>37</v>
      </c>
      <c r="AT9">
        <v>1445</v>
      </c>
      <c r="AU9">
        <v>1330</v>
      </c>
      <c r="AV9">
        <v>676</v>
      </c>
      <c r="AW9">
        <v>617</v>
      </c>
      <c r="AX9">
        <v>186</v>
      </c>
      <c r="AY9">
        <v>461</v>
      </c>
      <c r="AZ9">
        <v>34</v>
      </c>
      <c r="BA9">
        <v>1398</v>
      </c>
      <c r="BB9">
        <v>34</v>
      </c>
      <c r="BC9">
        <v>7</v>
      </c>
      <c r="BD9">
        <v>49</v>
      </c>
      <c r="BE9">
        <v>6033</v>
      </c>
      <c r="BF9">
        <v>122</v>
      </c>
      <c r="BG9">
        <v>3.91</v>
      </c>
      <c r="BH9">
        <v>1.2390000000000001</v>
      </c>
      <c r="BI9">
        <v>8.3000000000000007</v>
      </c>
      <c r="BJ9">
        <v>1.2</v>
      </c>
      <c r="BK9">
        <v>2.9</v>
      </c>
      <c r="BL9">
        <v>8.6999999999999993</v>
      </c>
      <c r="BM9">
        <v>3.03</v>
      </c>
      <c r="BN9">
        <v>1022</v>
      </c>
      <c r="BO9" t="s">
        <v>35</v>
      </c>
      <c r="BP9">
        <v>48</v>
      </c>
      <c r="BQ9">
        <v>4.2</v>
      </c>
      <c r="BR9">
        <v>0.69599999999999995</v>
      </c>
      <c r="BS9">
        <v>161</v>
      </c>
      <c r="BT9">
        <v>1449</v>
      </c>
      <c r="BU9">
        <v>1032</v>
      </c>
      <c r="BV9">
        <v>13005</v>
      </c>
      <c r="BW9">
        <v>6032</v>
      </c>
      <c r="BX9">
        <v>4335</v>
      </c>
      <c r="BY9">
        <v>1608</v>
      </c>
      <c r="BZ9">
        <v>89</v>
      </c>
      <c r="CA9">
        <v>126</v>
      </c>
      <c r="CB9">
        <v>0.98499999999999999</v>
      </c>
      <c r="CC9">
        <v>73</v>
      </c>
      <c r="CD9">
        <v>7</v>
      </c>
      <c r="CE9">
        <v>16</v>
      </c>
      <c r="CF9">
        <v>0</v>
      </c>
    </row>
    <row r="10" spans="1:84" x14ac:dyDescent="0.3">
      <c r="A10" t="s">
        <v>36</v>
      </c>
      <c r="B10">
        <v>2016</v>
      </c>
      <c r="C10">
        <v>47</v>
      </c>
      <c r="D10">
        <v>27.8</v>
      </c>
      <c r="E10">
        <v>5.22</v>
      </c>
      <c r="F10">
        <v>162</v>
      </c>
      <c r="G10">
        <v>6236</v>
      </c>
      <c r="H10">
        <v>5614</v>
      </c>
      <c r="I10">
        <v>845</v>
      </c>
      <c r="J10">
        <v>1544</v>
      </c>
      <c r="K10">
        <v>318</v>
      </c>
      <c r="L10">
        <v>47</v>
      </c>
      <c r="M10">
        <v>204</v>
      </c>
      <c r="N10">
        <v>805</v>
      </c>
      <c r="O10">
        <v>66</v>
      </c>
      <c r="P10">
        <v>39</v>
      </c>
      <c r="Q10">
        <v>494</v>
      </c>
      <c r="R10">
        <v>1330</v>
      </c>
      <c r="S10">
        <v>0.27500000000000002</v>
      </c>
      <c r="T10">
        <v>0.33600000000000002</v>
      </c>
      <c r="U10">
        <v>0.45700000000000002</v>
      </c>
      <c r="V10">
        <v>0.79400000000000004</v>
      </c>
      <c r="W10">
        <v>97</v>
      </c>
      <c r="X10">
        <v>2568</v>
      </c>
      <c r="Y10">
        <v>113</v>
      </c>
      <c r="Z10">
        <v>40</v>
      </c>
      <c r="AA10">
        <v>54</v>
      </c>
      <c r="AB10">
        <v>34</v>
      </c>
      <c r="AC10">
        <v>35</v>
      </c>
      <c r="AD10">
        <v>1089</v>
      </c>
      <c r="AE10" t="s">
        <v>36</v>
      </c>
      <c r="AF10">
        <v>25</v>
      </c>
      <c r="AG10">
        <v>27.7</v>
      </c>
      <c r="AH10">
        <v>5.31</v>
      </c>
      <c r="AI10">
        <v>75</v>
      </c>
      <c r="AJ10">
        <v>87</v>
      </c>
      <c r="AK10">
        <v>0.46300000000000002</v>
      </c>
      <c r="AL10">
        <v>4.91</v>
      </c>
      <c r="AM10">
        <v>162</v>
      </c>
      <c r="AN10">
        <v>162</v>
      </c>
      <c r="AO10">
        <v>160</v>
      </c>
      <c r="AP10">
        <v>2</v>
      </c>
      <c r="AQ10">
        <v>9</v>
      </c>
      <c r="AR10">
        <v>2</v>
      </c>
      <c r="AS10">
        <v>37</v>
      </c>
      <c r="AT10">
        <v>1429.1</v>
      </c>
      <c r="AU10">
        <v>1532</v>
      </c>
      <c r="AV10">
        <v>860</v>
      </c>
      <c r="AW10">
        <v>779</v>
      </c>
      <c r="AX10">
        <v>181</v>
      </c>
      <c r="AY10">
        <v>547</v>
      </c>
      <c r="AZ10">
        <v>38</v>
      </c>
      <c r="BA10">
        <v>1223</v>
      </c>
      <c r="BB10">
        <v>70</v>
      </c>
      <c r="BC10">
        <v>5</v>
      </c>
      <c r="BD10">
        <v>72</v>
      </c>
      <c r="BE10">
        <v>6289</v>
      </c>
      <c r="BF10">
        <v>100</v>
      </c>
      <c r="BG10">
        <v>4.38</v>
      </c>
      <c r="BH10">
        <v>1.4550000000000001</v>
      </c>
      <c r="BI10">
        <v>9.6</v>
      </c>
      <c r="BJ10">
        <v>1.1000000000000001</v>
      </c>
      <c r="BK10">
        <v>3.4</v>
      </c>
      <c r="BL10">
        <v>7.7</v>
      </c>
      <c r="BM10">
        <v>2.2400000000000002</v>
      </c>
      <c r="BN10">
        <v>1141</v>
      </c>
      <c r="BO10" t="s">
        <v>36</v>
      </c>
      <c r="BP10">
        <v>47</v>
      </c>
      <c r="BQ10">
        <v>5.31</v>
      </c>
      <c r="BR10">
        <v>0.66700000000000004</v>
      </c>
      <c r="BS10">
        <v>162</v>
      </c>
      <c r="BT10">
        <v>1458</v>
      </c>
      <c r="BU10">
        <v>1125</v>
      </c>
      <c r="BV10">
        <v>12864</v>
      </c>
      <c r="BW10">
        <v>6147</v>
      </c>
      <c r="BX10">
        <v>4288</v>
      </c>
      <c r="BY10">
        <v>1749</v>
      </c>
      <c r="BZ10">
        <v>110</v>
      </c>
      <c r="CA10">
        <v>148</v>
      </c>
      <c r="CB10">
        <v>0.98199999999999998</v>
      </c>
      <c r="CC10">
        <v>-17</v>
      </c>
      <c r="CD10">
        <v>-2</v>
      </c>
      <c r="CE10">
        <v>5</v>
      </c>
      <c r="CF10">
        <v>0</v>
      </c>
    </row>
    <row r="11" spans="1:84" x14ac:dyDescent="0.3">
      <c r="A11" t="s">
        <v>37</v>
      </c>
      <c r="B11">
        <v>2016</v>
      </c>
      <c r="C11">
        <v>36</v>
      </c>
      <c r="D11">
        <v>29.9</v>
      </c>
      <c r="E11">
        <v>4.66</v>
      </c>
      <c r="F11">
        <v>161</v>
      </c>
      <c r="G11">
        <v>6127</v>
      </c>
      <c r="H11">
        <v>5526</v>
      </c>
      <c r="I11">
        <v>750</v>
      </c>
      <c r="J11">
        <v>1476</v>
      </c>
      <c r="K11">
        <v>252</v>
      </c>
      <c r="L11">
        <v>30</v>
      </c>
      <c r="M11">
        <v>211</v>
      </c>
      <c r="N11">
        <v>719</v>
      </c>
      <c r="O11">
        <v>58</v>
      </c>
      <c r="P11">
        <v>29</v>
      </c>
      <c r="Q11">
        <v>493</v>
      </c>
      <c r="R11">
        <v>1303</v>
      </c>
      <c r="S11">
        <v>0.26700000000000002</v>
      </c>
      <c r="T11">
        <v>0.33100000000000002</v>
      </c>
      <c r="U11">
        <v>0.438</v>
      </c>
      <c r="V11">
        <v>0.76900000000000002</v>
      </c>
      <c r="W11">
        <v>108</v>
      </c>
      <c r="X11">
        <v>2421</v>
      </c>
      <c r="Y11">
        <v>135</v>
      </c>
      <c r="Z11">
        <v>53</v>
      </c>
      <c r="AA11">
        <v>17</v>
      </c>
      <c r="AB11">
        <v>38</v>
      </c>
      <c r="AC11">
        <v>32</v>
      </c>
      <c r="AD11">
        <v>1105</v>
      </c>
      <c r="AE11" t="s">
        <v>37</v>
      </c>
      <c r="AF11">
        <v>23</v>
      </c>
      <c r="AG11">
        <v>29</v>
      </c>
      <c r="AH11">
        <v>4.4800000000000004</v>
      </c>
      <c r="AI11">
        <v>86</v>
      </c>
      <c r="AJ11">
        <v>75</v>
      </c>
      <c r="AK11">
        <v>0.53400000000000003</v>
      </c>
      <c r="AL11">
        <v>4.24</v>
      </c>
      <c r="AM11">
        <v>161</v>
      </c>
      <c r="AN11">
        <v>161</v>
      </c>
      <c r="AO11">
        <v>158</v>
      </c>
      <c r="AP11">
        <v>3</v>
      </c>
      <c r="AQ11">
        <v>8</v>
      </c>
      <c r="AR11">
        <v>1</v>
      </c>
      <c r="AS11">
        <v>47</v>
      </c>
      <c r="AT11">
        <v>1428</v>
      </c>
      <c r="AU11">
        <v>1417</v>
      </c>
      <c r="AV11">
        <v>721</v>
      </c>
      <c r="AW11">
        <v>672</v>
      </c>
      <c r="AX11">
        <v>182</v>
      </c>
      <c r="AY11">
        <v>462</v>
      </c>
      <c r="AZ11">
        <v>25</v>
      </c>
      <c r="BA11">
        <v>1232</v>
      </c>
      <c r="BB11">
        <v>51</v>
      </c>
      <c r="BC11">
        <v>4</v>
      </c>
      <c r="BD11">
        <v>44</v>
      </c>
      <c r="BE11">
        <v>6048</v>
      </c>
      <c r="BF11">
        <v>98</v>
      </c>
      <c r="BG11">
        <v>4.16</v>
      </c>
      <c r="BH11">
        <v>1.3160000000000001</v>
      </c>
      <c r="BI11">
        <v>8.9</v>
      </c>
      <c r="BJ11">
        <v>1.1000000000000001</v>
      </c>
      <c r="BK11">
        <v>2.9</v>
      </c>
      <c r="BL11">
        <v>7.8</v>
      </c>
      <c r="BM11">
        <v>2.67</v>
      </c>
      <c r="BN11">
        <v>1043</v>
      </c>
      <c r="BO11" t="s">
        <v>37</v>
      </c>
      <c r="BP11">
        <v>44</v>
      </c>
      <c r="BQ11">
        <v>4.4800000000000004</v>
      </c>
      <c r="BR11">
        <v>0.68899999999999995</v>
      </c>
      <c r="BS11">
        <v>161</v>
      </c>
      <c r="BT11">
        <v>1449</v>
      </c>
      <c r="BU11">
        <v>1125</v>
      </c>
      <c r="BV11">
        <v>12852</v>
      </c>
      <c r="BW11">
        <v>5896</v>
      </c>
      <c r="BX11">
        <v>4284</v>
      </c>
      <c r="BY11">
        <v>1537</v>
      </c>
      <c r="BZ11">
        <v>75</v>
      </c>
      <c r="CA11">
        <v>148</v>
      </c>
      <c r="CB11">
        <v>0.98699999999999999</v>
      </c>
      <c r="CC11">
        <v>-32</v>
      </c>
      <c r="CD11">
        <v>-3</v>
      </c>
      <c r="CE11">
        <v>-59</v>
      </c>
      <c r="CF11">
        <v>-1</v>
      </c>
    </row>
    <row r="12" spans="1:84" x14ac:dyDescent="0.3">
      <c r="A12" t="s">
        <v>38</v>
      </c>
      <c r="B12">
        <v>2016</v>
      </c>
      <c r="C12">
        <v>38</v>
      </c>
      <c r="D12">
        <v>26.6</v>
      </c>
      <c r="E12">
        <v>4.47</v>
      </c>
      <c r="F12">
        <v>162</v>
      </c>
      <c r="G12">
        <v>6204</v>
      </c>
      <c r="H12">
        <v>5545</v>
      </c>
      <c r="I12">
        <v>724</v>
      </c>
      <c r="J12">
        <v>1367</v>
      </c>
      <c r="K12">
        <v>291</v>
      </c>
      <c r="L12">
        <v>29</v>
      </c>
      <c r="M12">
        <v>198</v>
      </c>
      <c r="N12">
        <v>689</v>
      </c>
      <c r="O12">
        <v>102</v>
      </c>
      <c r="P12">
        <v>44</v>
      </c>
      <c r="Q12">
        <v>554</v>
      </c>
      <c r="R12">
        <v>1452</v>
      </c>
      <c r="S12">
        <v>0.247</v>
      </c>
      <c r="T12">
        <v>0.31900000000000001</v>
      </c>
      <c r="U12">
        <v>0.41699999999999998</v>
      </c>
      <c r="V12">
        <v>0.73499999999999999</v>
      </c>
      <c r="W12">
        <v>102</v>
      </c>
      <c r="X12">
        <v>2310</v>
      </c>
      <c r="Y12">
        <v>134</v>
      </c>
      <c r="Z12">
        <v>47</v>
      </c>
      <c r="AA12">
        <v>27</v>
      </c>
      <c r="AB12">
        <v>31</v>
      </c>
      <c r="AC12">
        <v>31</v>
      </c>
      <c r="AD12">
        <v>1086</v>
      </c>
      <c r="AE12" t="s">
        <v>38</v>
      </c>
      <c r="AF12">
        <v>23</v>
      </c>
      <c r="AG12">
        <v>28.9</v>
      </c>
      <c r="AH12">
        <v>4.33</v>
      </c>
      <c r="AI12">
        <v>84</v>
      </c>
      <c r="AJ12">
        <v>78</v>
      </c>
      <c r="AK12">
        <v>0.51900000000000002</v>
      </c>
      <c r="AL12">
        <v>4.0599999999999996</v>
      </c>
      <c r="AM12">
        <v>162</v>
      </c>
      <c r="AN12">
        <v>162</v>
      </c>
      <c r="AO12">
        <v>160</v>
      </c>
      <c r="AP12">
        <v>2</v>
      </c>
      <c r="AQ12">
        <v>8</v>
      </c>
      <c r="AR12">
        <v>1</v>
      </c>
      <c r="AS12">
        <v>44</v>
      </c>
      <c r="AT12">
        <v>1468</v>
      </c>
      <c r="AU12">
        <v>1441</v>
      </c>
      <c r="AV12">
        <v>701</v>
      </c>
      <c r="AW12">
        <v>663</v>
      </c>
      <c r="AX12">
        <v>181</v>
      </c>
      <c r="AY12">
        <v>453</v>
      </c>
      <c r="AZ12">
        <v>19</v>
      </c>
      <c r="BA12">
        <v>1396</v>
      </c>
      <c r="BB12">
        <v>39</v>
      </c>
      <c r="BC12">
        <v>2</v>
      </c>
      <c r="BD12">
        <v>98</v>
      </c>
      <c r="BE12">
        <v>6180</v>
      </c>
      <c r="BF12">
        <v>98</v>
      </c>
      <c r="BG12">
        <v>3.85</v>
      </c>
      <c r="BH12">
        <v>1.29</v>
      </c>
      <c r="BI12">
        <v>8.8000000000000007</v>
      </c>
      <c r="BJ12">
        <v>1.1000000000000001</v>
      </c>
      <c r="BK12">
        <v>2.8</v>
      </c>
      <c r="BL12">
        <v>8.6</v>
      </c>
      <c r="BM12">
        <v>3.08</v>
      </c>
      <c r="BN12">
        <v>1075</v>
      </c>
      <c r="BO12" t="s">
        <v>38</v>
      </c>
      <c r="BP12">
        <v>43</v>
      </c>
      <c r="BQ12">
        <v>4.33</v>
      </c>
      <c r="BR12">
        <v>0.68100000000000005</v>
      </c>
      <c r="BS12">
        <v>162</v>
      </c>
      <c r="BT12">
        <v>1458</v>
      </c>
      <c r="BU12">
        <v>1102</v>
      </c>
      <c r="BV12">
        <v>13212</v>
      </c>
      <c r="BW12">
        <v>6080</v>
      </c>
      <c r="BX12">
        <v>4404</v>
      </c>
      <c r="BY12">
        <v>1599</v>
      </c>
      <c r="BZ12">
        <v>77</v>
      </c>
      <c r="CA12">
        <v>135</v>
      </c>
      <c r="CB12">
        <v>0.98699999999999999</v>
      </c>
      <c r="CC12">
        <v>-7</v>
      </c>
      <c r="CD12">
        <v>-1</v>
      </c>
      <c r="CE12">
        <v>60</v>
      </c>
      <c r="CF12">
        <v>5</v>
      </c>
    </row>
    <row r="13" spans="1:84" x14ac:dyDescent="0.3">
      <c r="A13" t="s">
        <v>39</v>
      </c>
      <c r="B13">
        <v>2016</v>
      </c>
      <c r="C13">
        <v>36</v>
      </c>
      <c r="D13">
        <v>28.6</v>
      </c>
      <c r="E13">
        <v>4.17</v>
      </c>
      <c r="F13">
        <v>162</v>
      </c>
      <c r="G13">
        <v>6052</v>
      </c>
      <c r="H13">
        <v>5552</v>
      </c>
      <c r="I13">
        <v>675</v>
      </c>
      <c r="J13">
        <v>1450</v>
      </c>
      <c r="K13">
        <v>264</v>
      </c>
      <c r="L13">
        <v>33</v>
      </c>
      <c r="M13">
        <v>147</v>
      </c>
      <c r="N13">
        <v>640</v>
      </c>
      <c r="O13">
        <v>121</v>
      </c>
      <c r="P13">
        <v>35</v>
      </c>
      <c r="Q13">
        <v>382</v>
      </c>
      <c r="R13">
        <v>1224</v>
      </c>
      <c r="S13">
        <v>0.26100000000000001</v>
      </c>
      <c r="T13">
        <v>0.312</v>
      </c>
      <c r="U13">
        <v>0.4</v>
      </c>
      <c r="V13">
        <v>0.71199999999999997</v>
      </c>
      <c r="W13">
        <v>88</v>
      </c>
      <c r="X13">
        <v>2221</v>
      </c>
      <c r="Y13">
        <v>134</v>
      </c>
      <c r="Z13">
        <v>45</v>
      </c>
      <c r="AA13">
        <v>38</v>
      </c>
      <c r="AB13">
        <v>34</v>
      </c>
      <c r="AC13">
        <v>23</v>
      </c>
      <c r="AD13">
        <v>1049</v>
      </c>
      <c r="AE13" t="s">
        <v>39</v>
      </c>
      <c r="AF13">
        <v>21</v>
      </c>
      <c r="AG13">
        <v>29.9</v>
      </c>
      <c r="AH13">
        <v>4.4000000000000004</v>
      </c>
      <c r="AI13">
        <v>81</v>
      </c>
      <c r="AJ13">
        <v>81</v>
      </c>
      <c r="AK13">
        <v>0.5</v>
      </c>
      <c r="AL13">
        <v>4.21</v>
      </c>
      <c r="AM13">
        <v>162</v>
      </c>
      <c r="AN13">
        <v>162</v>
      </c>
      <c r="AO13">
        <v>159</v>
      </c>
      <c r="AP13">
        <v>3</v>
      </c>
      <c r="AQ13">
        <v>7</v>
      </c>
      <c r="AR13">
        <v>0</v>
      </c>
      <c r="AS13">
        <v>41</v>
      </c>
      <c r="AT13">
        <v>1440</v>
      </c>
      <c r="AU13">
        <v>1433</v>
      </c>
      <c r="AV13">
        <v>712</v>
      </c>
      <c r="AW13">
        <v>674</v>
      </c>
      <c r="AX13">
        <v>206</v>
      </c>
      <c r="AY13">
        <v>517</v>
      </c>
      <c r="AZ13">
        <v>8</v>
      </c>
      <c r="BA13">
        <v>1287</v>
      </c>
      <c r="BB13">
        <v>60</v>
      </c>
      <c r="BC13">
        <v>7</v>
      </c>
      <c r="BD13">
        <v>55</v>
      </c>
      <c r="BE13">
        <v>6182</v>
      </c>
      <c r="BF13">
        <v>103</v>
      </c>
      <c r="BG13">
        <v>4.42</v>
      </c>
      <c r="BH13">
        <v>1.3540000000000001</v>
      </c>
      <c r="BI13">
        <v>9</v>
      </c>
      <c r="BJ13">
        <v>1.3</v>
      </c>
      <c r="BK13">
        <v>3.2</v>
      </c>
      <c r="BL13">
        <v>8</v>
      </c>
      <c r="BM13">
        <v>2.4900000000000002</v>
      </c>
      <c r="BN13">
        <v>1150</v>
      </c>
      <c r="BO13" t="s">
        <v>39</v>
      </c>
      <c r="BP13">
        <v>42</v>
      </c>
      <c r="BQ13">
        <v>4.4000000000000004</v>
      </c>
      <c r="BR13">
        <v>0.68700000000000006</v>
      </c>
      <c r="BS13">
        <v>162</v>
      </c>
      <c r="BT13">
        <v>1458</v>
      </c>
      <c r="BU13">
        <v>1188</v>
      </c>
      <c r="BV13">
        <v>12960</v>
      </c>
      <c r="BW13">
        <v>5940</v>
      </c>
      <c r="BX13">
        <v>4320</v>
      </c>
      <c r="BY13">
        <v>1526</v>
      </c>
      <c r="BZ13">
        <v>94</v>
      </c>
      <c r="CA13">
        <v>134</v>
      </c>
      <c r="CB13">
        <v>0.98399999999999999</v>
      </c>
      <c r="CC13">
        <v>17</v>
      </c>
      <c r="CD13">
        <v>2</v>
      </c>
      <c r="CE13">
        <v>20</v>
      </c>
      <c r="CF13">
        <v>2</v>
      </c>
    </row>
    <row r="14" spans="1:84" x14ac:dyDescent="0.3">
      <c r="A14" t="s">
        <v>40</v>
      </c>
      <c r="B14">
        <v>2016</v>
      </c>
      <c r="C14">
        <v>41</v>
      </c>
      <c r="D14">
        <v>28.5</v>
      </c>
      <c r="E14">
        <v>4.43</v>
      </c>
      <c r="F14">
        <v>162</v>
      </c>
      <c r="G14">
        <v>6041</v>
      </c>
      <c r="H14">
        <v>5431</v>
      </c>
      <c r="I14">
        <v>717</v>
      </c>
      <c r="J14">
        <v>1410</v>
      </c>
      <c r="K14">
        <v>279</v>
      </c>
      <c r="L14">
        <v>20</v>
      </c>
      <c r="M14">
        <v>156</v>
      </c>
      <c r="N14">
        <v>686</v>
      </c>
      <c r="O14">
        <v>73</v>
      </c>
      <c r="P14">
        <v>34</v>
      </c>
      <c r="Q14">
        <v>471</v>
      </c>
      <c r="R14">
        <v>991</v>
      </c>
      <c r="S14">
        <v>0.26</v>
      </c>
      <c r="T14">
        <v>0.32200000000000001</v>
      </c>
      <c r="U14">
        <v>0.40500000000000003</v>
      </c>
      <c r="V14">
        <v>0.72599999999999998</v>
      </c>
      <c r="W14">
        <v>101</v>
      </c>
      <c r="X14">
        <v>2197</v>
      </c>
      <c r="Y14">
        <v>147</v>
      </c>
      <c r="Z14">
        <v>51</v>
      </c>
      <c r="AA14">
        <v>36</v>
      </c>
      <c r="AB14">
        <v>49</v>
      </c>
      <c r="AC14">
        <v>21</v>
      </c>
      <c r="AD14">
        <v>1037</v>
      </c>
      <c r="AE14" t="s">
        <v>40</v>
      </c>
      <c r="AF14">
        <v>30</v>
      </c>
      <c r="AG14">
        <v>28.4</v>
      </c>
      <c r="AH14">
        <v>4.49</v>
      </c>
      <c r="AI14">
        <v>74</v>
      </c>
      <c r="AJ14">
        <v>88</v>
      </c>
      <c r="AK14">
        <v>0.45700000000000002</v>
      </c>
      <c r="AL14">
        <v>4.28</v>
      </c>
      <c r="AM14">
        <v>162</v>
      </c>
      <c r="AN14">
        <v>162</v>
      </c>
      <c r="AO14">
        <v>158</v>
      </c>
      <c r="AP14">
        <v>4</v>
      </c>
      <c r="AQ14">
        <v>12</v>
      </c>
      <c r="AR14">
        <v>3</v>
      </c>
      <c r="AS14">
        <v>29</v>
      </c>
      <c r="AT14">
        <v>1421.1</v>
      </c>
      <c r="AU14">
        <v>1480</v>
      </c>
      <c r="AV14">
        <v>727</v>
      </c>
      <c r="AW14">
        <v>676</v>
      </c>
      <c r="AX14">
        <v>208</v>
      </c>
      <c r="AY14">
        <v>498</v>
      </c>
      <c r="AZ14">
        <v>27</v>
      </c>
      <c r="BA14">
        <v>1136</v>
      </c>
      <c r="BB14">
        <v>56</v>
      </c>
      <c r="BC14">
        <v>10</v>
      </c>
      <c r="BD14">
        <v>47</v>
      </c>
      <c r="BE14">
        <v>6120</v>
      </c>
      <c r="BF14">
        <v>93</v>
      </c>
      <c r="BG14">
        <v>4.62</v>
      </c>
      <c r="BH14">
        <v>1.3919999999999999</v>
      </c>
      <c r="BI14">
        <v>9.4</v>
      </c>
      <c r="BJ14">
        <v>1.3</v>
      </c>
      <c r="BK14">
        <v>3.2</v>
      </c>
      <c r="BL14">
        <v>7.2</v>
      </c>
      <c r="BM14">
        <v>2.2799999999999998</v>
      </c>
      <c r="BN14">
        <v>1129</v>
      </c>
      <c r="BO14" t="s">
        <v>40</v>
      </c>
      <c r="BP14">
        <v>53</v>
      </c>
      <c r="BQ14">
        <v>4.49</v>
      </c>
      <c r="BR14">
        <v>0.68500000000000005</v>
      </c>
      <c r="BS14">
        <v>162</v>
      </c>
      <c r="BT14">
        <v>1458</v>
      </c>
      <c r="BU14">
        <v>1058</v>
      </c>
      <c r="BV14">
        <v>12792</v>
      </c>
      <c r="BW14">
        <v>5844</v>
      </c>
      <c r="BX14">
        <v>4264</v>
      </c>
      <c r="BY14">
        <v>1483</v>
      </c>
      <c r="BZ14">
        <v>97</v>
      </c>
      <c r="CA14">
        <v>148</v>
      </c>
      <c r="CB14">
        <v>0.98299999999999998</v>
      </c>
      <c r="CC14">
        <v>-8</v>
      </c>
      <c r="CD14">
        <v>-1</v>
      </c>
      <c r="CE14">
        <v>31</v>
      </c>
      <c r="CF14">
        <v>3</v>
      </c>
    </row>
    <row r="15" spans="1:84" x14ac:dyDescent="0.3">
      <c r="A15" t="s">
        <v>41</v>
      </c>
      <c r="B15">
        <v>2016</v>
      </c>
      <c r="C15">
        <v>55</v>
      </c>
      <c r="D15">
        <v>28.9</v>
      </c>
      <c r="E15">
        <v>4.4800000000000004</v>
      </c>
      <c r="F15">
        <v>162</v>
      </c>
      <c r="G15">
        <v>6164</v>
      </c>
      <c r="H15">
        <v>5518</v>
      </c>
      <c r="I15">
        <v>725</v>
      </c>
      <c r="J15">
        <v>1376</v>
      </c>
      <c r="K15">
        <v>272</v>
      </c>
      <c r="L15">
        <v>21</v>
      </c>
      <c r="M15">
        <v>189</v>
      </c>
      <c r="N15">
        <v>680</v>
      </c>
      <c r="O15">
        <v>45</v>
      </c>
      <c r="P15">
        <v>26</v>
      </c>
      <c r="Q15">
        <v>525</v>
      </c>
      <c r="R15">
        <v>1321</v>
      </c>
      <c r="S15">
        <v>0.249</v>
      </c>
      <c r="T15">
        <v>0.31900000000000001</v>
      </c>
      <c r="U15">
        <v>0.40899999999999997</v>
      </c>
      <c r="V15">
        <v>0.72799999999999998</v>
      </c>
      <c r="W15">
        <v>98</v>
      </c>
      <c r="X15">
        <v>2257</v>
      </c>
      <c r="Y15">
        <v>120</v>
      </c>
      <c r="Z15">
        <v>58</v>
      </c>
      <c r="AA15">
        <v>30</v>
      </c>
      <c r="AB15">
        <v>32</v>
      </c>
      <c r="AC15">
        <v>31</v>
      </c>
      <c r="AD15">
        <v>1106</v>
      </c>
      <c r="AE15" t="s">
        <v>41</v>
      </c>
      <c r="AF15">
        <v>31</v>
      </c>
      <c r="AG15">
        <v>28.9</v>
      </c>
      <c r="AH15">
        <v>3.94</v>
      </c>
      <c r="AI15">
        <v>91</v>
      </c>
      <c r="AJ15">
        <v>71</v>
      </c>
      <c r="AK15">
        <v>0.56200000000000006</v>
      </c>
      <c r="AL15">
        <v>3.7</v>
      </c>
      <c r="AM15">
        <v>162</v>
      </c>
      <c r="AN15">
        <v>162</v>
      </c>
      <c r="AO15">
        <v>159</v>
      </c>
      <c r="AP15">
        <v>3</v>
      </c>
      <c r="AQ15">
        <v>15</v>
      </c>
      <c r="AR15">
        <v>3</v>
      </c>
      <c r="AS15">
        <v>47</v>
      </c>
      <c r="AT15">
        <v>1453</v>
      </c>
      <c r="AU15">
        <v>1266</v>
      </c>
      <c r="AV15">
        <v>638</v>
      </c>
      <c r="AW15">
        <v>598</v>
      </c>
      <c r="AX15">
        <v>165</v>
      </c>
      <c r="AY15">
        <v>464</v>
      </c>
      <c r="AZ15">
        <v>51</v>
      </c>
      <c r="BA15">
        <v>1510</v>
      </c>
      <c r="BB15">
        <v>53</v>
      </c>
      <c r="BC15">
        <v>5</v>
      </c>
      <c r="BD15">
        <v>58</v>
      </c>
      <c r="BE15">
        <v>6014</v>
      </c>
      <c r="BF15">
        <v>106</v>
      </c>
      <c r="BG15">
        <v>3.61</v>
      </c>
      <c r="BH15">
        <v>1.1910000000000001</v>
      </c>
      <c r="BI15">
        <v>7.8</v>
      </c>
      <c r="BJ15">
        <v>1</v>
      </c>
      <c r="BK15">
        <v>2.9</v>
      </c>
      <c r="BL15">
        <v>9.4</v>
      </c>
      <c r="BM15">
        <v>3.25</v>
      </c>
      <c r="BN15">
        <v>1017</v>
      </c>
      <c r="BO15" t="s">
        <v>41</v>
      </c>
      <c r="BP15">
        <v>55</v>
      </c>
      <c r="BQ15">
        <v>3.94</v>
      </c>
      <c r="BR15">
        <v>0.69899999999999995</v>
      </c>
      <c r="BS15">
        <v>162</v>
      </c>
      <c r="BT15">
        <v>1458</v>
      </c>
      <c r="BU15">
        <v>1060</v>
      </c>
      <c r="BV15">
        <v>13077</v>
      </c>
      <c r="BW15">
        <v>5887</v>
      </c>
      <c r="BX15">
        <v>4359</v>
      </c>
      <c r="BY15">
        <v>1448</v>
      </c>
      <c r="BZ15">
        <v>80</v>
      </c>
      <c r="CA15">
        <v>101</v>
      </c>
      <c r="CB15">
        <v>0.98599999999999999</v>
      </c>
      <c r="CC15">
        <v>15</v>
      </c>
      <c r="CD15">
        <v>1</v>
      </c>
      <c r="CE15">
        <v>41</v>
      </c>
      <c r="CF15">
        <v>1</v>
      </c>
    </row>
    <row r="16" spans="1:84" x14ac:dyDescent="0.3">
      <c r="A16" t="s">
        <v>42</v>
      </c>
      <c r="B16">
        <v>2016</v>
      </c>
      <c r="C16">
        <v>52</v>
      </c>
      <c r="D16">
        <v>28.3</v>
      </c>
      <c r="E16">
        <v>4.07</v>
      </c>
      <c r="F16">
        <v>161</v>
      </c>
      <c r="G16">
        <v>6134</v>
      </c>
      <c r="H16">
        <v>5547</v>
      </c>
      <c r="I16">
        <v>655</v>
      </c>
      <c r="J16">
        <v>1460</v>
      </c>
      <c r="K16">
        <v>259</v>
      </c>
      <c r="L16">
        <v>42</v>
      </c>
      <c r="M16">
        <v>128</v>
      </c>
      <c r="N16">
        <v>626</v>
      </c>
      <c r="O16">
        <v>71</v>
      </c>
      <c r="P16">
        <v>28</v>
      </c>
      <c r="Q16">
        <v>447</v>
      </c>
      <c r="R16">
        <v>1213</v>
      </c>
      <c r="S16">
        <v>0.26300000000000001</v>
      </c>
      <c r="T16">
        <v>0.32200000000000001</v>
      </c>
      <c r="U16">
        <v>0.39400000000000002</v>
      </c>
      <c r="V16">
        <v>0.71599999999999997</v>
      </c>
      <c r="W16">
        <v>95</v>
      </c>
      <c r="X16">
        <v>2187</v>
      </c>
      <c r="Y16">
        <v>140</v>
      </c>
      <c r="Z16">
        <v>54</v>
      </c>
      <c r="AA16">
        <v>46</v>
      </c>
      <c r="AB16">
        <v>38</v>
      </c>
      <c r="AC16">
        <v>40</v>
      </c>
      <c r="AD16">
        <v>1171</v>
      </c>
      <c r="AE16" t="s">
        <v>42</v>
      </c>
      <c r="AF16">
        <v>31</v>
      </c>
      <c r="AG16">
        <v>28</v>
      </c>
      <c r="AH16">
        <v>4.24</v>
      </c>
      <c r="AI16">
        <v>79</v>
      </c>
      <c r="AJ16">
        <v>82</v>
      </c>
      <c r="AK16">
        <v>0.49099999999999999</v>
      </c>
      <c r="AL16">
        <v>4.05</v>
      </c>
      <c r="AM16">
        <v>161</v>
      </c>
      <c r="AN16">
        <v>161</v>
      </c>
      <c r="AO16">
        <v>161</v>
      </c>
      <c r="AP16">
        <v>0</v>
      </c>
      <c r="AQ16">
        <v>12</v>
      </c>
      <c r="AR16">
        <v>0</v>
      </c>
      <c r="AS16">
        <v>55</v>
      </c>
      <c r="AT16">
        <v>1435</v>
      </c>
      <c r="AU16">
        <v>1358</v>
      </c>
      <c r="AV16">
        <v>682</v>
      </c>
      <c r="AW16">
        <v>646</v>
      </c>
      <c r="AX16">
        <v>152</v>
      </c>
      <c r="AY16">
        <v>595</v>
      </c>
      <c r="AZ16">
        <v>62</v>
      </c>
      <c r="BA16">
        <v>1379</v>
      </c>
      <c r="BB16">
        <v>61</v>
      </c>
      <c r="BC16">
        <v>3</v>
      </c>
      <c r="BD16">
        <v>66</v>
      </c>
      <c r="BE16">
        <v>6164</v>
      </c>
      <c r="BF16">
        <v>98</v>
      </c>
      <c r="BG16">
        <v>3.97</v>
      </c>
      <c r="BH16">
        <v>1.361</v>
      </c>
      <c r="BI16">
        <v>8.5</v>
      </c>
      <c r="BJ16">
        <v>1</v>
      </c>
      <c r="BK16">
        <v>3.7</v>
      </c>
      <c r="BL16">
        <v>8.6</v>
      </c>
      <c r="BM16">
        <v>2.3199999999999998</v>
      </c>
      <c r="BN16">
        <v>1177</v>
      </c>
      <c r="BO16" t="s">
        <v>42</v>
      </c>
      <c r="BP16">
        <v>52</v>
      </c>
      <c r="BQ16">
        <v>4.24</v>
      </c>
      <c r="BR16">
        <v>0.68300000000000005</v>
      </c>
      <c r="BS16">
        <v>161</v>
      </c>
      <c r="BT16">
        <v>1449</v>
      </c>
      <c r="BU16">
        <v>1056</v>
      </c>
      <c r="BV16">
        <v>12915</v>
      </c>
      <c r="BW16">
        <v>5897</v>
      </c>
      <c r="BX16">
        <v>4305</v>
      </c>
      <c r="BY16">
        <v>1506</v>
      </c>
      <c r="BZ16">
        <v>86</v>
      </c>
      <c r="CA16">
        <v>137</v>
      </c>
      <c r="CB16">
        <v>0.98499999999999999</v>
      </c>
      <c r="CC16">
        <v>4</v>
      </c>
      <c r="CD16">
        <v>0</v>
      </c>
      <c r="CE16">
        <v>15</v>
      </c>
      <c r="CF16">
        <v>1</v>
      </c>
    </row>
    <row r="17" spans="1:84" x14ac:dyDescent="0.3">
      <c r="A17" t="s">
        <v>43</v>
      </c>
      <c r="B17">
        <v>2016</v>
      </c>
      <c r="C17">
        <v>50</v>
      </c>
      <c r="D17">
        <v>27.5</v>
      </c>
      <c r="E17">
        <v>4.1399999999999997</v>
      </c>
      <c r="F17">
        <v>162</v>
      </c>
      <c r="G17">
        <v>6061</v>
      </c>
      <c r="H17">
        <v>5330</v>
      </c>
      <c r="I17">
        <v>671</v>
      </c>
      <c r="J17">
        <v>1299</v>
      </c>
      <c r="K17">
        <v>249</v>
      </c>
      <c r="L17">
        <v>19</v>
      </c>
      <c r="M17">
        <v>194</v>
      </c>
      <c r="N17">
        <v>641</v>
      </c>
      <c r="O17">
        <v>181</v>
      </c>
      <c r="P17">
        <v>56</v>
      </c>
      <c r="Q17">
        <v>599</v>
      </c>
      <c r="R17">
        <v>1543</v>
      </c>
      <c r="S17">
        <v>0.24399999999999999</v>
      </c>
      <c r="T17">
        <v>0.32200000000000001</v>
      </c>
      <c r="U17">
        <v>0.40699999999999997</v>
      </c>
      <c r="V17">
        <v>0.72899999999999998</v>
      </c>
      <c r="W17">
        <v>92</v>
      </c>
      <c r="X17">
        <v>2168</v>
      </c>
      <c r="Y17">
        <v>131</v>
      </c>
      <c r="Z17">
        <v>37</v>
      </c>
      <c r="AA17">
        <v>53</v>
      </c>
      <c r="AB17">
        <v>39</v>
      </c>
      <c r="AC17">
        <v>34</v>
      </c>
      <c r="AD17">
        <v>1071</v>
      </c>
      <c r="AE17" t="s">
        <v>43</v>
      </c>
      <c r="AF17">
        <v>27</v>
      </c>
      <c r="AG17">
        <v>28.1</v>
      </c>
      <c r="AH17">
        <v>4.5199999999999996</v>
      </c>
      <c r="AI17">
        <v>73</v>
      </c>
      <c r="AJ17">
        <v>89</v>
      </c>
      <c r="AK17">
        <v>0.45100000000000001</v>
      </c>
      <c r="AL17">
        <v>4.08</v>
      </c>
      <c r="AM17">
        <v>162</v>
      </c>
      <c r="AN17">
        <v>162</v>
      </c>
      <c r="AO17">
        <v>162</v>
      </c>
      <c r="AP17">
        <v>0</v>
      </c>
      <c r="AQ17">
        <v>7</v>
      </c>
      <c r="AR17">
        <v>0</v>
      </c>
      <c r="AS17">
        <v>46</v>
      </c>
      <c r="AT17">
        <v>1434.1</v>
      </c>
      <c r="AU17">
        <v>1450</v>
      </c>
      <c r="AV17">
        <v>733</v>
      </c>
      <c r="AW17">
        <v>650</v>
      </c>
      <c r="AX17">
        <v>178</v>
      </c>
      <c r="AY17">
        <v>532</v>
      </c>
      <c r="AZ17">
        <v>33</v>
      </c>
      <c r="BA17">
        <v>1175</v>
      </c>
      <c r="BB17">
        <v>66</v>
      </c>
      <c r="BC17">
        <v>2</v>
      </c>
      <c r="BD17">
        <v>48</v>
      </c>
      <c r="BE17">
        <v>6188</v>
      </c>
      <c r="BF17">
        <v>105</v>
      </c>
      <c r="BG17">
        <v>4.37</v>
      </c>
      <c r="BH17">
        <v>1.3819999999999999</v>
      </c>
      <c r="BI17">
        <v>9.1</v>
      </c>
      <c r="BJ17">
        <v>1.1000000000000001</v>
      </c>
      <c r="BK17">
        <v>3.3</v>
      </c>
      <c r="BL17">
        <v>7.4</v>
      </c>
      <c r="BM17">
        <v>2.21</v>
      </c>
      <c r="BN17">
        <v>1152</v>
      </c>
      <c r="BO17" t="s">
        <v>43</v>
      </c>
      <c r="BP17">
        <v>49</v>
      </c>
      <c r="BQ17">
        <v>4.5199999999999996</v>
      </c>
      <c r="BR17">
        <v>0.68</v>
      </c>
      <c r="BS17">
        <v>162</v>
      </c>
      <c r="BT17">
        <v>1458</v>
      </c>
      <c r="BU17">
        <v>1117</v>
      </c>
      <c r="BV17">
        <v>12909</v>
      </c>
      <c r="BW17">
        <v>6110</v>
      </c>
      <c r="BX17">
        <v>4303</v>
      </c>
      <c r="BY17">
        <v>1671</v>
      </c>
      <c r="BZ17">
        <v>136</v>
      </c>
      <c r="CA17">
        <v>147</v>
      </c>
      <c r="CB17">
        <v>0.97799999999999998</v>
      </c>
      <c r="CC17">
        <v>3</v>
      </c>
      <c r="CD17">
        <v>0</v>
      </c>
      <c r="CE17">
        <v>7</v>
      </c>
      <c r="CF17">
        <v>0</v>
      </c>
    </row>
    <row r="18" spans="1:84" x14ac:dyDescent="0.3">
      <c r="A18" t="s">
        <v>44</v>
      </c>
      <c r="B18">
        <v>2016</v>
      </c>
      <c r="C18">
        <v>42</v>
      </c>
      <c r="D18">
        <v>27</v>
      </c>
      <c r="E18">
        <v>4.46</v>
      </c>
      <c r="F18">
        <v>162</v>
      </c>
      <c r="G18">
        <v>6245</v>
      </c>
      <c r="H18">
        <v>5618</v>
      </c>
      <c r="I18">
        <v>722</v>
      </c>
      <c r="J18">
        <v>1409</v>
      </c>
      <c r="K18">
        <v>288</v>
      </c>
      <c r="L18">
        <v>35</v>
      </c>
      <c r="M18">
        <v>200</v>
      </c>
      <c r="N18">
        <v>690</v>
      </c>
      <c r="O18">
        <v>91</v>
      </c>
      <c r="P18">
        <v>32</v>
      </c>
      <c r="Q18">
        <v>513</v>
      </c>
      <c r="R18">
        <v>1426</v>
      </c>
      <c r="S18">
        <v>0.251</v>
      </c>
      <c r="T18">
        <v>0.316</v>
      </c>
      <c r="U18">
        <v>0.42099999999999999</v>
      </c>
      <c r="V18">
        <v>0.73799999999999999</v>
      </c>
      <c r="W18">
        <v>99</v>
      </c>
      <c r="X18">
        <v>2367</v>
      </c>
      <c r="Y18">
        <v>96</v>
      </c>
      <c r="Z18">
        <v>44</v>
      </c>
      <c r="AA18">
        <v>27</v>
      </c>
      <c r="AB18">
        <v>43</v>
      </c>
      <c r="AC18">
        <v>24</v>
      </c>
      <c r="AD18">
        <v>1124</v>
      </c>
      <c r="AE18" t="s">
        <v>44</v>
      </c>
      <c r="AF18">
        <v>29</v>
      </c>
      <c r="AG18">
        <v>28.3</v>
      </c>
      <c r="AH18">
        <v>5.49</v>
      </c>
      <c r="AI18">
        <v>59</v>
      </c>
      <c r="AJ18">
        <v>103</v>
      </c>
      <c r="AK18">
        <v>0.36399999999999999</v>
      </c>
      <c r="AL18">
        <v>5.08</v>
      </c>
      <c r="AM18">
        <v>162</v>
      </c>
      <c r="AN18">
        <v>162</v>
      </c>
      <c r="AO18">
        <v>158</v>
      </c>
      <c r="AP18">
        <v>4</v>
      </c>
      <c r="AQ18">
        <v>3</v>
      </c>
      <c r="AR18">
        <v>1</v>
      </c>
      <c r="AS18">
        <v>26</v>
      </c>
      <c r="AT18">
        <v>1443</v>
      </c>
      <c r="AU18">
        <v>1617</v>
      </c>
      <c r="AV18">
        <v>889</v>
      </c>
      <c r="AW18">
        <v>814</v>
      </c>
      <c r="AX18">
        <v>221</v>
      </c>
      <c r="AY18">
        <v>479</v>
      </c>
      <c r="AZ18">
        <v>26</v>
      </c>
      <c r="BA18">
        <v>1191</v>
      </c>
      <c r="BB18">
        <v>41</v>
      </c>
      <c r="BC18">
        <v>7</v>
      </c>
      <c r="BD18">
        <v>83</v>
      </c>
      <c r="BE18">
        <v>6314</v>
      </c>
      <c r="BF18">
        <v>82</v>
      </c>
      <c r="BG18">
        <v>4.57</v>
      </c>
      <c r="BH18">
        <v>1.4530000000000001</v>
      </c>
      <c r="BI18">
        <v>10.1</v>
      </c>
      <c r="BJ18">
        <v>1.4</v>
      </c>
      <c r="BK18">
        <v>3</v>
      </c>
      <c r="BL18">
        <v>7.4</v>
      </c>
      <c r="BM18">
        <v>2.4900000000000002</v>
      </c>
      <c r="BN18">
        <v>1096</v>
      </c>
      <c r="BO18" t="s">
        <v>44</v>
      </c>
      <c r="BP18">
        <v>49</v>
      </c>
      <c r="BQ18">
        <v>5.49</v>
      </c>
      <c r="BR18">
        <v>0.66300000000000003</v>
      </c>
      <c r="BS18">
        <v>162</v>
      </c>
      <c r="BT18">
        <v>1458</v>
      </c>
      <c r="BU18">
        <v>1192</v>
      </c>
      <c r="BV18">
        <v>12987</v>
      </c>
      <c r="BW18">
        <v>6065</v>
      </c>
      <c r="BX18">
        <v>4329</v>
      </c>
      <c r="BY18">
        <v>1610</v>
      </c>
      <c r="BZ18">
        <v>126</v>
      </c>
      <c r="CA18">
        <v>171</v>
      </c>
      <c r="CB18">
        <v>0.97899999999999998</v>
      </c>
      <c r="CC18">
        <v>-76</v>
      </c>
      <c r="CD18">
        <v>-7</v>
      </c>
      <c r="CE18">
        <v>-59</v>
      </c>
      <c r="CF18">
        <v>-5</v>
      </c>
    </row>
    <row r="19" spans="1:84" x14ac:dyDescent="0.3">
      <c r="A19" t="s">
        <v>45</v>
      </c>
      <c r="B19">
        <v>2016</v>
      </c>
      <c r="C19">
        <v>46</v>
      </c>
      <c r="D19">
        <v>29.5</v>
      </c>
      <c r="E19">
        <v>4.1399999999999997</v>
      </c>
      <c r="F19">
        <v>162</v>
      </c>
      <c r="G19">
        <v>6115</v>
      </c>
      <c r="H19">
        <v>5459</v>
      </c>
      <c r="I19">
        <v>671</v>
      </c>
      <c r="J19">
        <v>1342</v>
      </c>
      <c r="K19">
        <v>240</v>
      </c>
      <c r="L19">
        <v>19</v>
      </c>
      <c r="M19">
        <v>218</v>
      </c>
      <c r="N19">
        <v>649</v>
      </c>
      <c r="O19">
        <v>42</v>
      </c>
      <c r="P19">
        <v>18</v>
      </c>
      <c r="Q19">
        <v>517</v>
      </c>
      <c r="R19">
        <v>1302</v>
      </c>
      <c r="S19">
        <v>0.246</v>
      </c>
      <c r="T19">
        <v>0.316</v>
      </c>
      <c r="U19">
        <v>0.41699999999999998</v>
      </c>
      <c r="V19">
        <v>0.73299999999999998</v>
      </c>
      <c r="W19">
        <v>94</v>
      </c>
      <c r="X19">
        <v>2274</v>
      </c>
      <c r="Y19">
        <v>123</v>
      </c>
      <c r="Z19">
        <v>62</v>
      </c>
      <c r="AA19">
        <v>35</v>
      </c>
      <c r="AB19">
        <v>41</v>
      </c>
      <c r="AC19">
        <v>43</v>
      </c>
      <c r="AD19">
        <v>1120</v>
      </c>
      <c r="AE19" t="s">
        <v>45</v>
      </c>
      <c r="AF19">
        <v>22</v>
      </c>
      <c r="AG19">
        <v>28.4</v>
      </c>
      <c r="AH19">
        <v>3.81</v>
      </c>
      <c r="AI19">
        <v>87</v>
      </c>
      <c r="AJ19">
        <v>75</v>
      </c>
      <c r="AK19">
        <v>0.53700000000000003</v>
      </c>
      <c r="AL19">
        <v>3.57</v>
      </c>
      <c r="AM19">
        <v>162</v>
      </c>
      <c r="AN19">
        <v>162</v>
      </c>
      <c r="AO19">
        <v>161</v>
      </c>
      <c r="AP19">
        <v>1</v>
      </c>
      <c r="AQ19">
        <v>13</v>
      </c>
      <c r="AR19">
        <v>1</v>
      </c>
      <c r="AS19">
        <v>55</v>
      </c>
      <c r="AT19">
        <v>1447</v>
      </c>
      <c r="AU19">
        <v>1397</v>
      </c>
      <c r="AV19">
        <v>617</v>
      </c>
      <c r="AW19">
        <v>574</v>
      </c>
      <c r="AX19">
        <v>152</v>
      </c>
      <c r="AY19">
        <v>439</v>
      </c>
      <c r="AZ19">
        <v>39</v>
      </c>
      <c r="BA19">
        <v>1396</v>
      </c>
      <c r="BB19">
        <v>35</v>
      </c>
      <c r="BC19">
        <v>7</v>
      </c>
      <c r="BD19">
        <v>50</v>
      </c>
      <c r="BE19">
        <v>6067</v>
      </c>
      <c r="BF19">
        <v>115</v>
      </c>
      <c r="BG19">
        <v>3.56</v>
      </c>
      <c r="BH19">
        <v>1.2689999999999999</v>
      </c>
      <c r="BI19">
        <v>8.6999999999999993</v>
      </c>
      <c r="BJ19">
        <v>0.9</v>
      </c>
      <c r="BK19">
        <v>2.7</v>
      </c>
      <c r="BL19">
        <v>8.6999999999999993</v>
      </c>
      <c r="BM19">
        <v>3.18</v>
      </c>
      <c r="BN19">
        <v>1109</v>
      </c>
      <c r="BO19" t="s">
        <v>45</v>
      </c>
      <c r="BP19">
        <v>46</v>
      </c>
      <c r="BQ19">
        <v>3.81</v>
      </c>
      <c r="BR19">
        <v>0.67800000000000005</v>
      </c>
      <c r="BS19">
        <v>162</v>
      </c>
      <c r="BT19">
        <v>1458</v>
      </c>
      <c r="BU19">
        <v>1052</v>
      </c>
      <c r="BV19">
        <v>13023</v>
      </c>
      <c r="BW19">
        <v>5950</v>
      </c>
      <c r="BX19">
        <v>4341</v>
      </c>
      <c r="BY19">
        <v>1519</v>
      </c>
      <c r="BZ19">
        <v>90</v>
      </c>
      <c r="CA19">
        <v>138</v>
      </c>
      <c r="CB19">
        <v>0.98499999999999999</v>
      </c>
      <c r="CC19">
        <v>-14</v>
      </c>
      <c r="CD19">
        <v>-1</v>
      </c>
      <c r="CE19">
        <v>-13</v>
      </c>
      <c r="CF19">
        <v>-1</v>
      </c>
    </row>
    <row r="20" spans="1:84" x14ac:dyDescent="0.3">
      <c r="A20" t="s">
        <v>46</v>
      </c>
      <c r="B20">
        <v>2016</v>
      </c>
      <c r="C20">
        <v>42</v>
      </c>
      <c r="D20">
        <v>30</v>
      </c>
      <c r="E20">
        <v>4.2</v>
      </c>
      <c r="F20">
        <v>162</v>
      </c>
      <c r="G20">
        <v>6059</v>
      </c>
      <c r="H20">
        <v>5458</v>
      </c>
      <c r="I20">
        <v>680</v>
      </c>
      <c r="J20">
        <v>1378</v>
      </c>
      <c r="K20">
        <v>245</v>
      </c>
      <c r="L20">
        <v>20</v>
      </c>
      <c r="M20">
        <v>183</v>
      </c>
      <c r="N20">
        <v>647</v>
      </c>
      <c r="O20">
        <v>72</v>
      </c>
      <c r="P20">
        <v>22</v>
      </c>
      <c r="Q20">
        <v>475</v>
      </c>
      <c r="R20">
        <v>1188</v>
      </c>
      <c r="S20">
        <v>0.252</v>
      </c>
      <c r="T20">
        <v>0.315</v>
      </c>
      <c r="U20">
        <v>0.40500000000000003</v>
      </c>
      <c r="V20">
        <v>0.72</v>
      </c>
      <c r="W20">
        <v>91</v>
      </c>
      <c r="X20">
        <v>2212</v>
      </c>
      <c r="Y20">
        <v>121</v>
      </c>
      <c r="Z20">
        <v>42</v>
      </c>
      <c r="AA20">
        <v>21</v>
      </c>
      <c r="AB20">
        <v>49</v>
      </c>
      <c r="AC20">
        <v>19</v>
      </c>
      <c r="AD20">
        <v>1098</v>
      </c>
      <c r="AE20" t="s">
        <v>46</v>
      </c>
      <c r="AF20">
        <v>29</v>
      </c>
      <c r="AG20">
        <v>27.9</v>
      </c>
      <c r="AH20">
        <v>4.33</v>
      </c>
      <c r="AI20">
        <v>84</v>
      </c>
      <c r="AJ20">
        <v>78</v>
      </c>
      <c r="AK20">
        <v>0.51900000000000002</v>
      </c>
      <c r="AL20">
        <v>4.16</v>
      </c>
      <c r="AM20">
        <v>162</v>
      </c>
      <c r="AN20">
        <v>162</v>
      </c>
      <c r="AO20">
        <v>162</v>
      </c>
      <c r="AP20">
        <v>0</v>
      </c>
      <c r="AQ20">
        <v>10</v>
      </c>
      <c r="AR20">
        <v>0</v>
      </c>
      <c r="AS20">
        <v>48</v>
      </c>
      <c r="AT20">
        <v>1428.1</v>
      </c>
      <c r="AU20">
        <v>1358</v>
      </c>
      <c r="AV20">
        <v>702</v>
      </c>
      <c r="AW20">
        <v>660</v>
      </c>
      <c r="AX20">
        <v>214</v>
      </c>
      <c r="AY20">
        <v>444</v>
      </c>
      <c r="AZ20">
        <v>15</v>
      </c>
      <c r="BA20">
        <v>1393</v>
      </c>
      <c r="BB20">
        <v>57</v>
      </c>
      <c r="BC20">
        <v>2</v>
      </c>
      <c r="BD20">
        <v>52</v>
      </c>
      <c r="BE20">
        <v>6023</v>
      </c>
      <c r="BF20">
        <v>105</v>
      </c>
      <c r="BG20">
        <v>4.2</v>
      </c>
      <c r="BH20">
        <v>1.262</v>
      </c>
      <c r="BI20">
        <v>8.6</v>
      </c>
      <c r="BJ20">
        <v>1.3</v>
      </c>
      <c r="BK20">
        <v>2.8</v>
      </c>
      <c r="BL20">
        <v>8.8000000000000007</v>
      </c>
      <c r="BM20">
        <v>3.14</v>
      </c>
      <c r="BN20">
        <v>1036</v>
      </c>
      <c r="BO20" t="s">
        <v>46</v>
      </c>
      <c r="BP20">
        <v>53</v>
      </c>
      <c r="BQ20">
        <v>4.33</v>
      </c>
      <c r="BR20">
        <v>0.69399999999999995</v>
      </c>
      <c r="BS20">
        <v>162</v>
      </c>
      <c r="BT20">
        <v>1458</v>
      </c>
      <c r="BU20">
        <v>1109</v>
      </c>
      <c r="BV20">
        <v>12855</v>
      </c>
      <c r="BW20">
        <v>5907</v>
      </c>
      <c r="BX20">
        <v>4285</v>
      </c>
      <c r="BY20">
        <v>1536</v>
      </c>
      <c r="BZ20">
        <v>86</v>
      </c>
      <c r="CA20">
        <v>116</v>
      </c>
      <c r="CB20">
        <v>0.98499999999999999</v>
      </c>
      <c r="CC20">
        <v>31</v>
      </c>
      <c r="CD20">
        <v>3</v>
      </c>
      <c r="CE20">
        <v>3</v>
      </c>
      <c r="CF20">
        <v>0</v>
      </c>
    </row>
    <row r="21" spans="1:84" x14ac:dyDescent="0.3">
      <c r="A21" t="s">
        <v>47</v>
      </c>
      <c r="B21">
        <v>2016</v>
      </c>
      <c r="C21">
        <v>43</v>
      </c>
      <c r="D21">
        <v>28.7</v>
      </c>
      <c r="E21">
        <v>4.03</v>
      </c>
      <c r="F21">
        <v>162</v>
      </c>
      <c r="G21">
        <v>6022</v>
      </c>
      <c r="H21">
        <v>5500</v>
      </c>
      <c r="I21">
        <v>653</v>
      </c>
      <c r="J21">
        <v>1352</v>
      </c>
      <c r="K21">
        <v>270</v>
      </c>
      <c r="L21">
        <v>21</v>
      </c>
      <c r="M21">
        <v>169</v>
      </c>
      <c r="N21">
        <v>634</v>
      </c>
      <c r="O21">
        <v>50</v>
      </c>
      <c r="P21">
        <v>23</v>
      </c>
      <c r="Q21">
        <v>442</v>
      </c>
      <c r="R21">
        <v>1145</v>
      </c>
      <c r="S21">
        <v>0.246</v>
      </c>
      <c r="T21">
        <v>0.30399999999999999</v>
      </c>
      <c r="U21">
        <v>0.39500000000000002</v>
      </c>
      <c r="V21">
        <v>0.69899999999999995</v>
      </c>
      <c r="W21">
        <v>93</v>
      </c>
      <c r="X21">
        <v>2171</v>
      </c>
      <c r="Y21">
        <v>142</v>
      </c>
      <c r="Z21">
        <v>33</v>
      </c>
      <c r="AA21">
        <v>13</v>
      </c>
      <c r="AB21">
        <v>34</v>
      </c>
      <c r="AC21">
        <v>19</v>
      </c>
      <c r="AD21">
        <v>1036</v>
      </c>
      <c r="AE21" t="s">
        <v>47</v>
      </c>
      <c r="AF21">
        <v>27</v>
      </c>
      <c r="AG21">
        <v>27.9</v>
      </c>
      <c r="AH21">
        <v>4.7</v>
      </c>
      <c r="AI21">
        <v>69</v>
      </c>
      <c r="AJ21">
        <v>93</v>
      </c>
      <c r="AK21">
        <v>0.42599999999999999</v>
      </c>
      <c r="AL21">
        <v>4.51</v>
      </c>
      <c r="AM21">
        <v>162</v>
      </c>
      <c r="AN21">
        <v>162</v>
      </c>
      <c r="AO21">
        <v>160</v>
      </c>
      <c r="AP21">
        <v>2</v>
      </c>
      <c r="AQ21">
        <v>7</v>
      </c>
      <c r="AR21">
        <v>1</v>
      </c>
      <c r="AS21">
        <v>42</v>
      </c>
      <c r="AT21">
        <v>1433.1</v>
      </c>
      <c r="AU21">
        <v>1459</v>
      </c>
      <c r="AV21">
        <v>761</v>
      </c>
      <c r="AW21">
        <v>718</v>
      </c>
      <c r="AX21">
        <v>185</v>
      </c>
      <c r="AY21">
        <v>464</v>
      </c>
      <c r="AZ21">
        <v>28</v>
      </c>
      <c r="BA21">
        <v>1188</v>
      </c>
      <c r="BB21">
        <v>50</v>
      </c>
      <c r="BC21">
        <v>3</v>
      </c>
      <c r="BD21">
        <v>70</v>
      </c>
      <c r="BE21">
        <v>6144</v>
      </c>
      <c r="BF21">
        <v>88</v>
      </c>
      <c r="BG21">
        <v>4.24</v>
      </c>
      <c r="BH21">
        <v>1.3420000000000001</v>
      </c>
      <c r="BI21">
        <v>9.1999999999999993</v>
      </c>
      <c r="BJ21">
        <v>1.2</v>
      </c>
      <c r="BK21">
        <v>2.9</v>
      </c>
      <c r="BL21">
        <v>7.5</v>
      </c>
      <c r="BM21">
        <v>2.56</v>
      </c>
      <c r="BN21">
        <v>1083</v>
      </c>
      <c r="BO21" t="s">
        <v>47</v>
      </c>
      <c r="BP21">
        <v>49</v>
      </c>
      <c r="BQ21">
        <v>4.7</v>
      </c>
      <c r="BR21">
        <v>0.68500000000000005</v>
      </c>
      <c r="BS21">
        <v>162</v>
      </c>
      <c r="BT21">
        <v>1458</v>
      </c>
      <c r="BU21">
        <v>1122</v>
      </c>
      <c r="BV21">
        <v>12900</v>
      </c>
      <c r="BW21">
        <v>6027</v>
      </c>
      <c r="BX21">
        <v>4300</v>
      </c>
      <c r="BY21">
        <v>1630</v>
      </c>
      <c r="BZ21">
        <v>97</v>
      </c>
      <c r="CA21">
        <v>152</v>
      </c>
      <c r="CB21">
        <v>0.98399999999999999</v>
      </c>
      <c r="CC21">
        <v>-61</v>
      </c>
      <c r="CD21">
        <v>-6</v>
      </c>
      <c r="CE21">
        <v>-82</v>
      </c>
      <c r="CF21">
        <v>-8</v>
      </c>
    </row>
    <row r="22" spans="1:84" x14ac:dyDescent="0.3">
      <c r="A22" t="s">
        <v>48</v>
      </c>
      <c r="B22">
        <v>2016</v>
      </c>
      <c r="C22">
        <v>49</v>
      </c>
      <c r="D22">
        <v>26.9</v>
      </c>
      <c r="E22">
        <v>3.77</v>
      </c>
      <c r="F22">
        <v>162</v>
      </c>
      <c r="G22">
        <v>5992</v>
      </c>
      <c r="H22">
        <v>5434</v>
      </c>
      <c r="I22">
        <v>610</v>
      </c>
      <c r="J22">
        <v>1305</v>
      </c>
      <c r="K22">
        <v>231</v>
      </c>
      <c r="L22">
        <v>35</v>
      </c>
      <c r="M22">
        <v>161</v>
      </c>
      <c r="N22">
        <v>574</v>
      </c>
      <c r="O22">
        <v>96</v>
      </c>
      <c r="P22">
        <v>45</v>
      </c>
      <c r="Q22">
        <v>424</v>
      </c>
      <c r="R22">
        <v>1376</v>
      </c>
      <c r="S22">
        <v>0.24</v>
      </c>
      <c r="T22">
        <v>0.30099999999999999</v>
      </c>
      <c r="U22">
        <v>0.38400000000000001</v>
      </c>
      <c r="V22">
        <v>0.68500000000000005</v>
      </c>
      <c r="W22">
        <v>84</v>
      </c>
      <c r="X22">
        <v>2089</v>
      </c>
      <c r="Y22">
        <v>112</v>
      </c>
      <c r="Z22">
        <v>58</v>
      </c>
      <c r="AA22">
        <v>46</v>
      </c>
      <c r="AB22">
        <v>30</v>
      </c>
      <c r="AC22">
        <v>33</v>
      </c>
      <c r="AD22">
        <v>1043</v>
      </c>
      <c r="AE22" t="s">
        <v>48</v>
      </c>
      <c r="AF22">
        <v>27</v>
      </c>
      <c r="AG22">
        <v>26.3</v>
      </c>
      <c r="AH22">
        <v>4.91</v>
      </c>
      <c r="AI22">
        <v>71</v>
      </c>
      <c r="AJ22">
        <v>91</v>
      </c>
      <c r="AK22">
        <v>0.438</v>
      </c>
      <c r="AL22">
        <v>4.63</v>
      </c>
      <c r="AM22">
        <v>162</v>
      </c>
      <c r="AN22">
        <v>162</v>
      </c>
      <c r="AO22">
        <v>158</v>
      </c>
      <c r="AP22">
        <v>4</v>
      </c>
      <c r="AQ22">
        <v>12</v>
      </c>
      <c r="AR22">
        <v>3</v>
      </c>
      <c r="AS22">
        <v>43</v>
      </c>
      <c r="AT22">
        <v>1437</v>
      </c>
      <c r="AU22">
        <v>1468</v>
      </c>
      <c r="AV22">
        <v>796</v>
      </c>
      <c r="AW22">
        <v>739</v>
      </c>
      <c r="AX22">
        <v>213</v>
      </c>
      <c r="AY22">
        <v>466</v>
      </c>
      <c r="AZ22">
        <v>30</v>
      </c>
      <c r="BA22">
        <v>1299</v>
      </c>
      <c r="BB22">
        <v>51</v>
      </c>
      <c r="BC22">
        <v>9</v>
      </c>
      <c r="BD22">
        <v>57</v>
      </c>
      <c r="BE22">
        <v>6164</v>
      </c>
      <c r="BF22">
        <v>90</v>
      </c>
      <c r="BG22">
        <v>4.34</v>
      </c>
      <c r="BH22">
        <v>1.3460000000000001</v>
      </c>
      <c r="BI22">
        <v>9.1999999999999993</v>
      </c>
      <c r="BJ22">
        <v>1.3</v>
      </c>
      <c r="BK22">
        <v>2.9</v>
      </c>
      <c r="BL22">
        <v>8.1</v>
      </c>
      <c r="BM22">
        <v>2.79</v>
      </c>
      <c r="BN22">
        <v>1057</v>
      </c>
      <c r="BO22" t="s">
        <v>48</v>
      </c>
      <c r="BP22">
        <v>49</v>
      </c>
      <c r="BQ22">
        <v>4.91</v>
      </c>
      <c r="BR22">
        <v>0.68100000000000005</v>
      </c>
      <c r="BS22">
        <v>162</v>
      </c>
      <c r="BT22">
        <v>1458</v>
      </c>
      <c r="BU22">
        <v>1094</v>
      </c>
      <c r="BV22">
        <v>12933</v>
      </c>
      <c r="BW22">
        <v>5911</v>
      </c>
      <c r="BX22">
        <v>4311</v>
      </c>
      <c r="BY22">
        <v>1503</v>
      </c>
      <c r="BZ22">
        <v>97</v>
      </c>
      <c r="CA22">
        <v>143</v>
      </c>
      <c r="CB22">
        <v>0.98399999999999999</v>
      </c>
      <c r="CC22">
        <v>11</v>
      </c>
      <c r="CD22">
        <v>1</v>
      </c>
      <c r="CE22">
        <v>-29</v>
      </c>
      <c r="CF22">
        <v>0</v>
      </c>
    </row>
    <row r="23" spans="1:84" x14ac:dyDescent="0.3">
      <c r="A23" t="s">
        <v>49</v>
      </c>
      <c r="B23">
        <v>2016</v>
      </c>
      <c r="C23">
        <v>55</v>
      </c>
      <c r="D23">
        <v>28.9</v>
      </c>
      <c r="E23">
        <v>4.5</v>
      </c>
      <c r="F23">
        <v>162</v>
      </c>
      <c r="G23">
        <v>6261</v>
      </c>
      <c r="H23">
        <v>5542</v>
      </c>
      <c r="I23">
        <v>729</v>
      </c>
      <c r="J23">
        <v>1426</v>
      </c>
      <c r="K23">
        <v>277</v>
      </c>
      <c r="L23">
        <v>32</v>
      </c>
      <c r="M23">
        <v>153</v>
      </c>
      <c r="N23">
        <v>696</v>
      </c>
      <c r="O23">
        <v>110</v>
      </c>
      <c r="P23">
        <v>45</v>
      </c>
      <c r="Q23">
        <v>561</v>
      </c>
      <c r="R23">
        <v>1334</v>
      </c>
      <c r="S23">
        <v>0.25700000000000001</v>
      </c>
      <c r="T23">
        <v>0.33200000000000002</v>
      </c>
      <c r="U23">
        <v>0.40200000000000002</v>
      </c>
      <c r="V23">
        <v>0.73399999999999999</v>
      </c>
      <c r="W23">
        <v>95</v>
      </c>
      <c r="X23">
        <v>2226</v>
      </c>
      <c r="Y23">
        <v>133</v>
      </c>
      <c r="Z23">
        <v>81</v>
      </c>
      <c r="AA23">
        <v>41</v>
      </c>
      <c r="AB23">
        <v>36</v>
      </c>
      <c r="AC23">
        <v>39</v>
      </c>
      <c r="AD23">
        <v>1173</v>
      </c>
      <c r="AE23" t="s">
        <v>49</v>
      </c>
      <c r="AF23">
        <v>32</v>
      </c>
      <c r="AG23">
        <v>28.6</v>
      </c>
      <c r="AH23">
        <v>4.68</v>
      </c>
      <c r="AI23">
        <v>78</v>
      </c>
      <c r="AJ23">
        <v>83</v>
      </c>
      <c r="AK23">
        <v>0.48399999999999999</v>
      </c>
      <c r="AL23">
        <v>4.21</v>
      </c>
      <c r="AM23">
        <v>162</v>
      </c>
      <c r="AN23">
        <v>162</v>
      </c>
      <c r="AO23">
        <v>157</v>
      </c>
      <c r="AP23">
        <v>5</v>
      </c>
      <c r="AQ23">
        <v>5</v>
      </c>
      <c r="AR23">
        <v>1</v>
      </c>
      <c r="AS23">
        <v>51</v>
      </c>
      <c r="AT23">
        <v>1450.2</v>
      </c>
      <c r="AU23">
        <v>1490</v>
      </c>
      <c r="AV23">
        <v>758</v>
      </c>
      <c r="AW23">
        <v>679</v>
      </c>
      <c r="AX23">
        <v>180</v>
      </c>
      <c r="AY23">
        <v>533</v>
      </c>
      <c r="AZ23">
        <v>28</v>
      </c>
      <c r="BA23">
        <v>1232</v>
      </c>
      <c r="BB23">
        <v>68</v>
      </c>
      <c r="BC23">
        <v>7</v>
      </c>
      <c r="BD23">
        <v>71</v>
      </c>
      <c r="BE23">
        <v>6292</v>
      </c>
      <c r="BF23">
        <v>100</v>
      </c>
      <c r="BG23">
        <v>4.3</v>
      </c>
      <c r="BH23">
        <v>1.395</v>
      </c>
      <c r="BI23">
        <v>9.1999999999999993</v>
      </c>
      <c r="BJ23">
        <v>1.1000000000000001</v>
      </c>
      <c r="BK23">
        <v>3.3</v>
      </c>
      <c r="BL23">
        <v>7.6</v>
      </c>
      <c r="BM23">
        <v>2.31</v>
      </c>
      <c r="BN23">
        <v>1182</v>
      </c>
      <c r="BO23" t="s">
        <v>49</v>
      </c>
      <c r="BP23">
        <v>54</v>
      </c>
      <c r="BQ23">
        <v>4.68</v>
      </c>
      <c r="BR23">
        <v>0.67600000000000005</v>
      </c>
      <c r="BS23">
        <v>162</v>
      </c>
      <c r="BT23">
        <v>1458</v>
      </c>
      <c r="BU23">
        <v>1037</v>
      </c>
      <c r="BV23">
        <v>13056</v>
      </c>
      <c r="BW23">
        <v>6208</v>
      </c>
      <c r="BX23">
        <v>4352</v>
      </c>
      <c r="BY23">
        <v>1745</v>
      </c>
      <c r="BZ23">
        <v>111</v>
      </c>
      <c r="CA23">
        <v>172</v>
      </c>
      <c r="CB23">
        <v>0.98199999999999998</v>
      </c>
      <c r="CC23">
        <v>-17</v>
      </c>
      <c r="CD23">
        <v>-2</v>
      </c>
      <c r="CE23">
        <v>-15</v>
      </c>
      <c r="CF23">
        <v>0</v>
      </c>
    </row>
    <row r="24" spans="1:84" x14ac:dyDescent="0.3">
      <c r="A24" t="s">
        <v>50</v>
      </c>
      <c r="B24">
        <v>2016</v>
      </c>
      <c r="C24">
        <v>58</v>
      </c>
      <c r="D24">
        <v>28.1</v>
      </c>
      <c r="E24">
        <v>4.2300000000000004</v>
      </c>
      <c r="F24">
        <v>162</v>
      </c>
      <c r="G24">
        <v>6001</v>
      </c>
      <c r="H24">
        <v>5419</v>
      </c>
      <c r="I24">
        <v>686</v>
      </c>
      <c r="J24">
        <v>1275</v>
      </c>
      <c r="K24">
        <v>257</v>
      </c>
      <c r="L24">
        <v>26</v>
      </c>
      <c r="M24">
        <v>177</v>
      </c>
      <c r="N24">
        <v>654</v>
      </c>
      <c r="O24">
        <v>125</v>
      </c>
      <c r="P24">
        <v>45</v>
      </c>
      <c r="Q24">
        <v>449</v>
      </c>
      <c r="R24">
        <v>1500</v>
      </c>
      <c r="S24">
        <v>0.23499999999999999</v>
      </c>
      <c r="T24">
        <v>0.29899999999999999</v>
      </c>
      <c r="U24">
        <v>0.39</v>
      </c>
      <c r="V24">
        <v>0.68899999999999995</v>
      </c>
      <c r="W24">
        <v>85</v>
      </c>
      <c r="X24">
        <v>2115</v>
      </c>
      <c r="Y24">
        <v>93</v>
      </c>
      <c r="Z24">
        <v>58</v>
      </c>
      <c r="AA24">
        <v>36</v>
      </c>
      <c r="AB24">
        <v>36</v>
      </c>
      <c r="AC24">
        <v>30</v>
      </c>
      <c r="AD24">
        <v>965</v>
      </c>
      <c r="AE24" t="s">
        <v>50</v>
      </c>
      <c r="AF24">
        <v>32</v>
      </c>
      <c r="AG24">
        <v>28.1</v>
      </c>
      <c r="AH24">
        <v>4.75</v>
      </c>
      <c r="AI24">
        <v>68</v>
      </c>
      <c r="AJ24">
        <v>94</v>
      </c>
      <c r="AK24">
        <v>0.42</v>
      </c>
      <c r="AL24">
        <v>4.43</v>
      </c>
      <c r="AM24">
        <v>162</v>
      </c>
      <c r="AN24">
        <v>162</v>
      </c>
      <c r="AO24">
        <v>161</v>
      </c>
      <c r="AP24">
        <v>1</v>
      </c>
      <c r="AQ24">
        <v>9</v>
      </c>
      <c r="AR24">
        <v>0</v>
      </c>
      <c r="AS24">
        <v>35</v>
      </c>
      <c r="AT24">
        <v>1440</v>
      </c>
      <c r="AU24">
        <v>1425</v>
      </c>
      <c r="AV24">
        <v>770</v>
      </c>
      <c r="AW24">
        <v>708</v>
      </c>
      <c r="AX24">
        <v>183</v>
      </c>
      <c r="AY24">
        <v>569</v>
      </c>
      <c r="AZ24">
        <v>44</v>
      </c>
      <c r="BA24">
        <v>1222</v>
      </c>
      <c r="BB24">
        <v>53</v>
      </c>
      <c r="BC24">
        <v>3</v>
      </c>
      <c r="BD24">
        <v>67</v>
      </c>
      <c r="BE24">
        <v>6228</v>
      </c>
      <c r="BF24">
        <v>92</v>
      </c>
      <c r="BG24">
        <v>4.4000000000000004</v>
      </c>
      <c r="BH24">
        <v>1.385</v>
      </c>
      <c r="BI24">
        <v>8.9</v>
      </c>
      <c r="BJ24">
        <v>1.1000000000000001</v>
      </c>
      <c r="BK24">
        <v>3.6</v>
      </c>
      <c r="BL24">
        <v>7.6</v>
      </c>
      <c r="BM24">
        <v>2.15</v>
      </c>
      <c r="BN24">
        <v>1138</v>
      </c>
      <c r="BO24" t="s">
        <v>50</v>
      </c>
      <c r="BP24">
        <v>58</v>
      </c>
      <c r="BQ24">
        <v>4.75</v>
      </c>
      <c r="BR24">
        <v>0.68700000000000006</v>
      </c>
      <c r="BS24">
        <v>162</v>
      </c>
      <c r="BT24">
        <v>1458</v>
      </c>
      <c r="BU24">
        <v>1107</v>
      </c>
      <c r="BV24">
        <v>12960</v>
      </c>
      <c r="BW24">
        <v>6052</v>
      </c>
      <c r="BX24">
        <v>4320</v>
      </c>
      <c r="BY24">
        <v>1623</v>
      </c>
      <c r="BZ24">
        <v>109</v>
      </c>
      <c r="CA24">
        <v>165</v>
      </c>
      <c r="CB24">
        <v>0.98199999999999998</v>
      </c>
      <c r="CC24">
        <v>-30</v>
      </c>
      <c r="CD24">
        <v>-3</v>
      </c>
      <c r="CE24">
        <v>-27</v>
      </c>
      <c r="CF24">
        <v>-2</v>
      </c>
    </row>
    <row r="25" spans="1:84" x14ac:dyDescent="0.3">
      <c r="A25" t="s">
        <v>51</v>
      </c>
      <c r="B25">
        <v>2016</v>
      </c>
      <c r="C25">
        <v>40</v>
      </c>
      <c r="D25">
        <v>30.4</v>
      </c>
      <c r="E25">
        <v>4.74</v>
      </c>
      <c r="F25">
        <v>162</v>
      </c>
      <c r="G25">
        <v>6227</v>
      </c>
      <c r="H25">
        <v>5583</v>
      </c>
      <c r="I25">
        <v>768</v>
      </c>
      <c r="J25">
        <v>1446</v>
      </c>
      <c r="K25">
        <v>251</v>
      </c>
      <c r="L25">
        <v>17</v>
      </c>
      <c r="M25">
        <v>223</v>
      </c>
      <c r="N25">
        <v>735</v>
      </c>
      <c r="O25">
        <v>56</v>
      </c>
      <c r="P25">
        <v>28</v>
      </c>
      <c r="Q25">
        <v>506</v>
      </c>
      <c r="R25">
        <v>1288</v>
      </c>
      <c r="S25">
        <v>0.25900000000000001</v>
      </c>
      <c r="T25">
        <v>0.32600000000000001</v>
      </c>
      <c r="U25">
        <v>0.43</v>
      </c>
      <c r="V25">
        <v>0.75600000000000001</v>
      </c>
      <c r="W25">
        <v>106</v>
      </c>
      <c r="X25">
        <v>2400</v>
      </c>
      <c r="Y25">
        <v>138</v>
      </c>
      <c r="Z25">
        <v>72</v>
      </c>
      <c r="AA25">
        <v>24</v>
      </c>
      <c r="AB25">
        <v>41</v>
      </c>
      <c r="AC25">
        <v>29</v>
      </c>
      <c r="AD25">
        <v>1099</v>
      </c>
      <c r="AE25" t="s">
        <v>51</v>
      </c>
      <c r="AF25">
        <v>32</v>
      </c>
      <c r="AG25">
        <v>28.8</v>
      </c>
      <c r="AH25">
        <v>4.3600000000000003</v>
      </c>
      <c r="AI25">
        <v>86</v>
      </c>
      <c r="AJ25">
        <v>76</v>
      </c>
      <c r="AK25">
        <v>0.53100000000000003</v>
      </c>
      <c r="AL25">
        <v>4</v>
      </c>
      <c r="AM25">
        <v>162</v>
      </c>
      <c r="AN25">
        <v>162</v>
      </c>
      <c r="AO25">
        <v>160</v>
      </c>
      <c r="AP25">
        <v>2</v>
      </c>
      <c r="AQ25">
        <v>8</v>
      </c>
      <c r="AR25">
        <v>2</v>
      </c>
      <c r="AS25">
        <v>49</v>
      </c>
      <c r="AT25">
        <v>1457</v>
      </c>
      <c r="AU25">
        <v>1410</v>
      </c>
      <c r="AV25">
        <v>707</v>
      </c>
      <c r="AW25">
        <v>647</v>
      </c>
      <c r="AX25">
        <v>213</v>
      </c>
      <c r="AY25">
        <v>460</v>
      </c>
      <c r="AZ25">
        <v>30</v>
      </c>
      <c r="BA25">
        <v>1318</v>
      </c>
      <c r="BB25">
        <v>55</v>
      </c>
      <c r="BC25">
        <v>7</v>
      </c>
      <c r="BD25">
        <v>52</v>
      </c>
      <c r="BE25">
        <v>6147</v>
      </c>
      <c r="BF25">
        <v>102</v>
      </c>
      <c r="BG25">
        <v>4.3</v>
      </c>
      <c r="BH25">
        <v>1.2829999999999999</v>
      </c>
      <c r="BI25">
        <v>8.6999999999999993</v>
      </c>
      <c r="BJ25">
        <v>1.3</v>
      </c>
      <c r="BK25">
        <v>2.8</v>
      </c>
      <c r="BL25">
        <v>8.1</v>
      </c>
      <c r="BM25">
        <v>2.87</v>
      </c>
      <c r="BN25">
        <v>1069</v>
      </c>
      <c r="BO25" t="s">
        <v>51</v>
      </c>
      <c r="BP25">
        <v>54</v>
      </c>
      <c r="BQ25">
        <v>4.3600000000000003</v>
      </c>
      <c r="BR25">
        <v>0.69399999999999995</v>
      </c>
      <c r="BS25">
        <v>162</v>
      </c>
      <c r="BT25">
        <v>1458</v>
      </c>
      <c r="BU25">
        <v>1092</v>
      </c>
      <c r="BV25">
        <v>13113</v>
      </c>
      <c r="BW25">
        <v>6035</v>
      </c>
      <c r="BX25">
        <v>4371</v>
      </c>
      <c r="BY25">
        <v>1575</v>
      </c>
      <c r="BZ25">
        <v>89</v>
      </c>
      <c r="CA25">
        <v>158</v>
      </c>
      <c r="CB25">
        <v>0.98499999999999999</v>
      </c>
      <c r="CC25">
        <v>4</v>
      </c>
      <c r="CD25">
        <v>0</v>
      </c>
      <c r="CE25">
        <v>-22</v>
      </c>
      <c r="CF25">
        <v>0</v>
      </c>
    </row>
    <row r="26" spans="1:84" x14ac:dyDescent="0.3">
      <c r="A26" t="s">
        <v>52</v>
      </c>
      <c r="B26">
        <v>2016</v>
      </c>
      <c r="C26">
        <v>45</v>
      </c>
      <c r="D26">
        <v>29.2</v>
      </c>
      <c r="E26">
        <v>4.41</v>
      </c>
      <c r="F26">
        <v>162</v>
      </c>
      <c r="G26">
        <v>6271</v>
      </c>
      <c r="H26">
        <v>5565</v>
      </c>
      <c r="I26">
        <v>715</v>
      </c>
      <c r="J26">
        <v>1437</v>
      </c>
      <c r="K26">
        <v>280</v>
      </c>
      <c r="L26">
        <v>54</v>
      </c>
      <c r="M26">
        <v>130</v>
      </c>
      <c r="N26">
        <v>675</v>
      </c>
      <c r="O26">
        <v>79</v>
      </c>
      <c r="P26">
        <v>36</v>
      </c>
      <c r="Q26">
        <v>572</v>
      </c>
      <c r="R26">
        <v>1107</v>
      </c>
      <c r="S26">
        <v>0.25800000000000001</v>
      </c>
      <c r="T26">
        <v>0.32900000000000001</v>
      </c>
      <c r="U26">
        <v>0.39800000000000002</v>
      </c>
      <c r="V26">
        <v>0.72799999999999998</v>
      </c>
      <c r="W26">
        <v>94</v>
      </c>
      <c r="X26">
        <v>2215</v>
      </c>
      <c r="Y26">
        <v>120</v>
      </c>
      <c r="Z26">
        <v>42</v>
      </c>
      <c r="AA26">
        <v>42</v>
      </c>
      <c r="AB26">
        <v>46</v>
      </c>
      <c r="AC26">
        <v>43</v>
      </c>
      <c r="AD26">
        <v>1188</v>
      </c>
      <c r="AE26" t="s">
        <v>52</v>
      </c>
      <c r="AF26">
        <v>24</v>
      </c>
      <c r="AG26">
        <v>30</v>
      </c>
      <c r="AH26">
        <v>3.9</v>
      </c>
      <c r="AI26">
        <v>87</v>
      </c>
      <c r="AJ26">
        <v>75</v>
      </c>
      <c r="AK26">
        <v>0.53700000000000003</v>
      </c>
      <c r="AL26">
        <v>3.65</v>
      </c>
      <c r="AM26">
        <v>162</v>
      </c>
      <c r="AN26">
        <v>162</v>
      </c>
      <c r="AO26">
        <v>152</v>
      </c>
      <c r="AP26">
        <v>10</v>
      </c>
      <c r="AQ26">
        <v>11</v>
      </c>
      <c r="AR26">
        <v>3</v>
      </c>
      <c r="AS26">
        <v>43</v>
      </c>
      <c r="AT26">
        <v>1460.1</v>
      </c>
      <c r="AU26">
        <v>1334</v>
      </c>
      <c r="AV26">
        <v>631</v>
      </c>
      <c r="AW26">
        <v>593</v>
      </c>
      <c r="AX26">
        <v>158</v>
      </c>
      <c r="AY26">
        <v>439</v>
      </c>
      <c r="AZ26">
        <v>30</v>
      </c>
      <c r="BA26">
        <v>1309</v>
      </c>
      <c r="BB26">
        <v>46</v>
      </c>
      <c r="BC26">
        <v>6</v>
      </c>
      <c r="BD26">
        <v>40</v>
      </c>
      <c r="BE26">
        <v>6048</v>
      </c>
      <c r="BF26">
        <v>111</v>
      </c>
      <c r="BG26">
        <v>3.76</v>
      </c>
      <c r="BH26">
        <v>1.214</v>
      </c>
      <c r="BI26">
        <v>8.1999999999999993</v>
      </c>
      <c r="BJ26">
        <v>1</v>
      </c>
      <c r="BK26">
        <v>2.7</v>
      </c>
      <c r="BL26">
        <v>8.1</v>
      </c>
      <c r="BM26">
        <v>2.98</v>
      </c>
      <c r="BN26">
        <v>1037</v>
      </c>
      <c r="BO26" t="s">
        <v>52</v>
      </c>
      <c r="BP26">
        <v>45</v>
      </c>
      <c r="BQ26">
        <v>3.9</v>
      </c>
      <c r="BR26">
        <v>0.70199999999999996</v>
      </c>
      <c r="BS26">
        <v>162</v>
      </c>
      <c r="BT26">
        <v>1458</v>
      </c>
      <c r="BU26">
        <v>1135</v>
      </c>
      <c r="BV26">
        <v>13143</v>
      </c>
      <c r="BW26">
        <v>6092</v>
      </c>
      <c r="BX26">
        <v>4381</v>
      </c>
      <c r="BY26">
        <v>1639</v>
      </c>
      <c r="BZ26">
        <v>72</v>
      </c>
      <c r="CA26">
        <v>136</v>
      </c>
      <c r="CB26">
        <v>0.98799999999999999</v>
      </c>
      <c r="CC26">
        <v>33</v>
      </c>
      <c r="CD26">
        <v>3</v>
      </c>
      <c r="CE26">
        <v>59</v>
      </c>
      <c r="CF26">
        <v>5</v>
      </c>
    </row>
    <row r="27" spans="1:84" x14ac:dyDescent="0.3">
      <c r="A27" t="s">
        <v>53</v>
      </c>
      <c r="B27">
        <v>2016</v>
      </c>
      <c r="C27">
        <v>41</v>
      </c>
      <c r="D27">
        <v>28.5</v>
      </c>
      <c r="E27">
        <v>4.8099999999999996</v>
      </c>
      <c r="F27">
        <v>162</v>
      </c>
      <c r="G27">
        <v>6223</v>
      </c>
      <c r="H27">
        <v>5548</v>
      </c>
      <c r="I27">
        <v>779</v>
      </c>
      <c r="J27">
        <v>1415</v>
      </c>
      <c r="K27">
        <v>299</v>
      </c>
      <c r="L27">
        <v>32</v>
      </c>
      <c r="M27">
        <v>225</v>
      </c>
      <c r="N27">
        <v>745</v>
      </c>
      <c r="O27">
        <v>35</v>
      </c>
      <c r="P27">
        <v>26</v>
      </c>
      <c r="Q27">
        <v>526</v>
      </c>
      <c r="R27">
        <v>1318</v>
      </c>
      <c r="S27">
        <v>0.255</v>
      </c>
      <c r="T27">
        <v>0.32500000000000001</v>
      </c>
      <c r="U27">
        <v>0.442</v>
      </c>
      <c r="V27">
        <v>0.76700000000000002</v>
      </c>
      <c r="W27">
        <v>103</v>
      </c>
      <c r="X27">
        <v>2453</v>
      </c>
      <c r="Y27">
        <v>117</v>
      </c>
      <c r="Z27">
        <v>70</v>
      </c>
      <c r="AA27">
        <v>37</v>
      </c>
      <c r="AB27">
        <v>41</v>
      </c>
      <c r="AC27">
        <v>28</v>
      </c>
      <c r="AD27">
        <v>1113</v>
      </c>
      <c r="AE27" t="s">
        <v>53</v>
      </c>
      <c r="AF27">
        <v>21</v>
      </c>
      <c r="AG27">
        <v>28</v>
      </c>
      <c r="AH27">
        <v>4.4000000000000004</v>
      </c>
      <c r="AI27">
        <v>86</v>
      </c>
      <c r="AJ27">
        <v>76</v>
      </c>
      <c r="AK27">
        <v>0.53100000000000003</v>
      </c>
      <c r="AL27">
        <v>4.08</v>
      </c>
      <c r="AM27">
        <v>162</v>
      </c>
      <c r="AN27">
        <v>162</v>
      </c>
      <c r="AO27">
        <v>160</v>
      </c>
      <c r="AP27">
        <v>2</v>
      </c>
      <c r="AQ27">
        <v>10</v>
      </c>
      <c r="AR27">
        <v>2</v>
      </c>
      <c r="AS27">
        <v>38</v>
      </c>
      <c r="AT27">
        <v>1448.1</v>
      </c>
      <c r="AU27">
        <v>1432</v>
      </c>
      <c r="AV27">
        <v>712</v>
      </c>
      <c r="AW27">
        <v>656</v>
      </c>
      <c r="AX27">
        <v>159</v>
      </c>
      <c r="AY27">
        <v>475</v>
      </c>
      <c r="AZ27">
        <v>35</v>
      </c>
      <c r="BA27">
        <v>1290</v>
      </c>
      <c r="BB27">
        <v>52</v>
      </c>
      <c r="BC27">
        <v>1</v>
      </c>
      <c r="BD27">
        <v>50</v>
      </c>
      <c r="BE27">
        <v>6164</v>
      </c>
      <c r="BF27">
        <v>101</v>
      </c>
      <c r="BG27">
        <v>3.88</v>
      </c>
      <c r="BH27">
        <v>1.3169999999999999</v>
      </c>
      <c r="BI27">
        <v>8.9</v>
      </c>
      <c r="BJ27">
        <v>1</v>
      </c>
      <c r="BK27">
        <v>3</v>
      </c>
      <c r="BL27">
        <v>8</v>
      </c>
      <c r="BM27">
        <v>2.72</v>
      </c>
      <c r="BN27">
        <v>1107</v>
      </c>
      <c r="BO27" t="s">
        <v>53</v>
      </c>
      <c r="BP27">
        <v>40</v>
      </c>
      <c r="BQ27">
        <v>4.4000000000000004</v>
      </c>
      <c r="BR27">
        <v>0.67900000000000005</v>
      </c>
      <c r="BS27">
        <v>162</v>
      </c>
      <c r="BT27">
        <v>1458</v>
      </c>
      <c r="BU27">
        <v>996</v>
      </c>
      <c r="BV27">
        <v>13035</v>
      </c>
      <c r="BW27">
        <v>6199</v>
      </c>
      <c r="BX27">
        <v>4345</v>
      </c>
      <c r="BY27">
        <v>1747</v>
      </c>
      <c r="BZ27">
        <v>107</v>
      </c>
      <c r="CA27">
        <v>169</v>
      </c>
      <c r="CB27">
        <v>0.98299999999999998</v>
      </c>
      <c r="CC27">
        <v>-23</v>
      </c>
      <c r="CD27">
        <v>-2</v>
      </c>
      <c r="CE27">
        <v>5</v>
      </c>
      <c r="CF27">
        <v>0</v>
      </c>
    </row>
    <row r="28" spans="1:84" x14ac:dyDescent="0.3">
      <c r="A28" t="s">
        <v>54</v>
      </c>
      <c r="B28">
        <v>2016</v>
      </c>
      <c r="C28">
        <v>39</v>
      </c>
      <c r="D28">
        <v>27.7</v>
      </c>
      <c r="E28">
        <v>4.1500000000000004</v>
      </c>
      <c r="F28">
        <v>162</v>
      </c>
      <c r="G28">
        <v>6046</v>
      </c>
      <c r="H28">
        <v>5481</v>
      </c>
      <c r="I28">
        <v>672</v>
      </c>
      <c r="J28">
        <v>1333</v>
      </c>
      <c r="K28">
        <v>288</v>
      </c>
      <c r="L28">
        <v>32</v>
      </c>
      <c r="M28">
        <v>216</v>
      </c>
      <c r="N28">
        <v>647</v>
      </c>
      <c r="O28">
        <v>60</v>
      </c>
      <c r="P28">
        <v>37</v>
      </c>
      <c r="Q28">
        <v>449</v>
      </c>
      <c r="R28">
        <v>1482</v>
      </c>
      <c r="S28">
        <v>0.24299999999999999</v>
      </c>
      <c r="T28">
        <v>0.307</v>
      </c>
      <c r="U28">
        <v>0.42599999999999999</v>
      </c>
      <c r="V28">
        <v>0.73299999999999998</v>
      </c>
      <c r="W28">
        <v>100</v>
      </c>
      <c r="X28">
        <v>2333</v>
      </c>
      <c r="Y28">
        <v>88</v>
      </c>
      <c r="Z28">
        <v>69</v>
      </c>
      <c r="AA28">
        <v>18</v>
      </c>
      <c r="AB28">
        <v>28</v>
      </c>
      <c r="AC28">
        <v>20</v>
      </c>
      <c r="AD28">
        <v>1060</v>
      </c>
      <c r="AE28" t="s">
        <v>54</v>
      </c>
      <c r="AF28">
        <v>25</v>
      </c>
      <c r="AG28">
        <v>26.9</v>
      </c>
      <c r="AH28">
        <v>4.4000000000000004</v>
      </c>
      <c r="AI28">
        <v>68</v>
      </c>
      <c r="AJ28">
        <v>94</v>
      </c>
      <c r="AK28">
        <v>0.42</v>
      </c>
      <c r="AL28">
        <v>4.2</v>
      </c>
      <c r="AM28">
        <v>162</v>
      </c>
      <c r="AN28">
        <v>162</v>
      </c>
      <c r="AO28">
        <v>161</v>
      </c>
      <c r="AP28">
        <v>1</v>
      </c>
      <c r="AQ28">
        <v>8</v>
      </c>
      <c r="AR28">
        <v>1</v>
      </c>
      <c r="AS28">
        <v>42</v>
      </c>
      <c r="AT28">
        <v>1426.1</v>
      </c>
      <c r="AU28">
        <v>1395</v>
      </c>
      <c r="AV28">
        <v>713</v>
      </c>
      <c r="AW28">
        <v>665</v>
      </c>
      <c r="AX28">
        <v>210</v>
      </c>
      <c r="AY28">
        <v>491</v>
      </c>
      <c r="AZ28">
        <v>25</v>
      </c>
      <c r="BA28">
        <v>1357</v>
      </c>
      <c r="BB28">
        <v>32</v>
      </c>
      <c r="BC28">
        <v>7</v>
      </c>
      <c r="BD28">
        <v>61</v>
      </c>
      <c r="BE28">
        <v>6076</v>
      </c>
      <c r="BF28">
        <v>97</v>
      </c>
      <c r="BG28">
        <v>4.26</v>
      </c>
      <c r="BH28">
        <v>1.3220000000000001</v>
      </c>
      <c r="BI28">
        <v>8.8000000000000007</v>
      </c>
      <c r="BJ28">
        <v>1.3</v>
      </c>
      <c r="BK28">
        <v>3.1</v>
      </c>
      <c r="BL28">
        <v>8.6</v>
      </c>
      <c r="BM28">
        <v>2.76</v>
      </c>
      <c r="BN28">
        <v>1084</v>
      </c>
      <c r="BO28" t="s">
        <v>54</v>
      </c>
      <c r="BP28">
        <v>48</v>
      </c>
      <c r="BQ28">
        <v>4.4000000000000004</v>
      </c>
      <c r="BR28">
        <v>0.68700000000000006</v>
      </c>
      <c r="BS28">
        <v>162</v>
      </c>
      <c r="BT28">
        <v>1458</v>
      </c>
      <c r="BU28">
        <v>1156</v>
      </c>
      <c r="BV28">
        <v>12837</v>
      </c>
      <c r="BW28">
        <v>5783</v>
      </c>
      <c r="BX28">
        <v>4279</v>
      </c>
      <c r="BY28">
        <v>1410</v>
      </c>
      <c r="BZ28">
        <v>94</v>
      </c>
      <c r="CA28">
        <v>129</v>
      </c>
      <c r="CB28">
        <v>0.98399999999999999</v>
      </c>
      <c r="CC28">
        <v>-44</v>
      </c>
      <c r="CD28">
        <v>-4</v>
      </c>
      <c r="CE28">
        <v>14</v>
      </c>
      <c r="CF28">
        <v>1</v>
      </c>
    </row>
    <row r="29" spans="1:84" x14ac:dyDescent="0.3">
      <c r="A29" t="s">
        <v>55</v>
      </c>
      <c r="B29">
        <v>2016</v>
      </c>
      <c r="C29">
        <v>40</v>
      </c>
      <c r="D29">
        <v>28.4</v>
      </c>
      <c r="E29">
        <v>4.72</v>
      </c>
      <c r="F29">
        <v>162</v>
      </c>
      <c r="G29">
        <v>6089</v>
      </c>
      <c r="H29">
        <v>5525</v>
      </c>
      <c r="I29">
        <v>765</v>
      </c>
      <c r="J29">
        <v>1446</v>
      </c>
      <c r="K29">
        <v>257</v>
      </c>
      <c r="L29">
        <v>23</v>
      </c>
      <c r="M29">
        <v>215</v>
      </c>
      <c r="N29">
        <v>746</v>
      </c>
      <c r="O29">
        <v>99</v>
      </c>
      <c r="P29">
        <v>36</v>
      </c>
      <c r="Q29">
        <v>436</v>
      </c>
      <c r="R29">
        <v>1220</v>
      </c>
      <c r="S29">
        <v>0.26200000000000001</v>
      </c>
      <c r="T29">
        <v>0.32200000000000001</v>
      </c>
      <c r="U29">
        <v>0.433</v>
      </c>
      <c r="V29">
        <v>0.755</v>
      </c>
      <c r="W29">
        <v>96</v>
      </c>
      <c r="X29">
        <v>2394</v>
      </c>
      <c r="Y29">
        <v>114</v>
      </c>
      <c r="Z29">
        <v>70</v>
      </c>
      <c r="AA29">
        <v>18</v>
      </c>
      <c r="AB29">
        <v>40</v>
      </c>
      <c r="AC29">
        <v>23</v>
      </c>
      <c r="AD29">
        <v>1038</v>
      </c>
      <c r="AE29" t="s">
        <v>55</v>
      </c>
      <c r="AF29">
        <v>31</v>
      </c>
      <c r="AG29">
        <v>28.8</v>
      </c>
      <c r="AH29">
        <v>4.67</v>
      </c>
      <c r="AI29">
        <v>95</v>
      </c>
      <c r="AJ29">
        <v>67</v>
      </c>
      <c r="AK29">
        <v>0.58599999999999997</v>
      </c>
      <c r="AL29">
        <v>4.37</v>
      </c>
      <c r="AM29">
        <v>162</v>
      </c>
      <c r="AN29">
        <v>162</v>
      </c>
      <c r="AO29">
        <v>161</v>
      </c>
      <c r="AP29">
        <v>1</v>
      </c>
      <c r="AQ29">
        <v>6</v>
      </c>
      <c r="AR29">
        <v>0</v>
      </c>
      <c r="AS29">
        <v>56</v>
      </c>
      <c r="AT29">
        <v>1443</v>
      </c>
      <c r="AU29">
        <v>1441</v>
      </c>
      <c r="AV29">
        <v>757</v>
      </c>
      <c r="AW29">
        <v>700</v>
      </c>
      <c r="AX29">
        <v>201</v>
      </c>
      <c r="AY29">
        <v>534</v>
      </c>
      <c r="AZ29">
        <v>16</v>
      </c>
      <c r="BA29">
        <v>1154</v>
      </c>
      <c r="BB29">
        <v>53</v>
      </c>
      <c r="BC29">
        <v>5</v>
      </c>
      <c r="BD29">
        <v>45</v>
      </c>
      <c r="BE29">
        <v>6186</v>
      </c>
      <c r="BF29">
        <v>103</v>
      </c>
      <c r="BG29">
        <v>4.58</v>
      </c>
      <c r="BH29">
        <v>1.369</v>
      </c>
      <c r="BI29">
        <v>9</v>
      </c>
      <c r="BJ29">
        <v>1.3</v>
      </c>
      <c r="BK29">
        <v>3.3</v>
      </c>
      <c r="BL29">
        <v>7.2</v>
      </c>
      <c r="BM29">
        <v>2.16</v>
      </c>
      <c r="BN29">
        <v>1100</v>
      </c>
      <c r="BO29" t="s">
        <v>55</v>
      </c>
      <c r="BP29">
        <v>52</v>
      </c>
      <c r="BQ29">
        <v>4.67</v>
      </c>
      <c r="BR29">
        <v>0.69199999999999995</v>
      </c>
      <c r="BS29">
        <v>162</v>
      </c>
      <c r="BT29">
        <v>1458</v>
      </c>
      <c r="BU29">
        <v>1105</v>
      </c>
      <c r="BV29">
        <v>12987</v>
      </c>
      <c r="BW29">
        <v>6081</v>
      </c>
      <c r="BX29">
        <v>4329</v>
      </c>
      <c r="BY29">
        <v>1655</v>
      </c>
      <c r="BZ29">
        <v>97</v>
      </c>
      <c r="CA29">
        <v>190</v>
      </c>
      <c r="CB29">
        <v>0.98399999999999999</v>
      </c>
      <c r="CC29">
        <v>27</v>
      </c>
      <c r="CD29">
        <v>2</v>
      </c>
      <c r="CE29">
        <v>0</v>
      </c>
      <c r="CF29">
        <v>0</v>
      </c>
    </row>
    <row r="30" spans="1:84" x14ac:dyDescent="0.3">
      <c r="A30" t="s">
        <v>56</v>
      </c>
      <c r="B30">
        <v>2016</v>
      </c>
      <c r="C30">
        <v>38</v>
      </c>
      <c r="D30">
        <v>30</v>
      </c>
      <c r="E30">
        <v>4.6900000000000004</v>
      </c>
      <c r="F30">
        <v>162</v>
      </c>
      <c r="G30">
        <v>6233</v>
      </c>
      <c r="H30">
        <v>5479</v>
      </c>
      <c r="I30">
        <v>759</v>
      </c>
      <c r="J30">
        <v>1358</v>
      </c>
      <c r="K30">
        <v>276</v>
      </c>
      <c r="L30">
        <v>18</v>
      </c>
      <c r="M30">
        <v>221</v>
      </c>
      <c r="N30">
        <v>728</v>
      </c>
      <c r="O30">
        <v>54</v>
      </c>
      <c r="P30">
        <v>24</v>
      </c>
      <c r="Q30">
        <v>632</v>
      </c>
      <c r="R30">
        <v>1362</v>
      </c>
      <c r="S30">
        <v>0.248</v>
      </c>
      <c r="T30">
        <v>0.33</v>
      </c>
      <c r="U30">
        <v>0.42599999999999999</v>
      </c>
      <c r="V30">
        <v>0.755</v>
      </c>
      <c r="W30">
        <v>100</v>
      </c>
      <c r="X30">
        <v>2333</v>
      </c>
      <c r="Y30">
        <v>153</v>
      </c>
      <c r="Z30">
        <v>55</v>
      </c>
      <c r="AA30">
        <v>26</v>
      </c>
      <c r="AB30">
        <v>40</v>
      </c>
      <c r="AC30">
        <v>16</v>
      </c>
      <c r="AD30">
        <v>1120</v>
      </c>
      <c r="AE30" t="s">
        <v>56</v>
      </c>
      <c r="AF30">
        <v>29</v>
      </c>
      <c r="AG30">
        <v>29.8</v>
      </c>
      <c r="AH30">
        <v>4.1100000000000003</v>
      </c>
      <c r="AI30">
        <v>89</v>
      </c>
      <c r="AJ30">
        <v>73</v>
      </c>
      <c r="AK30">
        <v>0.54900000000000004</v>
      </c>
      <c r="AL30">
        <v>3.78</v>
      </c>
      <c r="AM30">
        <v>162</v>
      </c>
      <c r="AN30">
        <v>162</v>
      </c>
      <c r="AO30">
        <v>162</v>
      </c>
      <c r="AP30">
        <v>0</v>
      </c>
      <c r="AQ30">
        <v>10</v>
      </c>
      <c r="AR30">
        <v>0</v>
      </c>
      <c r="AS30">
        <v>43</v>
      </c>
      <c r="AT30">
        <v>1459.1</v>
      </c>
      <c r="AU30">
        <v>1340</v>
      </c>
      <c r="AV30">
        <v>666</v>
      </c>
      <c r="AW30">
        <v>613</v>
      </c>
      <c r="AX30">
        <v>183</v>
      </c>
      <c r="AY30">
        <v>461</v>
      </c>
      <c r="AZ30">
        <v>10</v>
      </c>
      <c r="BA30">
        <v>1314</v>
      </c>
      <c r="BB30">
        <v>59</v>
      </c>
      <c r="BC30">
        <v>7</v>
      </c>
      <c r="BD30">
        <v>50</v>
      </c>
      <c r="BE30">
        <v>6113</v>
      </c>
      <c r="BF30">
        <v>114</v>
      </c>
      <c r="BG30">
        <v>4.04</v>
      </c>
      <c r="BH30">
        <v>1.234</v>
      </c>
      <c r="BI30">
        <v>8.3000000000000007</v>
      </c>
      <c r="BJ30">
        <v>1.1000000000000001</v>
      </c>
      <c r="BK30">
        <v>2.8</v>
      </c>
      <c r="BL30">
        <v>8.1</v>
      </c>
      <c r="BM30">
        <v>2.85</v>
      </c>
      <c r="BN30">
        <v>1069</v>
      </c>
      <c r="BO30" t="s">
        <v>56</v>
      </c>
      <c r="BP30">
        <v>49</v>
      </c>
      <c r="BQ30">
        <v>4.1100000000000003</v>
      </c>
      <c r="BR30">
        <v>0.70299999999999996</v>
      </c>
      <c r="BS30">
        <v>162</v>
      </c>
      <c r="BT30">
        <v>1458</v>
      </c>
      <c r="BU30">
        <v>1087</v>
      </c>
      <c r="BV30">
        <v>13134</v>
      </c>
      <c r="BW30">
        <v>6088</v>
      </c>
      <c r="BX30">
        <v>4378</v>
      </c>
      <c r="BY30">
        <v>1622</v>
      </c>
      <c r="BZ30">
        <v>88</v>
      </c>
      <c r="CA30">
        <v>144</v>
      </c>
      <c r="CB30">
        <v>0.98599999999999999</v>
      </c>
      <c r="CC30">
        <v>5</v>
      </c>
      <c r="CD30">
        <v>0</v>
      </c>
      <c r="CE30">
        <v>41</v>
      </c>
      <c r="CF30">
        <v>4</v>
      </c>
    </row>
    <row r="31" spans="1:84" x14ac:dyDescent="0.3">
      <c r="A31" t="s">
        <v>57</v>
      </c>
      <c r="B31">
        <v>2016</v>
      </c>
      <c r="C31">
        <v>43</v>
      </c>
      <c r="D31">
        <v>28.8</v>
      </c>
      <c r="E31">
        <v>4.71</v>
      </c>
      <c r="F31">
        <v>162</v>
      </c>
      <c r="G31">
        <v>6201</v>
      </c>
      <c r="H31">
        <v>5490</v>
      </c>
      <c r="I31">
        <v>763</v>
      </c>
      <c r="J31">
        <v>1403</v>
      </c>
      <c r="K31">
        <v>268</v>
      </c>
      <c r="L31">
        <v>29</v>
      </c>
      <c r="M31">
        <v>203</v>
      </c>
      <c r="N31">
        <v>735</v>
      </c>
      <c r="O31">
        <v>121</v>
      </c>
      <c r="P31">
        <v>39</v>
      </c>
      <c r="Q31">
        <v>536</v>
      </c>
      <c r="R31">
        <v>1252</v>
      </c>
      <c r="S31">
        <v>0.25600000000000001</v>
      </c>
      <c r="T31">
        <v>0.32600000000000001</v>
      </c>
      <c r="U31">
        <v>0.42599999999999999</v>
      </c>
      <c r="V31">
        <v>0.751</v>
      </c>
      <c r="W31">
        <v>98</v>
      </c>
      <c r="X31">
        <v>2338</v>
      </c>
      <c r="Y31">
        <v>102</v>
      </c>
      <c r="Z31">
        <v>64</v>
      </c>
      <c r="AA31">
        <v>48</v>
      </c>
      <c r="AB31">
        <v>63</v>
      </c>
      <c r="AC31">
        <v>49</v>
      </c>
      <c r="AD31">
        <v>1105</v>
      </c>
      <c r="AE31" t="s">
        <v>57</v>
      </c>
      <c r="AF31">
        <v>24</v>
      </c>
      <c r="AG31">
        <v>29.1</v>
      </c>
      <c r="AH31">
        <v>3.78</v>
      </c>
      <c r="AI31">
        <v>95</v>
      </c>
      <c r="AJ31">
        <v>67</v>
      </c>
      <c r="AK31">
        <v>0.58599999999999997</v>
      </c>
      <c r="AL31">
        <v>3.51</v>
      </c>
      <c r="AM31">
        <v>162</v>
      </c>
      <c r="AN31">
        <v>162</v>
      </c>
      <c r="AO31">
        <v>161</v>
      </c>
      <c r="AP31">
        <v>1</v>
      </c>
      <c r="AQ31">
        <v>12</v>
      </c>
      <c r="AR31">
        <v>0</v>
      </c>
      <c r="AS31">
        <v>46</v>
      </c>
      <c r="AT31">
        <v>1459.2</v>
      </c>
      <c r="AU31">
        <v>1272</v>
      </c>
      <c r="AV31">
        <v>612</v>
      </c>
      <c r="AW31">
        <v>570</v>
      </c>
      <c r="AX31">
        <v>155</v>
      </c>
      <c r="AY31">
        <v>468</v>
      </c>
      <c r="AZ31">
        <v>43</v>
      </c>
      <c r="BA31">
        <v>1476</v>
      </c>
      <c r="BB31">
        <v>57</v>
      </c>
      <c r="BC31">
        <v>4</v>
      </c>
      <c r="BD31">
        <v>47</v>
      </c>
      <c r="BE31">
        <v>6036</v>
      </c>
      <c r="BF31">
        <v>119</v>
      </c>
      <c r="BG31">
        <v>3.58</v>
      </c>
      <c r="BH31">
        <v>1.1919999999999999</v>
      </c>
      <c r="BI31">
        <v>7.8</v>
      </c>
      <c r="BJ31">
        <v>1</v>
      </c>
      <c r="BK31">
        <v>2.9</v>
      </c>
      <c r="BL31">
        <v>9.1</v>
      </c>
      <c r="BM31">
        <v>3.15</v>
      </c>
      <c r="BN31">
        <v>1045</v>
      </c>
      <c r="BO31" t="s">
        <v>57</v>
      </c>
      <c r="BP31">
        <v>42</v>
      </c>
      <c r="BQ31">
        <v>3.78</v>
      </c>
      <c r="BR31">
        <v>0.7</v>
      </c>
      <c r="BS31">
        <v>162</v>
      </c>
      <c r="BT31">
        <v>1458</v>
      </c>
      <c r="BU31">
        <v>1147</v>
      </c>
      <c r="BV31">
        <v>13137</v>
      </c>
      <c r="BW31">
        <v>5877</v>
      </c>
      <c r="BX31">
        <v>4379</v>
      </c>
      <c r="BY31">
        <v>1425</v>
      </c>
      <c r="BZ31">
        <v>73</v>
      </c>
      <c r="CA31">
        <v>143</v>
      </c>
      <c r="CB31">
        <v>0.98799999999999999</v>
      </c>
      <c r="CC31">
        <v>39</v>
      </c>
      <c r="CD31">
        <v>4</v>
      </c>
      <c r="CE31">
        <v>-13</v>
      </c>
      <c r="CF31">
        <v>0</v>
      </c>
    </row>
    <row r="32" spans="1:84" x14ac:dyDescent="0.3">
      <c r="A32" t="s">
        <v>28</v>
      </c>
      <c r="B32">
        <v>2015</v>
      </c>
      <c r="C32">
        <v>50</v>
      </c>
      <c r="D32">
        <v>26.6</v>
      </c>
      <c r="E32">
        <v>4.4400000000000004</v>
      </c>
      <c r="F32">
        <v>162</v>
      </c>
      <c r="G32">
        <v>6276</v>
      </c>
      <c r="H32">
        <v>5649</v>
      </c>
      <c r="I32">
        <v>720</v>
      </c>
      <c r="J32">
        <v>1494</v>
      </c>
      <c r="K32">
        <v>289</v>
      </c>
      <c r="L32">
        <v>48</v>
      </c>
      <c r="M32">
        <v>154</v>
      </c>
      <c r="N32">
        <v>680</v>
      </c>
      <c r="O32">
        <v>132</v>
      </c>
      <c r="P32">
        <v>44</v>
      </c>
      <c r="Q32">
        <v>490</v>
      </c>
      <c r="R32">
        <v>1312</v>
      </c>
      <c r="S32">
        <v>0.26400000000000001</v>
      </c>
      <c r="T32">
        <v>0.32400000000000001</v>
      </c>
      <c r="U32">
        <v>0.41399999999999998</v>
      </c>
      <c r="V32">
        <v>0.73799999999999999</v>
      </c>
      <c r="W32">
        <v>97</v>
      </c>
      <c r="X32">
        <v>2341</v>
      </c>
      <c r="Y32">
        <v>134</v>
      </c>
      <c r="Z32">
        <v>33</v>
      </c>
      <c r="AA32">
        <v>46</v>
      </c>
      <c r="AB32">
        <v>57</v>
      </c>
      <c r="AC32">
        <v>40</v>
      </c>
      <c r="AD32">
        <v>1153</v>
      </c>
      <c r="AE32" t="s">
        <v>28</v>
      </c>
      <c r="AF32">
        <v>27</v>
      </c>
      <c r="AG32">
        <v>27.1</v>
      </c>
      <c r="AH32">
        <v>4.4000000000000004</v>
      </c>
      <c r="AI32">
        <v>79</v>
      </c>
      <c r="AJ32">
        <v>83</v>
      </c>
      <c r="AK32">
        <v>0.48799999999999999</v>
      </c>
      <c r="AL32">
        <v>4.04</v>
      </c>
      <c r="AM32">
        <v>162</v>
      </c>
      <c r="AN32">
        <v>162</v>
      </c>
      <c r="AO32">
        <v>161</v>
      </c>
      <c r="AP32">
        <v>1</v>
      </c>
      <c r="AQ32">
        <v>12</v>
      </c>
      <c r="AR32">
        <v>1</v>
      </c>
      <c r="AS32">
        <v>44</v>
      </c>
      <c r="AT32">
        <v>1466.2</v>
      </c>
      <c r="AU32">
        <v>1450</v>
      </c>
      <c r="AV32">
        <v>713</v>
      </c>
      <c r="AW32">
        <v>659</v>
      </c>
      <c r="AX32">
        <v>182</v>
      </c>
      <c r="AY32">
        <v>500</v>
      </c>
      <c r="AZ32">
        <v>45</v>
      </c>
      <c r="BA32">
        <v>1215</v>
      </c>
      <c r="BB32">
        <v>48</v>
      </c>
      <c r="BC32">
        <v>3</v>
      </c>
      <c r="BD32">
        <v>51</v>
      </c>
      <c r="BE32">
        <v>6257</v>
      </c>
      <c r="BF32">
        <v>102</v>
      </c>
      <c r="BG32">
        <v>4.21</v>
      </c>
      <c r="BH32">
        <v>1.33</v>
      </c>
      <c r="BI32">
        <v>8.9</v>
      </c>
      <c r="BJ32">
        <v>1.1000000000000001</v>
      </c>
      <c r="BK32">
        <v>3.1</v>
      </c>
      <c r="BL32">
        <v>7.5</v>
      </c>
      <c r="BM32">
        <v>2.4300000000000002</v>
      </c>
      <c r="BN32">
        <v>1144</v>
      </c>
      <c r="BO32" t="s">
        <v>28</v>
      </c>
      <c r="BP32">
        <v>50</v>
      </c>
      <c r="BQ32">
        <v>4.4000000000000004</v>
      </c>
      <c r="BR32">
        <v>0.69299999999999995</v>
      </c>
      <c r="BS32">
        <v>162</v>
      </c>
      <c r="BT32">
        <v>1458</v>
      </c>
      <c r="BU32">
        <v>1107</v>
      </c>
      <c r="BV32">
        <v>13200</v>
      </c>
      <c r="BW32">
        <v>6183</v>
      </c>
      <c r="BX32">
        <v>4400</v>
      </c>
      <c r="BY32">
        <v>1697</v>
      </c>
      <c r="BZ32">
        <v>86</v>
      </c>
      <c r="CA32">
        <v>146</v>
      </c>
      <c r="CB32">
        <v>0.98599999999999999</v>
      </c>
      <c r="CC32">
        <v>26</v>
      </c>
      <c r="CD32">
        <v>2</v>
      </c>
      <c r="CE32">
        <v>63</v>
      </c>
      <c r="CF32">
        <v>1</v>
      </c>
    </row>
    <row r="33" spans="1:84" x14ac:dyDescent="0.3">
      <c r="A33" t="s">
        <v>29</v>
      </c>
      <c r="B33">
        <v>2015</v>
      </c>
      <c r="C33">
        <v>60</v>
      </c>
      <c r="D33">
        <v>28.8</v>
      </c>
      <c r="E33">
        <v>3.54</v>
      </c>
      <c r="F33">
        <v>162</v>
      </c>
      <c r="G33">
        <v>6034</v>
      </c>
      <c r="H33">
        <v>5420</v>
      </c>
      <c r="I33">
        <v>573</v>
      </c>
      <c r="J33">
        <v>1361</v>
      </c>
      <c r="K33">
        <v>251</v>
      </c>
      <c r="L33">
        <v>18</v>
      </c>
      <c r="M33">
        <v>100</v>
      </c>
      <c r="N33">
        <v>548</v>
      </c>
      <c r="O33">
        <v>69</v>
      </c>
      <c r="P33">
        <v>33</v>
      </c>
      <c r="Q33">
        <v>471</v>
      </c>
      <c r="R33">
        <v>1107</v>
      </c>
      <c r="S33">
        <v>0.251</v>
      </c>
      <c r="T33">
        <v>0.314</v>
      </c>
      <c r="U33">
        <v>0.35899999999999999</v>
      </c>
      <c r="V33">
        <v>0.67400000000000004</v>
      </c>
      <c r="W33">
        <v>87</v>
      </c>
      <c r="X33">
        <v>1948</v>
      </c>
      <c r="Y33">
        <v>148</v>
      </c>
      <c r="Z33">
        <v>44</v>
      </c>
      <c r="AA33">
        <v>67</v>
      </c>
      <c r="AB33">
        <v>31</v>
      </c>
      <c r="AC33">
        <v>39</v>
      </c>
      <c r="AD33">
        <v>1145</v>
      </c>
      <c r="AE33" t="s">
        <v>29</v>
      </c>
      <c r="AF33">
        <v>37</v>
      </c>
      <c r="AG33">
        <v>26.6</v>
      </c>
      <c r="AH33">
        <v>4.6900000000000004</v>
      </c>
      <c r="AI33">
        <v>67</v>
      </c>
      <c r="AJ33">
        <v>95</v>
      </c>
      <c r="AK33">
        <v>0.41399999999999998</v>
      </c>
      <c r="AL33">
        <v>4.41</v>
      </c>
      <c r="AM33">
        <v>162</v>
      </c>
      <c r="AN33">
        <v>162</v>
      </c>
      <c r="AO33">
        <v>159</v>
      </c>
      <c r="AP33">
        <v>3</v>
      </c>
      <c r="AQ33">
        <v>10</v>
      </c>
      <c r="AR33">
        <v>2</v>
      </c>
      <c r="AS33">
        <v>44</v>
      </c>
      <c r="AT33">
        <v>1425.1</v>
      </c>
      <c r="AU33">
        <v>1462</v>
      </c>
      <c r="AV33">
        <v>760</v>
      </c>
      <c r="AW33">
        <v>698</v>
      </c>
      <c r="AX33">
        <v>170</v>
      </c>
      <c r="AY33">
        <v>550</v>
      </c>
      <c r="AZ33">
        <v>45</v>
      </c>
      <c r="BA33">
        <v>1148</v>
      </c>
      <c r="BB33">
        <v>53</v>
      </c>
      <c r="BC33">
        <v>9</v>
      </c>
      <c r="BD33">
        <v>53</v>
      </c>
      <c r="BE33">
        <v>6156</v>
      </c>
      <c r="BF33">
        <v>88</v>
      </c>
      <c r="BG33">
        <v>4.34</v>
      </c>
      <c r="BH33">
        <v>1.4119999999999999</v>
      </c>
      <c r="BI33">
        <v>9.1999999999999993</v>
      </c>
      <c r="BJ33">
        <v>1.1000000000000001</v>
      </c>
      <c r="BK33">
        <v>3.5</v>
      </c>
      <c r="BL33">
        <v>7.2</v>
      </c>
      <c r="BM33">
        <v>2.09</v>
      </c>
      <c r="BN33">
        <v>1120</v>
      </c>
      <c r="BO33" t="s">
        <v>29</v>
      </c>
      <c r="BP33">
        <v>60</v>
      </c>
      <c r="BQ33">
        <v>4.6900000000000004</v>
      </c>
      <c r="BR33">
        <v>0.68100000000000005</v>
      </c>
      <c r="BS33">
        <v>162</v>
      </c>
      <c r="BT33">
        <v>1458</v>
      </c>
      <c r="BU33">
        <v>1139</v>
      </c>
      <c r="BV33">
        <v>12828</v>
      </c>
      <c r="BW33">
        <v>5959</v>
      </c>
      <c r="BX33">
        <v>4276</v>
      </c>
      <c r="BY33">
        <v>1593</v>
      </c>
      <c r="BZ33">
        <v>90</v>
      </c>
      <c r="CA33">
        <v>186</v>
      </c>
      <c r="CB33">
        <v>0.98499999999999999</v>
      </c>
      <c r="CC33">
        <v>-8</v>
      </c>
      <c r="CD33">
        <v>-1</v>
      </c>
      <c r="CE33">
        <v>-24</v>
      </c>
      <c r="CF33">
        <v>0</v>
      </c>
    </row>
    <row r="34" spans="1:84" x14ac:dyDescent="0.3">
      <c r="A34" t="s">
        <v>30</v>
      </c>
      <c r="B34">
        <v>2015</v>
      </c>
      <c r="C34">
        <v>48</v>
      </c>
      <c r="D34">
        <v>27.9</v>
      </c>
      <c r="E34">
        <v>4.4000000000000004</v>
      </c>
      <c r="F34">
        <v>162</v>
      </c>
      <c r="G34">
        <v>6007</v>
      </c>
      <c r="H34">
        <v>5485</v>
      </c>
      <c r="I34">
        <v>713</v>
      </c>
      <c r="J34">
        <v>1370</v>
      </c>
      <c r="K34">
        <v>246</v>
      </c>
      <c r="L34">
        <v>20</v>
      </c>
      <c r="M34">
        <v>217</v>
      </c>
      <c r="N34">
        <v>686</v>
      </c>
      <c r="O34">
        <v>44</v>
      </c>
      <c r="P34">
        <v>25</v>
      </c>
      <c r="Q34">
        <v>418</v>
      </c>
      <c r="R34">
        <v>1331</v>
      </c>
      <c r="S34">
        <v>0.25</v>
      </c>
      <c r="T34">
        <v>0.307</v>
      </c>
      <c r="U34">
        <v>0.42099999999999999</v>
      </c>
      <c r="V34">
        <v>0.72799999999999998</v>
      </c>
      <c r="W34">
        <v>97</v>
      </c>
      <c r="X34">
        <v>2307</v>
      </c>
      <c r="Y34">
        <v>127</v>
      </c>
      <c r="Z34">
        <v>51</v>
      </c>
      <c r="AA34">
        <v>20</v>
      </c>
      <c r="AB34">
        <v>32</v>
      </c>
      <c r="AC34">
        <v>23</v>
      </c>
      <c r="AD34">
        <v>990</v>
      </c>
      <c r="AE34" t="s">
        <v>30</v>
      </c>
      <c r="AF34">
        <v>22</v>
      </c>
      <c r="AG34">
        <v>28.3</v>
      </c>
      <c r="AH34">
        <v>4.28</v>
      </c>
      <c r="AI34">
        <v>81</v>
      </c>
      <c r="AJ34">
        <v>81</v>
      </c>
      <c r="AK34">
        <v>0.5</v>
      </c>
      <c r="AL34">
        <v>4.05</v>
      </c>
      <c r="AM34">
        <v>162</v>
      </c>
      <c r="AN34">
        <v>162</v>
      </c>
      <c r="AO34">
        <v>162</v>
      </c>
      <c r="AP34">
        <v>0</v>
      </c>
      <c r="AQ34">
        <v>10</v>
      </c>
      <c r="AR34">
        <v>0</v>
      </c>
      <c r="AS34">
        <v>43</v>
      </c>
      <c r="AT34">
        <v>1434.2</v>
      </c>
      <c r="AU34">
        <v>1406</v>
      </c>
      <c r="AV34">
        <v>693</v>
      </c>
      <c r="AW34">
        <v>646</v>
      </c>
      <c r="AX34">
        <v>174</v>
      </c>
      <c r="AY34">
        <v>483</v>
      </c>
      <c r="AZ34">
        <v>27</v>
      </c>
      <c r="BA34">
        <v>1233</v>
      </c>
      <c r="BB34">
        <v>54</v>
      </c>
      <c r="BC34">
        <v>0</v>
      </c>
      <c r="BD34">
        <v>46</v>
      </c>
      <c r="BE34">
        <v>6085</v>
      </c>
      <c r="BF34">
        <v>102</v>
      </c>
      <c r="BG34">
        <v>4.1100000000000003</v>
      </c>
      <c r="BH34">
        <v>1.3169999999999999</v>
      </c>
      <c r="BI34">
        <v>8.8000000000000007</v>
      </c>
      <c r="BJ34">
        <v>1.1000000000000001</v>
      </c>
      <c r="BK34">
        <v>3</v>
      </c>
      <c r="BL34">
        <v>7.7</v>
      </c>
      <c r="BM34">
        <v>2.5499999999999998</v>
      </c>
      <c r="BN34">
        <v>1088</v>
      </c>
      <c r="BO34" t="s">
        <v>30</v>
      </c>
      <c r="BP34">
        <v>48</v>
      </c>
      <c r="BQ34">
        <v>4.28</v>
      </c>
      <c r="BR34">
        <v>0.69099999999999995</v>
      </c>
      <c r="BS34">
        <v>162</v>
      </c>
      <c r="BT34">
        <v>1458</v>
      </c>
      <c r="BU34">
        <v>1133</v>
      </c>
      <c r="BV34">
        <v>12912</v>
      </c>
      <c r="BW34">
        <v>5978</v>
      </c>
      <c r="BX34">
        <v>4304</v>
      </c>
      <c r="BY34">
        <v>1597</v>
      </c>
      <c r="BZ34">
        <v>77</v>
      </c>
      <c r="CA34">
        <v>134</v>
      </c>
      <c r="CB34">
        <v>0.98699999999999999</v>
      </c>
      <c r="CC34">
        <v>-10</v>
      </c>
      <c r="CD34">
        <v>-1</v>
      </c>
      <c r="CE34">
        <v>-9</v>
      </c>
      <c r="CF34">
        <v>-1</v>
      </c>
    </row>
    <row r="35" spans="1:84" x14ac:dyDescent="0.3">
      <c r="A35" t="s">
        <v>31</v>
      </c>
      <c r="B35">
        <v>2015</v>
      </c>
      <c r="C35">
        <v>51</v>
      </c>
      <c r="D35">
        <v>28.3</v>
      </c>
      <c r="E35">
        <v>4.62</v>
      </c>
      <c r="F35">
        <v>162</v>
      </c>
      <c r="G35">
        <v>6237</v>
      </c>
      <c r="H35">
        <v>5640</v>
      </c>
      <c r="I35">
        <v>748</v>
      </c>
      <c r="J35">
        <v>1495</v>
      </c>
      <c r="K35">
        <v>294</v>
      </c>
      <c r="L35">
        <v>33</v>
      </c>
      <c r="M35">
        <v>161</v>
      </c>
      <c r="N35">
        <v>706</v>
      </c>
      <c r="O35">
        <v>71</v>
      </c>
      <c r="P35">
        <v>27</v>
      </c>
      <c r="Q35">
        <v>478</v>
      </c>
      <c r="R35">
        <v>1148</v>
      </c>
      <c r="S35">
        <v>0.26500000000000001</v>
      </c>
      <c r="T35">
        <v>0.32500000000000001</v>
      </c>
      <c r="U35">
        <v>0.41499999999999998</v>
      </c>
      <c r="V35">
        <v>0.74</v>
      </c>
      <c r="W35">
        <v>97</v>
      </c>
      <c r="X35">
        <v>2338</v>
      </c>
      <c r="Y35">
        <v>127</v>
      </c>
      <c r="Z35">
        <v>46</v>
      </c>
      <c r="AA35">
        <v>30</v>
      </c>
      <c r="AB35">
        <v>42</v>
      </c>
      <c r="AC35">
        <v>28</v>
      </c>
      <c r="AD35">
        <v>1142</v>
      </c>
      <c r="AE35" t="s">
        <v>31</v>
      </c>
      <c r="AF35">
        <v>26</v>
      </c>
      <c r="AG35">
        <v>28.6</v>
      </c>
      <c r="AH35">
        <v>4.6500000000000004</v>
      </c>
      <c r="AI35">
        <v>78</v>
      </c>
      <c r="AJ35">
        <v>84</v>
      </c>
      <c r="AK35">
        <v>0.48099999999999998</v>
      </c>
      <c r="AL35">
        <v>4.3099999999999996</v>
      </c>
      <c r="AM35">
        <v>162</v>
      </c>
      <c r="AN35">
        <v>162</v>
      </c>
      <c r="AO35">
        <v>159</v>
      </c>
      <c r="AP35">
        <v>3</v>
      </c>
      <c r="AQ35">
        <v>10</v>
      </c>
      <c r="AR35">
        <v>1</v>
      </c>
      <c r="AS35">
        <v>40</v>
      </c>
      <c r="AT35">
        <v>1448.1</v>
      </c>
      <c r="AU35">
        <v>1486</v>
      </c>
      <c r="AV35">
        <v>753</v>
      </c>
      <c r="AW35">
        <v>694</v>
      </c>
      <c r="AX35">
        <v>178</v>
      </c>
      <c r="AY35">
        <v>478</v>
      </c>
      <c r="AZ35">
        <v>17</v>
      </c>
      <c r="BA35">
        <v>1218</v>
      </c>
      <c r="BB35">
        <v>62</v>
      </c>
      <c r="BC35">
        <v>10</v>
      </c>
      <c r="BD35">
        <v>79</v>
      </c>
      <c r="BE35">
        <v>6225</v>
      </c>
      <c r="BF35">
        <v>100</v>
      </c>
      <c r="BG35">
        <v>4.17</v>
      </c>
      <c r="BH35">
        <v>1.3560000000000001</v>
      </c>
      <c r="BI35">
        <v>9.1999999999999993</v>
      </c>
      <c r="BJ35">
        <v>1.1000000000000001</v>
      </c>
      <c r="BK35">
        <v>3</v>
      </c>
      <c r="BL35">
        <v>7.6</v>
      </c>
      <c r="BM35">
        <v>2.5499999999999998</v>
      </c>
      <c r="BN35">
        <v>1127</v>
      </c>
      <c r="BO35" t="s">
        <v>31</v>
      </c>
      <c r="BP35">
        <v>50</v>
      </c>
      <c r="BQ35">
        <v>4.6500000000000004</v>
      </c>
      <c r="BR35">
        <v>0.68</v>
      </c>
      <c r="BS35">
        <v>162</v>
      </c>
      <c r="BT35">
        <v>1458</v>
      </c>
      <c r="BU35">
        <v>1138</v>
      </c>
      <c r="BV35">
        <v>13035</v>
      </c>
      <c r="BW35">
        <v>6067</v>
      </c>
      <c r="BX35">
        <v>4345</v>
      </c>
      <c r="BY35">
        <v>1625</v>
      </c>
      <c r="BZ35">
        <v>97</v>
      </c>
      <c r="CA35">
        <v>148</v>
      </c>
      <c r="CB35">
        <v>0.98399999999999999</v>
      </c>
      <c r="CC35">
        <v>-25</v>
      </c>
      <c r="CD35">
        <v>-2</v>
      </c>
      <c r="CE35">
        <v>-2</v>
      </c>
      <c r="CF35">
        <v>0</v>
      </c>
    </row>
    <row r="36" spans="1:84" x14ac:dyDescent="0.3">
      <c r="A36" t="s">
        <v>32</v>
      </c>
      <c r="B36">
        <v>2015</v>
      </c>
      <c r="C36">
        <v>50</v>
      </c>
      <c r="D36">
        <v>26.9</v>
      </c>
      <c r="E36">
        <v>4.25</v>
      </c>
      <c r="F36">
        <v>162</v>
      </c>
      <c r="G36">
        <v>6200</v>
      </c>
      <c r="H36">
        <v>5491</v>
      </c>
      <c r="I36">
        <v>689</v>
      </c>
      <c r="J36">
        <v>1341</v>
      </c>
      <c r="K36">
        <v>272</v>
      </c>
      <c r="L36">
        <v>30</v>
      </c>
      <c r="M36">
        <v>171</v>
      </c>
      <c r="N36">
        <v>657</v>
      </c>
      <c r="O36">
        <v>95</v>
      </c>
      <c r="P36">
        <v>37</v>
      </c>
      <c r="Q36">
        <v>567</v>
      </c>
      <c r="R36">
        <v>1518</v>
      </c>
      <c r="S36">
        <v>0.24399999999999999</v>
      </c>
      <c r="T36">
        <v>0.32100000000000001</v>
      </c>
      <c r="U36">
        <v>0.39800000000000002</v>
      </c>
      <c r="V36">
        <v>0.71899999999999997</v>
      </c>
      <c r="W36">
        <v>98</v>
      </c>
      <c r="X36">
        <v>2186</v>
      </c>
      <c r="Y36">
        <v>101</v>
      </c>
      <c r="Z36">
        <v>74</v>
      </c>
      <c r="AA36">
        <v>32</v>
      </c>
      <c r="AB36">
        <v>35</v>
      </c>
      <c r="AC36">
        <v>47</v>
      </c>
      <c r="AD36">
        <v>1165</v>
      </c>
      <c r="AE36" t="s">
        <v>32</v>
      </c>
      <c r="AF36">
        <v>29</v>
      </c>
      <c r="AG36">
        <v>29.3</v>
      </c>
      <c r="AH36">
        <v>3.75</v>
      </c>
      <c r="AI36">
        <v>97</v>
      </c>
      <c r="AJ36">
        <v>65</v>
      </c>
      <c r="AK36">
        <v>0.59899999999999998</v>
      </c>
      <c r="AL36">
        <v>3.36</v>
      </c>
      <c r="AM36">
        <v>162</v>
      </c>
      <c r="AN36">
        <v>162</v>
      </c>
      <c r="AO36">
        <v>156</v>
      </c>
      <c r="AP36">
        <v>6</v>
      </c>
      <c r="AQ36">
        <v>21</v>
      </c>
      <c r="AR36">
        <v>4</v>
      </c>
      <c r="AS36">
        <v>48</v>
      </c>
      <c r="AT36">
        <v>1461.1</v>
      </c>
      <c r="AU36">
        <v>1276</v>
      </c>
      <c r="AV36">
        <v>608</v>
      </c>
      <c r="AW36">
        <v>546</v>
      </c>
      <c r="AX36">
        <v>134</v>
      </c>
      <c r="AY36">
        <v>407</v>
      </c>
      <c r="AZ36">
        <v>38</v>
      </c>
      <c r="BA36">
        <v>1431</v>
      </c>
      <c r="BB36">
        <v>46</v>
      </c>
      <c r="BC36">
        <v>3</v>
      </c>
      <c r="BD36">
        <v>66</v>
      </c>
      <c r="BE36">
        <v>5997</v>
      </c>
      <c r="BF36">
        <v>114</v>
      </c>
      <c r="BG36">
        <v>3.3</v>
      </c>
      <c r="BH36">
        <v>1.1519999999999999</v>
      </c>
      <c r="BI36">
        <v>7.9</v>
      </c>
      <c r="BJ36">
        <v>0.8</v>
      </c>
      <c r="BK36">
        <v>2.5</v>
      </c>
      <c r="BL36">
        <v>8.8000000000000007</v>
      </c>
      <c r="BM36">
        <v>3.52</v>
      </c>
      <c r="BN36">
        <v>1005</v>
      </c>
      <c r="BO36" t="s">
        <v>32</v>
      </c>
      <c r="BP36">
        <v>50</v>
      </c>
      <c r="BQ36">
        <v>3.75</v>
      </c>
      <c r="BR36">
        <v>0.69499999999999995</v>
      </c>
      <c r="BS36">
        <v>162</v>
      </c>
      <c r="BT36">
        <v>1458</v>
      </c>
      <c r="BU36">
        <v>1053</v>
      </c>
      <c r="BV36">
        <v>13152</v>
      </c>
      <c r="BW36">
        <v>6164</v>
      </c>
      <c r="BX36">
        <v>4384</v>
      </c>
      <c r="BY36">
        <v>1669</v>
      </c>
      <c r="BZ36">
        <v>111</v>
      </c>
      <c r="CA36">
        <v>120</v>
      </c>
      <c r="CB36">
        <v>0.98199999999999998</v>
      </c>
      <c r="CC36">
        <v>16</v>
      </c>
      <c r="CD36">
        <v>1</v>
      </c>
      <c r="CE36">
        <v>18</v>
      </c>
      <c r="CF36">
        <v>2</v>
      </c>
    </row>
    <row r="37" spans="1:84" x14ac:dyDescent="0.3">
      <c r="A37" t="s">
        <v>33</v>
      </c>
      <c r="B37">
        <v>2015</v>
      </c>
      <c r="C37">
        <v>40</v>
      </c>
      <c r="D37">
        <v>28.2</v>
      </c>
      <c r="E37">
        <v>3.84</v>
      </c>
      <c r="F37">
        <v>162</v>
      </c>
      <c r="G37">
        <v>6070</v>
      </c>
      <c r="H37">
        <v>5533</v>
      </c>
      <c r="I37">
        <v>622</v>
      </c>
      <c r="J37">
        <v>1381</v>
      </c>
      <c r="K37">
        <v>260</v>
      </c>
      <c r="L37">
        <v>27</v>
      </c>
      <c r="M37">
        <v>136</v>
      </c>
      <c r="N37">
        <v>595</v>
      </c>
      <c r="O37">
        <v>68</v>
      </c>
      <c r="P37">
        <v>42</v>
      </c>
      <c r="Q37">
        <v>404</v>
      </c>
      <c r="R37">
        <v>1231</v>
      </c>
      <c r="S37">
        <v>0.25</v>
      </c>
      <c r="T37">
        <v>0.30599999999999999</v>
      </c>
      <c r="U37">
        <v>0.38</v>
      </c>
      <c r="V37">
        <v>0.68600000000000005</v>
      </c>
      <c r="W37">
        <v>91</v>
      </c>
      <c r="X37">
        <v>2103</v>
      </c>
      <c r="Y37">
        <v>125</v>
      </c>
      <c r="Z37">
        <v>65</v>
      </c>
      <c r="AA37">
        <v>30</v>
      </c>
      <c r="AB37">
        <v>37</v>
      </c>
      <c r="AC37">
        <v>22</v>
      </c>
      <c r="AD37">
        <v>1065</v>
      </c>
      <c r="AE37" t="s">
        <v>33</v>
      </c>
      <c r="AF37">
        <v>24</v>
      </c>
      <c r="AG37">
        <v>27.8</v>
      </c>
      <c r="AH37">
        <v>4.33</v>
      </c>
      <c r="AI37">
        <v>76</v>
      </c>
      <c r="AJ37">
        <v>86</v>
      </c>
      <c r="AK37">
        <v>0.46899999999999997</v>
      </c>
      <c r="AL37">
        <v>3.98</v>
      </c>
      <c r="AM37">
        <v>162</v>
      </c>
      <c r="AN37">
        <v>162</v>
      </c>
      <c r="AO37">
        <v>155</v>
      </c>
      <c r="AP37">
        <v>7</v>
      </c>
      <c r="AQ37">
        <v>9</v>
      </c>
      <c r="AR37">
        <v>4</v>
      </c>
      <c r="AS37">
        <v>37</v>
      </c>
      <c r="AT37">
        <v>1452.2</v>
      </c>
      <c r="AU37">
        <v>1443</v>
      </c>
      <c r="AV37">
        <v>701</v>
      </c>
      <c r="AW37">
        <v>643</v>
      </c>
      <c r="AX37">
        <v>162</v>
      </c>
      <c r="AY37">
        <v>474</v>
      </c>
      <c r="AZ37">
        <v>34</v>
      </c>
      <c r="BA37">
        <v>1359</v>
      </c>
      <c r="BB37">
        <v>62</v>
      </c>
      <c r="BC37">
        <v>2</v>
      </c>
      <c r="BD37">
        <v>61</v>
      </c>
      <c r="BE37">
        <v>6181</v>
      </c>
      <c r="BF37">
        <v>98</v>
      </c>
      <c r="BG37">
        <v>3.82</v>
      </c>
      <c r="BH37">
        <v>1.32</v>
      </c>
      <c r="BI37">
        <v>8.9</v>
      </c>
      <c r="BJ37">
        <v>1</v>
      </c>
      <c r="BK37">
        <v>2.9</v>
      </c>
      <c r="BL37">
        <v>8.4</v>
      </c>
      <c r="BM37">
        <v>2.87</v>
      </c>
      <c r="BN37">
        <v>1122</v>
      </c>
      <c r="BO37" t="s">
        <v>33</v>
      </c>
      <c r="BP37">
        <v>40</v>
      </c>
      <c r="BQ37">
        <v>4.33</v>
      </c>
      <c r="BR37">
        <v>0.67300000000000004</v>
      </c>
      <c r="BS37">
        <v>162</v>
      </c>
      <c r="BT37">
        <v>1458</v>
      </c>
      <c r="BU37">
        <v>1151</v>
      </c>
      <c r="BV37">
        <v>13074</v>
      </c>
      <c r="BW37">
        <v>6041</v>
      </c>
      <c r="BX37">
        <v>4358</v>
      </c>
      <c r="BY37">
        <v>1582</v>
      </c>
      <c r="BZ37">
        <v>101</v>
      </c>
      <c r="CA37">
        <v>159</v>
      </c>
      <c r="CB37">
        <v>0.98299999999999998</v>
      </c>
      <c r="CC37">
        <v>-36</v>
      </c>
      <c r="CD37">
        <v>-3</v>
      </c>
      <c r="CE37">
        <v>-20</v>
      </c>
      <c r="CF37">
        <v>-2</v>
      </c>
    </row>
    <row r="38" spans="1:84" x14ac:dyDescent="0.3">
      <c r="A38" t="s">
        <v>34</v>
      </c>
      <c r="B38">
        <v>2015</v>
      </c>
      <c r="C38">
        <v>50</v>
      </c>
      <c r="D38">
        <v>29.5</v>
      </c>
      <c r="E38">
        <v>3.95</v>
      </c>
      <c r="F38">
        <v>162</v>
      </c>
      <c r="G38">
        <v>6196</v>
      </c>
      <c r="H38">
        <v>5571</v>
      </c>
      <c r="I38">
        <v>640</v>
      </c>
      <c r="J38">
        <v>1382</v>
      </c>
      <c r="K38">
        <v>257</v>
      </c>
      <c r="L38">
        <v>27</v>
      </c>
      <c r="M38">
        <v>167</v>
      </c>
      <c r="N38">
        <v>613</v>
      </c>
      <c r="O38">
        <v>134</v>
      </c>
      <c r="P38">
        <v>38</v>
      </c>
      <c r="Q38">
        <v>496</v>
      </c>
      <c r="R38">
        <v>1255</v>
      </c>
      <c r="S38">
        <v>0.248</v>
      </c>
      <c r="T38">
        <v>0.312</v>
      </c>
      <c r="U38">
        <v>0.39400000000000002</v>
      </c>
      <c r="V38">
        <v>0.70599999999999996</v>
      </c>
      <c r="W38">
        <v>92</v>
      </c>
      <c r="X38">
        <v>2194</v>
      </c>
      <c r="Y38">
        <v>112</v>
      </c>
      <c r="Z38">
        <v>42</v>
      </c>
      <c r="AA38">
        <v>47</v>
      </c>
      <c r="AB38">
        <v>40</v>
      </c>
      <c r="AC38">
        <v>38</v>
      </c>
      <c r="AD38">
        <v>1148</v>
      </c>
      <c r="AE38" t="s">
        <v>34</v>
      </c>
      <c r="AF38">
        <v>28</v>
      </c>
      <c r="AG38">
        <v>27.3</v>
      </c>
      <c r="AH38">
        <v>4.6500000000000004</v>
      </c>
      <c r="AI38">
        <v>64</v>
      </c>
      <c r="AJ38">
        <v>98</v>
      </c>
      <c r="AK38">
        <v>0.39500000000000002</v>
      </c>
      <c r="AL38">
        <v>4.33</v>
      </c>
      <c r="AM38">
        <v>162</v>
      </c>
      <c r="AN38">
        <v>162</v>
      </c>
      <c r="AO38">
        <v>160</v>
      </c>
      <c r="AP38">
        <v>2</v>
      </c>
      <c r="AQ38">
        <v>8</v>
      </c>
      <c r="AR38">
        <v>1</v>
      </c>
      <c r="AS38">
        <v>35</v>
      </c>
      <c r="AT38">
        <v>1453.1</v>
      </c>
      <c r="AU38">
        <v>1436</v>
      </c>
      <c r="AV38">
        <v>754</v>
      </c>
      <c r="AW38">
        <v>700</v>
      </c>
      <c r="AX38">
        <v>177</v>
      </c>
      <c r="AY38">
        <v>544</v>
      </c>
      <c r="AZ38">
        <v>42</v>
      </c>
      <c r="BA38">
        <v>1252</v>
      </c>
      <c r="BB38">
        <v>58</v>
      </c>
      <c r="BC38">
        <v>11</v>
      </c>
      <c r="BD38">
        <v>54</v>
      </c>
      <c r="BE38">
        <v>6271</v>
      </c>
      <c r="BF38">
        <v>92</v>
      </c>
      <c r="BG38">
        <v>4.24</v>
      </c>
      <c r="BH38">
        <v>1.3620000000000001</v>
      </c>
      <c r="BI38">
        <v>8.9</v>
      </c>
      <c r="BJ38">
        <v>1.1000000000000001</v>
      </c>
      <c r="BK38">
        <v>3.4</v>
      </c>
      <c r="BL38">
        <v>7.8</v>
      </c>
      <c r="BM38">
        <v>2.2999999999999998</v>
      </c>
      <c r="BN38">
        <v>1157</v>
      </c>
      <c r="BO38" t="s">
        <v>34</v>
      </c>
      <c r="BP38">
        <v>49</v>
      </c>
      <c r="BQ38">
        <v>4.6500000000000004</v>
      </c>
      <c r="BR38">
        <v>0.68899999999999995</v>
      </c>
      <c r="BS38">
        <v>162</v>
      </c>
      <c r="BT38">
        <v>1458</v>
      </c>
      <c r="BU38">
        <v>1173</v>
      </c>
      <c r="BV38">
        <v>13080</v>
      </c>
      <c r="BW38">
        <v>6072</v>
      </c>
      <c r="BX38">
        <v>4360</v>
      </c>
      <c r="BY38">
        <v>1622</v>
      </c>
      <c r="BZ38">
        <v>90</v>
      </c>
      <c r="CA38">
        <v>131</v>
      </c>
      <c r="CB38">
        <v>0.98499999999999999</v>
      </c>
      <c r="CC38">
        <v>0</v>
      </c>
      <c r="CD38">
        <v>0</v>
      </c>
      <c r="CE38">
        <v>-8</v>
      </c>
      <c r="CF38">
        <v>-1</v>
      </c>
    </row>
    <row r="39" spans="1:84" x14ac:dyDescent="0.3">
      <c r="A39" t="s">
        <v>35</v>
      </c>
      <c r="B39">
        <v>2015</v>
      </c>
      <c r="C39">
        <v>49</v>
      </c>
      <c r="D39">
        <v>27.9</v>
      </c>
      <c r="E39">
        <v>4.16</v>
      </c>
      <c r="F39">
        <v>161</v>
      </c>
      <c r="G39">
        <v>6109</v>
      </c>
      <c r="H39">
        <v>5439</v>
      </c>
      <c r="I39">
        <v>669</v>
      </c>
      <c r="J39">
        <v>1395</v>
      </c>
      <c r="K39">
        <v>303</v>
      </c>
      <c r="L39">
        <v>29</v>
      </c>
      <c r="M39">
        <v>141</v>
      </c>
      <c r="N39">
        <v>640</v>
      </c>
      <c r="O39">
        <v>86</v>
      </c>
      <c r="P39">
        <v>28</v>
      </c>
      <c r="Q39">
        <v>533</v>
      </c>
      <c r="R39">
        <v>1157</v>
      </c>
      <c r="S39">
        <v>0.25600000000000001</v>
      </c>
      <c r="T39">
        <v>0.32500000000000001</v>
      </c>
      <c r="U39">
        <v>0.40100000000000002</v>
      </c>
      <c r="V39">
        <v>0.72499999999999998</v>
      </c>
      <c r="W39">
        <v>93</v>
      </c>
      <c r="X39">
        <v>2179</v>
      </c>
      <c r="Y39">
        <v>134</v>
      </c>
      <c r="Z39">
        <v>39</v>
      </c>
      <c r="AA39">
        <v>47</v>
      </c>
      <c r="AB39">
        <v>50</v>
      </c>
      <c r="AC39">
        <v>34</v>
      </c>
      <c r="AD39">
        <v>1147</v>
      </c>
      <c r="AE39" t="s">
        <v>35</v>
      </c>
      <c r="AF39">
        <v>27</v>
      </c>
      <c r="AG39">
        <v>27.3</v>
      </c>
      <c r="AH39">
        <v>3.98</v>
      </c>
      <c r="AI39">
        <v>81</v>
      </c>
      <c r="AJ39">
        <v>80</v>
      </c>
      <c r="AK39">
        <v>0.503</v>
      </c>
      <c r="AL39">
        <v>3.67</v>
      </c>
      <c r="AM39">
        <v>161</v>
      </c>
      <c r="AN39">
        <v>161</v>
      </c>
      <c r="AO39">
        <v>150</v>
      </c>
      <c r="AP39">
        <v>11</v>
      </c>
      <c r="AQ39">
        <v>10</v>
      </c>
      <c r="AR39">
        <v>1</v>
      </c>
      <c r="AS39">
        <v>38</v>
      </c>
      <c r="AT39">
        <v>1432.2</v>
      </c>
      <c r="AU39">
        <v>1274</v>
      </c>
      <c r="AV39">
        <v>640</v>
      </c>
      <c r="AW39">
        <v>584</v>
      </c>
      <c r="AX39">
        <v>161</v>
      </c>
      <c r="AY39">
        <v>425</v>
      </c>
      <c r="AZ39">
        <v>27</v>
      </c>
      <c r="BA39">
        <v>1407</v>
      </c>
      <c r="BB39">
        <v>48</v>
      </c>
      <c r="BC39">
        <v>5</v>
      </c>
      <c r="BD39">
        <v>48</v>
      </c>
      <c r="BE39">
        <v>5904</v>
      </c>
      <c r="BF39">
        <v>117</v>
      </c>
      <c r="BG39">
        <v>3.62</v>
      </c>
      <c r="BH39">
        <v>1.1859999999999999</v>
      </c>
      <c r="BI39">
        <v>8</v>
      </c>
      <c r="BJ39">
        <v>1</v>
      </c>
      <c r="BK39">
        <v>2.7</v>
      </c>
      <c r="BL39">
        <v>8.8000000000000007</v>
      </c>
      <c r="BM39">
        <v>3.31</v>
      </c>
      <c r="BN39">
        <v>966</v>
      </c>
      <c r="BO39" t="s">
        <v>35</v>
      </c>
      <c r="BP39">
        <v>49</v>
      </c>
      <c r="BQ39">
        <v>3.98</v>
      </c>
      <c r="BR39">
        <v>0.69899999999999995</v>
      </c>
      <c r="BS39">
        <v>161</v>
      </c>
      <c r="BT39">
        <v>1449</v>
      </c>
      <c r="BU39">
        <v>1152</v>
      </c>
      <c r="BV39">
        <v>12894</v>
      </c>
      <c r="BW39">
        <v>5905</v>
      </c>
      <c r="BX39">
        <v>4298</v>
      </c>
      <c r="BY39">
        <v>1528</v>
      </c>
      <c r="BZ39">
        <v>79</v>
      </c>
      <c r="CA39">
        <v>136</v>
      </c>
      <c r="CB39">
        <v>0.98699999999999999</v>
      </c>
      <c r="CC39">
        <v>49</v>
      </c>
      <c r="CD39">
        <v>5</v>
      </c>
      <c r="CE39">
        <v>17</v>
      </c>
      <c r="CF39">
        <v>2</v>
      </c>
    </row>
    <row r="40" spans="1:84" x14ac:dyDescent="0.3">
      <c r="A40" t="s">
        <v>36</v>
      </c>
      <c r="B40">
        <v>2015</v>
      </c>
      <c r="C40">
        <v>51</v>
      </c>
      <c r="D40">
        <v>28</v>
      </c>
      <c r="E40">
        <v>4.55</v>
      </c>
      <c r="F40">
        <v>162</v>
      </c>
      <c r="G40">
        <v>6071</v>
      </c>
      <c r="H40">
        <v>5572</v>
      </c>
      <c r="I40">
        <v>737</v>
      </c>
      <c r="J40">
        <v>1479</v>
      </c>
      <c r="K40">
        <v>274</v>
      </c>
      <c r="L40">
        <v>49</v>
      </c>
      <c r="M40">
        <v>186</v>
      </c>
      <c r="N40">
        <v>702</v>
      </c>
      <c r="O40">
        <v>97</v>
      </c>
      <c r="P40">
        <v>43</v>
      </c>
      <c r="Q40">
        <v>388</v>
      </c>
      <c r="R40">
        <v>1283</v>
      </c>
      <c r="S40">
        <v>0.26500000000000001</v>
      </c>
      <c r="T40">
        <v>0.315</v>
      </c>
      <c r="U40">
        <v>0.432</v>
      </c>
      <c r="V40">
        <v>0.748</v>
      </c>
      <c r="W40">
        <v>89</v>
      </c>
      <c r="X40">
        <v>2409</v>
      </c>
      <c r="Y40">
        <v>114</v>
      </c>
      <c r="Z40">
        <v>33</v>
      </c>
      <c r="AA40">
        <v>44</v>
      </c>
      <c r="AB40">
        <v>34</v>
      </c>
      <c r="AC40">
        <v>47</v>
      </c>
      <c r="AD40">
        <v>1016</v>
      </c>
      <c r="AE40" t="s">
        <v>36</v>
      </c>
      <c r="AF40">
        <v>30</v>
      </c>
      <c r="AG40">
        <v>28.7</v>
      </c>
      <c r="AH40">
        <v>5.21</v>
      </c>
      <c r="AI40">
        <v>68</v>
      </c>
      <c r="AJ40">
        <v>94</v>
      </c>
      <c r="AK40">
        <v>0.42</v>
      </c>
      <c r="AL40">
        <v>5.04</v>
      </c>
      <c r="AM40">
        <v>162</v>
      </c>
      <c r="AN40">
        <v>162</v>
      </c>
      <c r="AO40">
        <v>158</v>
      </c>
      <c r="AP40">
        <v>4</v>
      </c>
      <c r="AQ40">
        <v>4</v>
      </c>
      <c r="AR40">
        <v>1</v>
      </c>
      <c r="AS40">
        <v>36</v>
      </c>
      <c r="AT40">
        <v>1426.1</v>
      </c>
      <c r="AU40">
        <v>1579</v>
      </c>
      <c r="AV40">
        <v>844</v>
      </c>
      <c r="AW40">
        <v>799</v>
      </c>
      <c r="AX40">
        <v>183</v>
      </c>
      <c r="AY40">
        <v>579</v>
      </c>
      <c r="AZ40">
        <v>42</v>
      </c>
      <c r="BA40">
        <v>1112</v>
      </c>
      <c r="BB40">
        <v>48</v>
      </c>
      <c r="BC40">
        <v>6</v>
      </c>
      <c r="BD40">
        <v>66</v>
      </c>
      <c r="BE40">
        <v>6308</v>
      </c>
      <c r="BF40">
        <v>92</v>
      </c>
      <c r="BG40">
        <v>4.5599999999999996</v>
      </c>
      <c r="BH40">
        <v>1.5129999999999999</v>
      </c>
      <c r="BI40">
        <v>10</v>
      </c>
      <c r="BJ40">
        <v>1.2</v>
      </c>
      <c r="BK40">
        <v>3.7</v>
      </c>
      <c r="BL40">
        <v>7</v>
      </c>
      <c r="BM40">
        <v>1.92</v>
      </c>
      <c r="BN40">
        <v>1185</v>
      </c>
      <c r="BO40" t="s">
        <v>36</v>
      </c>
      <c r="BP40">
        <v>51</v>
      </c>
      <c r="BQ40">
        <v>5.21</v>
      </c>
      <c r="BR40">
        <v>0.66800000000000004</v>
      </c>
      <c r="BS40">
        <v>162</v>
      </c>
      <c r="BT40">
        <v>1458</v>
      </c>
      <c r="BU40">
        <v>1107</v>
      </c>
      <c r="BV40">
        <v>12837</v>
      </c>
      <c r="BW40">
        <v>6192</v>
      </c>
      <c r="BX40">
        <v>4279</v>
      </c>
      <c r="BY40">
        <v>1818</v>
      </c>
      <c r="BZ40">
        <v>95</v>
      </c>
      <c r="CA40">
        <v>171</v>
      </c>
      <c r="CB40">
        <v>0.98499999999999999</v>
      </c>
      <c r="CC40">
        <v>-11</v>
      </c>
      <c r="CD40">
        <v>-1</v>
      </c>
      <c r="CE40">
        <v>-16</v>
      </c>
      <c r="CF40">
        <v>-2</v>
      </c>
    </row>
    <row r="41" spans="1:84" x14ac:dyDescent="0.3">
      <c r="A41" t="s">
        <v>37</v>
      </c>
      <c r="B41">
        <v>2015</v>
      </c>
      <c r="C41">
        <v>47</v>
      </c>
      <c r="D41">
        <v>28.3</v>
      </c>
      <c r="E41">
        <v>4.28</v>
      </c>
      <c r="F41">
        <v>161</v>
      </c>
      <c r="G41">
        <v>6159</v>
      </c>
      <c r="H41">
        <v>5605</v>
      </c>
      <c r="I41">
        <v>689</v>
      </c>
      <c r="J41">
        <v>1515</v>
      </c>
      <c r="K41">
        <v>289</v>
      </c>
      <c r="L41">
        <v>49</v>
      </c>
      <c r="M41">
        <v>151</v>
      </c>
      <c r="N41">
        <v>660</v>
      </c>
      <c r="O41">
        <v>83</v>
      </c>
      <c r="P41">
        <v>51</v>
      </c>
      <c r="Q41">
        <v>455</v>
      </c>
      <c r="R41">
        <v>1259</v>
      </c>
      <c r="S41">
        <v>0.27</v>
      </c>
      <c r="T41">
        <v>0.32800000000000001</v>
      </c>
      <c r="U41">
        <v>0.42</v>
      </c>
      <c r="V41">
        <v>0.748</v>
      </c>
      <c r="W41">
        <v>105</v>
      </c>
      <c r="X41">
        <v>2355</v>
      </c>
      <c r="Y41">
        <v>152</v>
      </c>
      <c r="Z41">
        <v>41</v>
      </c>
      <c r="AA41">
        <v>23</v>
      </c>
      <c r="AB41">
        <v>35</v>
      </c>
      <c r="AC41">
        <v>36</v>
      </c>
      <c r="AD41">
        <v>1111</v>
      </c>
      <c r="AE41" t="s">
        <v>37</v>
      </c>
      <c r="AF41">
        <v>27</v>
      </c>
      <c r="AG41">
        <v>28.7</v>
      </c>
      <c r="AH41">
        <v>4.99</v>
      </c>
      <c r="AI41">
        <v>74</v>
      </c>
      <c r="AJ41">
        <v>87</v>
      </c>
      <c r="AK41">
        <v>0.46</v>
      </c>
      <c r="AL41">
        <v>4.6399999999999997</v>
      </c>
      <c r="AM41">
        <v>161</v>
      </c>
      <c r="AN41">
        <v>161</v>
      </c>
      <c r="AO41">
        <v>154</v>
      </c>
      <c r="AP41">
        <v>7</v>
      </c>
      <c r="AQ41">
        <v>12</v>
      </c>
      <c r="AR41">
        <v>4</v>
      </c>
      <c r="AS41">
        <v>35</v>
      </c>
      <c r="AT41">
        <v>1447</v>
      </c>
      <c r="AU41">
        <v>1491</v>
      </c>
      <c r="AV41">
        <v>803</v>
      </c>
      <c r="AW41">
        <v>746</v>
      </c>
      <c r="AX41">
        <v>193</v>
      </c>
      <c r="AY41">
        <v>489</v>
      </c>
      <c r="AZ41">
        <v>32</v>
      </c>
      <c r="BA41">
        <v>1100</v>
      </c>
      <c r="BB41">
        <v>46</v>
      </c>
      <c r="BC41">
        <v>8</v>
      </c>
      <c r="BD41">
        <v>60</v>
      </c>
      <c r="BE41">
        <v>6188</v>
      </c>
      <c r="BF41">
        <v>86</v>
      </c>
      <c r="BG41">
        <v>4.46</v>
      </c>
      <c r="BH41">
        <v>1.3680000000000001</v>
      </c>
      <c r="BI41">
        <v>9.3000000000000007</v>
      </c>
      <c r="BJ41">
        <v>1.2</v>
      </c>
      <c r="BK41">
        <v>3</v>
      </c>
      <c r="BL41">
        <v>6.8</v>
      </c>
      <c r="BM41">
        <v>2.25</v>
      </c>
      <c r="BN41">
        <v>1044</v>
      </c>
      <c r="BO41" t="s">
        <v>37</v>
      </c>
      <c r="BP41">
        <v>47</v>
      </c>
      <c r="BQ41">
        <v>4.99</v>
      </c>
      <c r="BR41">
        <v>0.69</v>
      </c>
      <c r="BS41">
        <v>161</v>
      </c>
      <c r="BT41">
        <v>1449</v>
      </c>
      <c r="BU41">
        <v>1103</v>
      </c>
      <c r="BV41">
        <v>13023</v>
      </c>
      <c r="BW41">
        <v>6048</v>
      </c>
      <c r="BX41">
        <v>4341</v>
      </c>
      <c r="BY41">
        <v>1621</v>
      </c>
      <c r="BZ41">
        <v>86</v>
      </c>
      <c r="CA41">
        <v>165</v>
      </c>
      <c r="CB41">
        <v>0.98599999999999999</v>
      </c>
      <c r="CC41">
        <v>-6</v>
      </c>
      <c r="CD41">
        <v>-1</v>
      </c>
      <c r="CE41">
        <v>6</v>
      </c>
      <c r="CF41">
        <v>0</v>
      </c>
    </row>
    <row r="42" spans="1:84" x14ac:dyDescent="0.3">
      <c r="A42" t="s">
        <v>38</v>
      </c>
      <c r="B42">
        <v>2015</v>
      </c>
      <c r="C42">
        <v>46</v>
      </c>
      <c r="D42">
        <v>26.6</v>
      </c>
      <c r="E42">
        <v>4.5</v>
      </c>
      <c r="F42">
        <v>162</v>
      </c>
      <c r="G42">
        <v>6073</v>
      </c>
      <c r="H42">
        <v>5459</v>
      </c>
      <c r="I42">
        <v>729</v>
      </c>
      <c r="J42">
        <v>1363</v>
      </c>
      <c r="K42">
        <v>278</v>
      </c>
      <c r="L42">
        <v>26</v>
      </c>
      <c r="M42">
        <v>230</v>
      </c>
      <c r="N42">
        <v>691</v>
      </c>
      <c r="O42">
        <v>121</v>
      </c>
      <c r="P42">
        <v>48</v>
      </c>
      <c r="Q42">
        <v>486</v>
      </c>
      <c r="R42">
        <v>1392</v>
      </c>
      <c r="S42">
        <v>0.25</v>
      </c>
      <c r="T42">
        <v>0.315</v>
      </c>
      <c r="U42">
        <v>0.437</v>
      </c>
      <c r="V42">
        <v>0.752</v>
      </c>
      <c r="W42">
        <v>107</v>
      </c>
      <c r="X42">
        <v>2383</v>
      </c>
      <c r="Y42">
        <v>102</v>
      </c>
      <c r="Z42">
        <v>56</v>
      </c>
      <c r="AA42">
        <v>28</v>
      </c>
      <c r="AB42">
        <v>43</v>
      </c>
      <c r="AC42">
        <v>22</v>
      </c>
      <c r="AD42">
        <v>1036</v>
      </c>
      <c r="AE42" t="s">
        <v>38</v>
      </c>
      <c r="AF42">
        <v>24</v>
      </c>
      <c r="AG42">
        <v>29.4</v>
      </c>
      <c r="AH42">
        <v>3.81</v>
      </c>
      <c r="AI42">
        <v>86</v>
      </c>
      <c r="AJ42">
        <v>76</v>
      </c>
      <c r="AK42">
        <v>0.53100000000000003</v>
      </c>
      <c r="AL42">
        <v>3.57</v>
      </c>
      <c r="AM42">
        <v>162</v>
      </c>
      <c r="AN42">
        <v>162</v>
      </c>
      <c r="AO42">
        <v>157</v>
      </c>
      <c r="AP42">
        <v>5</v>
      </c>
      <c r="AQ42">
        <v>13</v>
      </c>
      <c r="AR42">
        <v>3</v>
      </c>
      <c r="AS42">
        <v>39</v>
      </c>
      <c r="AT42">
        <v>1441</v>
      </c>
      <c r="AU42">
        <v>1308</v>
      </c>
      <c r="AV42">
        <v>618</v>
      </c>
      <c r="AW42">
        <v>572</v>
      </c>
      <c r="AX42">
        <v>148</v>
      </c>
      <c r="AY42">
        <v>423</v>
      </c>
      <c r="AZ42">
        <v>17</v>
      </c>
      <c r="BA42">
        <v>1280</v>
      </c>
      <c r="BB42">
        <v>43</v>
      </c>
      <c r="BC42">
        <v>2</v>
      </c>
      <c r="BD42">
        <v>61</v>
      </c>
      <c r="BE42">
        <v>5965</v>
      </c>
      <c r="BF42">
        <v>110</v>
      </c>
      <c r="BG42">
        <v>3.66</v>
      </c>
      <c r="BH42">
        <v>1.2010000000000001</v>
      </c>
      <c r="BI42">
        <v>8.1999999999999993</v>
      </c>
      <c r="BJ42">
        <v>0.9</v>
      </c>
      <c r="BK42">
        <v>2.6</v>
      </c>
      <c r="BL42">
        <v>8</v>
      </c>
      <c r="BM42">
        <v>3.03</v>
      </c>
      <c r="BN42">
        <v>1024</v>
      </c>
      <c r="BO42" t="s">
        <v>38</v>
      </c>
      <c r="BP42">
        <v>46</v>
      </c>
      <c r="BQ42">
        <v>3.81</v>
      </c>
      <c r="BR42">
        <v>0.70099999999999996</v>
      </c>
      <c r="BS42">
        <v>162</v>
      </c>
      <c r="BT42">
        <v>1458</v>
      </c>
      <c r="BU42">
        <v>1094</v>
      </c>
      <c r="BV42">
        <v>12969</v>
      </c>
      <c r="BW42">
        <v>6025</v>
      </c>
      <c r="BX42">
        <v>4323</v>
      </c>
      <c r="BY42">
        <v>1617</v>
      </c>
      <c r="BZ42">
        <v>85</v>
      </c>
      <c r="CA42">
        <v>131</v>
      </c>
      <c r="CB42">
        <v>0.98599999999999999</v>
      </c>
      <c r="CC42">
        <v>16</v>
      </c>
      <c r="CD42">
        <v>1</v>
      </c>
      <c r="CE42">
        <v>37</v>
      </c>
      <c r="CF42">
        <v>1</v>
      </c>
    </row>
    <row r="43" spans="1:84" x14ac:dyDescent="0.3">
      <c r="A43" t="s">
        <v>39</v>
      </c>
      <c r="B43">
        <v>2015</v>
      </c>
      <c r="C43">
        <v>45</v>
      </c>
      <c r="D43">
        <v>29.1</v>
      </c>
      <c r="E43">
        <v>4.47</v>
      </c>
      <c r="F43">
        <v>162</v>
      </c>
      <c r="G43">
        <v>6116</v>
      </c>
      <c r="H43">
        <v>5575</v>
      </c>
      <c r="I43">
        <v>724</v>
      </c>
      <c r="J43">
        <v>1497</v>
      </c>
      <c r="K43">
        <v>300</v>
      </c>
      <c r="L43">
        <v>42</v>
      </c>
      <c r="M43">
        <v>139</v>
      </c>
      <c r="N43">
        <v>689</v>
      </c>
      <c r="O43">
        <v>104</v>
      </c>
      <c r="P43">
        <v>34</v>
      </c>
      <c r="Q43">
        <v>383</v>
      </c>
      <c r="R43">
        <v>973</v>
      </c>
      <c r="S43">
        <v>0.26900000000000002</v>
      </c>
      <c r="T43">
        <v>0.32200000000000001</v>
      </c>
      <c r="U43">
        <v>0.41199999999999998</v>
      </c>
      <c r="V43">
        <v>0.73399999999999999</v>
      </c>
      <c r="W43">
        <v>98</v>
      </c>
      <c r="X43">
        <v>2298</v>
      </c>
      <c r="Y43">
        <v>133</v>
      </c>
      <c r="Z43">
        <v>77</v>
      </c>
      <c r="AA43">
        <v>34</v>
      </c>
      <c r="AB43">
        <v>47</v>
      </c>
      <c r="AC43">
        <v>28</v>
      </c>
      <c r="AD43">
        <v>1079</v>
      </c>
      <c r="AE43" t="s">
        <v>39</v>
      </c>
      <c r="AF43">
        <v>24</v>
      </c>
      <c r="AG43">
        <v>30</v>
      </c>
      <c r="AH43">
        <v>3.96</v>
      </c>
      <c r="AI43">
        <v>95</v>
      </c>
      <c r="AJ43">
        <v>67</v>
      </c>
      <c r="AK43">
        <v>0.58599999999999997</v>
      </c>
      <c r="AL43">
        <v>3.73</v>
      </c>
      <c r="AM43">
        <v>162</v>
      </c>
      <c r="AN43">
        <v>162</v>
      </c>
      <c r="AO43">
        <v>160</v>
      </c>
      <c r="AP43">
        <v>2</v>
      </c>
      <c r="AQ43">
        <v>8</v>
      </c>
      <c r="AR43">
        <v>1</v>
      </c>
      <c r="AS43">
        <v>56</v>
      </c>
      <c r="AT43">
        <v>1452</v>
      </c>
      <c r="AU43">
        <v>1372</v>
      </c>
      <c r="AV43">
        <v>641</v>
      </c>
      <c r="AW43">
        <v>601</v>
      </c>
      <c r="AX43">
        <v>155</v>
      </c>
      <c r="AY43">
        <v>489</v>
      </c>
      <c r="AZ43">
        <v>10</v>
      </c>
      <c r="BA43">
        <v>1160</v>
      </c>
      <c r="BB43">
        <v>52</v>
      </c>
      <c r="BC43">
        <v>2</v>
      </c>
      <c r="BD43">
        <v>62</v>
      </c>
      <c r="BE43">
        <v>6112</v>
      </c>
      <c r="BF43">
        <v>112</v>
      </c>
      <c r="BG43">
        <v>4.04</v>
      </c>
      <c r="BH43">
        <v>1.282</v>
      </c>
      <c r="BI43">
        <v>8.5</v>
      </c>
      <c r="BJ43">
        <v>1</v>
      </c>
      <c r="BK43">
        <v>3</v>
      </c>
      <c r="BL43">
        <v>7.2</v>
      </c>
      <c r="BM43">
        <v>2.37</v>
      </c>
      <c r="BN43">
        <v>1115</v>
      </c>
      <c r="BO43" t="s">
        <v>39</v>
      </c>
      <c r="BP43">
        <v>45</v>
      </c>
      <c r="BQ43">
        <v>3.96</v>
      </c>
      <c r="BR43">
        <v>0.70099999999999996</v>
      </c>
      <c r="BS43">
        <v>162</v>
      </c>
      <c r="BT43">
        <v>1458</v>
      </c>
      <c r="BU43">
        <v>1172</v>
      </c>
      <c r="BV43">
        <v>13068</v>
      </c>
      <c r="BW43">
        <v>6055</v>
      </c>
      <c r="BX43">
        <v>4356</v>
      </c>
      <c r="BY43">
        <v>1611</v>
      </c>
      <c r="BZ43">
        <v>88</v>
      </c>
      <c r="CA43">
        <v>138</v>
      </c>
      <c r="CB43">
        <v>0.98499999999999999</v>
      </c>
      <c r="CC43">
        <v>20</v>
      </c>
      <c r="CD43">
        <v>2</v>
      </c>
      <c r="CE43">
        <v>51</v>
      </c>
      <c r="CF43">
        <v>5</v>
      </c>
    </row>
    <row r="44" spans="1:84" x14ac:dyDescent="0.3">
      <c r="A44" t="s">
        <v>40</v>
      </c>
      <c r="B44">
        <v>2015</v>
      </c>
      <c r="C44">
        <v>51</v>
      </c>
      <c r="D44">
        <v>28.7</v>
      </c>
      <c r="E44">
        <v>4.08</v>
      </c>
      <c r="F44">
        <v>162</v>
      </c>
      <c r="G44">
        <v>5990</v>
      </c>
      <c r="H44">
        <v>5417</v>
      </c>
      <c r="I44">
        <v>661</v>
      </c>
      <c r="J44">
        <v>1331</v>
      </c>
      <c r="K44">
        <v>243</v>
      </c>
      <c r="L44">
        <v>21</v>
      </c>
      <c r="M44">
        <v>176</v>
      </c>
      <c r="N44">
        <v>621</v>
      </c>
      <c r="O44">
        <v>52</v>
      </c>
      <c r="P44">
        <v>34</v>
      </c>
      <c r="Q44">
        <v>435</v>
      </c>
      <c r="R44">
        <v>1150</v>
      </c>
      <c r="S44">
        <v>0.246</v>
      </c>
      <c r="T44">
        <v>0.307</v>
      </c>
      <c r="U44">
        <v>0.39600000000000002</v>
      </c>
      <c r="V44">
        <v>0.70199999999999996</v>
      </c>
      <c r="W44">
        <v>97</v>
      </c>
      <c r="X44">
        <v>2144</v>
      </c>
      <c r="Y44">
        <v>116</v>
      </c>
      <c r="Z44">
        <v>58</v>
      </c>
      <c r="AA44">
        <v>37</v>
      </c>
      <c r="AB44">
        <v>40</v>
      </c>
      <c r="AC44">
        <v>34</v>
      </c>
      <c r="AD44">
        <v>1013</v>
      </c>
      <c r="AE44" t="s">
        <v>40</v>
      </c>
      <c r="AF44">
        <v>24</v>
      </c>
      <c r="AG44">
        <v>28.3</v>
      </c>
      <c r="AH44">
        <v>4.17</v>
      </c>
      <c r="AI44">
        <v>85</v>
      </c>
      <c r="AJ44">
        <v>77</v>
      </c>
      <c r="AK44">
        <v>0.52500000000000002</v>
      </c>
      <c r="AL44">
        <v>3.94</v>
      </c>
      <c r="AM44">
        <v>162</v>
      </c>
      <c r="AN44">
        <v>162</v>
      </c>
      <c r="AO44">
        <v>160</v>
      </c>
      <c r="AP44">
        <v>2</v>
      </c>
      <c r="AQ44">
        <v>12</v>
      </c>
      <c r="AR44">
        <v>2</v>
      </c>
      <c r="AS44">
        <v>46</v>
      </c>
      <c r="AT44">
        <v>1440.2</v>
      </c>
      <c r="AU44">
        <v>1355</v>
      </c>
      <c r="AV44">
        <v>675</v>
      </c>
      <c r="AW44">
        <v>630</v>
      </c>
      <c r="AX44">
        <v>166</v>
      </c>
      <c r="AY44">
        <v>466</v>
      </c>
      <c r="AZ44">
        <v>45</v>
      </c>
      <c r="BA44">
        <v>1221</v>
      </c>
      <c r="BB44">
        <v>71</v>
      </c>
      <c r="BC44">
        <v>4</v>
      </c>
      <c r="BD44">
        <v>61</v>
      </c>
      <c r="BE44">
        <v>6096</v>
      </c>
      <c r="BF44">
        <v>96</v>
      </c>
      <c r="BG44">
        <v>4.0599999999999996</v>
      </c>
      <c r="BH44">
        <v>1.264</v>
      </c>
      <c r="BI44">
        <v>8.5</v>
      </c>
      <c r="BJ44">
        <v>1</v>
      </c>
      <c r="BK44">
        <v>2.9</v>
      </c>
      <c r="BL44">
        <v>7.6</v>
      </c>
      <c r="BM44">
        <v>2.62</v>
      </c>
      <c r="BN44">
        <v>1099</v>
      </c>
      <c r="BO44" t="s">
        <v>40</v>
      </c>
      <c r="BP44">
        <v>51</v>
      </c>
      <c r="BQ44">
        <v>4.17</v>
      </c>
      <c r="BR44">
        <v>0.70099999999999996</v>
      </c>
      <c r="BS44">
        <v>162</v>
      </c>
      <c r="BT44">
        <v>1458</v>
      </c>
      <c r="BU44">
        <v>1058</v>
      </c>
      <c r="BV44">
        <v>12966</v>
      </c>
      <c r="BW44">
        <v>5906</v>
      </c>
      <c r="BX44">
        <v>4322</v>
      </c>
      <c r="BY44">
        <v>1491</v>
      </c>
      <c r="BZ44">
        <v>93</v>
      </c>
      <c r="CA44">
        <v>108</v>
      </c>
      <c r="CB44">
        <v>0.98399999999999999</v>
      </c>
      <c r="CC44">
        <v>13</v>
      </c>
      <c r="CD44">
        <v>1</v>
      </c>
      <c r="CE44">
        <v>9</v>
      </c>
      <c r="CF44">
        <v>1</v>
      </c>
    </row>
    <row r="45" spans="1:84" x14ac:dyDescent="0.3">
      <c r="A45" t="s">
        <v>41</v>
      </c>
      <c r="B45">
        <v>2015</v>
      </c>
      <c r="C45">
        <v>55</v>
      </c>
      <c r="D45">
        <v>29.6</v>
      </c>
      <c r="E45">
        <v>4.12</v>
      </c>
      <c r="F45">
        <v>162</v>
      </c>
      <c r="G45">
        <v>6090</v>
      </c>
      <c r="H45">
        <v>5385</v>
      </c>
      <c r="I45">
        <v>667</v>
      </c>
      <c r="J45">
        <v>1346</v>
      </c>
      <c r="K45">
        <v>263</v>
      </c>
      <c r="L45">
        <v>26</v>
      </c>
      <c r="M45">
        <v>187</v>
      </c>
      <c r="N45">
        <v>638</v>
      </c>
      <c r="O45">
        <v>59</v>
      </c>
      <c r="P45">
        <v>34</v>
      </c>
      <c r="Q45">
        <v>563</v>
      </c>
      <c r="R45">
        <v>1258</v>
      </c>
      <c r="S45">
        <v>0.25</v>
      </c>
      <c r="T45">
        <v>0.32600000000000001</v>
      </c>
      <c r="U45">
        <v>0.41299999999999998</v>
      </c>
      <c r="V45">
        <v>0.73899999999999999</v>
      </c>
      <c r="W45">
        <v>106</v>
      </c>
      <c r="X45">
        <v>2222</v>
      </c>
      <c r="Y45">
        <v>135</v>
      </c>
      <c r="Z45">
        <v>60</v>
      </c>
      <c r="AA45">
        <v>49</v>
      </c>
      <c r="AB45">
        <v>30</v>
      </c>
      <c r="AC45">
        <v>31</v>
      </c>
      <c r="AD45">
        <v>1121</v>
      </c>
      <c r="AE45" t="s">
        <v>41</v>
      </c>
      <c r="AF45">
        <v>31</v>
      </c>
      <c r="AG45">
        <v>28.1</v>
      </c>
      <c r="AH45">
        <v>3.67</v>
      </c>
      <c r="AI45">
        <v>92</v>
      </c>
      <c r="AJ45">
        <v>70</v>
      </c>
      <c r="AK45">
        <v>0.56799999999999995</v>
      </c>
      <c r="AL45">
        <v>3.44</v>
      </c>
      <c r="AM45">
        <v>162</v>
      </c>
      <c r="AN45">
        <v>162</v>
      </c>
      <c r="AO45">
        <v>156</v>
      </c>
      <c r="AP45">
        <v>6</v>
      </c>
      <c r="AQ45">
        <v>21</v>
      </c>
      <c r="AR45">
        <v>3</v>
      </c>
      <c r="AS45">
        <v>47</v>
      </c>
      <c r="AT45">
        <v>1445.2</v>
      </c>
      <c r="AU45">
        <v>1317</v>
      </c>
      <c r="AV45">
        <v>595</v>
      </c>
      <c r="AW45">
        <v>553</v>
      </c>
      <c r="AX45">
        <v>145</v>
      </c>
      <c r="AY45">
        <v>395</v>
      </c>
      <c r="AZ45">
        <v>32</v>
      </c>
      <c r="BA45">
        <v>1396</v>
      </c>
      <c r="BB45">
        <v>38</v>
      </c>
      <c r="BC45">
        <v>10</v>
      </c>
      <c r="BD45">
        <v>52</v>
      </c>
      <c r="BE45">
        <v>5932</v>
      </c>
      <c r="BF45">
        <v>107</v>
      </c>
      <c r="BG45">
        <v>3.41</v>
      </c>
      <c r="BH45">
        <v>1.1839999999999999</v>
      </c>
      <c r="BI45">
        <v>8.1999999999999993</v>
      </c>
      <c r="BJ45">
        <v>0.9</v>
      </c>
      <c r="BK45">
        <v>2.5</v>
      </c>
      <c r="BL45">
        <v>8.6999999999999993</v>
      </c>
      <c r="BM45">
        <v>3.53</v>
      </c>
      <c r="BN45">
        <v>1000</v>
      </c>
      <c r="BO45" t="s">
        <v>41</v>
      </c>
      <c r="BP45">
        <v>55</v>
      </c>
      <c r="BQ45">
        <v>3.67</v>
      </c>
      <c r="BR45">
        <v>0.69199999999999995</v>
      </c>
      <c r="BS45">
        <v>162</v>
      </c>
      <c r="BT45">
        <v>1458</v>
      </c>
      <c r="BU45">
        <v>1084</v>
      </c>
      <c r="BV45">
        <v>13011</v>
      </c>
      <c r="BW45">
        <v>6139</v>
      </c>
      <c r="BX45">
        <v>4337</v>
      </c>
      <c r="BY45">
        <v>1727</v>
      </c>
      <c r="BZ45">
        <v>75</v>
      </c>
      <c r="CA45">
        <v>133</v>
      </c>
      <c r="CB45">
        <v>0.98799999999999999</v>
      </c>
      <c r="CC45">
        <v>16</v>
      </c>
      <c r="CD45">
        <v>2</v>
      </c>
      <c r="CE45">
        <v>1</v>
      </c>
      <c r="CF45">
        <v>0</v>
      </c>
    </row>
    <row r="46" spans="1:84" x14ac:dyDescent="0.3">
      <c r="A46" t="s">
        <v>42</v>
      </c>
      <c r="B46">
        <v>2015</v>
      </c>
      <c r="C46">
        <v>51</v>
      </c>
      <c r="D46">
        <v>27.9</v>
      </c>
      <c r="E46">
        <v>3.78</v>
      </c>
      <c r="F46">
        <v>162</v>
      </c>
      <c r="G46">
        <v>5988</v>
      </c>
      <c r="H46">
        <v>5463</v>
      </c>
      <c r="I46">
        <v>613</v>
      </c>
      <c r="J46">
        <v>1420</v>
      </c>
      <c r="K46">
        <v>236</v>
      </c>
      <c r="L46">
        <v>40</v>
      </c>
      <c r="M46">
        <v>120</v>
      </c>
      <c r="N46">
        <v>575</v>
      </c>
      <c r="O46">
        <v>112</v>
      </c>
      <c r="P46">
        <v>45</v>
      </c>
      <c r="Q46">
        <v>375</v>
      </c>
      <c r="R46">
        <v>1150</v>
      </c>
      <c r="S46">
        <v>0.26</v>
      </c>
      <c r="T46">
        <v>0.31</v>
      </c>
      <c r="U46">
        <v>0.38400000000000001</v>
      </c>
      <c r="V46">
        <v>0.69399999999999995</v>
      </c>
      <c r="W46">
        <v>93</v>
      </c>
      <c r="X46">
        <v>2096</v>
      </c>
      <c r="Y46">
        <v>133</v>
      </c>
      <c r="Z46">
        <v>39</v>
      </c>
      <c r="AA46">
        <v>71</v>
      </c>
      <c r="AB46">
        <v>40</v>
      </c>
      <c r="AC46">
        <v>30</v>
      </c>
      <c r="AD46">
        <v>1059</v>
      </c>
      <c r="AE46" t="s">
        <v>42</v>
      </c>
      <c r="AF46">
        <v>29</v>
      </c>
      <c r="AG46">
        <v>27.3</v>
      </c>
      <c r="AH46">
        <v>4.1900000000000004</v>
      </c>
      <c r="AI46">
        <v>71</v>
      </c>
      <c r="AJ46">
        <v>91</v>
      </c>
      <c r="AK46">
        <v>0.438</v>
      </c>
      <c r="AL46">
        <v>4.0199999999999996</v>
      </c>
      <c r="AM46">
        <v>162</v>
      </c>
      <c r="AN46">
        <v>162</v>
      </c>
      <c r="AO46">
        <v>162</v>
      </c>
      <c r="AP46">
        <v>0</v>
      </c>
      <c r="AQ46">
        <v>12</v>
      </c>
      <c r="AR46">
        <v>0</v>
      </c>
      <c r="AS46">
        <v>35</v>
      </c>
      <c r="AT46">
        <v>1427</v>
      </c>
      <c r="AU46">
        <v>1374</v>
      </c>
      <c r="AV46">
        <v>678</v>
      </c>
      <c r="AW46">
        <v>638</v>
      </c>
      <c r="AX46">
        <v>141</v>
      </c>
      <c r="AY46">
        <v>508</v>
      </c>
      <c r="AZ46">
        <v>25</v>
      </c>
      <c r="BA46">
        <v>1152</v>
      </c>
      <c r="BB46">
        <v>52</v>
      </c>
      <c r="BC46">
        <v>3</v>
      </c>
      <c r="BD46">
        <v>53</v>
      </c>
      <c r="BE46">
        <v>6050</v>
      </c>
      <c r="BF46">
        <v>95</v>
      </c>
      <c r="BG46">
        <v>3.98</v>
      </c>
      <c r="BH46">
        <v>1.319</v>
      </c>
      <c r="BI46">
        <v>8.6999999999999993</v>
      </c>
      <c r="BJ46">
        <v>0.9</v>
      </c>
      <c r="BK46">
        <v>3.2</v>
      </c>
      <c r="BL46">
        <v>7.3</v>
      </c>
      <c r="BM46">
        <v>2.27</v>
      </c>
      <c r="BN46">
        <v>1091</v>
      </c>
      <c r="BO46" t="s">
        <v>42</v>
      </c>
      <c r="BP46">
        <v>51</v>
      </c>
      <c r="BQ46">
        <v>4.1900000000000004</v>
      </c>
      <c r="BR46">
        <v>0.69399999999999995</v>
      </c>
      <c r="BS46">
        <v>162</v>
      </c>
      <c r="BT46">
        <v>1458</v>
      </c>
      <c r="BU46">
        <v>1152</v>
      </c>
      <c r="BV46">
        <v>12843</v>
      </c>
      <c r="BW46">
        <v>5946</v>
      </c>
      <c r="BX46">
        <v>4281</v>
      </c>
      <c r="BY46">
        <v>1588</v>
      </c>
      <c r="BZ46">
        <v>77</v>
      </c>
      <c r="CA46">
        <v>162</v>
      </c>
      <c r="CB46">
        <v>0.98699999999999999</v>
      </c>
      <c r="CC46">
        <v>19</v>
      </c>
      <c r="CD46">
        <v>2</v>
      </c>
      <c r="CE46">
        <v>34</v>
      </c>
      <c r="CF46">
        <v>3</v>
      </c>
    </row>
    <row r="47" spans="1:84" x14ac:dyDescent="0.3">
      <c r="A47" t="s">
        <v>43</v>
      </c>
      <c r="B47">
        <v>2015</v>
      </c>
      <c r="C47">
        <v>49</v>
      </c>
      <c r="D47">
        <v>28.1</v>
      </c>
      <c r="E47">
        <v>4.04</v>
      </c>
      <c r="F47">
        <v>162</v>
      </c>
      <c r="G47">
        <v>6024</v>
      </c>
      <c r="H47">
        <v>5480</v>
      </c>
      <c r="I47">
        <v>655</v>
      </c>
      <c r="J47">
        <v>1378</v>
      </c>
      <c r="K47">
        <v>274</v>
      </c>
      <c r="L47">
        <v>34</v>
      </c>
      <c r="M47">
        <v>145</v>
      </c>
      <c r="N47">
        <v>624</v>
      </c>
      <c r="O47">
        <v>84</v>
      </c>
      <c r="P47">
        <v>29</v>
      </c>
      <c r="Q47">
        <v>412</v>
      </c>
      <c r="R47">
        <v>1299</v>
      </c>
      <c r="S47">
        <v>0.251</v>
      </c>
      <c r="T47">
        <v>0.307</v>
      </c>
      <c r="U47">
        <v>0.39300000000000002</v>
      </c>
      <c r="V47">
        <v>0.7</v>
      </c>
      <c r="W47">
        <v>91</v>
      </c>
      <c r="X47">
        <v>2155</v>
      </c>
      <c r="Y47">
        <v>130</v>
      </c>
      <c r="Z47">
        <v>41</v>
      </c>
      <c r="AA47">
        <v>55</v>
      </c>
      <c r="AB47">
        <v>34</v>
      </c>
      <c r="AC47">
        <v>35</v>
      </c>
      <c r="AD47">
        <v>1026</v>
      </c>
      <c r="AE47" t="s">
        <v>43</v>
      </c>
      <c r="AF47">
        <v>26</v>
      </c>
      <c r="AG47">
        <v>28.4</v>
      </c>
      <c r="AH47">
        <v>4.55</v>
      </c>
      <c r="AI47">
        <v>68</v>
      </c>
      <c r="AJ47">
        <v>94</v>
      </c>
      <c r="AK47">
        <v>0.42</v>
      </c>
      <c r="AL47">
        <v>4.28</v>
      </c>
      <c r="AM47">
        <v>162</v>
      </c>
      <c r="AN47">
        <v>162</v>
      </c>
      <c r="AO47">
        <v>161</v>
      </c>
      <c r="AP47">
        <v>1</v>
      </c>
      <c r="AQ47">
        <v>7</v>
      </c>
      <c r="AR47">
        <v>0</v>
      </c>
      <c r="AS47">
        <v>40</v>
      </c>
      <c r="AT47">
        <v>1435</v>
      </c>
      <c r="AU47">
        <v>1432</v>
      </c>
      <c r="AV47">
        <v>737</v>
      </c>
      <c r="AW47">
        <v>682</v>
      </c>
      <c r="AX47">
        <v>176</v>
      </c>
      <c r="AY47">
        <v>517</v>
      </c>
      <c r="AZ47">
        <v>36</v>
      </c>
      <c r="BA47">
        <v>1260</v>
      </c>
      <c r="BB47">
        <v>55</v>
      </c>
      <c r="BC47">
        <v>5</v>
      </c>
      <c r="BD47">
        <v>71</v>
      </c>
      <c r="BE47">
        <v>6148</v>
      </c>
      <c r="BF47">
        <v>93</v>
      </c>
      <c r="BG47">
        <v>4.17</v>
      </c>
      <c r="BH47">
        <v>1.3580000000000001</v>
      </c>
      <c r="BI47">
        <v>9</v>
      </c>
      <c r="BJ47">
        <v>1.1000000000000001</v>
      </c>
      <c r="BK47">
        <v>3.2</v>
      </c>
      <c r="BL47">
        <v>7.9</v>
      </c>
      <c r="BM47">
        <v>2.44</v>
      </c>
      <c r="BN47">
        <v>1106</v>
      </c>
      <c r="BO47" t="s">
        <v>43</v>
      </c>
      <c r="BP47">
        <v>49</v>
      </c>
      <c r="BQ47">
        <v>4.55</v>
      </c>
      <c r="BR47">
        <v>0.67900000000000005</v>
      </c>
      <c r="BS47">
        <v>162</v>
      </c>
      <c r="BT47">
        <v>1458</v>
      </c>
      <c r="BU47">
        <v>1081</v>
      </c>
      <c r="BV47">
        <v>12915</v>
      </c>
      <c r="BW47">
        <v>6099</v>
      </c>
      <c r="BX47">
        <v>4305</v>
      </c>
      <c r="BY47">
        <v>1678</v>
      </c>
      <c r="BZ47">
        <v>116</v>
      </c>
      <c r="CA47">
        <v>164</v>
      </c>
      <c r="CB47">
        <v>0.98099999999999998</v>
      </c>
      <c r="CC47">
        <v>-4</v>
      </c>
      <c r="CD47">
        <v>0</v>
      </c>
      <c r="CE47">
        <v>-8</v>
      </c>
      <c r="CF47">
        <v>-1</v>
      </c>
    </row>
    <row r="48" spans="1:84" x14ac:dyDescent="0.3">
      <c r="A48" t="s">
        <v>44</v>
      </c>
      <c r="B48">
        <v>2015</v>
      </c>
      <c r="C48">
        <v>44</v>
      </c>
      <c r="D48">
        <v>28.3</v>
      </c>
      <c r="E48">
        <v>4.3</v>
      </c>
      <c r="F48">
        <v>162</v>
      </c>
      <c r="G48">
        <v>6017</v>
      </c>
      <c r="H48">
        <v>5467</v>
      </c>
      <c r="I48">
        <v>696</v>
      </c>
      <c r="J48">
        <v>1349</v>
      </c>
      <c r="K48">
        <v>277</v>
      </c>
      <c r="L48">
        <v>44</v>
      </c>
      <c r="M48">
        <v>156</v>
      </c>
      <c r="N48">
        <v>661</v>
      </c>
      <c r="O48">
        <v>70</v>
      </c>
      <c r="P48">
        <v>38</v>
      </c>
      <c r="Q48">
        <v>439</v>
      </c>
      <c r="R48">
        <v>1264</v>
      </c>
      <c r="S48">
        <v>0.247</v>
      </c>
      <c r="T48">
        <v>0.30499999999999999</v>
      </c>
      <c r="U48">
        <v>0.39900000000000002</v>
      </c>
      <c r="V48">
        <v>0.70399999999999996</v>
      </c>
      <c r="W48">
        <v>92</v>
      </c>
      <c r="X48">
        <v>2182</v>
      </c>
      <c r="Y48">
        <v>133</v>
      </c>
      <c r="Z48">
        <v>40</v>
      </c>
      <c r="AA48">
        <v>30</v>
      </c>
      <c r="AB48">
        <v>41</v>
      </c>
      <c r="AC48">
        <v>31</v>
      </c>
      <c r="AD48">
        <v>993</v>
      </c>
      <c r="AE48" t="s">
        <v>44</v>
      </c>
      <c r="AF48">
        <v>24</v>
      </c>
      <c r="AG48">
        <v>29.1</v>
      </c>
      <c r="AH48">
        <v>4.32</v>
      </c>
      <c r="AI48">
        <v>83</v>
      </c>
      <c r="AJ48">
        <v>79</v>
      </c>
      <c r="AK48">
        <v>0.51200000000000001</v>
      </c>
      <c r="AL48">
        <v>4.07</v>
      </c>
      <c r="AM48">
        <v>162</v>
      </c>
      <c r="AN48">
        <v>162</v>
      </c>
      <c r="AO48">
        <v>160</v>
      </c>
      <c r="AP48">
        <v>2</v>
      </c>
      <c r="AQ48">
        <v>12</v>
      </c>
      <c r="AR48">
        <v>0</v>
      </c>
      <c r="AS48">
        <v>45</v>
      </c>
      <c r="AT48">
        <v>1443</v>
      </c>
      <c r="AU48">
        <v>1506</v>
      </c>
      <c r="AV48">
        <v>700</v>
      </c>
      <c r="AW48">
        <v>653</v>
      </c>
      <c r="AX48">
        <v>163</v>
      </c>
      <c r="AY48">
        <v>413</v>
      </c>
      <c r="AZ48">
        <v>34</v>
      </c>
      <c r="BA48">
        <v>1046</v>
      </c>
      <c r="BB48">
        <v>41</v>
      </c>
      <c r="BC48">
        <v>2</v>
      </c>
      <c r="BD48">
        <v>54</v>
      </c>
      <c r="BE48">
        <v>6139</v>
      </c>
      <c r="BF48">
        <v>100</v>
      </c>
      <c r="BG48">
        <v>4.0999999999999996</v>
      </c>
      <c r="BH48">
        <v>1.33</v>
      </c>
      <c r="BI48">
        <v>9.4</v>
      </c>
      <c r="BJ48">
        <v>1</v>
      </c>
      <c r="BK48">
        <v>2.6</v>
      </c>
      <c r="BL48">
        <v>6.5</v>
      </c>
      <c r="BM48">
        <v>2.5299999999999998</v>
      </c>
      <c r="BN48">
        <v>1110</v>
      </c>
      <c r="BO48" t="s">
        <v>44</v>
      </c>
      <c r="BP48">
        <v>44</v>
      </c>
      <c r="BQ48">
        <v>4.32</v>
      </c>
      <c r="BR48">
        <v>0.68700000000000006</v>
      </c>
      <c r="BS48">
        <v>162</v>
      </c>
      <c r="BT48">
        <v>1458</v>
      </c>
      <c r="BU48">
        <v>1151</v>
      </c>
      <c r="BV48">
        <v>12987</v>
      </c>
      <c r="BW48">
        <v>6052</v>
      </c>
      <c r="BX48">
        <v>4329</v>
      </c>
      <c r="BY48">
        <v>1637</v>
      </c>
      <c r="BZ48">
        <v>86</v>
      </c>
      <c r="CA48">
        <v>150</v>
      </c>
      <c r="CB48">
        <v>0.98599999999999999</v>
      </c>
      <c r="CC48">
        <v>-18</v>
      </c>
      <c r="CD48">
        <v>-2</v>
      </c>
      <c r="CE48">
        <v>-21</v>
      </c>
      <c r="CF48">
        <v>-2</v>
      </c>
    </row>
    <row r="49" spans="1:84" x14ac:dyDescent="0.3">
      <c r="A49" t="s">
        <v>45</v>
      </c>
      <c r="B49">
        <v>2015</v>
      </c>
      <c r="C49">
        <v>49</v>
      </c>
      <c r="D49">
        <v>28.5</v>
      </c>
      <c r="E49">
        <v>4.22</v>
      </c>
      <c r="F49">
        <v>162</v>
      </c>
      <c r="G49">
        <v>6145</v>
      </c>
      <c r="H49">
        <v>5527</v>
      </c>
      <c r="I49">
        <v>683</v>
      </c>
      <c r="J49">
        <v>1351</v>
      </c>
      <c r="K49">
        <v>295</v>
      </c>
      <c r="L49">
        <v>17</v>
      </c>
      <c r="M49">
        <v>177</v>
      </c>
      <c r="N49">
        <v>654</v>
      </c>
      <c r="O49">
        <v>51</v>
      </c>
      <c r="P49">
        <v>25</v>
      </c>
      <c r="Q49">
        <v>488</v>
      </c>
      <c r="R49">
        <v>1290</v>
      </c>
      <c r="S49">
        <v>0.24399999999999999</v>
      </c>
      <c r="T49">
        <v>0.312</v>
      </c>
      <c r="U49">
        <v>0.4</v>
      </c>
      <c r="V49">
        <v>0.71199999999999997</v>
      </c>
      <c r="W49">
        <v>96</v>
      </c>
      <c r="X49">
        <v>2211</v>
      </c>
      <c r="Y49">
        <v>130</v>
      </c>
      <c r="Z49">
        <v>68</v>
      </c>
      <c r="AA49">
        <v>29</v>
      </c>
      <c r="AB49">
        <v>32</v>
      </c>
      <c r="AC49">
        <v>42</v>
      </c>
      <c r="AD49">
        <v>1098</v>
      </c>
      <c r="AE49" t="s">
        <v>45</v>
      </c>
      <c r="AF49">
        <v>26</v>
      </c>
      <c r="AG49">
        <v>28.2</v>
      </c>
      <c r="AH49">
        <v>3.78</v>
      </c>
      <c r="AI49">
        <v>90</v>
      </c>
      <c r="AJ49">
        <v>72</v>
      </c>
      <c r="AK49">
        <v>0.55600000000000005</v>
      </c>
      <c r="AL49">
        <v>3.43</v>
      </c>
      <c r="AM49">
        <v>162</v>
      </c>
      <c r="AN49">
        <v>162</v>
      </c>
      <c r="AO49">
        <v>161</v>
      </c>
      <c r="AP49">
        <v>1</v>
      </c>
      <c r="AQ49">
        <v>14</v>
      </c>
      <c r="AR49">
        <v>1</v>
      </c>
      <c r="AS49">
        <v>50</v>
      </c>
      <c r="AT49">
        <v>1462.2</v>
      </c>
      <c r="AU49">
        <v>1341</v>
      </c>
      <c r="AV49">
        <v>613</v>
      </c>
      <c r="AW49">
        <v>557</v>
      </c>
      <c r="AX49">
        <v>152</v>
      </c>
      <c r="AY49">
        <v>383</v>
      </c>
      <c r="AZ49">
        <v>43</v>
      </c>
      <c r="BA49">
        <v>1337</v>
      </c>
      <c r="BB49">
        <v>44</v>
      </c>
      <c r="BC49">
        <v>2</v>
      </c>
      <c r="BD49">
        <v>46</v>
      </c>
      <c r="BE49">
        <v>6046</v>
      </c>
      <c r="BF49">
        <v>111</v>
      </c>
      <c r="BG49">
        <v>3.53</v>
      </c>
      <c r="BH49">
        <v>1.179</v>
      </c>
      <c r="BI49">
        <v>8.3000000000000007</v>
      </c>
      <c r="BJ49">
        <v>0.9</v>
      </c>
      <c r="BK49">
        <v>2.4</v>
      </c>
      <c r="BL49">
        <v>8.1999999999999993</v>
      </c>
      <c r="BM49">
        <v>3.49</v>
      </c>
      <c r="BN49">
        <v>1045</v>
      </c>
      <c r="BO49" t="s">
        <v>45</v>
      </c>
      <c r="BP49">
        <v>49</v>
      </c>
      <c r="BQ49">
        <v>3.78</v>
      </c>
      <c r="BR49">
        <v>0.69699999999999995</v>
      </c>
      <c r="BS49">
        <v>162</v>
      </c>
      <c r="BT49">
        <v>1458</v>
      </c>
      <c r="BU49">
        <v>1095</v>
      </c>
      <c r="BV49">
        <v>13164</v>
      </c>
      <c r="BW49">
        <v>6075</v>
      </c>
      <c r="BX49">
        <v>4388</v>
      </c>
      <c r="BY49">
        <v>1599</v>
      </c>
      <c r="BZ49">
        <v>88</v>
      </c>
      <c r="CA49">
        <v>131</v>
      </c>
      <c r="CB49">
        <v>0.98599999999999999</v>
      </c>
      <c r="CC49">
        <v>4</v>
      </c>
      <c r="CD49">
        <v>0</v>
      </c>
      <c r="CE49">
        <v>4</v>
      </c>
      <c r="CF49">
        <v>0</v>
      </c>
    </row>
    <row r="50" spans="1:84" x14ac:dyDescent="0.3">
      <c r="A50" t="s">
        <v>46</v>
      </c>
      <c r="B50">
        <v>2015</v>
      </c>
      <c r="C50">
        <v>56</v>
      </c>
      <c r="D50">
        <v>31.1</v>
      </c>
      <c r="E50">
        <v>4.72</v>
      </c>
      <c r="F50">
        <v>162</v>
      </c>
      <c r="G50">
        <v>6268</v>
      </c>
      <c r="H50">
        <v>5567</v>
      </c>
      <c r="I50">
        <v>764</v>
      </c>
      <c r="J50">
        <v>1397</v>
      </c>
      <c r="K50">
        <v>272</v>
      </c>
      <c r="L50">
        <v>19</v>
      </c>
      <c r="M50">
        <v>212</v>
      </c>
      <c r="N50">
        <v>737</v>
      </c>
      <c r="O50">
        <v>63</v>
      </c>
      <c r="P50">
        <v>25</v>
      </c>
      <c r="Q50">
        <v>554</v>
      </c>
      <c r="R50">
        <v>1227</v>
      </c>
      <c r="S50">
        <v>0.251</v>
      </c>
      <c r="T50">
        <v>0.32300000000000001</v>
      </c>
      <c r="U50">
        <v>0.42099999999999999</v>
      </c>
      <c r="V50">
        <v>0.74399999999999999</v>
      </c>
      <c r="W50">
        <v>102</v>
      </c>
      <c r="X50">
        <v>2343</v>
      </c>
      <c r="Y50">
        <v>105</v>
      </c>
      <c r="Z50">
        <v>63</v>
      </c>
      <c r="AA50">
        <v>24</v>
      </c>
      <c r="AB50">
        <v>54</v>
      </c>
      <c r="AC50">
        <v>23</v>
      </c>
      <c r="AD50">
        <v>1151</v>
      </c>
      <c r="AE50" t="s">
        <v>46</v>
      </c>
      <c r="AF50">
        <v>33</v>
      </c>
      <c r="AG50">
        <v>27.4</v>
      </c>
      <c r="AH50">
        <v>4.3099999999999996</v>
      </c>
      <c r="AI50">
        <v>87</v>
      </c>
      <c r="AJ50">
        <v>75</v>
      </c>
      <c r="AK50">
        <v>0.53700000000000003</v>
      </c>
      <c r="AL50">
        <v>4.03</v>
      </c>
      <c r="AM50">
        <v>162</v>
      </c>
      <c r="AN50">
        <v>162</v>
      </c>
      <c r="AO50">
        <v>159</v>
      </c>
      <c r="AP50">
        <v>3</v>
      </c>
      <c r="AQ50">
        <v>4</v>
      </c>
      <c r="AR50">
        <v>0</v>
      </c>
      <c r="AS50">
        <v>48</v>
      </c>
      <c r="AT50">
        <v>1457.2</v>
      </c>
      <c r="AU50">
        <v>1416</v>
      </c>
      <c r="AV50">
        <v>698</v>
      </c>
      <c r="AW50">
        <v>652</v>
      </c>
      <c r="AX50">
        <v>182</v>
      </c>
      <c r="AY50">
        <v>474</v>
      </c>
      <c r="AZ50">
        <v>16</v>
      </c>
      <c r="BA50">
        <v>1370</v>
      </c>
      <c r="BB50">
        <v>56</v>
      </c>
      <c r="BC50">
        <v>4</v>
      </c>
      <c r="BD50">
        <v>78</v>
      </c>
      <c r="BE50">
        <v>6191</v>
      </c>
      <c r="BF50">
        <v>101</v>
      </c>
      <c r="BG50">
        <v>3.97</v>
      </c>
      <c r="BH50">
        <v>1.2969999999999999</v>
      </c>
      <c r="BI50">
        <v>8.6999999999999993</v>
      </c>
      <c r="BJ50">
        <v>1.1000000000000001</v>
      </c>
      <c r="BK50">
        <v>2.9</v>
      </c>
      <c r="BL50">
        <v>8.5</v>
      </c>
      <c r="BM50">
        <v>2.89</v>
      </c>
      <c r="BN50">
        <v>1120</v>
      </c>
      <c r="BO50" t="s">
        <v>46</v>
      </c>
      <c r="BP50">
        <v>55</v>
      </c>
      <c r="BQ50">
        <v>4.3099999999999996</v>
      </c>
      <c r="BR50">
        <v>0.68500000000000005</v>
      </c>
      <c r="BS50">
        <v>162</v>
      </c>
      <c r="BT50">
        <v>1458</v>
      </c>
      <c r="BU50">
        <v>1037</v>
      </c>
      <c r="BV50">
        <v>13119</v>
      </c>
      <c r="BW50">
        <v>6060</v>
      </c>
      <c r="BX50">
        <v>4373</v>
      </c>
      <c r="BY50">
        <v>1594</v>
      </c>
      <c r="BZ50">
        <v>93</v>
      </c>
      <c r="CA50">
        <v>135</v>
      </c>
      <c r="CB50">
        <v>0.98499999999999999</v>
      </c>
      <c r="CC50">
        <v>-15</v>
      </c>
      <c r="CD50">
        <v>-1</v>
      </c>
      <c r="CE50">
        <v>-39</v>
      </c>
      <c r="CF50">
        <v>-1</v>
      </c>
    </row>
    <row r="51" spans="1:84" x14ac:dyDescent="0.3">
      <c r="A51" t="s">
        <v>47</v>
      </c>
      <c r="B51">
        <v>2015</v>
      </c>
      <c r="C51">
        <v>52</v>
      </c>
      <c r="D51">
        <v>27.9</v>
      </c>
      <c r="E51">
        <v>4.28</v>
      </c>
      <c r="F51">
        <v>162</v>
      </c>
      <c r="G51">
        <v>6171</v>
      </c>
      <c r="H51">
        <v>5600</v>
      </c>
      <c r="I51">
        <v>694</v>
      </c>
      <c r="J51">
        <v>1405</v>
      </c>
      <c r="K51">
        <v>277</v>
      </c>
      <c r="L51">
        <v>46</v>
      </c>
      <c r="M51">
        <v>146</v>
      </c>
      <c r="N51">
        <v>661</v>
      </c>
      <c r="O51">
        <v>78</v>
      </c>
      <c r="P51">
        <v>29</v>
      </c>
      <c r="Q51">
        <v>475</v>
      </c>
      <c r="R51">
        <v>1119</v>
      </c>
      <c r="S51">
        <v>0.251</v>
      </c>
      <c r="T51">
        <v>0.312</v>
      </c>
      <c r="U51">
        <v>0.39500000000000002</v>
      </c>
      <c r="V51">
        <v>0.70699999999999996</v>
      </c>
      <c r="W51">
        <v>96</v>
      </c>
      <c r="X51">
        <v>2212</v>
      </c>
      <c r="Y51">
        <v>124</v>
      </c>
      <c r="Z51">
        <v>40</v>
      </c>
      <c r="AA51">
        <v>14</v>
      </c>
      <c r="AB51">
        <v>38</v>
      </c>
      <c r="AC51">
        <v>21</v>
      </c>
      <c r="AD51">
        <v>1102</v>
      </c>
      <c r="AE51" t="s">
        <v>47</v>
      </c>
      <c r="AF51">
        <v>30</v>
      </c>
      <c r="AG51">
        <v>27.8</v>
      </c>
      <c r="AH51">
        <v>4.5</v>
      </c>
      <c r="AI51">
        <v>68</v>
      </c>
      <c r="AJ51">
        <v>94</v>
      </c>
      <c r="AK51">
        <v>0.42</v>
      </c>
      <c r="AL51">
        <v>4.1399999999999997</v>
      </c>
      <c r="AM51">
        <v>162</v>
      </c>
      <c r="AN51">
        <v>162</v>
      </c>
      <c r="AO51">
        <v>157</v>
      </c>
      <c r="AP51">
        <v>5</v>
      </c>
      <c r="AQ51">
        <v>15</v>
      </c>
      <c r="AR51">
        <v>3</v>
      </c>
      <c r="AS51">
        <v>28</v>
      </c>
      <c r="AT51">
        <v>1444.2</v>
      </c>
      <c r="AU51">
        <v>1402</v>
      </c>
      <c r="AV51">
        <v>729</v>
      </c>
      <c r="AW51">
        <v>664</v>
      </c>
      <c r="AX51">
        <v>172</v>
      </c>
      <c r="AY51">
        <v>474</v>
      </c>
      <c r="AZ51">
        <v>19</v>
      </c>
      <c r="BA51">
        <v>1179</v>
      </c>
      <c r="BB51">
        <v>47</v>
      </c>
      <c r="BC51">
        <v>4</v>
      </c>
      <c r="BD51">
        <v>62</v>
      </c>
      <c r="BE51">
        <v>6128</v>
      </c>
      <c r="BF51">
        <v>94</v>
      </c>
      <c r="BG51">
        <v>4.13</v>
      </c>
      <c r="BH51">
        <v>1.2989999999999999</v>
      </c>
      <c r="BI51">
        <v>8.6999999999999993</v>
      </c>
      <c r="BJ51">
        <v>1.1000000000000001</v>
      </c>
      <c r="BK51">
        <v>3</v>
      </c>
      <c r="BL51">
        <v>7.3</v>
      </c>
      <c r="BM51">
        <v>2.4900000000000002</v>
      </c>
      <c r="BN51">
        <v>1065</v>
      </c>
      <c r="BO51" t="s">
        <v>47</v>
      </c>
      <c r="BP51">
        <v>52</v>
      </c>
      <c r="BQ51">
        <v>4.5</v>
      </c>
      <c r="BR51">
        <v>0.69099999999999995</v>
      </c>
      <c r="BS51">
        <v>162</v>
      </c>
      <c r="BT51">
        <v>1458</v>
      </c>
      <c r="BU51">
        <v>1105</v>
      </c>
      <c r="BV51">
        <v>13002</v>
      </c>
      <c r="BW51">
        <v>6102</v>
      </c>
      <c r="BX51">
        <v>4334</v>
      </c>
      <c r="BY51">
        <v>1642</v>
      </c>
      <c r="BZ51">
        <v>126</v>
      </c>
      <c r="CA51">
        <v>154</v>
      </c>
      <c r="CB51">
        <v>0.97899999999999998</v>
      </c>
      <c r="CC51">
        <v>-25</v>
      </c>
      <c r="CD51">
        <v>-2</v>
      </c>
      <c r="CE51">
        <v>5</v>
      </c>
      <c r="CF51">
        <v>0</v>
      </c>
    </row>
    <row r="52" spans="1:84" x14ac:dyDescent="0.3">
      <c r="A52" t="s">
        <v>48</v>
      </c>
      <c r="B52">
        <v>2015</v>
      </c>
      <c r="C52">
        <v>50</v>
      </c>
      <c r="D52">
        <v>28</v>
      </c>
      <c r="E52">
        <v>3.86</v>
      </c>
      <c r="F52">
        <v>162</v>
      </c>
      <c r="G52">
        <v>6053</v>
      </c>
      <c r="H52">
        <v>5529</v>
      </c>
      <c r="I52">
        <v>626</v>
      </c>
      <c r="J52">
        <v>1374</v>
      </c>
      <c r="K52">
        <v>272</v>
      </c>
      <c r="L52">
        <v>37</v>
      </c>
      <c r="M52">
        <v>130</v>
      </c>
      <c r="N52">
        <v>586</v>
      </c>
      <c r="O52">
        <v>88</v>
      </c>
      <c r="P52">
        <v>32</v>
      </c>
      <c r="Q52">
        <v>387</v>
      </c>
      <c r="R52">
        <v>1274</v>
      </c>
      <c r="S52">
        <v>0.249</v>
      </c>
      <c r="T52">
        <v>0.30299999999999999</v>
      </c>
      <c r="U52">
        <v>0.38200000000000001</v>
      </c>
      <c r="V52">
        <v>0.68400000000000005</v>
      </c>
      <c r="W52">
        <v>89</v>
      </c>
      <c r="X52">
        <v>2110</v>
      </c>
      <c r="Y52">
        <v>119</v>
      </c>
      <c r="Z52">
        <v>54</v>
      </c>
      <c r="AA52">
        <v>53</v>
      </c>
      <c r="AB52">
        <v>29</v>
      </c>
      <c r="AC52">
        <v>20</v>
      </c>
      <c r="AD52">
        <v>1066</v>
      </c>
      <c r="AE52" t="s">
        <v>48</v>
      </c>
      <c r="AF52">
        <v>30</v>
      </c>
      <c r="AG52">
        <v>28.5</v>
      </c>
      <c r="AH52">
        <v>4.99</v>
      </c>
      <c r="AI52">
        <v>63</v>
      </c>
      <c r="AJ52">
        <v>99</v>
      </c>
      <c r="AK52">
        <v>0.38900000000000001</v>
      </c>
      <c r="AL52">
        <v>4.6900000000000004</v>
      </c>
      <c r="AM52">
        <v>162</v>
      </c>
      <c r="AN52">
        <v>162</v>
      </c>
      <c r="AO52">
        <v>161</v>
      </c>
      <c r="AP52">
        <v>1</v>
      </c>
      <c r="AQ52">
        <v>7</v>
      </c>
      <c r="AR52">
        <v>1</v>
      </c>
      <c r="AS52">
        <v>35</v>
      </c>
      <c r="AT52">
        <v>1436.1</v>
      </c>
      <c r="AU52">
        <v>1592</v>
      </c>
      <c r="AV52">
        <v>809</v>
      </c>
      <c r="AW52">
        <v>749</v>
      </c>
      <c r="AX52">
        <v>191</v>
      </c>
      <c r="AY52">
        <v>488</v>
      </c>
      <c r="AZ52">
        <v>37</v>
      </c>
      <c r="BA52">
        <v>1153</v>
      </c>
      <c r="BB52">
        <v>61</v>
      </c>
      <c r="BC52">
        <v>7</v>
      </c>
      <c r="BD52">
        <v>60</v>
      </c>
      <c r="BE52">
        <v>6332</v>
      </c>
      <c r="BF52">
        <v>82</v>
      </c>
      <c r="BG52">
        <v>4.4000000000000004</v>
      </c>
      <c r="BH52">
        <v>1.448</v>
      </c>
      <c r="BI52">
        <v>10</v>
      </c>
      <c r="BJ52">
        <v>1.2</v>
      </c>
      <c r="BK52">
        <v>3.1</v>
      </c>
      <c r="BL52">
        <v>7.2</v>
      </c>
      <c r="BM52">
        <v>2.36</v>
      </c>
      <c r="BN52">
        <v>1214</v>
      </c>
      <c r="BO52" t="s">
        <v>48</v>
      </c>
      <c r="BP52">
        <v>50</v>
      </c>
      <c r="BQ52">
        <v>4.99</v>
      </c>
      <c r="BR52">
        <v>0.66700000000000004</v>
      </c>
      <c r="BS52">
        <v>162</v>
      </c>
      <c r="BT52">
        <v>1458</v>
      </c>
      <c r="BU52">
        <v>1117</v>
      </c>
      <c r="BV52">
        <v>12927</v>
      </c>
      <c r="BW52">
        <v>6011</v>
      </c>
      <c r="BX52">
        <v>4309</v>
      </c>
      <c r="BY52">
        <v>1585</v>
      </c>
      <c r="BZ52">
        <v>117</v>
      </c>
      <c r="CA52">
        <v>145</v>
      </c>
      <c r="CB52">
        <v>0.98099999999999998</v>
      </c>
      <c r="CC52">
        <v>-59</v>
      </c>
      <c r="CD52">
        <v>-5</v>
      </c>
      <c r="CE52">
        <v>-97</v>
      </c>
      <c r="CF52">
        <v>-9</v>
      </c>
    </row>
    <row r="53" spans="1:84" x14ac:dyDescent="0.3">
      <c r="A53" t="s">
        <v>49</v>
      </c>
      <c r="B53">
        <v>2015</v>
      </c>
      <c r="C53">
        <v>46</v>
      </c>
      <c r="D53">
        <v>28.2</v>
      </c>
      <c r="E53">
        <v>4.3</v>
      </c>
      <c r="F53">
        <v>162</v>
      </c>
      <c r="G53">
        <v>6285</v>
      </c>
      <c r="H53">
        <v>5631</v>
      </c>
      <c r="I53">
        <v>697</v>
      </c>
      <c r="J53">
        <v>1462</v>
      </c>
      <c r="K53">
        <v>292</v>
      </c>
      <c r="L53">
        <v>27</v>
      </c>
      <c r="M53">
        <v>140</v>
      </c>
      <c r="N53">
        <v>661</v>
      </c>
      <c r="O53">
        <v>98</v>
      </c>
      <c r="P53">
        <v>45</v>
      </c>
      <c r="Q53">
        <v>461</v>
      </c>
      <c r="R53">
        <v>1322</v>
      </c>
      <c r="S53">
        <v>0.26</v>
      </c>
      <c r="T53">
        <v>0.32300000000000001</v>
      </c>
      <c r="U53">
        <v>0.39600000000000002</v>
      </c>
      <c r="V53">
        <v>0.71899999999999997</v>
      </c>
      <c r="W53">
        <v>97</v>
      </c>
      <c r="X53">
        <v>2228</v>
      </c>
      <c r="Y53">
        <v>115</v>
      </c>
      <c r="Z53">
        <v>89</v>
      </c>
      <c r="AA53">
        <v>63</v>
      </c>
      <c r="AB53">
        <v>41</v>
      </c>
      <c r="AC53">
        <v>46</v>
      </c>
      <c r="AD53">
        <v>1166</v>
      </c>
      <c r="AE53" t="s">
        <v>49</v>
      </c>
      <c r="AF53">
        <v>21</v>
      </c>
      <c r="AG53">
        <v>29.6</v>
      </c>
      <c r="AH53">
        <v>3.68</v>
      </c>
      <c r="AI53">
        <v>98</v>
      </c>
      <c r="AJ53">
        <v>64</v>
      </c>
      <c r="AK53">
        <v>0.60499999999999998</v>
      </c>
      <c r="AL53">
        <v>3.21</v>
      </c>
      <c r="AM53">
        <v>162</v>
      </c>
      <c r="AN53">
        <v>162</v>
      </c>
      <c r="AO53">
        <v>162</v>
      </c>
      <c r="AP53">
        <v>0</v>
      </c>
      <c r="AQ53">
        <v>13</v>
      </c>
      <c r="AR53">
        <v>0</v>
      </c>
      <c r="AS53">
        <v>54</v>
      </c>
      <c r="AT53">
        <v>1489.2</v>
      </c>
      <c r="AU53">
        <v>1392</v>
      </c>
      <c r="AV53">
        <v>596</v>
      </c>
      <c r="AW53">
        <v>532</v>
      </c>
      <c r="AX53">
        <v>110</v>
      </c>
      <c r="AY53">
        <v>453</v>
      </c>
      <c r="AZ53">
        <v>38</v>
      </c>
      <c r="BA53">
        <v>1338</v>
      </c>
      <c r="BB53">
        <v>75</v>
      </c>
      <c r="BC53">
        <v>4</v>
      </c>
      <c r="BD53">
        <v>67</v>
      </c>
      <c r="BE53">
        <v>6215</v>
      </c>
      <c r="BF53">
        <v>121</v>
      </c>
      <c r="BG53">
        <v>3.36</v>
      </c>
      <c r="BH53">
        <v>1.2390000000000001</v>
      </c>
      <c r="BI53">
        <v>8.4</v>
      </c>
      <c r="BJ53">
        <v>0.7</v>
      </c>
      <c r="BK53">
        <v>2.7</v>
      </c>
      <c r="BL53">
        <v>8.1</v>
      </c>
      <c r="BM53">
        <v>2.95</v>
      </c>
      <c r="BN53">
        <v>1150</v>
      </c>
      <c r="BO53" t="s">
        <v>49</v>
      </c>
      <c r="BP53">
        <v>44</v>
      </c>
      <c r="BQ53">
        <v>3.68</v>
      </c>
      <c r="BR53">
        <v>0.67900000000000005</v>
      </c>
      <c r="BS53">
        <v>162</v>
      </c>
      <c r="BT53">
        <v>1458</v>
      </c>
      <c r="BU53">
        <v>994</v>
      </c>
      <c r="BV53">
        <v>13407</v>
      </c>
      <c r="BW53">
        <v>6459</v>
      </c>
      <c r="BX53">
        <v>4469</v>
      </c>
      <c r="BY53">
        <v>1868</v>
      </c>
      <c r="BZ53">
        <v>122</v>
      </c>
      <c r="CA53">
        <v>177</v>
      </c>
      <c r="CB53">
        <v>0.98099999999999998</v>
      </c>
      <c r="CC53">
        <v>-12</v>
      </c>
      <c r="CD53">
        <v>-1</v>
      </c>
      <c r="CE53">
        <v>21</v>
      </c>
      <c r="CF53">
        <v>0</v>
      </c>
    </row>
    <row r="54" spans="1:84" x14ac:dyDescent="0.3">
      <c r="A54" t="s">
        <v>50</v>
      </c>
      <c r="B54">
        <v>2015</v>
      </c>
      <c r="C54">
        <v>46</v>
      </c>
      <c r="D54">
        <v>27.7</v>
      </c>
      <c r="E54">
        <v>4.01</v>
      </c>
      <c r="F54">
        <v>162</v>
      </c>
      <c r="G54">
        <v>6019</v>
      </c>
      <c r="H54">
        <v>5457</v>
      </c>
      <c r="I54">
        <v>650</v>
      </c>
      <c r="J54">
        <v>1324</v>
      </c>
      <c r="K54">
        <v>260</v>
      </c>
      <c r="L54">
        <v>36</v>
      </c>
      <c r="M54">
        <v>148</v>
      </c>
      <c r="N54">
        <v>623</v>
      </c>
      <c r="O54">
        <v>82</v>
      </c>
      <c r="P54">
        <v>29</v>
      </c>
      <c r="Q54">
        <v>426</v>
      </c>
      <c r="R54">
        <v>1327</v>
      </c>
      <c r="S54">
        <v>0.24299999999999999</v>
      </c>
      <c r="T54">
        <v>0.3</v>
      </c>
      <c r="U54">
        <v>0.38500000000000001</v>
      </c>
      <c r="V54">
        <v>0.68500000000000005</v>
      </c>
      <c r="W54">
        <v>91</v>
      </c>
      <c r="X54">
        <v>2100</v>
      </c>
      <c r="Y54">
        <v>108</v>
      </c>
      <c r="Z54">
        <v>40</v>
      </c>
      <c r="AA54">
        <v>52</v>
      </c>
      <c r="AB54">
        <v>42</v>
      </c>
      <c r="AC54">
        <v>22</v>
      </c>
      <c r="AD54">
        <v>1028</v>
      </c>
      <c r="AE54" t="s">
        <v>50</v>
      </c>
      <c r="AF54">
        <v>26</v>
      </c>
      <c r="AG54">
        <v>29.1</v>
      </c>
      <c r="AH54">
        <v>4.51</v>
      </c>
      <c r="AI54">
        <v>74</v>
      </c>
      <c r="AJ54">
        <v>88</v>
      </c>
      <c r="AK54">
        <v>0.45700000000000002</v>
      </c>
      <c r="AL54">
        <v>4.09</v>
      </c>
      <c r="AM54">
        <v>162</v>
      </c>
      <c r="AN54">
        <v>162</v>
      </c>
      <c r="AO54">
        <v>161</v>
      </c>
      <c r="AP54">
        <v>1</v>
      </c>
      <c r="AQ54">
        <v>6</v>
      </c>
      <c r="AR54">
        <v>0</v>
      </c>
      <c r="AS54">
        <v>41</v>
      </c>
      <c r="AT54">
        <v>1440.1</v>
      </c>
      <c r="AU54">
        <v>1371</v>
      </c>
      <c r="AV54">
        <v>731</v>
      </c>
      <c r="AW54">
        <v>655</v>
      </c>
      <c r="AX54">
        <v>171</v>
      </c>
      <c r="AY54">
        <v>516</v>
      </c>
      <c r="AZ54">
        <v>35</v>
      </c>
      <c r="BA54">
        <v>1393</v>
      </c>
      <c r="BB54">
        <v>54</v>
      </c>
      <c r="BC54">
        <v>3</v>
      </c>
      <c r="BD54">
        <v>54</v>
      </c>
      <c r="BE54">
        <v>6093</v>
      </c>
      <c r="BF54">
        <v>91</v>
      </c>
      <c r="BG54">
        <v>3.93</v>
      </c>
      <c r="BH54">
        <v>1.31</v>
      </c>
      <c r="BI54">
        <v>8.6</v>
      </c>
      <c r="BJ54">
        <v>1.1000000000000001</v>
      </c>
      <c r="BK54">
        <v>3.2</v>
      </c>
      <c r="BL54">
        <v>8.6999999999999993</v>
      </c>
      <c r="BM54">
        <v>2.7</v>
      </c>
      <c r="BN54">
        <v>1041</v>
      </c>
      <c r="BO54" t="s">
        <v>50</v>
      </c>
      <c r="BP54">
        <v>46</v>
      </c>
      <c r="BQ54">
        <v>4.51</v>
      </c>
      <c r="BR54">
        <v>0.68300000000000005</v>
      </c>
      <c r="BS54">
        <v>162</v>
      </c>
      <c r="BT54">
        <v>1458</v>
      </c>
      <c r="BU54">
        <v>1070</v>
      </c>
      <c r="BV54">
        <v>12963</v>
      </c>
      <c r="BW54">
        <v>5979</v>
      </c>
      <c r="BX54">
        <v>4321</v>
      </c>
      <c r="BY54">
        <v>1566</v>
      </c>
      <c r="BZ54">
        <v>92</v>
      </c>
      <c r="CA54">
        <v>138</v>
      </c>
      <c r="CB54">
        <v>0.98499999999999999</v>
      </c>
      <c r="CC54">
        <v>-26</v>
      </c>
      <c r="CD54">
        <v>-2</v>
      </c>
      <c r="CE54">
        <v>-23</v>
      </c>
      <c r="CF54">
        <v>-2</v>
      </c>
    </row>
    <row r="55" spans="1:84" x14ac:dyDescent="0.3">
      <c r="A55" t="s">
        <v>51</v>
      </c>
      <c r="B55">
        <v>2015</v>
      </c>
      <c r="C55">
        <v>51</v>
      </c>
      <c r="D55">
        <v>28.6</v>
      </c>
      <c r="E55">
        <v>4.05</v>
      </c>
      <c r="F55">
        <v>162</v>
      </c>
      <c r="G55">
        <v>6131</v>
      </c>
      <c r="H55">
        <v>5544</v>
      </c>
      <c r="I55">
        <v>656</v>
      </c>
      <c r="J55">
        <v>1379</v>
      </c>
      <c r="K55">
        <v>262</v>
      </c>
      <c r="L55">
        <v>22</v>
      </c>
      <c r="M55">
        <v>198</v>
      </c>
      <c r="N55">
        <v>624</v>
      </c>
      <c r="O55">
        <v>69</v>
      </c>
      <c r="P55">
        <v>45</v>
      </c>
      <c r="Q55">
        <v>478</v>
      </c>
      <c r="R55">
        <v>1336</v>
      </c>
      <c r="S55">
        <v>0.249</v>
      </c>
      <c r="T55">
        <v>0.311</v>
      </c>
      <c r="U55">
        <v>0.41099999999999998</v>
      </c>
      <c r="V55">
        <v>0.72199999999999998</v>
      </c>
      <c r="W55">
        <v>101</v>
      </c>
      <c r="X55">
        <v>2279</v>
      </c>
      <c r="Y55">
        <v>123</v>
      </c>
      <c r="Z55">
        <v>36</v>
      </c>
      <c r="AA55">
        <v>38</v>
      </c>
      <c r="AB55">
        <v>35</v>
      </c>
      <c r="AC55">
        <v>31</v>
      </c>
      <c r="AD55">
        <v>1080</v>
      </c>
      <c r="AE55" t="s">
        <v>51</v>
      </c>
      <c r="AF55">
        <v>28</v>
      </c>
      <c r="AG55">
        <v>28.6</v>
      </c>
      <c r="AH55">
        <v>4.4800000000000004</v>
      </c>
      <c r="AI55">
        <v>76</v>
      </c>
      <c r="AJ55">
        <v>86</v>
      </c>
      <c r="AK55">
        <v>0.46899999999999997</v>
      </c>
      <c r="AL55">
        <v>4.16</v>
      </c>
      <c r="AM55">
        <v>162</v>
      </c>
      <c r="AN55">
        <v>162</v>
      </c>
      <c r="AO55">
        <v>156</v>
      </c>
      <c r="AP55">
        <v>6</v>
      </c>
      <c r="AQ55">
        <v>12</v>
      </c>
      <c r="AR55">
        <v>5</v>
      </c>
      <c r="AS55">
        <v>45</v>
      </c>
      <c r="AT55">
        <v>1463</v>
      </c>
      <c r="AU55">
        <v>1430</v>
      </c>
      <c r="AV55">
        <v>726</v>
      </c>
      <c r="AW55">
        <v>677</v>
      </c>
      <c r="AX55">
        <v>181</v>
      </c>
      <c r="AY55">
        <v>491</v>
      </c>
      <c r="AZ55">
        <v>41</v>
      </c>
      <c r="BA55">
        <v>1283</v>
      </c>
      <c r="BB55">
        <v>70</v>
      </c>
      <c r="BC55">
        <v>5</v>
      </c>
      <c r="BD55">
        <v>72</v>
      </c>
      <c r="BE55">
        <v>6223</v>
      </c>
      <c r="BF55">
        <v>92</v>
      </c>
      <c r="BG55">
        <v>4.1399999999999997</v>
      </c>
      <c r="BH55">
        <v>1.3129999999999999</v>
      </c>
      <c r="BI55">
        <v>8.8000000000000007</v>
      </c>
      <c r="BJ55">
        <v>1.1000000000000001</v>
      </c>
      <c r="BK55">
        <v>3</v>
      </c>
      <c r="BL55">
        <v>7.9</v>
      </c>
      <c r="BM55">
        <v>2.61</v>
      </c>
      <c r="BN55">
        <v>1108</v>
      </c>
      <c r="BO55" t="s">
        <v>51</v>
      </c>
      <c r="BP55">
        <v>51</v>
      </c>
      <c r="BQ55">
        <v>4.4800000000000004</v>
      </c>
      <c r="BR55">
        <v>0.68799999999999994</v>
      </c>
      <c r="BS55">
        <v>162</v>
      </c>
      <c r="BT55">
        <v>1458</v>
      </c>
      <c r="BU55">
        <v>1059</v>
      </c>
      <c r="BV55">
        <v>13167</v>
      </c>
      <c r="BW55">
        <v>6168</v>
      </c>
      <c r="BX55">
        <v>4389</v>
      </c>
      <c r="BY55">
        <v>1685</v>
      </c>
      <c r="BZ55">
        <v>94</v>
      </c>
      <c r="CA55">
        <v>155</v>
      </c>
      <c r="CB55">
        <v>0.98499999999999999</v>
      </c>
      <c r="CC55">
        <v>-34</v>
      </c>
      <c r="CD55">
        <v>-3</v>
      </c>
      <c r="CE55">
        <v>-51</v>
      </c>
      <c r="CF55">
        <v>-1</v>
      </c>
    </row>
    <row r="56" spans="1:84" x14ac:dyDescent="0.3">
      <c r="A56" t="s">
        <v>52</v>
      </c>
      <c r="B56">
        <v>2015</v>
      </c>
      <c r="C56">
        <v>48</v>
      </c>
      <c r="D56">
        <v>28.9</v>
      </c>
      <c r="E56">
        <v>4.3</v>
      </c>
      <c r="F56">
        <v>162</v>
      </c>
      <c r="G56">
        <v>6153</v>
      </c>
      <c r="H56">
        <v>5565</v>
      </c>
      <c r="I56">
        <v>696</v>
      </c>
      <c r="J56">
        <v>1486</v>
      </c>
      <c r="K56">
        <v>288</v>
      </c>
      <c r="L56">
        <v>39</v>
      </c>
      <c r="M56">
        <v>136</v>
      </c>
      <c r="N56">
        <v>663</v>
      </c>
      <c r="O56">
        <v>93</v>
      </c>
      <c r="P56">
        <v>36</v>
      </c>
      <c r="Q56">
        <v>457</v>
      </c>
      <c r="R56">
        <v>1159</v>
      </c>
      <c r="S56">
        <v>0.26700000000000002</v>
      </c>
      <c r="T56">
        <v>0.32600000000000001</v>
      </c>
      <c r="U56">
        <v>0.40600000000000003</v>
      </c>
      <c r="V56">
        <v>0.73199999999999998</v>
      </c>
      <c r="W56">
        <v>101</v>
      </c>
      <c r="X56">
        <v>2260</v>
      </c>
      <c r="Y56">
        <v>142</v>
      </c>
      <c r="Z56">
        <v>49</v>
      </c>
      <c r="AA56">
        <v>45</v>
      </c>
      <c r="AB56">
        <v>37</v>
      </c>
      <c r="AC56">
        <v>30</v>
      </c>
      <c r="AD56">
        <v>1130</v>
      </c>
      <c r="AE56" t="s">
        <v>52</v>
      </c>
      <c r="AF56">
        <v>21</v>
      </c>
      <c r="AG56">
        <v>31.5</v>
      </c>
      <c r="AH56">
        <v>3.87</v>
      </c>
      <c r="AI56">
        <v>84</v>
      </c>
      <c r="AJ56">
        <v>78</v>
      </c>
      <c r="AK56">
        <v>0.51900000000000002</v>
      </c>
      <c r="AL56">
        <v>3.72</v>
      </c>
      <c r="AM56">
        <v>162</v>
      </c>
      <c r="AN56">
        <v>162</v>
      </c>
      <c r="AO56">
        <v>155</v>
      </c>
      <c r="AP56">
        <v>7</v>
      </c>
      <c r="AQ56">
        <v>18</v>
      </c>
      <c r="AR56">
        <v>4</v>
      </c>
      <c r="AS56">
        <v>41</v>
      </c>
      <c r="AT56">
        <v>1444.1</v>
      </c>
      <c r="AU56">
        <v>1344</v>
      </c>
      <c r="AV56">
        <v>627</v>
      </c>
      <c r="AW56">
        <v>597</v>
      </c>
      <c r="AX56">
        <v>155</v>
      </c>
      <c r="AY56">
        <v>431</v>
      </c>
      <c r="AZ56">
        <v>28</v>
      </c>
      <c r="BA56">
        <v>1165</v>
      </c>
      <c r="BB56">
        <v>50</v>
      </c>
      <c r="BC56">
        <v>4</v>
      </c>
      <c r="BD56">
        <v>40</v>
      </c>
      <c r="BE56">
        <v>6009</v>
      </c>
      <c r="BF56">
        <v>103</v>
      </c>
      <c r="BG56">
        <v>3.91</v>
      </c>
      <c r="BH56">
        <v>1.2290000000000001</v>
      </c>
      <c r="BI56">
        <v>8.4</v>
      </c>
      <c r="BJ56">
        <v>1</v>
      </c>
      <c r="BK56">
        <v>2.7</v>
      </c>
      <c r="BL56">
        <v>7.3</v>
      </c>
      <c r="BM56">
        <v>2.7</v>
      </c>
      <c r="BN56">
        <v>1049</v>
      </c>
      <c r="BO56" t="s">
        <v>52</v>
      </c>
      <c r="BP56">
        <v>48</v>
      </c>
      <c r="BQ56">
        <v>3.87</v>
      </c>
      <c r="BR56">
        <v>0.70599999999999996</v>
      </c>
      <c r="BS56">
        <v>162</v>
      </c>
      <c r="BT56">
        <v>1458</v>
      </c>
      <c r="BU56">
        <v>1155</v>
      </c>
      <c r="BV56">
        <v>12999</v>
      </c>
      <c r="BW56">
        <v>6085</v>
      </c>
      <c r="BX56">
        <v>4333</v>
      </c>
      <c r="BY56">
        <v>1674</v>
      </c>
      <c r="BZ56">
        <v>78</v>
      </c>
      <c r="CA56">
        <v>145</v>
      </c>
      <c r="CB56">
        <v>0.98699999999999999</v>
      </c>
      <c r="CC56">
        <v>33</v>
      </c>
      <c r="CD56">
        <v>3</v>
      </c>
      <c r="CE56">
        <v>34</v>
      </c>
      <c r="CF56">
        <v>3</v>
      </c>
    </row>
    <row r="57" spans="1:84" x14ac:dyDescent="0.3">
      <c r="A57" t="s">
        <v>53</v>
      </c>
      <c r="B57">
        <v>2015</v>
      </c>
      <c r="C57">
        <v>46</v>
      </c>
      <c r="D57">
        <v>28.4</v>
      </c>
      <c r="E57">
        <v>3.99</v>
      </c>
      <c r="F57">
        <v>162</v>
      </c>
      <c r="G57">
        <v>6139</v>
      </c>
      <c r="H57">
        <v>5484</v>
      </c>
      <c r="I57">
        <v>647</v>
      </c>
      <c r="J57">
        <v>1386</v>
      </c>
      <c r="K57">
        <v>288</v>
      </c>
      <c r="L57">
        <v>39</v>
      </c>
      <c r="M57">
        <v>137</v>
      </c>
      <c r="N57">
        <v>619</v>
      </c>
      <c r="O57">
        <v>69</v>
      </c>
      <c r="P57">
        <v>38</v>
      </c>
      <c r="Q57">
        <v>506</v>
      </c>
      <c r="R57">
        <v>1267</v>
      </c>
      <c r="S57">
        <v>0.253</v>
      </c>
      <c r="T57">
        <v>0.32100000000000001</v>
      </c>
      <c r="U57">
        <v>0.39400000000000002</v>
      </c>
      <c r="V57">
        <v>0.71599999999999997</v>
      </c>
      <c r="W57">
        <v>95</v>
      </c>
      <c r="X57">
        <v>2163</v>
      </c>
      <c r="Y57">
        <v>128</v>
      </c>
      <c r="Z57">
        <v>66</v>
      </c>
      <c r="AA57">
        <v>39</v>
      </c>
      <c r="AB57">
        <v>42</v>
      </c>
      <c r="AC57">
        <v>47</v>
      </c>
      <c r="AD57">
        <v>1152</v>
      </c>
      <c r="AE57" t="s">
        <v>53</v>
      </c>
      <c r="AF57">
        <v>23</v>
      </c>
      <c r="AG57">
        <v>28.2</v>
      </c>
      <c r="AH57">
        <v>3.24</v>
      </c>
      <c r="AI57">
        <v>100</v>
      </c>
      <c r="AJ57">
        <v>62</v>
      </c>
      <c r="AK57">
        <v>0.61699999999999999</v>
      </c>
      <c r="AL57">
        <v>2.94</v>
      </c>
      <c r="AM57">
        <v>162</v>
      </c>
      <c r="AN57">
        <v>162</v>
      </c>
      <c r="AO57">
        <v>161</v>
      </c>
      <c r="AP57">
        <v>1</v>
      </c>
      <c r="AQ57">
        <v>15</v>
      </c>
      <c r="AR57">
        <v>0</v>
      </c>
      <c r="AS57">
        <v>62</v>
      </c>
      <c r="AT57">
        <v>1464.2</v>
      </c>
      <c r="AU57">
        <v>1359</v>
      </c>
      <c r="AV57">
        <v>525</v>
      </c>
      <c r="AW57">
        <v>478</v>
      </c>
      <c r="AX57">
        <v>123</v>
      </c>
      <c r="AY57">
        <v>477</v>
      </c>
      <c r="AZ57">
        <v>37</v>
      </c>
      <c r="BA57">
        <v>1329</v>
      </c>
      <c r="BB57">
        <v>45</v>
      </c>
      <c r="BC57">
        <v>5</v>
      </c>
      <c r="BD57">
        <v>48</v>
      </c>
      <c r="BE57">
        <v>6134</v>
      </c>
      <c r="BF57">
        <v>134</v>
      </c>
      <c r="BG57">
        <v>3.47</v>
      </c>
      <c r="BH57">
        <v>1.254</v>
      </c>
      <c r="BI57">
        <v>8.4</v>
      </c>
      <c r="BJ57">
        <v>0.8</v>
      </c>
      <c r="BK57">
        <v>2.9</v>
      </c>
      <c r="BL57">
        <v>8.1999999999999993</v>
      </c>
      <c r="BM57">
        <v>2.79</v>
      </c>
      <c r="BN57">
        <v>1215</v>
      </c>
      <c r="BO57" t="s">
        <v>53</v>
      </c>
      <c r="BP57">
        <v>45</v>
      </c>
      <c r="BQ57">
        <v>3.24</v>
      </c>
      <c r="BR57">
        <v>0.68799999999999994</v>
      </c>
      <c r="BS57">
        <v>162</v>
      </c>
      <c r="BT57">
        <v>1458</v>
      </c>
      <c r="BU57">
        <v>1014</v>
      </c>
      <c r="BV57">
        <v>13182</v>
      </c>
      <c r="BW57">
        <v>6107</v>
      </c>
      <c r="BX57">
        <v>4394</v>
      </c>
      <c r="BY57">
        <v>1617</v>
      </c>
      <c r="BZ57">
        <v>96</v>
      </c>
      <c r="CA57">
        <v>159</v>
      </c>
      <c r="CB57">
        <v>0.98399999999999999</v>
      </c>
      <c r="CC57">
        <v>-9</v>
      </c>
      <c r="CD57">
        <v>-1</v>
      </c>
      <c r="CE57">
        <v>13</v>
      </c>
      <c r="CF57">
        <v>1</v>
      </c>
    </row>
    <row r="58" spans="1:84" x14ac:dyDescent="0.3">
      <c r="A58" t="s">
        <v>54</v>
      </c>
      <c r="B58">
        <v>2015</v>
      </c>
      <c r="C58">
        <v>51</v>
      </c>
      <c r="D58">
        <v>28.4</v>
      </c>
      <c r="E58">
        <v>3.98</v>
      </c>
      <c r="F58">
        <v>162</v>
      </c>
      <c r="G58">
        <v>6071</v>
      </c>
      <c r="H58">
        <v>5485</v>
      </c>
      <c r="I58">
        <v>644</v>
      </c>
      <c r="J58">
        <v>1383</v>
      </c>
      <c r="K58">
        <v>278</v>
      </c>
      <c r="L58">
        <v>32</v>
      </c>
      <c r="M58">
        <v>167</v>
      </c>
      <c r="N58">
        <v>612</v>
      </c>
      <c r="O58">
        <v>87</v>
      </c>
      <c r="P58">
        <v>45</v>
      </c>
      <c r="Q58">
        <v>436</v>
      </c>
      <c r="R58">
        <v>1310</v>
      </c>
      <c r="S58">
        <v>0.252</v>
      </c>
      <c r="T58">
        <v>0.314</v>
      </c>
      <c r="U58">
        <v>0.40600000000000003</v>
      </c>
      <c r="V58">
        <v>0.72</v>
      </c>
      <c r="W58">
        <v>100</v>
      </c>
      <c r="X58">
        <v>2226</v>
      </c>
      <c r="Y58">
        <v>121</v>
      </c>
      <c r="Z58">
        <v>84</v>
      </c>
      <c r="AA58">
        <v>19</v>
      </c>
      <c r="AB58">
        <v>47</v>
      </c>
      <c r="AC58">
        <v>22</v>
      </c>
      <c r="AD58">
        <v>1075</v>
      </c>
      <c r="AE58" t="s">
        <v>54</v>
      </c>
      <c r="AF58">
        <v>27</v>
      </c>
      <c r="AG58">
        <v>26.7</v>
      </c>
      <c r="AH58">
        <v>3.96</v>
      </c>
      <c r="AI58">
        <v>80</v>
      </c>
      <c r="AJ58">
        <v>82</v>
      </c>
      <c r="AK58">
        <v>0.49399999999999999</v>
      </c>
      <c r="AL58">
        <v>3.74</v>
      </c>
      <c r="AM58">
        <v>162</v>
      </c>
      <c r="AN58">
        <v>162</v>
      </c>
      <c r="AO58">
        <v>161</v>
      </c>
      <c r="AP58">
        <v>1</v>
      </c>
      <c r="AQ58">
        <v>12</v>
      </c>
      <c r="AR58">
        <v>1</v>
      </c>
      <c r="AS58">
        <v>60</v>
      </c>
      <c r="AT58">
        <v>1453.1</v>
      </c>
      <c r="AU58">
        <v>1314</v>
      </c>
      <c r="AV58">
        <v>642</v>
      </c>
      <c r="AW58">
        <v>604</v>
      </c>
      <c r="AX58">
        <v>175</v>
      </c>
      <c r="AY58">
        <v>477</v>
      </c>
      <c r="AZ58">
        <v>23</v>
      </c>
      <c r="BA58">
        <v>1355</v>
      </c>
      <c r="BB58">
        <v>46</v>
      </c>
      <c r="BC58">
        <v>5</v>
      </c>
      <c r="BD58">
        <v>81</v>
      </c>
      <c r="BE58">
        <v>6069</v>
      </c>
      <c r="BF58">
        <v>105</v>
      </c>
      <c r="BG58">
        <v>3.91</v>
      </c>
      <c r="BH58">
        <v>1.232</v>
      </c>
      <c r="BI58">
        <v>8.1</v>
      </c>
      <c r="BJ58">
        <v>1.1000000000000001</v>
      </c>
      <c r="BK58">
        <v>3</v>
      </c>
      <c r="BL58">
        <v>8.4</v>
      </c>
      <c r="BM58">
        <v>2.84</v>
      </c>
      <c r="BN58">
        <v>1067</v>
      </c>
      <c r="BO58" t="s">
        <v>54</v>
      </c>
      <c r="BP58">
        <v>51</v>
      </c>
      <c r="BQ58">
        <v>3.96</v>
      </c>
      <c r="BR58">
        <v>0.70099999999999996</v>
      </c>
      <c r="BS58">
        <v>162</v>
      </c>
      <c r="BT58">
        <v>1458</v>
      </c>
      <c r="BU58">
        <v>1027</v>
      </c>
      <c r="BV58">
        <v>13080</v>
      </c>
      <c r="BW58">
        <v>5863</v>
      </c>
      <c r="BX58">
        <v>4360</v>
      </c>
      <c r="BY58">
        <v>1408</v>
      </c>
      <c r="BZ58">
        <v>95</v>
      </c>
      <c r="CA58">
        <v>118</v>
      </c>
      <c r="CB58">
        <v>0.98399999999999999</v>
      </c>
      <c r="CC58">
        <v>4</v>
      </c>
      <c r="CD58">
        <v>0</v>
      </c>
      <c r="CE58">
        <v>7</v>
      </c>
      <c r="CF58">
        <v>0</v>
      </c>
    </row>
    <row r="59" spans="1:84" x14ac:dyDescent="0.3">
      <c r="A59" t="s">
        <v>55</v>
      </c>
      <c r="B59">
        <v>2015</v>
      </c>
      <c r="C59">
        <v>57</v>
      </c>
      <c r="D59">
        <v>28.6</v>
      </c>
      <c r="E59">
        <v>4.6399999999999997</v>
      </c>
      <c r="F59">
        <v>162</v>
      </c>
      <c r="G59">
        <v>6187</v>
      </c>
      <c r="H59">
        <v>5511</v>
      </c>
      <c r="I59">
        <v>751</v>
      </c>
      <c r="J59">
        <v>1419</v>
      </c>
      <c r="K59">
        <v>279</v>
      </c>
      <c r="L59">
        <v>32</v>
      </c>
      <c r="M59">
        <v>172</v>
      </c>
      <c r="N59">
        <v>707</v>
      </c>
      <c r="O59">
        <v>101</v>
      </c>
      <c r="P59">
        <v>39</v>
      </c>
      <c r="Q59">
        <v>503</v>
      </c>
      <c r="R59">
        <v>1233</v>
      </c>
      <c r="S59">
        <v>0.25700000000000001</v>
      </c>
      <c r="T59">
        <v>0.32500000000000001</v>
      </c>
      <c r="U59">
        <v>0.41299999999999998</v>
      </c>
      <c r="V59">
        <v>0.73899999999999999</v>
      </c>
      <c r="W59">
        <v>98</v>
      </c>
      <c r="X59">
        <v>2278</v>
      </c>
      <c r="Y59">
        <v>99</v>
      </c>
      <c r="Z59">
        <v>76</v>
      </c>
      <c r="AA59">
        <v>43</v>
      </c>
      <c r="AB59">
        <v>54</v>
      </c>
      <c r="AC59">
        <v>32</v>
      </c>
      <c r="AD59">
        <v>1130</v>
      </c>
      <c r="AE59" t="s">
        <v>55</v>
      </c>
      <c r="AF59">
        <v>31</v>
      </c>
      <c r="AG59">
        <v>28.1</v>
      </c>
      <c r="AH59">
        <v>4.5199999999999996</v>
      </c>
      <c r="AI59">
        <v>88</v>
      </c>
      <c r="AJ59">
        <v>74</v>
      </c>
      <c r="AK59">
        <v>0.54300000000000004</v>
      </c>
      <c r="AL59">
        <v>4.24</v>
      </c>
      <c r="AM59">
        <v>162</v>
      </c>
      <c r="AN59">
        <v>162</v>
      </c>
      <c r="AO59">
        <v>157</v>
      </c>
      <c r="AP59">
        <v>5</v>
      </c>
      <c r="AQ59">
        <v>9</v>
      </c>
      <c r="AR59">
        <v>3</v>
      </c>
      <c r="AS59">
        <v>45</v>
      </c>
      <c r="AT59">
        <v>1442.2</v>
      </c>
      <c r="AU59">
        <v>1459</v>
      </c>
      <c r="AV59">
        <v>733</v>
      </c>
      <c r="AW59">
        <v>680</v>
      </c>
      <c r="AX59">
        <v>171</v>
      </c>
      <c r="AY59">
        <v>508</v>
      </c>
      <c r="AZ59">
        <v>29</v>
      </c>
      <c r="BA59">
        <v>1095</v>
      </c>
      <c r="BB59">
        <v>63</v>
      </c>
      <c r="BC59">
        <v>5</v>
      </c>
      <c r="BD59">
        <v>51</v>
      </c>
      <c r="BE59">
        <v>6215</v>
      </c>
      <c r="BF59">
        <v>100</v>
      </c>
      <c r="BG59">
        <v>4.34</v>
      </c>
      <c r="BH59">
        <v>1.363</v>
      </c>
      <c r="BI59">
        <v>9.1</v>
      </c>
      <c r="BJ59">
        <v>1.1000000000000001</v>
      </c>
      <c r="BK59">
        <v>3.2</v>
      </c>
      <c r="BL59">
        <v>6.8</v>
      </c>
      <c r="BM59">
        <v>2.16</v>
      </c>
      <c r="BN59">
        <v>1154</v>
      </c>
      <c r="BO59" t="s">
        <v>55</v>
      </c>
      <c r="BP59">
        <v>57</v>
      </c>
      <c r="BQ59">
        <v>4.5199999999999996</v>
      </c>
      <c r="BR59">
        <v>0.68700000000000006</v>
      </c>
      <c r="BS59">
        <v>162</v>
      </c>
      <c r="BT59">
        <v>1458</v>
      </c>
      <c r="BU59">
        <v>1094</v>
      </c>
      <c r="BV59">
        <v>12984</v>
      </c>
      <c r="BW59">
        <v>6142</v>
      </c>
      <c r="BX59">
        <v>4328</v>
      </c>
      <c r="BY59">
        <v>1695</v>
      </c>
      <c r="BZ59">
        <v>119</v>
      </c>
      <c r="CA59">
        <v>169</v>
      </c>
      <c r="CB59">
        <v>0.98099999999999998</v>
      </c>
      <c r="CC59">
        <v>27</v>
      </c>
      <c r="CD59">
        <v>2</v>
      </c>
      <c r="CE59">
        <v>1</v>
      </c>
      <c r="CF59">
        <v>0</v>
      </c>
    </row>
    <row r="60" spans="1:84" x14ac:dyDescent="0.3">
      <c r="A60" t="s">
        <v>56</v>
      </c>
      <c r="B60">
        <v>2015</v>
      </c>
      <c r="C60">
        <v>52</v>
      </c>
      <c r="D60">
        <v>29.4</v>
      </c>
      <c r="E60">
        <v>5.5</v>
      </c>
      <c r="F60">
        <v>162</v>
      </c>
      <c r="G60">
        <v>6232</v>
      </c>
      <c r="H60">
        <v>5509</v>
      </c>
      <c r="I60">
        <v>891</v>
      </c>
      <c r="J60">
        <v>1480</v>
      </c>
      <c r="K60">
        <v>308</v>
      </c>
      <c r="L60">
        <v>17</v>
      </c>
      <c r="M60">
        <v>232</v>
      </c>
      <c r="N60">
        <v>852</v>
      </c>
      <c r="O60">
        <v>88</v>
      </c>
      <c r="P60">
        <v>23</v>
      </c>
      <c r="Q60">
        <v>570</v>
      </c>
      <c r="R60">
        <v>1151</v>
      </c>
      <c r="S60">
        <v>0.26900000000000002</v>
      </c>
      <c r="T60">
        <v>0.34</v>
      </c>
      <c r="U60">
        <v>0.45700000000000002</v>
      </c>
      <c r="V60">
        <v>0.79700000000000004</v>
      </c>
      <c r="W60">
        <v>115</v>
      </c>
      <c r="X60">
        <v>2518</v>
      </c>
      <c r="Y60">
        <v>140</v>
      </c>
      <c r="Z60">
        <v>54</v>
      </c>
      <c r="AA60">
        <v>36</v>
      </c>
      <c r="AB60">
        <v>62</v>
      </c>
      <c r="AC60">
        <v>12</v>
      </c>
      <c r="AD60">
        <v>1057</v>
      </c>
      <c r="AE60" t="s">
        <v>56</v>
      </c>
      <c r="AF60">
        <v>28</v>
      </c>
      <c r="AG60">
        <v>29.2</v>
      </c>
      <c r="AH60">
        <v>4.1399999999999997</v>
      </c>
      <c r="AI60">
        <v>93</v>
      </c>
      <c r="AJ60">
        <v>69</v>
      </c>
      <c r="AK60">
        <v>0.57399999999999995</v>
      </c>
      <c r="AL60">
        <v>3.8</v>
      </c>
      <c r="AM60">
        <v>162</v>
      </c>
      <c r="AN60">
        <v>162</v>
      </c>
      <c r="AO60">
        <v>155</v>
      </c>
      <c r="AP60">
        <v>7</v>
      </c>
      <c r="AQ60">
        <v>10</v>
      </c>
      <c r="AR60">
        <v>2</v>
      </c>
      <c r="AS60">
        <v>34</v>
      </c>
      <c r="AT60">
        <v>1441</v>
      </c>
      <c r="AU60">
        <v>1353</v>
      </c>
      <c r="AV60">
        <v>670</v>
      </c>
      <c r="AW60">
        <v>609</v>
      </c>
      <c r="AX60">
        <v>173</v>
      </c>
      <c r="AY60">
        <v>397</v>
      </c>
      <c r="AZ60">
        <v>20</v>
      </c>
      <c r="BA60">
        <v>1117</v>
      </c>
      <c r="BB60">
        <v>59</v>
      </c>
      <c r="BC60">
        <v>4</v>
      </c>
      <c r="BD60">
        <v>62</v>
      </c>
      <c r="BE60">
        <v>5984</v>
      </c>
      <c r="BF60">
        <v>108</v>
      </c>
      <c r="BG60">
        <v>4.09</v>
      </c>
      <c r="BH60">
        <v>1.214</v>
      </c>
      <c r="BI60">
        <v>8.5</v>
      </c>
      <c r="BJ60">
        <v>1.1000000000000001</v>
      </c>
      <c r="BK60">
        <v>2.5</v>
      </c>
      <c r="BL60">
        <v>7</v>
      </c>
      <c r="BM60">
        <v>2.81</v>
      </c>
      <c r="BN60">
        <v>991</v>
      </c>
      <c r="BO60" t="s">
        <v>56</v>
      </c>
      <c r="BP60">
        <v>52</v>
      </c>
      <c r="BQ60">
        <v>4.1399999999999997</v>
      </c>
      <c r="BR60">
        <v>0.70799999999999996</v>
      </c>
      <c r="BS60">
        <v>162</v>
      </c>
      <c r="BT60">
        <v>1458</v>
      </c>
      <c r="BU60">
        <v>1117</v>
      </c>
      <c r="BV60">
        <v>12969</v>
      </c>
      <c r="BW60">
        <v>6003</v>
      </c>
      <c r="BX60">
        <v>4323</v>
      </c>
      <c r="BY60">
        <v>1592</v>
      </c>
      <c r="BZ60">
        <v>88</v>
      </c>
      <c r="CA60">
        <v>145</v>
      </c>
      <c r="CB60">
        <v>0.98499999999999999</v>
      </c>
      <c r="CC60">
        <v>50</v>
      </c>
      <c r="CD60">
        <v>5</v>
      </c>
      <c r="CE60">
        <v>18</v>
      </c>
      <c r="CF60">
        <v>0</v>
      </c>
    </row>
    <row r="61" spans="1:84" x14ac:dyDescent="0.3">
      <c r="A61" t="s">
        <v>57</v>
      </c>
      <c r="B61">
        <v>2015</v>
      </c>
      <c r="C61">
        <v>44</v>
      </c>
      <c r="D61">
        <v>28.4</v>
      </c>
      <c r="E61">
        <v>4.34</v>
      </c>
      <c r="F61">
        <v>162</v>
      </c>
      <c r="G61">
        <v>6117</v>
      </c>
      <c r="H61">
        <v>5428</v>
      </c>
      <c r="I61">
        <v>703</v>
      </c>
      <c r="J61">
        <v>1363</v>
      </c>
      <c r="K61">
        <v>265</v>
      </c>
      <c r="L61">
        <v>13</v>
      </c>
      <c r="M61">
        <v>177</v>
      </c>
      <c r="N61">
        <v>665</v>
      </c>
      <c r="O61">
        <v>57</v>
      </c>
      <c r="P61">
        <v>23</v>
      </c>
      <c r="Q61">
        <v>539</v>
      </c>
      <c r="R61">
        <v>1344</v>
      </c>
      <c r="S61">
        <v>0.251</v>
      </c>
      <c r="T61">
        <v>0.32100000000000001</v>
      </c>
      <c r="U61">
        <v>0.40300000000000002</v>
      </c>
      <c r="V61">
        <v>0.72399999999999998</v>
      </c>
      <c r="W61">
        <v>96</v>
      </c>
      <c r="X61">
        <v>2185</v>
      </c>
      <c r="Y61">
        <v>129</v>
      </c>
      <c r="Z61">
        <v>44</v>
      </c>
      <c r="AA61">
        <v>55</v>
      </c>
      <c r="AB61">
        <v>51</v>
      </c>
      <c r="AC61">
        <v>38</v>
      </c>
      <c r="AD61">
        <v>1114</v>
      </c>
      <c r="AE61" t="s">
        <v>57</v>
      </c>
      <c r="AF61">
        <v>26</v>
      </c>
      <c r="AG61">
        <v>28.6</v>
      </c>
      <c r="AH61">
        <v>3.92</v>
      </c>
      <c r="AI61">
        <v>83</v>
      </c>
      <c r="AJ61">
        <v>79</v>
      </c>
      <c r="AK61">
        <v>0.51200000000000001</v>
      </c>
      <c r="AL61">
        <v>3.62</v>
      </c>
      <c r="AM61">
        <v>162</v>
      </c>
      <c r="AN61">
        <v>162</v>
      </c>
      <c r="AO61">
        <v>158</v>
      </c>
      <c r="AP61">
        <v>4</v>
      </c>
      <c r="AQ61">
        <v>13</v>
      </c>
      <c r="AR61">
        <v>3</v>
      </c>
      <c r="AS61">
        <v>41</v>
      </c>
      <c r="AT61">
        <v>1434.2</v>
      </c>
      <c r="AU61">
        <v>1366</v>
      </c>
      <c r="AV61">
        <v>635</v>
      </c>
      <c r="AW61">
        <v>577</v>
      </c>
      <c r="AX61">
        <v>145</v>
      </c>
      <c r="AY61">
        <v>364</v>
      </c>
      <c r="AZ61">
        <v>37</v>
      </c>
      <c r="BA61">
        <v>1342</v>
      </c>
      <c r="BB61">
        <v>55</v>
      </c>
      <c r="BC61">
        <v>4</v>
      </c>
      <c r="BD61">
        <v>39</v>
      </c>
      <c r="BE61">
        <v>5975</v>
      </c>
      <c r="BF61">
        <v>110</v>
      </c>
      <c r="BG61">
        <v>3.45</v>
      </c>
      <c r="BH61">
        <v>1.206</v>
      </c>
      <c r="BI61">
        <v>8.6</v>
      </c>
      <c r="BJ61">
        <v>0.9</v>
      </c>
      <c r="BK61">
        <v>2.2999999999999998</v>
      </c>
      <c r="BL61">
        <v>8.4</v>
      </c>
      <c r="BM61">
        <v>3.69</v>
      </c>
      <c r="BN61">
        <v>1036</v>
      </c>
      <c r="BO61" t="s">
        <v>57</v>
      </c>
      <c r="BP61">
        <v>44</v>
      </c>
      <c r="BQ61">
        <v>3.92</v>
      </c>
      <c r="BR61">
        <v>0.68500000000000005</v>
      </c>
      <c r="BS61">
        <v>162</v>
      </c>
      <c r="BT61">
        <v>1458</v>
      </c>
      <c r="BU61">
        <v>1166</v>
      </c>
      <c r="BV61">
        <v>12912</v>
      </c>
      <c r="BW61">
        <v>5927</v>
      </c>
      <c r="BX61">
        <v>4304</v>
      </c>
      <c r="BY61">
        <v>1533</v>
      </c>
      <c r="BZ61">
        <v>90</v>
      </c>
      <c r="CA61">
        <v>125</v>
      </c>
      <c r="CB61">
        <v>0.98499999999999999</v>
      </c>
      <c r="CC61">
        <v>1</v>
      </c>
      <c r="CD61">
        <v>0</v>
      </c>
      <c r="CE61">
        <v>-7</v>
      </c>
      <c r="CF61">
        <v>-1</v>
      </c>
    </row>
    <row r="62" spans="1:84" x14ac:dyDescent="0.3">
      <c r="A62" t="s">
        <v>28</v>
      </c>
      <c r="B62">
        <v>2014</v>
      </c>
      <c r="C62">
        <v>52</v>
      </c>
      <c r="D62">
        <v>27.6</v>
      </c>
      <c r="E62">
        <v>3.8</v>
      </c>
      <c r="F62">
        <v>162</v>
      </c>
      <c r="G62">
        <v>6089</v>
      </c>
      <c r="H62">
        <v>5552</v>
      </c>
      <c r="I62">
        <v>615</v>
      </c>
      <c r="J62">
        <v>1379</v>
      </c>
      <c r="K62">
        <v>259</v>
      </c>
      <c r="L62">
        <v>47</v>
      </c>
      <c r="M62">
        <v>118</v>
      </c>
      <c r="N62">
        <v>573</v>
      </c>
      <c r="O62">
        <v>86</v>
      </c>
      <c r="P62">
        <v>33</v>
      </c>
      <c r="Q62">
        <v>398</v>
      </c>
      <c r="R62">
        <v>1165</v>
      </c>
      <c r="S62">
        <v>0.248</v>
      </c>
      <c r="T62">
        <v>0.30199999999999999</v>
      </c>
      <c r="U62">
        <v>0.376</v>
      </c>
      <c r="V62">
        <v>0.67800000000000005</v>
      </c>
      <c r="W62">
        <v>88</v>
      </c>
      <c r="X62">
        <v>2086</v>
      </c>
      <c r="Y62">
        <v>115</v>
      </c>
      <c r="Z62">
        <v>43</v>
      </c>
      <c r="AA62">
        <v>56</v>
      </c>
      <c r="AB62">
        <v>36</v>
      </c>
      <c r="AC62">
        <v>31</v>
      </c>
      <c r="AD62">
        <v>1092</v>
      </c>
      <c r="AE62" t="s">
        <v>28</v>
      </c>
      <c r="AF62">
        <v>25</v>
      </c>
      <c r="AG62">
        <v>28</v>
      </c>
      <c r="AH62">
        <v>4.58</v>
      </c>
      <c r="AI62">
        <v>64</v>
      </c>
      <c r="AJ62">
        <v>98</v>
      </c>
      <c r="AK62">
        <v>0.39500000000000002</v>
      </c>
      <c r="AL62">
        <v>4.26</v>
      </c>
      <c r="AM62">
        <v>162</v>
      </c>
      <c r="AN62">
        <v>162</v>
      </c>
      <c r="AO62">
        <v>160</v>
      </c>
      <c r="AP62">
        <v>2</v>
      </c>
      <c r="AQ62">
        <v>4</v>
      </c>
      <c r="AR62">
        <v>1</v>
      </c>
      <c r="AS62">
        <v>35</v>
      </c>
      <c r="AT62">
        <v>1444.1</v>
      </c>
      <c r="AU62">
        <v>1467</v>
      </c>
      <c r="AV62">
        <v>742</v>
      </c>
      <c r="AW62">
        <v>683</v>
      </c>
      <c r="AX62">
        <v>154</v>
      </c>
      <c r="AY62">
        <v>469</v>
      </c>
      <c r="AZ62">
        <v>43</v>
      </c>
      <c r="BA62">
        <v>1278</v>
      </c>
      <c r="BB62">
        <v>51</v>
      </c>
      <c r="BC62">
        <v>5</v>
      </c>
      <c r="BD62">
        <v>50</v>
      </c>
      <c r="BE62">
        <v>6162</v>
      </c>
      <c r="BF62">
        <v>88</v>
      </c>
      <c r="BG62">
        <v>3.83</v>
      </c>
      <c r="BH62">
        <v>1.34</v>
      </c>
      <c r="BI62">
        <v>9.1</v>
      </c>
      <c r="BJ62">
        <v>1</v>
      </c>
      <c r="BK62">
        <v>2.9</v>
      </c>
      <c r="BL62">
        <v>8</v>
      </c>
      <c r="BM62">
        <v>2.72</v>
      </c>
      <c r="BN62">
        <v>1087</v>
      </c>
      <c r="BO62" t="s">
        <v>28</v>
      </c>
      <c r="BP62">
        <v>52</v>
      </c>
      <c r="BQ62">
        <v>4.58</v>
      </c>
      <c r="BR62">
        <v>0.67300000000000004</v>
      </c>
      <c r="BS62">
        <v>162</v>
      </c>
      <c r="BT62">
        <v>1458</v>
      </c>
      <c r="BU62">
        <v>1209</v>
      </c>
      <c r="BV62">
        <v>12999</v>
      </c>
      <c r="BW62">
        <v>6079</v>
      </c>
      <c r="BX62">
        <v>4333</v>
      </c>
      <c r="BY62">
        <v>1645</v>
      </c>
      <c r="BZ62">
        <v>101</v>
      </c>
      <c r="CA62">
        <v>147</v>
      </c>
      <c r="CB62">
        <v>0.98299999999999998</v>
      </c>
      <c r="CC62">
        <v>-7</v>
      </c>
      <c r="CD62">
        <v>-1</v>
      </c>
      <c r="CE62">
        <v>23</v>
      </c>
      <c r="CF62">
        <v>2</v>
      </c>
    </row>
    <row r="63" spans="1:84" x14ac:dyDescent="0.3">
      <c r="A63" t="s">
        <v>29</v>
      </c>
      <c r="B63">
        <v>2014</v>
      </c>
      <c r="C63">
        <v>39</v>
      </c>
      <c r="D63">
        <v>26.8</v>
      </c>
      <c r="E63">
        <v>3.54</v>
      </c>
      <c r="F63">
        <v>162</v>
      </c>
      <c r="G63">
        <v>6064</v>
      </c>
      <c r="H63">
        <v>5468</v>
      </c>
      <c r="I63">
        <v>573</v>
      </c>
      <c r="J63">
        <v>1316</v>
      </c>
      <c r="K63">
        <v>240</v>
      </c>
      <c r="L63">
        <v>22</v>
      </c>
      <c r="M63">
        <v>123</v>
      </c>
      <c r="N63">
        <v>545</v>
      </c>
      <c r="O63">
        <v>95</v>
      </c>
      <c r="P63">
        <v>33</v>
      </c>
      <c r="Q63">
        <v>472</v>
      </c>
      <c r="R63">
        <v>1369</v>
      </c>
      <c r="S63">
        <v>0.24099999999999999</v>
      </c>
      <c r="T63">
        <v>0.30499999999999999</v>
      </c>
      <c r="U63">
        <v>0.36</v>
      </c>
      <c r="V63">
        <v>0.66500000000000004</v>
      </c>
      <c r="W63">
        <v>88</v>
      </c>
      <c r="X63">
        <v>1969</v>
      </c>
      <c r="Y63">
        <v>121</v>
      </c>
      <c r="Z63">
        <v>43</v>
      </c>
      <c r="AA63">
        <v>53</v>
      </c>
      <c r="AB63">
        <v>27</v>
      </c>
      <c r="AC63">
        <v>31</v>
      </c>
      <c r="AD63">
        <v>1128</v>
      </c>
      <c r="AE63" t="s">
        <v>29</v>
      </c>
      <c r="AF63">
        <v>20</v>
      </c>
      <c r="AG63">
        <v>27.3</v>
      </c>
      <c r="AH63">
        <v>3.69</v>
      </c>
      <c r="AI63">
        <v>79</v>
      </c>
      <c r="AJ63">
        <v>83</v>
      </c>
      <c r="AK63">
        <v>0.48799999999999999</v>
      </c>
      <c r="AL63">
        <v>3.38</v>
      </c>
      <c r="AM63">
        <v>162</v>
      </c>
      <c r="AN63">
        <v>162</v>
      </c>
      <c r="AO63">
        <v>157</v>
      </c>
      <c r="AP63">
        <v>5</v>
      </c>
      <c r="AQ63">
        <v>13</v>
      </c>
      <c r="AR63">
        <v>2</v>
      </c>
      <c r="AS63">
        <v>54</v>
      </c>
      <c r="AT63">
        <v>1455</v>
      </c>
      <c r="AU63">
        <v>1369</v>
      </c>
      <c r="AV63">
        <v>597</v>
      </c>
      <c r="AW63">
        <v>547</v>
      </c>
      <c r="AX63">
        <v>121</v>
      </c>
      <c r="AY63">
        <v>472</v>
      </c>
      <c r="AZ63">
        <v>36</v>
      </c>
      <c r="BA63">
        <v>1301</v>
      </c>
      <c r="BB63">
        <v>37</v>
      </c>
      <c r="BC63">
        <v>1</v>
      </c>
      <c r="BD63">
        <v>75</v>
      </c>
      <c r="BE63">
        <v>6087</v>
      </c>
      <c r="BF63">
        <v>106</v>
      </c>
      <c r="BG63">
        <v>3.47</v>
      </c>
      <c r="BH63">
        <v>1.2649999999999999</v>
      </c>
      <c r="BI63">
        <v>8.5</v>
      </c>
      <c r="BJ63">
        <v>0.7</v>
      </c>
      <c r="BK63">
        <v>2.9</v>
      </c>
      <c r="BL63">
        <v>8</v>
      </c>
      <c r="BM63">
        <v>2.76</v>
      </c>
      <c r="BN63">
        <v>1125</v>
      </c>
      <c r="BO63" t="s">
        <v>29</v>
      </c>
      <c r="BP63">
        <v>39</v>
      </c>
      <c r="BQ63">
        <v>3.69</v>
      </c>
      <c r="BR63">
        <v>0.68700000000000006</v>
      </c>
      <c r="BS63">
        <v>162</v>
      </c>
      <c r="BT63">
        <v>1458</v>
      </c>
      <c r="BU63">
        <v>1191</v>
      </c>
      <c r="BV63">
        <v>13095</v>
      </c>
      <c r="BW63">
        <v>5977</v>
      </c>
      <c r="BX63">
        <v>4365</v>
      </c>
      <c r="BY63">
        <v>1527</v>
      </c>
      <c r="BZ63">
        <v>85</v>
      </c>
      <c r="CA63">
        <v>143</v>
      </c>
      <c r="CB63">
        <v>0.98599999999999999</v>
      </c>
      <c r="CC63">
        <v>38</v>
      </c>
      <c r="CD63">
        <v>3</v>
      </c>
      <c r="CE63">
        <v>20</v>
      </c>
      <c r="CF63">
        <v>2</v>
      </c>
    </row>
    <row r="64" spans="1:84" x14ac:dyDescent="0.3">
      <c r="A64" t="s">
        <v>30</v>
      </c>
      <c r="B64">
        <v>2014</v>
      </c>
      <c r="C64">
        <v>44</v>
      </c>
      <c r="D64">
        <v>28.3</v>
      </c>
      <c r="E64">
        <v>4.3499999999999996</v>
      </c>
      <c r="F64">
        <v>162</v>
      </c>
      <c r="G64">
        <v>6130</v>
      </c>
      <c r="H64">
        <v>5596</v>
      </c>
      <c r="I64">
        <v>705</v>
      </c>
      <c r="J64">
        <v>1434</v>
      </c>
      <c r="K64">
        <v>264</v>
      </c>
      <c r="L64">
        <v>16</v>
      </c>
      <c r="M64">
        <v>211</v>
      </c>
      <c r="N64">
        <v>681</v>
      </c>
      <c r="O64">
        <v>44</v>
      </c>
      <c r="P64">
        <v>20</v>
      </c>
      <c r="Q64">
        <v>401</v>
      </c>
      <c r="R64">
        <v>1285</v>
      </c>
      <c r="S64">
        <v>0.25600000000000001</v>
      </c>
      <c r="T64">
        <v>0.311</v>
      </c>
      <c r="U64">
        <v>0.42199999999999999</v>
      </c>
      <c r="V64">
        <v>0.73399999999999999</v>
      </c>
      <c r="W64">
        <v>104</v>
      </c>
      <c r="X64">
        <v>2363</v>
      </c>
      <c r="Y64">
        <v>112</v>
      </c>
      <c r="Z64">
        <v>62</v>
      </c>
      <c r="AA64">
        <v>35</v>
      </c>
      <c r="AB64">
        <v>36</v>
      </c>
      <c r="AC64">
        <v>29</v>
      </c>
      <c r="AD64">
        <v>1088</v>
      </c>
      <c r="AE64" t="s">
        <v>30</v>
      </c>
      <c r="AF64">
        <v>20</v>
      </c>
      <c r="AG64">
        <v>27.7</v>
      </c>
      <c r="AH64">
        <v>3.66</v>
      </c>
      <c r="AI64">
        <v>96</v>
      </c>
      <c r="AJ64">
        <v>66</v>
      </c>
      <c r="AK64">
        <v>0.59299999999999997</v>
      </c>
      <c r="AL64">
        <v>3.43</v>
      </c>
      <c r="AM64">
        <v>162</v>
      </c>
      <c r="AN64">
        <v>162</v>
      </c>
      <c r="AO64">
        <v>159</v>
      </c>
      <c r="AP64">
        <v>3</v>
      </c>
      <c r="AQ64">
        <v>13</v>
      </c>
      <c r="AR64">
        <v>2</v>
      </c>
      <c r="AS64">
        <v>53</v>
      </c>
      <c r="AT64">
        <v>1461.1</v>
      </c>
      <c r="AU64">
        <v>1342</v>
      </c>
      <c r="AV64">
        <v>593</v>
      </c>
      <c r="AW64">
        <v>557</v>
      </c>
      <c r="AX64">
        <v>151</v>
      </c>
      <c r="AY64">
        <v>472</v>
      </c>
      <c r="AZ64">
        <v>25</v>
      </c>
      <c r="BA64">
        <v>1174</v>
      </c>
      <c r="BB64">
        <v>59</v>
      </c>
      <c r="BC64">
        <v>2</v>
      </c>
      <c r="BD64">
        <v>42</v>
      </c>
      <c r="BE64">
        <v>6104</v>
      </c>
      <c r="BF64">
        <v>115</v>
      </c>
      <c r="BG64">
        <v>3.96</v>
      </c>
      <c r="BH64">
        <v>1.2410000000000001</v>
      </c>
      <c r="BI64">
        <v>8.3000000000000007</v>
      </c>
      <c r="BJ64">
        <v>0.9</v>
      </c>
      <c r="BK64">
        <v>2.9</v>
      </c>
      <c r="BL64">
        <v>7.2</v>
      </c>
      <c r="BM64">
        <v>2.4900000000000002</v>
      </c>
      <c r="BN64">
        <v>1127</v>
      </c>
      <c r="BO64" t="s">
        <v>30</v>
      </c>
      <c r="BP64">
        <v>43</v>
      </c>
      <c r="BQ64">
        <v>3.66</v>
      </c>
      <c r="BR64">
        <v>0.70599999999999996</v>
      </c>
      <c r="BS64">
        <v>162</v>
      </c>
      <c r="BT64">
        <v>1458</v>
      </c>
      <c r="BU64">
        <v>1124</v>
      </c>
      <c r="BV64">
        <v>13152</v>
      </c>
      <c r="BW64">
        <v>6075</v>
      </c>
      <c r="BX64">
        <v>4384</v>
      </c>
      <c r="BY64">
        <v>1604</v>
      </c>
      <c r="BZ64">
        <v>87</v>
      </c>
      <c r="CA64">
        <v>156</v>
      </c>
      <c r="CB64">
        <v>0.98599999999999999</v>
      </c>
      <c r="CC64">
        <v>50</v>
      </c>
      <c r="CD64">
        <v>5</v>
      </c>
      <c r="CE64">
        <v>50</v>
      </c>
      <c r="CF64">
        <v>1</v>
      </c>
    </row>
    <row r="65" spans="1:84" x14ac:dyDescent="0.3">
      <c r="A65" t="s">
        <v>31</v>
      </c>
      <c r="B65">
        <v>2014</v>
      </c>
      <c r="C65">
        <v>55</v>
      </c>
      <c r="D65">
        <v>29.2</v>
      </c>
      <c r="E65">
        <v>3.91</v>
      </c>
      <c r="F65">
        <v>162</v>
      </c>
      <c r="G65">
        <v>6226</v>
      </c>
      <c r="H65">
        <v>5551</v>
      </c>
      <c r="I65">
        <v>634</v>
      </c>
      <c r="J65">
        <v>1355</v>
      </c>
      <c r="K65">
        <v>282</v>
      </c>
      <c r="L65">
        <v>20</v>
      </c>
      <c r="M65">
        <v>123</v>
      </c>
      <c r="N65">
        <v>601</v>
      </c>
      <c r="O65">
        <v>63</v>
      </c>
      <c r="P65">
        <v>25</v>
      </c>
      <c r="Q65">
        <v>535</v>
      </c>
      <c r="R65">
        <v>1337</v>
      </c>
      <c r="S65">
        <v>0.24399999999999999</v>
      </c>
      <c r="T65">
        <v>0.316</v>
      </c>
      <c r="U65">
        <v>0.36899999999999999</v>
      </c>
      <c r="V65">
        <v>0.68400000000000005</v>
      </c>
      <c r="W65">
        <v>91</v>
      </c>
      <c r="X65">
        <v>2046</v>
      </c>
      <c r="Y65">
        <v>138</v>
      </c>
      <c r="Z65">
        <v>68</v>
      </c>
      <c r="AA65">
        <v>20</v>
      </c>
      <c r="AB65">
        <v>52</v>
      </c>
      <c r="AC65">
        <v>36</v>
      </c>
      <c r="AD65">
        <v>1168</v>
      </c>
      <c r="AE65" t="s">
        <v>31</v>
      </c>
      <c r="AF65">
        <v>25</v>
      </c>
      <c r="AG65">
        <v>29.9</v>
      </c>
      <c r="AH65">
        <v>4.41</v>
      </c>
      <c r="AI65">
        <v>71</v>
      </c>
      <c r="AJ65">
        <v>91</v>
      </c>
      <c r="AK65">
        <v>0.438</v>
      </c>
      <c r="AL65">
        <v>4.01</v>
      </c>
      <c r="AM65">
        <v>162</v>
      </c>
      <c r="AN65">
        <v>162</v>
      </c>
      <c r="AO65">
        <v>159</v>
      </c>
      <c r="AP65">
        <v>3</v>
      </c>
      <c r="AQ65">
        <v>7</v>
      </c>
      <c r="AR65">
        <v>2</v>
      </c>
      <c r="AS65">
        <v>36</v>
      </c>
      <c r="AT65">
        <v>1465.2</v>
      </c>
      <c r="AU65">
        <v>1458</v>
      </c>
      <c r="AV65">
        <v>715</v>
      </c>
      <c r="AW65">
        <v>653</v>
      </c>
      <c r="AX65">
        <v>154</v>
      </c>
      <c r="AY65">
        <v>482</v>
      </c>
      <c r="AZ65">
        <v>19</v>
      </c>
      <c r="BA65">
        <v>1213</v>
      </c>
      <c r="BB65">
        <v>47</v>
      </c>
      <c r="BC65">
        <v>5</v>
      </c>
      <c r="BD65">
        <v>51</v>
      </c>
      <c r="BE65">
        <v>6231</v>
      </c>
      <c r="BF65">
        <v>100</v>
      </c>
      <c r="BG65">
        <v>3.93</v>
      </c>
      <c r="BH65">
        <v>1.3240000000000001</v>
      </c>
      <c r="BI65">
        <v>9</v>
      </c>
      <c r="BJ65">
        <v>0.9</v>
      </c>
      <c r="BK65">
        <v>3</v>
      </c>
      <c r="BL65">
        <v>7.4</v>
      </c>
      <c r="BM65">
        <v>2.52</v>
      </c>
      <c r="BN65">
        <v>1119</v>
      </c>
      <c r="BO65" t="s">
        <v>31</v>
      </c>
      <c r="BP65">
        <v>55</v>
      </c>
      <c r="BQ65">
        <v>4.41</v>
      </c>
      <c r="BR65">
        <v>0.68500000000000005</v>
      </c>
      <c r="BS65">
        <v>162</v>
      </c>
      <c r="BT65">
        <v>1458</v>
      </c>
      <c r="BU65">
        <v>1136</v>
      </c>
      <c r="BV65">
        <v>13191</v>
      </c>
      <c r="BW65">
        <v>6099</v>
      </c>
      <c r="BX65">
        <v>4397</v>
      </c>
      <c r="BY65">
        <v>1610</v>
      </c>
      <c r="BZ65">
        <v>92</v>
      </c>
      <c r="CA65">
        <v>155</v>
      </c>
      <c r="CB65">
        <v>0.98499999999999999</v>
      </c>
      <c r="CC65">
        <v>6</v>
      </c>
      <c r="CD65">
        <v>1</v>
      </c>
      <c r="CE65">
        <v>28</v>
      </c>
      <c r="CF65">
        <v>3</v>
      </c>
    </row>
    <row r="66" spans="1:84" x14ac:dyDescent="0.3">
      <c r="A66" t="s">
        <v>32</v>
      </c>
      <c r="B66">
        <v>2014</v>
      </c>
      <c r="C66">
        <v>48</v>
      </c>
      <c r="D66">
        <v>26.8</v>
      </c>
      <c r="E66">
        <v>3.79</v>
      </c>
      <c r="F66">
        <v>162</v>
      </c>
      <c r="G66">
        <v>6102</v>
      </c>
      <c r="H66">
        <v>5508</v>
      </c>
      <c r="I66">
        <v>614</v>
      </c>
      <c r="J66">
        <v>1315</v>
      </c>
      <c r="K66">
        <v>270</v>
      </c>
      <c r="L66">
        <v>31</v>
      </c>
      <c r="M66">
        <v>157</v>
      </c>
      <c r="N66">
        <v>590</v>
      </c>
      <c r="O66">
        <v>65</v>
      </c>
      <c r="P66">
        <v>40</v>
      </c>
      <c r="Q66">
        <v>442</v>
      </c>
      <c r="R66">
        <v>1477</v>
      </c>
      <c r="S66">
        <v>0.23899999999999999</v>
      </c>
      <c r="T66">
        <v>0.3</v>
      </c>
      <c r="U66">
        <v>0.38500000000000001</v>
      </c>
      <c r="V66">
        <v>0.68400000000000005</v>
      </c>
      <c r="W66">
        <v>89</v>
      </c>
      <c r="X66">
        <v>2118</v>
      </c>
      <c r="Y66">
        <v>94</v>
      </c>
      <c r="Z66">
        <v>54</v>
      </c>
      <c r="AA66">
        <v>57</v>
      </c>
      <c r="AB66">
        <v>41</v>
      </c>
      <c r="AC66">
        <v>29</v>
      </c>
      <c r="AD66">
        <v>1069</v>
      </c>
      <c r="AE66" t="s">
        <v>32</v>
      </c>
      <c r="AF66">
        <v>27</v>
      </c>
      <c r="AG66">
        <v>28</v>
      </c>
      <c r="AH66">
        <v>4.3600000000000003</v>
      </c>
      <c r="AI66">
        <v>73</v>
      </c>
      <c r="AJ66">
        <v>89</v>
      </c>
      <c r="AK66">
        <v>0.45100000000000001</v>
      </c>
      <c r="AL66">
        <v>3.91</v>
      </c>
      <c r="AM66">
        <v>162</v>
      </c>
      <c r="AN66">
        <v>162</v>
      </c>
      <c r="AO66">
        <v>161</v>
      </c>
      <c r="AP66">
        <v>1</v>
      </c>
      <c r="AQ66">
        <v>11</v>
      </c>
      <c r="AR66">
        <v>1</v>
      </c>
      <c r="AS66">
        <v>37</v>
      </c>
      <c r="AT66">
        <v>1463.1</v>
      </c>
      <c r="AU66">
        <v>1398</v>
      </c>
      <c r="AV66">
        <v>707</v>
      </c>
      <c r="AW66">
        <v>636</v>
      </c>
      <c r="AX66">
        <v>115</v>
      </c>
      <c r="AY66">
        <v>504</v>
      </c>
      <c r="AZ66">
        <v>37</v>
      </c>
      <c r="BA66">
        <v>1311</v>
      </c>
      <c r="BB66">
        <v>55</v>
      </c>
      <c r="BC66">
        <v>3</v>
      </c>
      <c r="BD66">
        <v>64</v>
      </c>
      <c r="BE66">
        <v>6208</v>
      </c>
      <c r="BF66">
        <v>97</v>
      </c>
      <c r="BG66">
        <v>3.51</v>
      </c>
      <c r="BH66">
        <v>1.3</v>
      </c>
      <c r="BI66">
        <v>8.6</v>
      </c>
      <c r="BJ66">
        <v>0.7</v>
      </c>
      <c r="BK66">
        <v>3.1</v>
      </c>
      <c r="BL66">
        <v>8.1</v>
      </c>
      <c r="BM66">
        <v>2.6</v>
      </c>
      <c r="BN66">
        <v>1111</v>
      </c>
      <c r="BO66" t="s">
        <v>32</v>
      </c>
      <c r="BP66">
        <v>48</v>
      </c>
      <c r="BQ66">
        <v>4.3600000000000003</v>
      </c>
      <c r="BR66">
        <v>0.68</v>
      </c>
      <c r="BS66">
        <v>162</v>
      </c>
      <c r="BT66">
        <v>1458</v>
      </c>
      <c r="BU66">
        <v>1120</v>
      </c>
      <c r="BV66">
        <v>13170</v>
      </c>
      <c r="BW66">
        <v>6161</v>
      </c>
      <c r="BX66">
        <v>4390</v>
      </c>
      <c r="BY66">
        <v>1668</v>
      </c>
      <c r="BZ66">
        <v>103</v>
      </c>
      <c r="CA66">
        <v>137</v>
      </c>
      <c r="CB66">
        <v>0.98299999999999998</v>
      </c>
      <c r="CC66">
        <v>-1</v>
      </c>
      <c r="CD66">
        <v>0</v>
      </c>
      <c r="CE66">
        <v>-21</v>
      </c>
      <c r="CF66">
        <v>0</v>
      </c>
    </row>
    <row r="67" spans="1:84" x14ac:dyDescent="0.3">
      <c r="A67" t="s">
        <v>33</v>
      </c>
      <c r="B67">
        <v>2014</v>
      </c>
      <c r="C67">
        <v>44</v>
      </c>
      <c r="D67">
        <v>27.7</v>
      </c>
      <c r="E67">
        <v>4.07</v>
      </c>
      <c r="F67">
        <v>162</v>
      </c>
      <c r="G67">
        <v>6077</v>
      </c>
      <c r="H67">
        <v>5543</v>
      </c>
      <c r="I67">
        <v>660</v>
      </c>
      <c r="J67">
        <v>1400</v>
      </c>
      <c r="K67">
        <v>279</v>
      </c>
      <c r="L67">
        <v>32</v>
      </c>
      <c r="M67">
        <v>155</v>
      </c>
      <c r="N67">
        <v>625</v>
      </c>
      <c r="O67">
        <v>85</v>
      </c>
      <c r="P67">
        <v>36</v>
      </c>
      <c r="Q67">
        <v>417</v>
      </c>
      <c r="R67">
        <v>1362</v>
      </c>
      <c r="S67">
        <v>0.253</v>
      </c>
      <c r="T67">
        <v>0.31</v>
      </c>
      <c r="U67">
        <v>0.39800000000000002</v>
      </c>
      <c r="V67">
        <v>0.70799999999999996</v>
      </c>
      <c r="W67">
        <v>102</v>
      </c>
      <c r="X67">
        <v>2208</v>
      </c>
      <c r="Y67">
        <v>127</v>
      </c>
      <c r="Z67">
        <v>60</v>
      </c>
      <c r="AA67">
        <v>19</v>
      </c>
      <c r="AB67">
        <v>38</v>
      </c>
      <c r="AC67">
        <v>33</v>
      </c>
      <c r="AD67">
        <v>1071</v>
      </c>
      <c r="AE67" t="s">
        <v>33</v>
      </c>
      <c r="AF67">
        <v>26</v>
      </c>
      <c r="AG67">
        <v>27.4</v>
      </c>
      <c r="AH67">
        <v>4.68</v>
      </c>
      <c r="AI67">
        <v>73</v>
      </c>
      <c r="AJ67">
        <v>89</v>
      </c>
      <c r="AK67">
        <v>0.45100000000000001</v>
      </c>
      <c r="AL67">
        <v>4.29</v>
      </c>
      <c r="AM67">
        <v>162</v>
      </c>
      <c r="AN67">
        <v>162</v>
      </c>
      <c r="AO67">
        <v>159</v>
      </c>
      <c r="AP67">
        <v>3</v>
      </c>
      <c r="AQ67">
        <v>6</v>
      </c>
      <c r="AR67">
        <v>0</v>
      </c>
      <c r="AS67">
        <v>36</v>
      </c>
      <c r="AT67">
        <v>1441</v>
      </c>
      <c r="AU67">
        <v>1468</v>
      </c>
      <c r="AV67">
        <v>758</v>
      </c>
      <c r="AW67">
        <v>687</v>
      </c>
      <c r="AX67">
        <v>140</v>
      </c>
      <c r="AY67">
        <v>557</v>
      </c>
      <c r="AZ67">
        <v>42</v>
      </c>
      <c r="BA67">
        <v>1152</v>
      </c>
      <c r="BB67">
        <v>69</v>
      </c>
      <c r="BC67">
        <v>3</v>
      </c>
      <c r="BD67">
        <v>75</v>
      </c>
      <c r="BE67">
        <v>6255</v>
      </c>
      <c r="BF67">
        <v>88</v>
      </c>
      <c r="BG67">
        <v>4.09</v>
      </c>
      <c r="BH67">
        <v>1.405</v>
      </c>
      <c r="BI67">
        <v>9.1999999999999993</v>
      </c>
      <c r="BJ67">
        <v>0.9</v>
      </c>
      <c r="BK67">
        <v>3.5</v>
      </c>
      <c r="BL67">
        <v>7.2</v>
      </c>
      <c r="BM67">
        <v>2.0699999999999998</v>
      </c>
      <c r="BN67">
        <v>1174</v>
      </c>
      <c r="BO67" t="s">
        <v>33</v>
      </c>
      <c r="BP67">
        <v>44</v>
      </c>
      <c r="BQ67">
        <v>4.68</v>
      </c>
      <c r="BR67">
        <v>0.67800000000000005</v>
      </c>
      <c r="BS67">
        <v>162</v>
      </c>
      <c r="BT67">
        <v>1458</v>
      </c>
      <c r="BU67">
        <v>1144</v>
      </c>
      <c r="BV67">
        <v>12969</v>
      </c>
      <c r="BW67">
        <v>6112</v>
      </c>
      <c r="BX67">
        <v>4323</v>
      </c>
      <c r="BY67">
        <v>1682</v>
      </c>
      <c r="BZ67">
        <v>107</v>
      </c>
      <c r="CA67">
        <v>170</v>
      </c>
      <c r="CB67">
        <v>0.98199999999999998</v>
      </c>
      <c r="CC67">
        <v>-46</v>
      </c>
      <c r="CD67">
        <v>-4</v>
      </c>
      <c r="CE67">
        <v>-55</v>
      </c>
      <c r="CF67">
        <v>-5</v>
      </c>
    </row>
    <row r="68" spans="1:84" x14ac:dyDescent="0.3">
      <c r="A68" t="s">
        <v>34</v>
      </c>
      <c r="B68">
        <v>2014</v>
      </c>
      <c r="C68">
        <v>45</v>
      </c>
      <c r="D68">
        <v>28.9</v>
      </c>
      <c r="E68">
        <v>3.67</v>
      </c>
      <c r="F68">
        <v>162</v>
      </c>
      <c r="G68">
        <v>5978</v>
      </c>
      <c r="H68">
        <v>5395</v>
      </c>
      <c r="I68">
        <v>595</v>
      </c>
      <c r="J68">
        <v>1282</v>
      </c>
      <c r="K68">
        <v>254</v>
      </c>
      <c r="L68">
        <v>20</v>
      </c>
      <c r="M68">
        <v>131</v>
      </c>
      <c r="N68">
        <v>562</v>
      </c>
      <c r="O68">
        <v>122</v>
      </c>
      <c r="P68">
        <v>52</v>
      </c>
      <c r="Q68">
        <v>415</v>
      </c>
      <c r="R68">
        <v>1252</v>
      </c>
      <c r="S68">
        <v>0.23799999999999999</v>
      </c>
      <c r="T68">
        <v>0.29599999999999999</v>
      </c>
      <c r="U68">
        <v>0.36499999999999999</v>
      </c>
      <c r="V68">
        <v>0.66100000000000003</v>
      </c>
      <c r="W68">
        <v>85</v>
      </c>
      <c r="X68">
        <v>1969</v>
      </c>
      <c r="Y68">
        <v>88</v>
      </c>
      <c r="Z68">
        <v>52</v>
      </c>
      <c r="AA68">
        <v>76</v>
      </c>
      <c r="AB68">
        <v>37</v>
      </c>
      <c r="AC68">
        <v>22</v>
      </c>
      <c r="AD68">
        <v>1037</v>
      </c>
      <c r="AE68" t="s">
        <v>34</v>
      </c>
      <c r="AF68">
        <v>25</v>
      </c>
      <c r="AG68">
        <v>28</v>
      </c>
      <c r="AH68">
        <v>3.78</v>
      </c>
      <c r="AI68">
        <v>76</v>
      </c>
      <c r="AJ68">
        <v>86</v>
      </c>
      <c r="AK68">
        <v>0.46899999999999997</v>
      </c>
      <c r="AL68">
        <v>3.59</v>
      </c>
      <c r="AM68">
        <v>162</v>
      </c>
      <c r="AN68">
        <v>162</v>
      </c>
      <c r="AO68">
        <v>157</v>
      </c>
      <c r="AP68">
        <v>5</v>
      </c>
      <c r="AQ68">
        <v>13</v>
      </c>
      <c r="AR68">
        <v>3</v>
      </c>
      <c r="AS68">
        <v>44</v>
      </c>
      <c r="AT68">
        <v>1446</v>
      </c>
      <c r="AU68">
        <v>1282</v>
      </c>
      <c r="AV68">
        <v>612</v>
      </c>
      <c r="AW68">
        <v>576</v>
      </c>
      <c r="AX68">
        <v>163</v>
      </c>
      <c r="AY68">
        <v>507</v>
      </c>
      <c r="AZ68">
        <v>33</v>
      </c>
      <c r="BA68">
        <v>1290</v>
      </c>
      <c r="BB68">
        <v>69</v>
      </c>
      <c r="BC68">
        <v>5</v>
      </c>
      <c r="BD68">
        <v>45</v>
      </c>
      <c r="BE68">
        <v>6067</v>
      </c>
      <c r="BF68">
        <v>103</v>
      </c>
      <c r="BG68">
        <v>4.01</v>
      </c>
      <c r="BH68">
        <v>1.2370000000000001</v>
      </c>
      <c r="BI68">
        <v>8</v>
      </c>
      <c r="BJ68">
        <v>1</v>
      </c>
      <c r="BK68">
        <v>3.2</v>
      </c>
      <c r="BL68">
        <v>8</v>
      </c>
      <c r="BM68">
        <v>2.54</v>
      </c>
      <c r="BN68">
        <v>1117</v>
      </c>
      <c r="BO68" t="s">
        <v>34</v>
      </c>
      <c r="BP68">
        <v>45</v>
      </c>
      <c r="BQ68">
        <v>3.78</v>
      </c>
      <c r="BR68">
        <v>0.71199999999999997</v>
      </c>
      <c r="BS68">
        <v>162</v>
      </c>
      <c r="BT68">
        <v>1458</v>
      </c>
      <c r="BU68">
        <v>1145</v>
      </c>
      <c r="BV68">
        <v>13014</v>
      </c>
      <c r="BW68">
        <v>5998</v>
      </c>
      <c r="BX68">
        <v>4338</v>
      </c>
      <c r="BY68">
        <v>1588</v>
      </c>
      <c r="BZ68">
        <v>72</v>
      </c>
      <c r="CA68">
        <v>120</v>
      </c>
      <c r="CB68">
        <v>0.98799999999999999</v>
      </c>
      <c r="CC68">
        <v>62</v>
      </c>
      <c r="CD68">
        <v>6</v>
      </c>
      <c r="CE68">
        <v>68</v>
      </c>
      <c r="CF68">
        <v>6</v>
      </c>
    </row>
    <row r="69" spans="1:84" x14ac:dyDescent="0.3">
      <c r="A69" t="s">
        <v>35</v>
      </c>
      <c r="B69">
        <v>2014</v>
      </c>
      <c r="C69">
        <v>46</v>
      </c>
      <c r="D69">
        <v>28.5</v>
      </c>
      <c r="E69">
        <v>4.13</v>
      </c>
      <c r="F69">
        <v>162</v>
      </c>
      <c r="G69">
        <v>6222</v>
      </c>
      <c r="H69">
        <v>5575</v>
      </c>
      <c r="I69">
        <v>669</v>
      </c>
      <c r="J69">
        <v>1411</v>
      </c>
      <c r="K69">
        <v>284</v>
      </c>
      <c r="L69">
        <v>23</v>
      </c>
      <c r="M69">
        <v>142</v>
      </c>
      <c r="N69">
        <v>644</v>
      </c>
      <c r="O69">
        <v>104</v>
      </c>
      <c r="P69">
        <v>27</v>
      </c>
      <c r="Q69">
        <v>504</v>
      </c>
      <c r="R69">
        <v>1189</v>
      </c>
      <c r="S69">
        <v>0.253</v>
      </c>
      <c r="T69">
        <v>0.317</v>
      </c>
      <c r="U69">
        <v>0.38900000000000001</v>
      </c>
      <c r="V69">
        <v>0.70599999999999996</v>
      </c>
      <c r="W69">
        <v>97</v>
      </c>
      <c r="X69">
        <v>2167</v>
      </c>
      <c r="Y69">
        <v>126</v>
      </c>
      <c r="Z69">
        <v>42</v>
      </c>
      <c r="AA69">
        <v>51</v>
      </c>
      <c r="AB69">
        <v>49</v>
      </c>
      <c r="AC69">
        <v>24</v>
      </c>
      <c r="AD69">
        <v>1154</v>
      </c>
      <c r="AE69" t="s">
        <v>35</v>
      </c>
      <c r="AF69">
        <v>22</v>
      </c>
      <c r="AG69">
        <v>27.2</v>
      </c>
      <c r="AH69">
        <v>4.03</v>
      </c>
      <c r="AI69">
        <v>85</v>
      </c>
      <c r="AJ69">
        <v>77</v>
      </c>
      <c r="AK69">
        <v>0.52500000000000002</v>
      </c>
      <c r="AL69">
        <v>3.56</v>
      </c>
      <c r="AM69">
        <v>162</v>
      </c>
      <c r="AN69">
        <v>162</v>
      </c>
      <c r="AO69">
        <v>156</v>
      </c>
      <c r="AP69">
        <v>6</v>
      </c>
      <c r="AQ69">
        <v>15</v>
      </c>
      <c r="AR69">
        <v>4</v>
      </c>
      <c r="AS69">
        <v>40</v>
      </c>
      <c r="AT69">
        <v>1468.1</v>
      </c>
      <c r="AU69">
        <v>1398</v>
      </c>
      <c r="AV69">
        <v>653</v>
      </c>
      <c r="AW69">
        <v>581</v>
      </c>
      <c r="AX69">
        <v>135</v>
      </c>
      <c r="AY69">
        <v>464</v>
      </c>
      <c r="AZ69">
        <v>51</v>
      </c>
      <c r="BA69">
        <v>1450</v>
      </c>
      <c r="BB69">
        <v>58</v>
      </c>
      <c r="BC69">
        <v>2</v>
      </c>
      <c r="BD69">
        <v>56</v>
      </c>
      <c r="BE69">
        <v>6193</v>
      </c>
      <c r="BF69">
        <v>110</v>
      </c>
      <c r="BG69">
        <v>3.42</v>
      </c>
      <c r="BH69">
        <v>1.268</v>
      </c>
      <c r="BI69">
        <v>8.6</v>
      </c>
      <c r="BJ69">
        <v>0.8</v>
      </c>
      <c r="BK69">
        <v>2.8</v>
      </c>
      <c r="BL69">
        <v>8.9</v>
      </c>
      <c r="BM69">
        <v>3.13</v>
      </c>
      <c r="BN69">
        <v>1135</v>
      </c>
      <c r="BO69" t="s">
        <v>35</v>
      </c>
      <c r="BP69">
        <v>45</v>
      </c>
      <c r="BQ69">
        <v>4.03</v>
      </c>
      <c r="BR69">
        <v>0.67300000000000004</v>
      </c>
      <c r="BS69">
        <v>162</v>
      </c>
      <c r="BT69">
        <v>1458</v>
      </c>
      <c r="BU69">
        <v>1153</v>
      </c>
      <c r="BV69">
        <v>13215</v>
      </c>
      <c r="BW69">
        <v>6120</v>
      </c>
      <c r="BX69">
        <v>4405</v>
      </c>
      <c r="BY69">
        <v>1599</v>
      </c>
      <c r="BZ69">
        <v>116</v>
      </c>
      <c r="CA69">
        <v>139</v>
      </c>
      <c r="CB69">
        <v>0.98099999999999998</v>
      </c>
      <c r="CC69">
        <v>-50</v>
      </c>
      <c r="CD69">
        <v>-5</v>
      </c>
      <c r="CE69">
        <v>-73</v>
      </c>
      <c r="CF69">
        <v>-7</v>
      </c>
    </row>
    <row r="70" spans="1:84" x14ac:dyDescent="0.3">
      <c r="A70" t="s">
        <v>36</v>
      </c>
      <c r="B70">
        <v>2014</v>
      </c>
      <c r="C70">
        <v>49</v>
      </c>
      <c r="D70">
        <v>27.4</v>
      </c>
      <c r="E70">
        <v>4.66</v>
      </c>
      <c r="F70">
        <v>162</v>
      </c>
      <c r="G70">
        <v>6164</v>
      </c>
      <c r="H70">
        <v>5612</v>
      </c>
      <c r="I70">
        <v>755</v>
      </c>
      <c r="J70">
        <v>1551</v>
      </c>
      <c r="K70">
        <v>307</v>
      </c>
      <c r="L70">
        <v>41</v>
      </c>
      <c r="M70">
        <v>186</v>
      </c>
      <c r="N70">
        <v>721</v>
      </c>
      <c r="O70">
        <v>85</v>
      </c>
      <c r="P70">
        <v>48</v>
      </c>
      <c r="Q70">
        <v>397</v>
      </c>
      <c r="R70">
        <v>1281</v>
      </c>
      <c r="S70">
        <v>0.27600000000000002</v>
      </c>
      <c r="T70">
        <v>0.32700000000000001</v>
      </c>
      <c r="U70">
        <v>0.44500000000000001</v>
      </c>
      <c r="V70">
        <v>0.77200000000000002</v>
      </c>
      <c r="W70">
        <v>102</v>
      </c>
      <c r="X70">
        <v>2498</v>
      </c>
      <c r="Y70">
        <v>121</v>
      </c>
      <c r="Z70">
        <v>48</v>
      </c>
      <c r="AA70">
        <v>59</v>
      </c>
      <c r="AB70">
        <v>48</v>
      </c>
      <c r="AC70">
        <v>39</v>
      </c>
      <c r="AD70">
        <v>1072</v>
      </c>
      <c r="AE70" t="s">
        <v>36</v>
      </c>
      <c r="AF70">
        <v>26</v>
      </c>
      <c r="AG70">
        <v>28.5</v>
      </c>
      <c r="AH70">
        <v>5.05</v>
      </c>
      <c r="AI70">
        <v>66</v>
      </c>
      <c r="AJ70">
        <v>96</v>
      </c>
      <c r="AK70">
        <v>0.40699999999999997</v>
      </c>
      <c r="AL70">
        <v>4.84</v>
      </c>
      <c r="AM70">
        <v>162</v>
      </c>
      <c r="AN70">
        <v>162</v>
      </c>
      <c r="AO70">
        <v>161</v>
      </c>
      <c r="AP70">
        <v>1</v>
      </c>
      <c r="AQ70">
        <v>4</v>
      </c>
      <c r="AR70">
        <v>1</v>
      </c>
      <c r="AS70">
        <v>24</v>
      </c>
      <c r="AT70">
        <v>1431</v>
      </c>
      <c r="AU70">
        <v>1528</v>
      </c>
      <c r="AV70">
        <v>818</v>
      </c>
      <c r="AW70">
        <v>770</v>
      </c>
      <c r="AX70">
        <v>173</v>
      </c>
      <c r="AY70">
        <v>531</v>
      </c>
      <c r="AZ70">
        <v>32</v>
      </c>
      <c r="BA70">
        <v>1074</v>
      </c>
      <c r="BB70">
        <v>54</v>
      </c>
      <c r="BC70">
        <v>8</v>
      </c>
      <c r="BD70">
        <v>72</v>
      </c>
      <c r="BE70">
        <v>6248</v>
      </c>
      <c r="BF70">
        <v>88</v>
      </c>
      <c r="BG70">
        <v>4.43</v>
      </c>
      <c r="BH70">
        <v>1.4390000000000001</v>
      </c>
      <c r="BI70">
        <v>9.6</v>
      </c>
      <c r="BJ70">
        <v>1.1000000000000001</v>
      </c>
      <c r="BK70">
        <v>3.3</v>
      </c>
      <c r="BL70">
        <v>6.8</v>
      </c>
      <c r="BM70">
        <v>2.02</v>
      </c>
      <c r="BN70">
        <v>1137</v>
      </c>
      <c r="BO70" t="s">
        <v>36</v>
      </c>
      <c r="BP70">
        <v>49</v>
      </c>
      <c r="BQ70">
        <v>5.05</v>
      </c>
      <c r="BR70">
        <v>0.67800000000000005</v>
      </c>
      <c r="BS70">
        <v>162</v>
      </c>
      <c r="BT70">
        <v>1458</v>
      </c>
      <c r="BU70">
        <v>1109</v>
      </c>
      <c r="BV70">
        <v>12879</v>
      </c>
      <c r="BW70">
        <v>6207</v>
      </c>
      <c r="BX70">
        <v>4293</v>
      </c>
      <c r="BY70">
        <v>1808</v>
      </c>
      <c r="BZ70">
        <v>106</v>
      </c>
      <c r="CA70">
        <v>166</v>
      </c>
      <c r="CB70">
        <v>0.98299999999999998</v>
      </c>
      <c r="CC70">
        <v>32</v>
      </c>
      <c r="CD70">
        <v>3</v>
      </c>
      <c r="CE70">
        <v>19</v>
      </c>
      <c r="CF70">
        <v>2</v>
      </c>
    </row>
    <row r="71" spans="1:84" x14ac:dyDescent="0.3">
      <c r="A71" t="s">
        <v>37</v>
      </c>
      <c r="B71">
        <v>2014</v>
      </c>
      <c r="C71">
        <v>48</v>
      </c>
      <c r="D71">
        <v>29.7</v>
      </c>
      <c r="E71">
        <v>4.67</v>
      </c>
      <c r="F71">
        <v>162</v>
      </c>
      <c r="G71">
        <v>6202</v>
      </c>
      <c r="H71">
        <v>5630</v>
      </c>
      <c r="I71">
        <v>757</v>
      </c>
      <c r="J71">
        <v>1557</v>
      </c>
      <c r="K71">
        <v>325</v>
      </c>
      <c r="L71">
        <v>26</v>
      </c>
      <c r="M71">
        <v>155</v>
      </c>
      <c r="N71">
        <v>731</v>
      </c>
      <c r="O71">
        <v>106</v>
      </c>
      <c r="P71">
        <v>41</v>
      </c>
      <c r="Q71">
        <v>443</v>
      </c>
      <c r="R71">
        <v>1144</v>
      </c>
      <c r="S71">
        <v>0.27700000000000002</v>
      </c>
      <c r="T71">
        <v>0.33100000000000002</v>
      </c>
      <c r="U71">
        <v>0.42599999999999999</v>
      </c>
      <c r="V71">
        <v>0.75700000000000001</v>
      </c>
      <c r="W71">
        <v>113</v>
      </c>
      <c r="X71">
        <v>2399</v>
      </c>
      <c r="Y71">
        <v>137</v>
      </c>
      <c r="Z71">
        <v>44</v>
      </c>
      <c r="AA71">
        <v>24</v>
      </c>
      <c r="AB71">
        <v>61</v>
      </c>
      <c r="AC71">
        <v>51</v>
      </c>
      <c r="AD71">
        <v>1111</v>
      </c>
      <c r="AE71" t="s">
        <v>37</v>
      </c>
      <c r="AF71">
        <v>30</v>
      </c>
      <c r="AG71">
        <v>28.5</v>
      </c>
      <c r="AH71">
        <v>4.3499999999999996</v>
      </c>
      <c r="AI71">
        <v>90</v>
      </c>
      <c r="AJ71">
        <v>72</v>
      </c>
      <c r="AK71">
        <v>0.55600000000000005</v>
      </c>
      <c r="AL71">
        <v>4.01</v>
      </c>
      <c r="AM71">
        <v>162</v>
      </c>
      <c r="AN71">
        <v>162</v>
      </c>
      <c r="AO71">
        <v>157</v>
      </c>
      <c r="AP71">
        <v>5</v>
      </c>
      <c r="AQ71">
        <v>8</v>
      </c>
      <c r="AR71">
        <v>4</v>
      </c>
      <c r="AS71">
        <v>41</v>
      </c>
      <c r="AT71">
        <v>1454</v>
      </c>
      <c r="AU71">
        <v>1475</v>
      </c>
      <c r="AV71">
        <v>705</v>
      </c>
      <c r="AW71">
        <v>648</v>
      </c>
      <c r="AX71">
        <v>127</v>
      </c>
      <c r="AY71">
        <v>462</v>
      </c>
      <c r="AZ71">
        <v>34</v>
      </c>
      <c r="BA71">
        <v>1244</v>
      </c>
      <c r="BB71">
        <v>42</v>
      </c>
      <c r="BC71">
        <v>9</v>
      </c>
      <c r="BD71">
        <v>43</v>
      </c>
      <c r="BE71">
        <v>6191</v>
      </c>
      <c r="BF71">
        <v>97</v>
      </c>
      <c r="BG71">
        <v>3.6</v>
      </c>
      <c r="BH71">
        <v>1.3320000000000001</v>
      </c>
      <c r="BI71">
        <v>9.1</v>
      </c>
      <c r="BJ71">
        <v>0.8</v>
      </c>
      <c r="BK71">
        <v>2.9</v>
      </c>
      <c r="BL71">
        <v>7.7</v>
      </c>
      <c r="BM71">
        <v>2.69</v>
      </c>
      <c r="BN71">
        <v>1124</v>
      </c>
      <c r="BO71" t="s">
        <v>37</v>
      </c>
      <c r="BP71">
        <v>48</v>
      </c>
      <c r="BQ71">
        <v>4.3499999999999996</v>
      </c>
      <c r="BR71">
        <v>0.67300000000000004</v>
      </c>
      <c r="BS71">
        <v>162</v>
      </c>
      <c r="BT71">
        <v>1458</v>
      </c>
      <c r="BU71">
        <v>1079</v>
      </c>
      <c r="BV71">
        <v>13086</v>
      </c>
      <c r="BW71">
        <v>6001</v>
      </c>
      <c r="BX71">
        <v>4362</v>
      </c>
      <c r="BY71">
        <v>1538</v>
      </c>
      <c r="BZ71">
        <v>101</v>
      </c>
      <c r="CA71">
        <v>153</v>
      </c>
      <c r="CB71">
        <v>0.98299999999999998</v>
      </c>
      <c r="CC71">
        <v>-81</v>
      </c>
      <c r="CD71">
        <v>-7</v>
      </c>
      <c r="CE71">
        <v>-64</v>
      </c>
      <c r="CF71">
        <v>-6</v>
      </c>
    </row>
    <row r="72" spans="1:84" x14ac:dyDescent="0.3">
      <c r="A72" t="s">
        <v>38</v>
      </c>
      <c r="B72">
        <v>2014</v>
      </c>
      <c r="C72">
        <v>48</v>
      </c>
      <c r="D72">
        <v>25.7</v>
      </c>
      <c r="E72">
        <v>3.88</v>
      </c>
      <c r="F72">
        <v>162</v>
      </c>
      <c r="G72">
        <v>6055</v>
      </c>
      <c r="H72">
        <v>5447</v>
      </c>
      <c r="I72">
        <v>629</v>
      </c>
      <c r="J72">
        <v>1317</v>
      </c>
      <c r="K72">
        <v>240</v>
      </c>
      <c r="L72">
        <v>19</v>
      </c>
      <c r="M72">
        <v>163</v>
      </c>
      <c r="N72">
        <v>596</v>
      </c>
      <c r="O72">
        <v>122</v>
      </c>
      <c r="P72">
        <v>37</v>
      </c>
      <c r="Q72">
        <v>495</v>
      </c>
      <c r="R72">
        <v>1442</v>
      </c>
      <c r="S72">
        <v>0.24199999999999999</v>
      </c>
      <c r="T72">
        <v>0.309</v>
      </c>
      <c r="U72">
        <v>0.38300000000000001</v>
      </c>
      <c r="V72">
        <v>0.69199999999999995</v>
      </c>
      <c r="W72">
        <v>96</v>
      </c>
      <c r="X72">
        <v>2084</v>
      </c>
      <c r="Y72">
        <v>122</v>
      </c>
      <c r="Z72">
        <v>55</v>
      </c>
      <c r="AA72">
        <v>22</v>
      </c>
      <c r="AB72">
        <v>36</v>
      </c>
      <c r="AC72">
        <v>27</v>
      </c>
      <c r="AD72">
        <v>1086</v>
      </c>
      <c r="AE72" t="s">
        <v>38</v>
      </c>
      <c r="AF72">
        <v>28</v>
      </c>
      <c r="AG72">
        <v>27.9</v>
      </c>
      <c r="AH72">
        <v>4.46</v>
      </c>
      <c r="AI72">
        <v>70</v>
      </c>
      <c r="AJ72">
        <v>92</v>
      </c>
      <c r="AK72">
        <v>0.432</v>
      </c>
      <c r="AL72">
        <v>4.1100000000000003</v>
      </c>
      <c r="AM72">
        <v>162</v>
      </c>
      <c r="AN72">
        <v>162</v>
      </c>
      <c r="AO72">
        <v>155</v>
      </c>
      <c r="AP72">
        <v>7</v>
      </c>
      <c r="AQ72">
        <v>3</v>
      </c>
      <c r="AR72">
        <v>2</v>
      </c>
      <c r="AS72">
        <v>31</v>
      </c>
      <c r="AT72">
        <v>1438.2</v>
      </c>
      <c r="AU72">
        <v>1437</v>
      </c>
      <c r="AV72">
        <v>723</v>
      </c>
      <c r="AW72">
        <v>657</v>
      </c>
      <c r="AX72">
        <v>139</v>
      </c>
      <c r="AY72">
        <v>484</v>
      </c>
      <c r="AZ72">
        <v>32</v>
      </c>
      <c r="BA72">
        <v>1137</v>
      </c>
      <c r="BB72">
        <v>52</v>
      </c>
      <c r="BC72">
        <v>7</v>
      </c>
      <c r="BD72">
        <v>57</v>
      </c>
      <c r="BE72">
        <v>6154</v>
      </c>
      <c r="BF72">
        <v>94</v>
      </c>
      <c r="BG72">
        <v>3.93</v>
      </c>
      <c r="BH72">
        <v>1.335</v>
      </c>
      <c r="BI72">
        <v>9</v>
      </c>
      <c r="BJ72">
        <v>0.9</v>
      </c>
      <c r="BK72">
        <v>3</v>
      </c>
      <c r="BL72">
        <v>7.1</v>
      </c>
      <c r="BM72">
        <v>2.35</v>
      </c>
      <c r="BN72">
        <v>1115</v>
      </c>
      <c r="BO72" t="s">
        <v>38</v>
      </c>
      <c r="BP72">
        <v>48</v>
      </c>
      <c r="BQ72">
        <v>4.46</v>
      </c>
      <c r="BR72">
        <v>0.68500000000000005</v>
      </c>
      <c r="BS72">
        <v>162</v>
      </c>
      <c r="BT72">
        <v>1458</v>
      </c>
      <c r="BU72">
        <v>1167</v>
      </c>
      <c r="BV72">
        <v>12948</v>
      </c>
      <c r="BW72">
        <v>6126</v>
      </c>
      <c r="BX72">
        <v>4316</v>
      </c>
      <c r="BY72">
        <v>1704</v>
      </c>
      <c r="BZ72">
        <v>106</v>
      </c>
      <c r="CA72">
        <v>151</v>
      </c>
      <c r="CB72">
        <v>0.98299999999999998</v>
      </c>
      <c r="CC72">
        <v>-54</v>
      </c>
      <c r="CD72">
        <v>-5</v>
      </c>
      <c r="CE72">
        <v>-15</v>
      </c>
      <c r="CF72">
        <v>-1</v>
      </c>
    </row>
    <row r="73" spans="1:84" x14ac:dyDescent="0.3">
      <c r="A73" t="s">
        <v>39</v>
      </c>
      <c r="B73">
        <v>2014</v>
      </c>
      <c r="C73">
        <v>48</v>
      </c>
      <c r="D73">
        <v>28.2</v>
      </c>
      <c r="E73">
        <v>4.0199999999999996</v>
      </c>
      <c r="F73">
        <v>162</v>
      </c>
      <c r="G73">
        <v>6058</v>
      </c>
      <c r="H73">
        <v>5545</v>
      </c>
      <c r="I73">
        <v>651</v>
      </c>
      <c r="J73">
        <v>1456</v>
      </c>
      <c r="K73">
        <v>286</v>
      </c>
      <c r="L73">
        <v>29</v>
      </c>
      <c r="M73">
        <v>95</v>
      </c>
      <c r="N73">
        <v>604</v>
      </c>
      <c r="O73">
        <v>153</v>
      </c>
      <c r="P73">
        <v>36</v>
      </c>
      <c r="Q73">
        <v>380</v>
      </c>
      <c r="R73">
        <v>985</v>
      </c>
      <c r="S73">
        <v>0.26300000000000001</v>
      </c>
      <c r="T73">
        <v>0.314</v>
      </c>
      <c r="U73">
        <v>0.376</v>
      </c>
      <c r="V73">
        <v>0.69</v>
      </c>
      <c r="W73">
        <v>92</v>
      </c>
      <c r="X73">
        <v>2085</v>
      </c>
      <c r="Y73">
        <v>131</v>
      </c>
      <c r="Z73">
        <v>53</v>
      </c>
      <c r="AA73">
        <v>33</v>
      </c>
      <c r="AB73">
        <v>47</v>
      </c>
      <c r="AC73">
        <v>22</v>
      </c>
      <c r="AD73">
        <v>1080</v>
      </c>
      <c r="AE73" t="s">
        <v>39</v>
      </c>
      <c r="AF73">
        <v>23</v>
      </c>
      <c r="AG73">
        <v>28.9</v>
      </c>
      <c r="AH73">
        <v>3.85</v>
      </c>
      <c r="AI73">
        <v>89</v>
      </c>
      <c r="AJ73">
        <v>73</v>
      </c>
      <c r="AK73">
        <v>0.54900000000000004</v>
      </c>
      <c r="AL73">
        <v>3.51</v>
      </c>
      <c r="AM73">
        <v>162</v>
      </c>
      <c r="AN73">
        <v>162</v>
      </c>
      <c r="AO73">
        <v>159</v>
      </c>
      <c r="AP73">
        <v>3</v>
      </c>
      <c r="AQ73">
        <v>14</v>
      </c>
      <c r="AR73">
        <v>2</v>
      </c>
      <c r="AS73">
        <v>53</v>
      </c>
      <c r="AT73">
        <v>1450.2</v>
      </c>
      <c r="AU73">
        <v>1386</v>
      </c>
      <c r="AV73">
        <v>624</v>
      </c>
      <c r="AW73">
        <v>565</v>
      </c>
      <c r="AX73">
        <v>128</v>
      </c>
      <c r="AY73">
        <v>440</v>
      </c>
      <c r="AZ73">
        <v>14</v>
      </c>
      <c r="BA73">
        <v>1168</v>
      </c>
      <c r="BB73">
        <v>56</v>
      </c>
      <c r="BC73">
        <v>6</v>
      </c>
      <c r="BD73">
        <v>58</v>
      </c>
      <c r="BE73">
        <v>6101</v>
      </c>
      <c r="BF73">
        <v>113</v>
      </c>
      <c r="BG73">
        <v>3.69</v>
      </c>
      <c r="BH73">
        <v>1.2589999999999999</v>
      </c>
      <c r="BI73">
        <v>8.6</v>
      </c>
      <c r="BJ73">
        <v>0.8</v>
      </c>
      <c r="BK73">
        <v>2.7</v>
      </c>
      <c r="BL73">
        <v>7.2</v>
      </c>
      <c r="BM73">
        <v>2.65</v>
      </c>
      <c r="BN73">
        <v>1125</v>
      </c>
      <c r="BO73" t="s">
        <v>39</v>
      </c>
      <c r="BP73">
        <v>48</v>
      </c>
      <c r="BQ73">
        <v>3.85</v>
      </c>
      <c r="BR73">
        <v>0.69299999999999995</v>
      </c>
      <c r="BS73">
        <v>162</v>
      </c>
      <c r="BT73">
        <v>1458</v>
      </c>
      <c r="BU73">
        <v>1127</v>
      </c>
      <c r="BV73">
        <v>13056</v>
      </c>
      <c r="BW73">
        <v>5968</v>
      </c>
      <c r="BX73">
        <v>4352</v>
      </c>
      <c r="BY73">
        <v>1512</v>
      </c>
      <c r="BZ73">
        <v>104</v>
      </c>
      <c r="CA73">
        <v>122</v>
      </c>
      <c r="CB73">
        <v>0.98299999999999998</v>
      </c>
      <c r="CC73">
        <v>28</v>
      </c>
      <c r="CD73">
        <v>3</v>
      </c>
      <c r="CE73">
        <v>41</v>
      </c>
      <c r="CF73">
        <v>4</v>
      </c>
    </row>
    <row r="74" spans="1:84" x14ac:dyDescent="0.3">
      <c r="A74" t="s">
        <v>40</v>
      </c>
      <c r="B74">
        <v>2014</v>
      </c>
      <c r="C74">
        <v>54</v>
      </c>
      <c r="D74">
        <v>29.3</v>
      </c>
      <c r="E74">
        <v>4.7699999999999996</v>
      </c>
      <c r="F74">
        <v>162</v>
      </c>
      <c r="G74">
        <v>6285</v>
      </c>
      <c r="H74">
        <v>5652</v>
      </c>
      <c r="I74">
        <v>773</v>
      </c>
      <c r="J74">
        <v>1464</v>
      </c>
      <c r="K74">
        <v>304</v>
      </c>
      <c r="L74">
        <v>31</v>
      </c>
      <c r="M74">
        <v>155</v>
      </c>
      <c r="N74">
        <v>729</v>
      </c>
      <c r="O74">
        <v>81</v>
      </c>
      <c r="P74">
        <v>39</v>
      </c>
      <c r="Q74">
        <v>492</v>
      </c>
      <c r="R74">
        <v>1266</v>
      </c>
      <c r="S74">
        <v>0.25900000000000001</v>
      </c>
      <c r="T74">
        <v>0.32200000000000001</v>
      </c>
      <c r="U74">
        <v>0.40600000000000003</v>
      </c>
      <c r="V74">
        <v>0.72799999999999998</v>
      </c>
      <c r="W74">
        <v>110</v>
      </c>
      <c r="X74">
        <v>2295</v>
      </c>
      <c r="Y74">
        <v>112</v>
      </c>
      <c r="Z74">
        <v>60</v>
      </c>
      <c r="AA74">
        <v>26</v>
      </c>
      <c r="AB74">
        <v>54</v>
      </c>
      <c r="AC74">
        <v>42</v>
      </c>
      <c r="AD74">
        <v>1113</v>
      </c>
      <c r="AE74" t="s">
        <v>40</v>
      </c>
      <c r="AF74">
        <v>31</v>
      </c>
      <c r="AG74">
        <v>28.4</v>
      </c>
      <c r="AH74">
        <v>3.89</v>
      </c>
      <c r="AI74">
        <v>98</v>
      </c>
      <c r="AJ74">
        <v>64</v>
      </c>
      <c r="AK74">
        <v>0.60499999999999998</v>
      </c>
      <c r="AL74">
        <v>3.58</v>
      </c>
      <c r="AM74">
        <v>162</v>
      </c>
      <c r="AN74">
        <v>162</v>
      </c>
      <c r="AO74">
        <v>159</v>
      </c>
      <c r="AP74">
        <v>3</v>
      </c>
      <c r="AQ74">
        <v>13</v>
      </c>
      <c r="AR74">
        <v>2</v>
      </c>
      <c r="AS74">
        <v>46</v>
      </c>
      <c r="AT74">
        <v>1482.2</v>
      </c>
      <c r="AU74">
        <v>1307</v>
      </c>
      <c r="AV74">
        <v>630</v>
      </c>
      <c r="AW74">
        <v>590</v>
      </c>
      <c r="AX74">
        <v>126</v>
      </c>
      <c r="AY74">
        <v>504</v>
      </c>
      <c r="AZ74">
        <v>41</v>
      </c>
      <c r="BA74">
        <v>1342</v>
      </c>
      <c r="BB74">
        <v>63</v>
      </c>
      <c r="BC74">
        <v>4</v>
      </c>
      <c r="BD74">
        <v>74</v>
      </c>
      <c r="BE74">
        <v>6179</v>
      </c>
      <c r="BF74">
        <v>101</v>
      </c>
      <c r="BG74">
        <v>3.57</v>
      </c>
      <c r="BH74">
        <v>1.2210000000000001</v>
      </c>
      <c r="BI74">
        <v>7.9</v>
      </c>
      <c r="BJ74">
        <v>0.8</v>
      </c>
      <c r="BK74">
        <v>3.1</v>
      </c>
      <c r="BL74">
        <v>8.1</v>
      </c>
      <c r="BM74">
        <v>2.66</v>
      </c>
      <c r="BN74">
        <v>1101</v>
      </c>
      <c r="BO74" t="s">
        <v>40</v>
      </c>
      <c r="BP74">
        <v>54</v>
      </c>
      <c r="BQ74">
        <v>3.89</v>
      </c>
      <c r="BR74">
        <v>0.70299999999999996</v>
      </c>
      <c r="BS74">
        <v>162</v>
      </c>
      <c r="BT74">
        <v>1458</v>
      </c>
      <c r="BU74">
        <v>1061</v>
      </c>
      <c r="BV74">
        <v>13344</v>
      </c>
      <c r="BW74">
        <v>6013</v>
      </c>
      <c r="BX74">
        <v>4448</v>
      </c>
      <c r="BY74">
        <v>1482</v>
      </c>
      <c r="BZ74">
        <v>83</v>
      </c>
      <c r="CA74">
        <v>127</v>
      </c>
      <c r="CB74">
        <v>0.98599999999999999</v>
      </c>
      <c r="CC74">
        <v>7</v>
      </c>
      <c r="CD74">
        <v>1</v>
      </c>
      <c r="CE74">
        <v>-15</v>
      </c>
      <c r="CF74">
        <v>-1</v>
      </c>
    </row>
    <row r="75" spans="1:84" x14ac:dyDescent="0.3">
      <c r="A75" t="s">
        <v>41</v>
      </c>
      <c r="B75">
        <v>2014</v>
      </c>
      <c r="C75">
        <v>49</v>
      </c>
      <c r="D75">
        <v>29.4</v>
      </c>
      <c r="E75">
        <v>4.43</v>
      </c>
      <c r="F75">
        <v>162</v>
      </c>
      <c r="G75">
        <v>6231</v>
      </c>
      <c r="H75">
        <v>5560</v>
      </c>
      <c r="I75">
        <v>718</v>
      </c>
      <c r="J75">
        <v>1476</v>
      </c>
      <c r="K75">
        <v>302</v>
      </c>
      <c r="L75">
        <v>38</v>
      </c>
      <c r="M75">
        <v>134</v>
      </c>
      <c r="N75">
        <v>686</v>
      </c>
      <c r="O75">
        <v>138</v>
      </c>
      <c r="P75">
        <v>50</v>
      </c>
      <c r="Q75">
        <v>519</v>
      </c>
      <c r="R75">
        <v>1246</v>
      </c>
      <c r="S75">
        <v>0.26500000000000001</v>
      </c>
      <c r="T75">
        <v>0.33300000000000002</v>
      </c>
      <c r="U75">
        <v>0.40600000000000003</v>
      </c>
      <c r="V75">
        <v>0.73799999999999999</v>
      </c>
      <c r="W75">
        <v>110</v>
      </c>
      <c r="X75">
        <v>2256</v>
      </c>
      <c r="Y75">
        <v>119</v>
      </c>
      <c r="Z75">
        <v>61</v>
      </c>
      <c r="AA75">
        <v>47</v>
      </c>
      <c r="AB75">
        <v>43</v>
      </c>
      <c r="AC75">
        <v>30</v>
      </c>
      <c r="AD75">
        <v>1159</v>
      </c>
      <c r="AE75" t="s">
        <v>41</v>
      </c>
      <c r="AF75">
        <v>25</v>
      </c>
      <c r="AG75">
        <v>29.9</v>
      </c>
      <c r="AH75">
        <v>3.81</v>
      </c>
      <c r="AI75">
        <v>94</v>
      </c>
      <c r="AJ75">
        <v>68</v>
      </c>
      <c r="AK75">
        <v>0.57999999999999996</v>
      </c>
      <c r="AL75">
        <v>3.4</v>
      </c>
      <c r="AM75">
        <v>162</v>
      </c>
      <c r="AN75">
        <v>162</v>
      </c>
      <c r="AO75">
        <v>155</v>
      </c>
      <c r="AP75">
        <v>7</v>
      </c>
      <c r="AQ75">
        <v>16</v>
      </c>
      <c r="AR75">
        <v>3</v>
      </c>
      <c r="AS75">
        <v>47</v>
      </c>
      <c r="AT75">
        <v>1464.2</v>
      </c>
      <c r="AU75">
        <v>1338</v>
      </c>
      <c r="AV75">
        <v>617</v>
      </c>
      <c r="AW75">
        <v>554</v>
      </c>
      <c r="AX75">
        <v>142</v>
      </c>
      <c r="AY75">
        <v>429</v>
      </c>
      <c r="AZ75">
        <v>35</v>
      </c>
      <c r="BA75">
        <v>1373</v>
      </c>
      <c r="BB75">
        <v>41</v>
      </c>
      <c r="BC75">
        <v>4</v>
      </c>
      <c r="BD75">
        <v>64</v>
      </c>
      <c r="BE75">
        <v>6075</v>
      </c>
      <c r="BF75">
        <v>103</v>
      </c>
      <c r="BG75">
        <v>3.48</v>
      </c>
      <c r="BH75">
        <v>1.206</v>
      </c>
      <c r="BI75">
        <v>8.1999999999999993</v>
      </c>
      <c r="BJ75">
        <v>0.9</v>
      </c>
      <c r="BK75">
        <v>2.6</v>
      </c>
      <c r="BL75">
        <v>8.4</v>
      </c>
      <c r="BM75">
        <v>3.2</v>
      </c>
      <c r="BN75">
        <v>1064</v>
      </c>
      <c r="BO75" t="s">
        <v>41</v>
      </c>
      <c r="BP75">
        <v>49</v>
      </c>
      <c r="BQ75">
        <v>3.81</v>
      </c>
      <c r="BR75">
        <v>0.69</v>
      </c>
      <c r="BS75">
        <v>162</v>
      </c>
      <c r="BT75">
        <v>1458</v>
      </c>
      <c r="BU75">
        <v>1074</v>
      </c>
      <c r="BV75">
        <v>13182</v>
      </c>
      <c r="BW75">
        <v>6208</v>
      </c>
      <c r="BX75">
        <v>4394</v>
      </c>
      <c r="BY75">
        <v>1707</v>
      </c>
      <c r="BZ75">
        <v>107</v>
      </c>
      <c r="CA75">
        <v>145</v>
      </c>
      <c r="CB75">
        <v>0.98299999999999998</v>
      </c>
      <c r="CC75">
        <v>5</v>
      </c>
      <c r="CD75">
        <v>0</v>
      </c>
      <c r="CE75">
        <v>28</v>
      </c>
      <c r="CF75">
        <v>3</v>
      </c>
    </row>
    <row r="76" spans="1:84" x14ac:dyDescent="0.3">
      <c r="A76" t="s">
        <v>42</v>
      </c>
      <c r="B76">
        <v>2014</v>
      </c>
      <c r="C76">
        <v>45</v>
      </c>
      <c r="D76">
        <v>27.4</v>
      </c>
      <c r="E76">
        <v>3.98</v>
      </c>
      <c r="F76">
        <v>162</v>
      </c>
      <c r="G76">
        <v>6185</v>
      </c>
      <c r="H76">
        <v>5538</v>
      </c>
      <c r="I76">
        <v>645</v>
      </c>
      <c r="J76">
        <v>1399</v>
      </c>
      <c r="K76">
        <v>254</v>
      </c>
      <c r="L76">
        <v>36</v>
      </c>
      <c r="M76">
        <v>122</v>
      </c>
      <c r="N76">
        <v>614</v>
      </c>
      <c r="O76">
        <v>58</v>
      </c>
      <c r="P76">
        <v>21</v>
      </c>
      <c r="Q76">
        <v>501</v>
      </c>
      <c r="R76">
        <v>1419</v>
      </c>
      <c r="S76">
        <v>0.253</v>
      </c>
      <c r="T76">
        <v>0.317</v>
      </c>
      <c r="U76">
        <v>0.378</v>
      </c>
      <c r="V76">
        <v>0.69399999999999995</v>
      </c>
      <c r="W76">
        <v>94</v>
      </c>
      <c r="X76">
        <v>2091</v>
      </c>
      <c r="Y76">
        <v>143</v>
      </c>
      <c r="Z76">
        <v>35</v>
      </c>
      <c r="AA76">
        <v>71</v>
      </c>
      <c r="AB76">
        <v>39</v>
      </c>
      <c r="AC76">
        <v>49</v>
      </c>
      <c r="AD76">
        <v>1145</v>
      </c>
      <c r="AE76" t="s">
        <v>42</v>
      </c>
      <c r="AF76">
        <v>25</v>
      </c>
      <c r="AG76">
        <v>26.4</v>
      </c>
      <c r="AH76">
        <v>4.16</v>
      </c>
      <c r="AI76">
        <v>77</v>
      </c>
      <c r="AJ76">
        <v>85</v>
      </c>
      <c r="AK76">
        <v>0.47499999999999998</v>
      </c>
      <c r="AL76">
        <v>3.78</v>
      </c>
      <c r="AM76">
        <v>162</v>
      </c>
      <c r="AN76">
        <v>162</v>
      </c>
      <c r="AO76">
        <v>159</v>
      </c>
      <c r="AP76">
        <v>3</v>
      </c>
      <c r="AQ76">
        <v>16</v>
      </c>
      <c r="AR76">
        <v>3</v>
      </c>
      <c r="AS76">
        <v>42</v>
      </c>
      <c r="AT76">
        <v>1457.2</v>
      </c>
      <c r="AU76">
        <v>1481</v>
      </c>
      <c r="AV76">
        <v>674</v>
      </c>
      <c r="AW76">
        <v>613</v>
      </c>
      <c r="AX76">
        <v>114</v>
      </c>
      <c r="AY76">
        <v>458</v>
      </c>
      <c r="AZ76">
        <v>35</v>
      </c>
      <c r="BA76">
        <v>1190</v>
      </c>
      <c r="BB76">
        <v>49</v>
      </c>
      <c r="BC76">
        <v>4</v>
      </c>
      <c r="BD76">
        <v>56</v>
      </c>
      <c r="BE76">
        <v>6217</v>
      </c>
      <c r="BF76">
        <v>98</v>
      </c>
      <c r="BG76">
        <v>3.56</v>
      </c>
      <c r="BH76">
        <v>1.33</v>
      </c>
      <c r="BI76">
        <v>9.1</v>
      </c>
      <c r="BJ76">
        <v>0.7</v>
      </c>
      <c r="BK76">
        <v>2.8</v>
      </c>
      <c r="BL76">
        <v>7.3</v>
      </c>
      <c r="BM76">
        <v>2.6</v>
      </c>
      <c r="BN76">
        <v>1170</v>
      </c>
      <c r="BO76" t="s">
        <v>42</v>
      </c>
      <c r="BP76">
        <v>44</v>
      </c>
      <c r="BQ76">
        <v>4.16</v>
      </c>
      <c r="BR76">
        <v>0.67500000000000004</v>
      </c>
      <c r="BS76">
        <v>162</v>
      </c>
      <c r="BT76">
        <v>1458</v>
      </c>
      <c r="BU76">
        <v>1168</v>
      </c>
      <c r="BV76">
        <v>13119</v>
      </c>
      <c r="BW76">
        <v>6170</v>
      </c>
      <c r="BX76">
        <v>4373</v>
      </c>
      <c r="BY76">
        <v>1700</v>
      </c>
      <c r="BZ76">
        <v>97</v>
      </c>
      <c r="CA76">
        <v>154</v>
      </c>
      <c r="CB76">
        <v>0.98399999999999999</v>
      </c>
      <c r="CC76">
        <v>-12</v>
      </c>
      <c r="CD76">
        <v>-1</v>
      </c>
      <c r="CE76">
        <v>-3</v>
      </c>
      <c r="CF76">
        <v>0</v>
      </c>
    </row>
    <row r="77" spans="1:84" x14ac:dyDescent="0.3">
      <c r="A77" t="s">
        <v>43</v>
      </c>
      <c r="B77">
        <v>2014</v>
      </c>
      <c r="C77">
        <v>40</v>
      </c>
      <c r="D77">
        <v>28.8</v>
      </c>
      <c r="E77">
        <v>4.01</v>
      </c>
      <c r="F77">
        <v>162</v>
      </c>
      <c r="G77">
        <v>6065</v>
      </c>
      <c r="H77">
        <v>5462</v>
      </c>
      <c r="I77">
        <v>650</v>
      </c>
      <c r="J77">
        <v>1366</v>
      </c>
      <c r="K77">
        <v>297</v>
      </c>
      <c r="L77">
        <v>28</v>
      </c>
      <c r="M77">
        <v>150</v>
      </c>
      <c r="N77">
        <v>617</v>
      </c>
      <c r="O77">
        <v>102</v>
      </c>
      <c r="P77">
        <v>43</v>
      </c>
      <c r="Q77">
        <v>423</v>
      </c>
      <c r="R77">
        <v>1197</v>
      </c>
      <c r="S77">
        <v>0.25</v>
      </c>
      <c r="T77">
        <v>0.311</v>
      </c>
      <c r="U77">
        <v>0.39700000000000002</v>
      </c>
      <c r="V77">
        <v>0.70799999999999996</v>
      </c>
      <c r="W77">
        <v>95</v>
      </c>
      <c r="X77">
        <v>2169</v>
      </c>
      <c r="Y77">
        <v>135</v>
      </c>
      <c r="Z77">
        <v>73</v>
      </c>
      <c r="AA77">
        <v>70</v>
      </c>
      <c r="AB77">
        <v>37</v>
      </c>
      <c r="AC77">
        <v>32</v>
      </c>
      <c r="AD77">
        <v>1049</v>
      </c>
      <c r="AE77" t="s">
        <v>43</v>
      </c>
      <c r="AF77">
        <v>21</v>
      </c>
      <c r="AG77">
        <v>29</v>
      </c>
      <c r="AH77">
        <v>4.0599999999999996</v>
      </c>
      <c r="AI77">
        <v>82</v>
      </c>
      <c r="AJ77">
        <v>80</v>
      </c>
      <c r="AK77">
        <v>0.50600000000000001</v>
      </c>
      <c r="AL77">
        <v>3.67</v>
      </c>
      <c r="AM77">
        <v>162</v>
      </c>
      <c r="AN77">
        <v>162</v>
      </c>
      <c r="AO77">
        <v>159</v>
      </c>
      <c r="AP77">
        <v>3</v>
      </c>
      <c r="AQ77">
        <v>9</v>
      </c>
      <c r="AR77">
        <v>3</v>
      </c>
      <c r="AS77">
        <v>45</v>
      </c>
      <c r="AT77">
        <v>1457.2</v>
      </c>
      <c r="AU77">
        <v>1386</v>
      </c>
      <c r="AV77">
        <v>657</v>
      </c>
      <c r="AW77">
        <v>594</v>
      </c>
      <c r="AX77">
        <v>167</v>
      </c>
      <c r="AY77">
        <v>431</v>
      </c>
      <c r="AZ77">
        <v>20</v>
      </c>
      <c r="BA77">
        <v>1246</v>
      </c>
      <c r="BB77">
        <v>42</v>
      </c>
      <c r="BC77">
        <v>2</v>
      </c>
      <c r="BD77">
        <v>44</v>
      </c>
      <c r="BE77">
        <v>6106</v>
      </c>
      <c r="BF77">
        <v>103</v>
      </c>
      <c r="BG77">
        <v>3.89</v>
      </c>
      <c r="BH77">
        <v>1.2470000000000001</v>
      </c>
      <c r="BI77">
        <v>8.6</v>
      </c>
      <c r="BJ77">
        <v>1</v>
      </c>
      <c r="BK77">
        <v>2.7</v>
      </c>
      <c r="BL77">
        <v>7.7</v>
      </c>
      <c r="BM77">
        <v>2.89</v>
      </c>
      <c r="BN77">
        <v>1076</v>
      </c>
      <c r="BO77" t="s">
        <v>43</v>
      </c>
      <c r="BP77">
        <v>40</v>
      </c>
      <c r="BQ77">
        <v>4.0599999999999996</v>
      </c>
      <c r="BR77">
        <v>0.69599999999999995</v>
      </c>
      <c r="BS77">
        <v>162</v>
      </c>
      <c r="BT77">
        <v>1458</v>
      </c>
      <c r="BU77">
        <v>1110</v>
      </c>
      <c r="BV77">
        <v>13119</v>
      </c>
      <c r="BW77">
        <v>6074</v>
      </c>
      <c r="BX77">
        <v>4373</v>
      </c>
      <c r="BY77">
        <v>1602</v>
      </c>
      <c r="BZ77">
        <v>99</v>
      </c>
      <c r="CA77">
        <v>130</v>
      </c>
      <c r="CB77">
        <v>0.98399999999999999</v>
      </c>
      <c r="CC77">
        <v>18</v>
      </c>
      <c r="CD77">
        <v>2</v>
      </c>
      <c r="CE77">
        <v>-3</v>
      </c>
      <c r="CF77">
        <v>0</v>
      </c>
    </row>
    <row r="78" spans="1:84" x14ac:dyDescent="0.3">
      <c r="A78" t="s">
        <v>44</v>
      </c>
      <c r="B78">
        <v>2014</v>
      </c>
      <c r="C78">
        <v>48</v>
      </c>
      <c r="D78">
        <v>27.6</v>
      </c>
      <c r="E78">
        <v>4.41</v>
      </c>
      <c r="F78">
        <v>162</v>
      </c>
      <c r="G78">
        <v>6233</v>
      </c>
      <c r="H78">
        <v>5567</v>
      </c>
      <c r="I78">
        <v>715</v>
      </c>
      <c r="J78">
        <v>1412</v>
      </c>
      <c r="K78">
        <v>316</v>
      </c>
      <c r="L78">
        <v>27</v>
      </c>
      <c r="M78">
        <v>128</v>
      </c>
      <c r="N78">
        <v>675</v>
      </c>
      <c r="O78">
        <v>99</v>
      </c>
      <c r="P78">
        <v>36</v>
      </c>
      <c r="Q78">
        <v>544</v>
      </c>
      <c r="R78">
        <v>1329</v>
      </c>
      <c r="S78">
        <v>0.254</v>
      </c>
      <c r="T78">
        <v>0.32400000000000001</v>
      </c>
      <c r="U78">
        <v>0.38900000000000001</v>
      </c>
      <c r="V78">
        <v>0.71299999999999997</v>
      </c>
      <c r="W78">
        <v>100</v>
      </c>
      <c r="X78">
        <v>2166</v>
      </c>
      <c r="Y78">
        <v>97</v>
      </c>
      <c r="Z78">
        <v>53</v>
      </c>
      <c r="AA78">
        <v>25</v>
      </c>
      <c r="AB78">
        <v>44</v>
      </c>
      <c r="AC78">
        <v>29</v>
      </c>
      <c r="AD78">
        <v>1176</v>
      </c>
      <c r="AE78" t="s">
        <v>44</v>
      </c>
      <c r="AF78">
        <v>23</v>
      </c>
      <c r="AG78">
        <v>29.2</v>
      </c>
      <c r="AH78">
        <v>4.8</v>
      </c>
      <c r="AI78">
        <v>70</v>
      </c>
      <c r="AJ78">
        <v>92</v>
      </c>
      <c r="AK78">
        <v>0.432</v>
      </c>
      <c r="AL78">
        <v>4.57</v>
      </c>
      <c r="AM78">
        <v>162</v>
      </c>
      <c r="AN78">
        <v>162</v>
      </c>
      <c r="AO78">
        <v>160</v>
      </c>
      <c r="AP78">
        <v>2</v>
      </c>
      <c r="AQ78">
        <v>7</v>
      </c>
      <c r="AR78">
        <v>0</v>
      </c>
      <c r="AS78">
        <v>38</v>
      </c>
      <c r="AT78">
        <v>1435</v>
      </c>
      <c r="AU78">
        <v>1588</v>
      </c>
      <c r="AV78">
        <v>777</v>
      </c>
      <c r="AW78">
        <v>728</v>
      </c>
      <c r="AX78">
        <v>147</v>
      </c>
      <c r="AY78">
        <v>408</v>
      </c>
      <c r="AZ78">
        <v>24</v>
      </c>
      <c r="BA78">
        <v>1031</v>
      </c>
      <c r="BB78">
        <v>45</v>
      </c>
      <c r="BC78">
        <v>6</v>
      </c>
      <c r="BD78">
        <v>50</v>
      </c>
      <c r="BE78">
        <v>6212</v>
      </c>
      <c r="BF78">
        <v>86</v>
      </c>
      <c r="BG78">
        <v>3.97</v>
      </c>
      <c r="BH78">
        <v>1.391</v>
      </c>
      <c r="BI78">
        <v>10</v>
      </c>
      <c r="BJ78">
        <v>0.9</v>
      </c>
      <c r="BK78">
        <v>2.6</v>
      </c>
      <c r="BL78">
        <v>6.5</v>
      </c>
      <c r="BM78">
        <v>2.5299999999999998</v>
      </c>
      <c r="BN78">
        <v>1130</v>
      </c>
      <c r="BO78" t="s">
        <v>44</v>
      </c>
      <c r="BP78">
        <v>48</v>
      </c>
      <c r="BQ78">
        <v>4.8</v>
      </c>
      <c r="BR78">
        <v>0.67200000000000004</v>
      </c>
      <c r="BS78">
        <v>162</v>
      </c>
      <c r="BT78">
        <v>1458</v>
      </c>
      <c r="BU78">
        <v>1155</v>
      </c>
      <c r="BV78">
        <v>12915</v>
      </c>
      <c r="BW78">
        <v>5981</v>
      </c>
      <c r="BX78">
        <v>4305</v>
      </c>
      <c r="BY78">
        <v>1579</v>
      </c>
      <c r="BZ78">
        <v>97</v>
      </c>
      <c r="CA78">
        <v>136</v>
      </c>
      <c r="CB78">
        <v>0.98399999999999999</v>
      </c>
      <c r="CC78">
        <v>-62</v>
      </c>
      <c r="CD78">
        <v>-6</v>
      </c>
      <c r="CE78">
        <v>-71</v>
      </c>
      <c r="CF78">
        <v>-7</v>
      </c>
    </row>
    <row r="79" spans="1:84" x14ac:dyDescent="0.3">
      <c r="A79" t="s">
        <v>45</v>
      </c>
      <c r="B79">
        <v>2014</v>
      </c>
      <c r="C79">
        <v>45</v>
      </c>
      <c r="D79">
        <v>28.4</v>
      </c>
      <c r="E79">
        <v>3.88</v>
      </c>
      <c r="F79">
        <v>162</v>
      </c>
      <c r="G79">
        <v>6145</v>
      </c>
      <c r="H79">
        <v>5472</v>
      </c>
      <c r="I79">
        <v>629</v>
      </c>
      <c r="J79">
        <v>1306</v>
      </c>
      <c r="K79">
        <v>275</v>
      </c>
      <c r="L79">
        <v>19</v>
      </c>
      <c r="M79">
        <v>125</v>
      </c>
      <c r="N79">
        <v>602</v>
      </c>
      <c r="O79">
        <v>101</v>
      </c>
      <c r="P79">
        <v>34</v>
      </c>
      <c r="Q79">
        <v>516</v>
      </c>
      <c r="R79">
        <v>1264</v>
      </c>
      <c r="S79">
        <v>0.23899999999999999</v>
      </c>
      <c r="T79">
        <v>0.308</v>
      </c>
      <c r="U79">
        <v>0.36399999999999999</v>
      </c>
      <c r="V79">
        <v>0.67300000000000004</v>
      </c>
      <c r="W79">
        <v>93</v>
      </c>
      <c r="X79">
        <v>1994</v>
      </c>
      <c r="Y79">
        <v>112</v>
      </c>
      <c r="Z79">
        <v>54</v>
      </c>
      <c r="AA79">
        <v>59</v>
      </c>
      <c r="AB79">
        <v>44</v>
      </c>
      <c r="AC79">
        <v>42</v>
      </c>
      <c r="AD79">
        <v>1123</v>
      </c>
      <c r="AE79" t="s">
        <v>45</v>
      </c>
      <c r="AF79">
        <v>22</v>
      </c>
      <c r="AG79">
        <v>28.9</v>
      </c>
      <c r="AH79">
        <v>3.81</v>
      </c>
      <c r="AI79">
        <v>79</v>
      </c>
      <c r="AJ79">
        <v>83</v>
      </c>
      <c r="AK79">
        <v>0.48799999999999999</v>
      </c>
      <c r="AL79">
        <v>3.49</v>
      </c>
      <c r="AM79">
        <v>162</v>
      </c>
      <c r="AN79">
        <v>162</v>
      </c>
      <c r="AO79">
        <v>161</v>
      </c>
      <c r="AP79">
        <v>1</v>
      </c>
      <c r="AQ79">
        <v>11</v>
      </c>
      <c r="AR79">
        <v>1</v>
      </c>
      <c r="AS79">
        <v>42</v>
      </c>
      <c r="AT79">
        <v>1463.2</v>
      </c>
      <c r="AU79">
        <v>1370</v>
      </c>
      <c r="AV79">
        <v>618</v>
      </c>
      <c r="AW79">
        <v>568</v>
      </c>
      <c r="AX79">
        <v>141</v>
      </c>
      <c r="AY79">
        <v>509</v>
      </c>
      <c r="AZ79">
        <v>38</v>
      </c>
      <c r="BA79">
        <v>1303</v>
      </c>
      <c r="BB79">
        <v>50</v>
      </c>
      <c r="BC79">
        <v>1</v>
      </c>
      <c r="BD79">
        <v>56</v>
      </c>
      <c r="BE79">
        <v>6170</v>
      </c>
      <c r="BF79">
        <v>99</v>
      </c>
      <c r="BG79">
        <v>3.75</v>
      </c>
      <c r="BH79">
        <v>1.284</v>
      </c>
      <c r="BI79">
        <v>8.4</v>
      </c>
      <c r="BJ79">
        <v>0.9</v>
      </c>
      <c r="BK79">
        <v>3.1</v>
      </c>
      <c r="BL79">
        <v>8</v>
      </c>
      <c r="BM79">
        <v>2.56</v>
      </c>
      <c r="BN79">
        <v>1161</v>
      </c>
      <c r="BO79" t="s">
        <v>45</v>
      </c>
      <c r="BP79">
        <v>45</v>
      </c>
      <c r="BQ79">
        <v>3.81</v>
      </c>
      <c r="BR79">
        <v>0.68799999999999994</v>
      </c>
      <c r="BS79">
        <v>162</v>
      </c>
      <c r="BT79">
        <v>1458</v>
      </c>
      <c r="BU79">
        <v>1137</v>
      </c>
      <c r="BV79">
        <v>13173</v>
      </c>
      <c r="BW79">
        <v>6112</v>
      </c>
      <c r="BX79">
        <v>4391</v>
      </c>
      <c r="BY79">
        <v>1617</v>
      </c>
      <c r="BZ79">
        <v>104</v>
      </c>
      <c r="CA79">
        <v>158</v>
      </c>
      <c r="CB79">
        <v>0.98299999999999998</v>
      </c>
      <c r="CC79">
        <v>-16</v>
      </c>
      <c r="CD79">
        <v>-1</v>
      </c>
      <c r="CE79">
        <v>18</v>
      </c>
      <c r="CF79">
        <v>2</v>
      </c>
    </row>
    <row r="80" spans="1:84" x14ac:dyDescent="0.3">
      <c r="A80" t="s">
        <v>46</v>
      </c>
      <c r="B80">
        <v>2014</v>
      </c>
      <c r="C80">
        <v>58</v>
      </c>
      <c r="D80">
        <v>32.5</v>
      </c>
      <c r="E80">
        <v>3.91</v>
      </c>
      <c r="F80">
        <v>162</v>
      </c>
      <c r="G80">
        <v>6082</v>
      </c>
      <c r="H80">
        <v>5497</v>
      </c>
      <c r="I80">
        <v>633</v>
      </c>
      <c r="J80">
        <v>1349</v>
      </c>
      <c r="K80">
        <v>247</v>
      </c>
      <c r="L80">
        <v>26</v>
      </c>
      <c r="M80">
        <v>147</v>
      </c>
      <c r="N80">
        <v>591</v>
      </c>
      <c r="O80">
        <v>112</v>
      </c>
      <c r="P80">
        <v>26</v>
      </c>
      <c r="Q80">
        <v>452</v>
      </c>
      <c r="R80">
        <v>1133</v>
      </c>
      <c r="S80">
        <v>0.245</v>
      </c>
      <c r="T80">
        <v>0.307</v>
      </c>
      <c r="U80">
        <v>0.38</v>
      </c>
      <c r="V80">
        <v>0.68700000000000006</v>
      </c>
      <c r="W80">
        <v>94</v>
      </c>
      <c r="X80">
        <v>2089</v>
      </c>
      <c r="Y80">
        <v>111</v>
      </c>
      <c r="Z80">
        <v>56</v>
      </c>
      <c r="AA80">
        <v>29</v>
      </c>
      <c r="AB80">
        <v>47</v>
      </c>
      <c r="AC80">
        <v>16</v>
      </c>
      <c r="AD80">
        <v>1098</v>
      </c>
      <c r="AE80" t="s">
        <v>46</v>
      </c>
      <c r="AF80">
        <v>33</v>
      </c>
      <c r="AG80">
        <v>29.3</v>
      </c>
      <c r="AH80">
        <v>4.0999999999999996</v>
      </c>
      <c r="AI80">
        <v>84</v>
      </c>
      <c r="AJ80">
        <v>78</v>
      </c>
      <c r="AK80">
        <v>0.51900000000000002</v>
      </c>
      <c r="AL80">
        <v>3.75</v>
      </c>
      <c r="AM80">
        <v>162</v>
      </c>
      <c r="AN80">
        <v>162</v>
      </c>
      <c r="AO80">
        <v>157</v>
      </c>
      <c r="AP80">
        <v>5</v>
      </c>
      <c r="AQ80">
        <v>10</v>
      </c>
      <c r="AR80">
        <v>2</v>
      </c>
      <c r="AS80">
        <v>48</v>
      </c>
      <c r="AT80">
        <v>1453</v>
      </c>
      <c r="AU80">
        <v>1392</v>
      </c>
      <c r="AV80">
        <v>664</v>
      </c>
      <c r="AW80">
        <v>605</v>
      </c>
      <c r="AX80">
        <v>164</v>
      </c>
      <c r="AY80">
        <v>398</v>
      </c>
      <c r="AZ80">
        <v>23</v>
      </c>
      <c r="BA80">
        <v>1370</v>
      </c>
      <c r="BB80">
        <v>65</v>
      </c>
      <c r="BC80">
        <v>6</v>
      </c>
      <c r="BD80">
        <v>49</v>
      </c>
      <c r="BE80">
        <v>6114</v>
      </c>
      <c r="BF80">
        <v>103</v>
      </c>
      <c r="BG80">
        <v>3.67</v>
      </c>
      <c r="BH80">
        <v>1.232</v>
      </c>
      <c r="BI80">
        <v>8.6</v>
      </c>
      <c r="BJ80">
        <v>1</v>
      </c>
      <c r="BK80">
        <v>2.5</v>
      </c>
      <c r="BL80">
        <v>8.5</v>
      </c>
      <c r="BM80">
        <v>3.44</v>
      </c>
      <c r="BN80">
        <v>1091</v>
      </c>
      <c r="BO80" t="s">
        <v>46</v>
      </c>
      <c r="BP80">
        <v>58</v>
      </c>
      <c r="BQ80">
        <v>4.0999999999999996</v>
      </c>
      <c r="BR80">
        <v>0.68700000000000006</v>
      </c>
      <c r="BS80">
        <v>162</v>
      </c>
      <c r="BT80">
        <v>1458</v>
      </c>
      <c r="BU80">
        <v>1120</v>
      </c>
      <c r="BV80">
        <v>13077</v>
      </c>
      <c r="BW80">
        <v>5925</v>
      </c>
      <c r="BX80">
        <v>4359</v>
      </c>
      <c r="BY80">
        <v>1474</v>
      </c>
      <c r="BZ80">
        <v>92</v>
      </c>
      <c r="CA80">
        <v>107</v>
      </c>
      <c r="CB80">
        <v>0.98399999999999999</v>
      </c>
      <c r="CC80">
        <v>-3</v>
      </c>
      <c r="CD80">
        <v>0</v>
      </c>
      <c r="CE80">
        <v>-1</v>
      </c>
      <c r="CF80">
        <v>0</v>
      </c>
    </row>
    <row r="81" spans="1:84" x14ac:dyDescent="0.3">
      <c r="A81" t="s">
        <v>47</v>
      </c>
      <c r="B81">
        <v>2014</v>
      </c>
      <c r="C81">
        <v>45</v>
      </c>
      <c r="D81">
        <v>29.5</v>
      </c>
      <c r="E81">
        <v>4.5</v>
      </c>
      <c r="F81">
        <v>162</v>
      </c>
      <c r="G81">
        <v>6245</v>
      </c>
      <c r="H81">
        <v>5545</v>
      </c>
      <c r="I81">
        <v>729</v>
      </c>
      <c r="J81">
        <v>1354</v>
      </c>
      <c r="K81">
        <v>253</v>
      </c>
      <c r="L81">
        <v>33</v>
      </c>
      <c r="M81">
        <v>146</v>
      </c>
      <c r="N81">
        <v>686</v>
      </c>
      <c r="O81">
        <v>83</v>
      </c>
      <c r="P81">
        <v>20</v>
      </c>
      <c r="Q81">
        <v>586</v>
      </c>
      <c r="R81">
        <v>1104</v>
      </c>
      <c r="S81">
        <v>0.24399999999999999</v>
      </c>
      <c r="T81">
        <v>0.32</v>
      </c>
      <c r="U81">
        <v>0.38100000000000001</v>
      </c>
      <c r="V81">
        <v>0.7</v>
      </c>
      <c r="W81">
        <v>100</v>
      </c>
      <c r="X81">
        <v>2111</v>
      </c>
      <c r="Y81">
        <v>118</v>
      </c>
      <c r="Z81">
        <v>49</v>
      </c>
      <c r="AA81">
        <v>19</v>
      </c>
      <c r="AB81">
        <v>43</v>
      </c>
      <c r="AC81">
        <v>34</v>
      </c>
      <c r="AD81">
        <v>1147</v>
      </c>
      <c r="AE81" t="s">
        <v>47</v>
      </c>
      <c r="AF81">
        <v>22</v>
      </c>
      <c r="AG81">
        <v>28.2</v>
      </c>
      <c r="AH81">
        <v>3.53</v>
      </c>
      <c r="AI81">
        <v>88</v>
      </c>
      <c r="AJ81">
        <v>74</v>
      </c>
      <c r="AK81">
        <v>0.54300000000000004</v>
      </c>
      <c r="AL81">
        <v>3.22</v>
      </c>
      <c r="AM81">
        <v>162</v>
      </c>
      <c r="AN81">
        <v>162</v>
      </c>
      <c r="AO81">
        <v>155</v>
      </c>
      <c r="AP81">
        <v>7</v>
      </c>
      <c r="AQ81">
        <v>13</v>
      </c>
      <c r="AR81">
        <v>3</v>
      </c>
      <c r="AS81">
        <v>31</v>
      </c>
      <c r="AT81">
        <v>1463.1</v>
      </c>
      <c r="AU81">
        <v>1269</v>
      </c>
      <c r="AV81">
        <v>572</v>
      </c>
      <c r="AW81">
        <v>524</v>
      </c>
      <c r="AX81">
        <v>147</v>
      </c>
      <c r="AY81">
        <v>406</v>
      </c>
      <c r="AZ81">
        <v>28</v>
      </c>
      <c r="BA81">
        <v>1244</v>
      </c>
      <c r="BB81">
        <v>48</v>
      </c>
      <c r="BC81">
        <v>1</v>
      </c>
      <c r="BD81">
        <v>59</v>
      </c>
      <c r="BE81">
        <v>5972</v>
      </c>
      <c r="BF81">
        <v>116</v>
      </c>
      <c r="BG81">
        <v>3.67</v>
      </c>
      <c r="BH81">
        <v>1.145</v>
      </c>
      <c r="BI81">
        <v>7.8</v>
      </c>
      <c r="BJ81">
        <v>0.9</v>
      </c>
      <c r="BK81">
        <v>2.5</v>
      </c>
      <c r="BL81">
        <v>7.7</v>
      </c>
      <c r="BM81">
        <v>3.06</v>
      </c>
      <c r="BN81">
        <v>1010</v>
      </c>
      <c r="BO81" t="s">
        <v>47</v>
      </c>
      <c r="BP81">
        <v>43</v>
      </c>
      <c r="BQ81">
        <v>3.53</v>
      </c>
      <c r="BR81">
        <v>0.71</v>
      </c>
      <c r="BS81">
        <v>162</v>
      </c>
      <c r="BT81">
        <v>1458</v>
      </c>
      <c r="BU81">
        <v>1048</v>
      </c>
      <c r="BV81">
        <v>13170</v>
      </c>
      <c r="BW81">
        <v>6135</v>
      </c>
      <c r="BX81">
        <v>4390</v>
      </c>
      <c r="BY81">
        <v>1634</v>
      </c>
      <c r="BZ81">
        <v>111</v>
      </c>
      <c r="CA81">
        <v>150</v>
      </c>
      <c r="CB81">
        <v>0.98199999999999998</v>
      </c>
      <c r="CC81">
        <v>18</v>
      </c>
      <c r="CD81">
        <v>2</v>
      </c>
      <c r="CE81">
        <v>34</v>
      </c>
      <c r="CF81">
        <v>3</v>
      </c>
    </row>
    <row r="82" spans="1:84" x14ac:dyDescent="0.3">
      <c r="A82" t="s">
        <v>48</v>
      </c>
      <c r="B82">
        <v>2014</v>
      </c>
      <c r="C82">
        <v>49</v>
      </c>
      <c r="D82">
        <v>30.7</v>
      </c>
      <c r="E82">
        <v>3.82</v>
      </c>
      <c r="F82">
        <v>162</v>
      </c>
      <c r="G82">
        <v>6198</v>
      </c>
      <c r="H82">
        <v>5603</v>
      </c>
      <c r="I82">
        <v>619</v>
      </c>
      <c r="J82">
        <v>1356</v>
      </c>
      <c r="K82">
        <v>251</v>
      </c>
      <c r="L82">
        <v>27</v>
      </c>
      <c r="M82">
        <v>125</v>
      </c>
      <c r="N82">
        <v>584</v>
      </c>
      <c r="O82">
        <v>109</v>
      </c>
      <c r="P82">
        <v>26</v>
      </c>
      <c r="Q82">
        <v>443</v>
      </c>
      <c r="R82">
        <v>1306</v>
      </c>
      <c r="S82">
        <v>0.24199999999999999</v>
      </c>
      <c r="T82">
        <v>0.30199999999999999</v>
      </c>
      <c r="U82">
        <v>0.36299999999999999</v>
      </c>
      <c r="V82">
        <v>0.66500000000000004</v>
      </c>
      <c r="W82">
        <v>85</v>
      </c>
      <c r="X82">
        <v>2036</v>
      </c>
      <c r="Y82">
        <v>94</v>
      </c>
      <c r="Z82">
        <v>55</v>
      </c>
      <c r="AA82">
        <v>59</v>
      </c>
      <c r="AB82">
        <v>37</v>
      </c>
      <c r="AC82">
        <v>42</v>
      </c>
      <c r="AD82">
        <v>1147</v>
      </c>
      <c r="AE82" t="s">
        <v>48</v>
      </c>
      <c r="AF82">
        <v>26</v>
      </c>
      <c r="AG82">
        <v>30.1</v>
      </c>
      <c r="AH82">
        <v>4.24</v>
      </c>
      <c r="AI82">
        <v>73</v>
      </c>
      <c r="AJ82">
        <v>89</v>
      </c>
      <c r="AK82">
        <v>0.45100000000000001</v>
      </c>
      <c r="AL82">
        <v>3.79</v>
      </c>
      <c r="AM82">
        <v>162</v>
      </c>
      <c r="AN82">
        <v>162</v>
      </c>
      <c r="AO82">
        <v>160</v>
      </c>
      <c r="AP82">
        <v>2</v>
      </c>
      <c r="AQ82">
        <v>12</v>
      </c>
      <c r="AR82">
        <v>0</v>
      </c>
      <c r="AS82">
        <v>40</v>
      </c>
      <c r="AT82">
        <v>1468.1</v>
      </c>
      <c r="AU82">
        <v>1396</v>
      </c>
      <c r="AV82">
        <v>687</v>
      </c>
      <c r="AW82">
        <v>619</v>
      </c>
      <c r="AX82">
        <v>134</v>
      </c>
      <c r="AY82">
        <v>521</v>
      </c>
      <c r="AZ82">
        <v>43</v>
      </c>
      <c r="BA82">
        <v>1255</v>
      </c>
      <c r="BB82">
        <v>69</v>
      </c>
      <c r="BC82">
        <v>1</v>
      </c>
      <c r="BD82">
        <v>49</v>
      </c>
      <c r="BE82">
        <v>6261</v>
      </c>
      <c r="BF82">
        <v>99</v>
      </c>
      <c r="BG82">
        <v>3.81</v>
      </c>
      <c r="BH82">
        <v>1.306</v>
      </c>
      <c r="BI82">
        <v>8.6</v>
      </c>
      <c r="BJ82">
        <v>0.8</v>
      </c>
      <c r="BK82">
        <v>3.2</v>
      </c>
      <c r="BL82">
        <v>7.7</v>
      </c>
      <c r="BM82">
        <v>2.41</v>
      </c>
      <c r="BN82">
        <v>1169</v>
      </c>
      <c r="BO82" t="s">
        <v>48</v>
      </c>
      <c r="BP82">
        <v>49</v>
      </c>
      <c r="BQ82">
        <v>4.24</v>
      </c>
      <c r="BR82">
        <v>0.69299999999999995</v>
      </c>
      <c r="BS82">
        <v>162</v>
      </c>
      <c r="BT82">
        <v>1458</v>
      </c>
      <c r="BU82">
        <v>1154</v>
      </c>
      <c r="BV82">
        <v>13215</v>
      </c>
      <c r="BW82">
        <v>6161</v>
      </c>
      <c r="BX82">
        <v>4405</v>
      </c>
      <c r="BY82">
        <v>1673</v>
      </c>
      <c r="BZ82">
        <v>83</v>
      </c>
      <c r="CA82">
        <v>133</v>
      </c>
      <c r="CB82">
        <v>0.98699999999999999</v>
      </c>
      <c r="CC82">
        <v>-9</v>
      </c>
      <c r="CD82">
        <v>-1</v>
      </c>
      <c r="CE82">
        <v>-38</v>
      </c>
      <c r="CF82">
        <v>-1</v>
      </c>
    </row>
    <row r="83" spans="1:84" x14ac:dyDescent="0.3">
      <c r="A83" t="s">
        <v>49</v>
      </c>
      <c r="B83">
        <v>2014</v>
      </c>
      <c r="C83">
        <v>45</v>
      </c>
      <c r="D83">
        <v>27.3</v>
      </c>
      <c r="E83">
        <v>4.21</v>
      </c>
      <c r="F83">
        <v>162</v>
      </c>
      <c r="G83">
        <v>6224</v>
      </c>
      <c r="H83">
        <v>5536</v>
      </c>
      <c r="I83">
        <v>682</v>
      </c>
      <c r="J83">
        <v>1436</v>
      </c>
      <c r="K83">
        <v>275</v>
      </c>
      <c r="L83">
        <v>30</v>
      </c>
      <c r="M83">
        <v>156</v>
      </c>
      <c r="N83">
        <v>659</v>
      </c>
      <c r="O83">
        <v>104</v>
      </c>
      <c r="P83">
        <v>47</v>
      </c>
      <c r="Q83">
        <v>520</v>
      </c>
      <c r="R83">
        <v>1244</v>
      </c>
      <c r="S83">
        <v>0.25900000000000001</v>
      </c>
      <c r="T83">
        <v>0.33</v>
      </c>
      <c r="U83">
        <v>0.40400000000000003</v>
      </c>
      <c r="V83">
        <v>0.73399999999999999</v>
      </c>
      <c r="W83">
        <v>106</v>
      </c>
      <c r="X83">
        <v>2239</v>
      </c>
      <c r="Y83">
        <v>127</v>
      </c>
      <c r="Z83">
        <v>78</v>
      </c>
      <c r="AA83">
        <v>54</v>
      </c>
      <c r="AB83">
        <v>35</v>
      </c>
      <c r="AC83">
        <v>46</v>
      </c>
      <c r="AD83">
        <v>1192</v>
      </c>
      <c r="AE83" t="s">
        <v>49</v>
      </c>
      <c r="AF83">
        <v>23</v>
      </c>
      <c r="AG83">
        <v>28.1</v>
      </c>
      <c r="AH83">
        <v>3.9</v>
      </c>
      <c r="AI83">
        <v>88</v>
      </c>
      <c r="AJ83">
        <v>74</v>
      </c>
      <c r="AK83">
        <v>0.54300000000000004</v>
      </c>
      <c r="AL83">
        <v>3.47</v>
      </c>
      <c r="AM83">
        <v>162</v>
      </c>
      <c r="AN83">
        <v>162</v>
      </c>
      <c r="AO83">
        <v>160</v>
      </c>
      <c r="AP83">
        <v>2</v>
      </c>
      <c r="AQ83">
        <v>7</v>
      </c>
      <c r="AR83">
        <v>1</v>
      </c>
      <c r="AS83">
        <v>48</v>
      </c>
      <c r="AT83">
        <v>1456.1</v>
      </c>
      <c r="AU83">
        <v>1341</v>
      </c>
      <c r="AV83">
        <v>631</v>
      </c>
      <c r="AW83">
        <v>562</v>
      </c>
      <c r="AX83">
        <v>128</v>
      </c>
      <c r="AY83">
        <v>499</v>
      </c>
      <c r="AZ83">
        <v>43</v>
      </c>
      <c r="BA83">
        <v>1228</v>
      </c>
      <c r="BB83">
        <v>88</v>
      </c>
      <c r="BC83">
        <v>3</v>
      </c>
      <c r="BD83">
        <v>71</v>
      </c>
      <c r="BE83">
        <v>6130</v>
      </c>
      <c r="BF83">
        <v>103</v>
      </c>
      <c r="BG83">
        <v>3.8</v>
      </c>
      <c r="BH83">
        <v>1.2629999999999999</v>
      </c>
      <c r="BI83">
        <v>8.3000000000000007</v>
      </c>
      <c r="BJ83">
        <v>0.8</v>
      </c>
      <c r="BK83">
        <v>3.1</v>
      </c>
      <c r="BL83">
        <v>7.6</v>
      </c>
      <c r="BM83">
        <v>2.46</v>
      </c>
      <c r="BN83">
        <v>1130</v>
      </c>
      <c r="BO83" t="s">
        <v>49</v>
      </c>
      <c r="BP83">
        <v>44</v>
      </c>
      <c r="BQ83">
        <v>3.9</v>
      </c>
      <c r="BR83">
        <v>0.69399999999999995</v>
      </c>
      <c r="BS83">
        <v>162</v>
      </c>
      <c r="BT83">
        <v>1458</v>
      </c>
      <c r="BU83">
        <v>1043</v>
      </c>
      <c r="BV83">
        <v>13107</v>
      </c>
      <c r="BW83">
        <v>6316</v>
      </c>
      <c r="BX83">
        <v>4369</v>
      </c>
      <c r="BY83">
        <v>1838</v>
      </c>
      <c r="BZ83">
        <v>109</v>
      </c>
      <c r="CA83">
        <v>148</v>
      </c>
      <c r="CB83">
        <v>0.98299999999999998</v>
      </c>
      <c r="CC83">
        <v>33</v>
      </c>
      <c r="CD83">
        <v>3</v>
      </c>
      <c r="CE83">
        <v>37</v>
      </c>
      <c r="CF83">
        <v>3</v>
      </c>
    </row>
    <row r="84" spans="1:84" x14ac:dyDescent="0.3">
      <c r="A84" t="s">
        <v>50</v>
      </c>
      <c r="B84">
        <v>2014</v>
      </c>
      <c r="C84">
        <v>51</v>
      </c>
      <c r="D84">
        <v>27.9</v>
      </c>
      <c r="E84">
        <v>3.3</v>
      </c>
      <c r="F84">
        <v>162</v>
      </c>
      <c r="G84">
        <v>5905</v>
      </c>
      <c r="H84">
        <v>5294</v>
      </c>
      <c r="I84">
        <v>535</v>
      </c>
      <c r="J84">
        <v>1199</v>
      </c>
      <c r="K84">
        <v>224</v>
      </c>
      <c r="L84">
        <v>30</v>
      </c>
      <c r="M84">
        <v>109</v>
      </c>
      <c r="N84">
        <v>500</v>
      </c>
      <c r="O84">
        <v>91</v>
      </c>
      <c r="P84">
        <v>34</v>
      </c>
      <c r="Q84">
        <v>468</v>
      </c>
      <c r="R84">
        <v>1294</v>
      </c>
      <c r="S84">
        <v>0.22600000000000001</v>
      </c>
      <c r="T84">
        <v>0.29199999999999998</v>
      </c>
      <c r="U84">
        <v>0.34200000000000003</v>
      </c>
      <c r="V84">
        <v>0.63400000000000001</v>
      </c>
      <c r="W84">
        <v>84</v>
      </c>
      <c r="X84">
        <v>1810</v>
      </c>
      <c r="Y84">
        <v>118</v>
      </c>
      <c r="Z84">
        <v>41</v>
      </c>
      <c r="AA84">
        <v>56</v>
      </c>
      <c r="AB84">
        <v>45</v>
      </c>
      <c r="AC84">
        <v>27</v>
      </c>
      <c r="AD84">
        <v>1033</v>
      </c>
      <c r="AE84" t="s">
        <v>50</v>
      </c>
      <c r="AF84">
        <v>24</v>
      </c>
      <c r="AG84">
        <v>28.8</v>
      </c>
      <c r="AH84">
        <v>3.56</v>
      </c>
      <c r="AI84">
        <v>77</v>
      </c>
      <c r="AJ84">
        <v>85</v>
      </c>
      <c r="AK84">
        <v>0.47499999999999998</v>
      </c>
      <c r="AL84">
        <v>3.27</v>
      </c>
      <c r="AM84">
        <v>162</v>
      </c>
      <c r="AN84">
        <v>162</v>
      </c>
      <c r="AO84">
        <v>158</v>
      </c>
      <c r="AP84">
        <v>4</v>
      </c>
      <c r="AQ84">
        <v>10</v>
      </c>
      <c r="AR84">
        <v>3</v>
      </c>
      <c r="AS84">
        <v>41</v>
      </c>
      <c r="AT84">
        <v>1438.2</v>
      </c>
      <c r="AU84">
        <v>1300</v>
      </c>
      <c r="AV84">
        <v>577</v>
      </c>
      <c r="AW84">
        <v>523</v>
      </c>
      <c r="AX84">
        <v>117</v>
      </c>
      <c r="AY84">
        <v>462</v>
      </c>
      <c r="AZ84">
        <v>32</v>
      </c>
      <c r="BA84">
        <v>1284</v>
      </c>
      <c r="BB84">
        <v>46</v>
      </c>
      <c r="BC84">
        <v>4</v>
      </c>
      <c r="BD84">
        <v>57</v>
      </c>
      <c r="BE84">
        <v>6006</v>
      </c>
      <c r="BF84">
        <v>104</v>
      </c>
      <c r="BG84">
        <v>3.46</v>
      </c>
      <c r="BH84">
        <v>1.2250000000000001</v>
      </c>
      <c r="BI84">
        <v>8.1</v>
      </c>
      <c r="BJ84">
        <v>0.7</v>
      </c>
      <c r="BK84">
        <v>2.9</v>
      </c>
      <c r="BL84">
        <v>8</v>
      </c>
      <c r="BM84">
        <v>2.78</v>
      </c>
      <c r="BN84">
        <v>1113</v>
      </c>
      <c r="BO84" t="s">
        <v>50</v>
      </c>
      <c r="BP84">
        <v>51</v>
      </c>
      <c r="BQ84">
        <v>3.56</v>
      </c>
      <c r="BR84">
        <v>0.69499999999999995</v>
      </c>
      <c r="BS84">
        <v>162</v>
      </c>
      <c r="BT84">
        <v>1458</v>
      </c>
      <c r="BU84">
        <v>1039</v>
      </c>
      <c r="BV84">
        <v>12948</v>
      </c>
      <c r="BW84">
        <v>5977</v>
      </c>
      <c r="BX84">
        <v>4316</v>
      </c>
      <c r="BY84">
        <v>1560</v>
      </c>
      <c r="BZ84">
        <v>101</v>
      </c>
      <c r="CA84">
        <v>124</v>
      </c>
      <c r="CB84">
        <v>0.98299999999999998</v>
      </c>
      <c r="CC84">
        <v>25</v>
      </c>
      <c r="CD84">
        <v>2</v>
      </c>
      <c r="CE84">
        <v>38</v>
      </c>
      <c r="CF84">
        <v>4</v>
      </c>
    </row>
    <row r="85" spans="1:84" x14ac:dyDescent="0.3">
      <c r="A85" t="s">
        <v>51</v>
      </c>
      <c r="B85">
        <v>2014</v>
      </c>
      <c r="C85">
        <v>44</v>
      </c>
      <c r="D85">
        <v>27.6</v>
      </c>
      <c r="E85">
        <v>3.91</v>
      </c>
      <c r="F85">
        <v>162</v>
      </c>
      <c r="G85">
        <v>5977</v>
      </c>
      <c r="H85">
        <v>5450</v>
      </c>
      <c r="I85">
        <v>634</v>
      </c>
      <c r="J85">
        <v>1328</v>
      </c>
      <c r="K85">
        <v>247</v>
      </c>
      <c r="L85">
        <v>32</v>
      </c>
      <c r="M85">
        <v>136</v>
      </c>
      <c r="N85">
        <v>600</v>
      </c>
      <c r="O85">
        <v>96</v>
      </c>
      <c r="P85">
        <v>42</v>
      </c>
      <c r="Q85">
        <v>396</v>
      </c>
      <c r="R85">
        <v>1232</v>
      </c>
      <c r="S85">
        <v>0.24399999999999999</v>
      </c>
      <c r="T85">
        <v>0.3</v>
      </c>
      <c r="U85">
        <v>0.376</v>
      </c>
      <c r="V85">
        <v>0.67600000000000005</v>
      </c>
      <c r="W85">
        <v>95</v>
      </c>
      <c r="X85">
        <v>2047</v>
      </c>
      <c r="Y85">
        <v>112</v>
      </c>
      <c r="Z85">
        <v>60</v>
      </c>
      <c r="AA85">
        <v>35</v>
      </c>
      <c r="AB85">
        <v>34</v>
      </c>
      <c r="AC85">
        <v>33</v>
      </c>
      <c r="AD85">
        <v>1008</v>
      </c>
      <c r="AE85" t="s">
        <v>51</v>
      </c>
      <c r="AF85">
        <v>20</v>
      </c>
      <c r="AG85">
        <v>29</v>
      </c>
      <c r="AH85">
        <v>3.42</v>
      </c>
      <c r="AI85">
        <v>87</v>
      </c>
      <c r="AJ85">
        <v>75</v>
      </c>
      <c r="AK85">
        <v>0.53700000000000003</v>
      </c>
      <c r="AL85">
        <v>3.17</v>
      </c>
      <c r="AM85">
        <v>162</v>
      </c>
      <c r="AN85">
        <v>162</v>
      </c>
      <c r="AO85">
        <v>160</v>
      </c>
      <c r="AP85">
        <v>2</v>
      </c>
      <c r="AQ85">
        <v>9</v>
      </c>
      <c r="AR85">
        <v>1</v>
      </c>
      <c r="AS85">
        <v>51</v>
      </c>
      <c r="AT85">
        <v>1452</v>
      </c>
      <c r="AU85">
        <v>1240</v>
      </c>
      <c r="AV85">
        <v>554</v>
      </c>
      <c r="AW85">
        <v>512</v>
      </c>
      <c r="AX85">
        <v>137</v>
      </c>
      <c r="AY85">
        <v>463</v>
      </c>
      <c r="AZ85">
        <v>36</v>
      </c>
      <c r="BA85">
        <v>1317</v>
      </c>
      <c r="BB85">
        <v>52</v>
      </c>
      <c r="BC85">
        <v>8</v>
      </c>
      <c r="BD85">
        <v>80</v>
      </c>
      <c r="BE85">
        <v>5974</v>
      </c>
      <c r="BF85">
        <v>115</v>
      </c>
      <c r="BG85">
        <v>3.61</v>
      </c>
      <c r="BH85">
        <v>1.173</v>
      </c>
      <c r="BI85">
        <v>7.7</v>
      </c>
      <c r="BJ85">
        <v>0.8</v>
      </c>
      <c r="BK85">
        <v>2.9</v>
      </c>
      <c r="BL85">
        <v>8.1999999999999993</v>
      </c>
      <c r="BM85">
        <v>2.84</v>
      </c>
      <c r="BN85">
        <v>1064</v>
      </c>
      <c r="BO85" t="s">
        <v>51</v>
      </c>
      <c r="BP85">
        <v>44</v>
      </c>
      <c r="BQ85">
        <v>3.42</v>
      </c>
      <c r="BR85">
        <v>0.71199999999999997</v>
      </c>
      <c r="BS85">
        <v>162</v>
      </c>
      <c r="BT85">
        <v>1458</v>
      </c>
      <c r="BU85">
        <v>1136</v>
      </c>
      <c r="BV85">
        <v>13068</v>
      </c>
      <c r="BW85">
        <v>6046</v>
      </c>
      <c r="BX85">
        <v>4356</v>
      </c>
      <c r="BY85">
        <v>1608</v>
      </c>
      <c r="BZ85">
        <v>82</v>
      </c>
      <c r="CA85">
        <v>139</v>
      </c>
      <c r="CB85">
        <v>0.98599999999999999</v>
      </c>
      <c r="CC85">
        <v>28</v>
      </c>
      <c r="CD85">
        <v>3</v>
      </c>
      <c r="CE85">
        <v>-9</v>
      </c>
      <c r="CF85">
        <v>0</v>
      </c>
    </row>
    <row r="86" spans="1:84" x14ac:dyDescent="0.3">
      <c r="A86" t="s">
        <v>52</v>
      </c>
      <c r="B86">
        <v>2014</v>
      </c>
      <c r="C86">
        <v>46</v>
      </c>
      <c r="D86">
        <v>28.6</v>
      </c>
      <c r="E86">
        <v>4.0999999999999996</v>
      </c>
      <c r="F86">
        <v>162</v>
      </c>
      <c r="G86">
        <v>6087</v>
      </c>
      <c r="H86">
        <v>5523</v>
      </c>
      <c r="I86">
        <v>665</v>
      </c>
      <c r="J86">
        <v>1407</v>
      </c>
      <c r="K86">
        <v>257</v>
      </c>
      <c r="L86">
        <v>42</v>
      </c>
      <c r="M86">
        <v>132</v>
      </c>
      <c r="N86">
        <v>636</v>
      </c>
      <c r="O86">
        <v>56</v>
      </c>
      <c r="P86">
        <v>27</v>
      </c>
      <c r="Q86">
        <v>427</v>
      </c>
      <c r="R86">
        <v>1245</v>
      </c>
      <c r="S86">
        <v>0.255</v>
      </c>
      <c r="T86">
        <v>0.311</v>
      </c>
      <c r="U86">
        <v>0.38800000000000001</v>
      </c>
      <c r="V86">
        <v>0.69899999999999995</v>
      </c>
      <c r="W86">
        <v>99</v>
      </c>
      <c r="X86">
        <v>2144</v>
      </c>
      <c r="Y86">
        <v>113</v>
      </c>
      <c r="Z86">
        <v>43</v>
      </c>
      <c r="AA86">
        <v>45</v>
      </c>
      <c r="AB86">
        <v>49</v>
      </c>
      <c r="AC86">
        <v>37</v>
      </c>
      <c r="AD86">
        <v>1095</v>
      </c>
      <c r="AE86" t="s">
        <v>52</v>
      </c>
      <c r="AF86">
        <v>21</v>
      </c>
      <c r="AG86">
        <v>31.7</v>
      </c>
      <c r="AH86">
        <v>3.79</v>
      </c>
      <c r="AI86">
        <v>88</v>
      </c>
      <c r="AJ86">
        <v>74</v>
      </c>
      <c r="AK86">
        <v>0.54300000000000004</v>
      </c>
      <c r="AL86">
        <v>3.5</v>
      </c>
      <c r="AM86">
        <v>162</v>
      </c>
      <c r="AN86">
        <v>162</v>
      </c>
      <c r="AO86">
        <v>154</v>
      </c>
      <c r="AP86">
        <v>8</v>
      </c>
      <c r="AQ86">
        <v>12</v>
      </c>
      <c r="AR86">
        <v>3</v>
      </c>
      <c r="AS86">
        <v>46</v>
      </c>
      <c r="AT86">
        <v>1449</v>
      </c>
      <c r="AU86">
        <v>1305</v>
      </c>
      <c r="AV86">
        <v>614</v>
      </c>
      <c r="AW86">
        <v>564</v>
      </c>
      <c r="AX86">
        <v>133</v>
      </c>
      <c r="AY86">
        <v>389</v>
      </c>
      <c r="AZ86">
        <v>35</v>
      </c>
      <c r="BA86">
        <v>1211</v>
      </c>
      <c r="BB86">
        <v>57</v>
      </c>
      <c r="BC86">
        <v>6</v>
      </c>
      <c r="BD86">
        <v>49</v>
      </c>
      <c r="BE86">
        <v>5947</v>
      </c>
      <c r="BF86">
        <v>99</v>
      </c>
      <c r="BG86">
        <v>3.58</v>
      </c>
      <c r="BH86">
        <v>1.169</v>
      </c>
      <c r="BI86">
        <v>8.1</v>
      </c>
      <c r="BJ86">
        <v>0.8</v>
      </c>
      <c r="BK86">
        <v>2.4</v>
      </c>
      <c r="BL86">
        <v>7.5</v>
      </c>
      <c r="BM86">
        <v>3.11</v>
      </c>
      <c r="BN86">
        <v>986</v>
      </c>
      <c r="BO86" t="s">
        <v>52</v>
      </c>
      <c r="BP86">
        <v>46</v>
      </c>
      <c r="BQ86">
        <v>3.79</v>
      </c>
      <c r="BR86">
        <v>0.70299999999999996</v>
      </c>
      <c r="BS86">
        <v>162</v>
      </c>
      <c r="BT86">
        <v>1458</v>
      </c>
      <c r="BU86">
        <v>1054</v>
      </c>
      <c r="BV86">
        <v>13041</v>
      </c>
      <c r="BW86">
        <v>6146</v>
      </c>
      <c r="BX86">
        <v>4347</v>
      </c>
      <c r="BY86">
        <v>1699</v>
      </c>
      <c r="BZ86">
        <v>100</v>
      </c>
      <c r="CA86">
        <v>155</v>
      </c>
      <c r="CB86">
        <v>0.98399999999999999</v>
      </c>
      <c r="CC86">
        <v>35</v>
      </c>
      <c r="CD86">
        <v>3</v>
      </c>
      <c r="CE86">
        <v>-3</v>
      </c>
      <c r="CF86">
        <v>0</v>
      </c>
    </row>
    <row r="87" spans="1:84" x14ac:dyDescent="0.3">
      <c r="A87" t="s">
        <v>53</v>
      </c>
      <c r="B87">
        <v>2014</v>
      </c>
      <c r="C87">
        <v>46</v>
      </c>
      <c r="D87">
        <v>28.5</v>
      </c>
      <c r="E87">
        <v>3.82</v>
      </c>
      <c r="F87">
        <v>162</v>
      </c>
      <c r="G87">
        <v>6086</v>
      </c>
      <c r="H87">
        <v>5426</v>
      </c>
      <c r="I87">
        <v>619</v>
      </c>
      <c r="J87">
        <v>1371</v>
      </c>
      <c r="K87">
        <v>275</v>
      </c>
      <c r="L87">
        <v>21</v>
      </c>
      <c r="M87">
        <v>105</v>
      </c>
      <c r="N87">
        <v>585</v>
      </c>
      <c r="O87">
        <v>57</v>
      </c>
      <c r="P87">
        <v>32</v>
      </c>
      <c r="Q87">
        <v>471</v>
      </c>
      <c r="R87">
        <v>1133</v>
      </c>
      <c r="S87">
        <v>0.253</v>
      </c>
      <c r="T87">
        <v>0.32</v>
      </c>
      <c r="U87">
        <v>0.36899999999999999</v>
      </c>
      <c r="V87">
        <v>0.68899999999999995</v>
      </c>
      <c r="W87">
        <v>93</v>
      </c>
      <c r="X87">
        <v>2003</v>
      </c>
      <c r="Y87">
        <v>140</v>
      </c>
      <c r="Z87">
        <v>86</v>
      </c>
      <c r="AA87">
        <v>64</v>
      </c>
      <c r="AB87">
        <v>39</v>
      </c>
      <c r="AC87">
        <v>28</v>
      </c>
      <c r="AD87">
        <v>1145</v>
      </c>
      <c r="AE87" t="s">
        <v>53</v>
      </c>
      <c r="AF87">
        <v>24</v>
      </c>
      <c r="AG87">
        <v>27.2</v>
      </c>
      <c r="AH87">
        <v>3.72</v>
      </c>
      <c r="AI87">
        <v>90</v>
      </c>
      <c r="AJ87">
        <v>72</v>
      </c>
      <c r="AK87">
        <v>0.55600000000000005</v>
      </c>
      <c r="AL87">
        <v>3.5</v>
      </c>
      <c r="AM87">
        <v>162</v>
      </c>
      <c r="AN87">
        <v>162</v>
      </c>
      <c r="AO87">
        <v>154</v>
      </c>
      <c r="AP87">
        <v>8</v>
      </c>
      <c r="AQ87">
        <v>23</v>
      </c>
      <c r="AR87">
        <v>5</v>
      </c>
      <c r="AS87">
        <v>55</v>
      </c>
      <c r="AT87">
        <v>1448.2</v>
      </c>
      <c r="AU87">
        <v>1321</v>
      </c>
      <c r="AV87">
        <v>603</v>
      </c>
      <c r="AW87">
        <v>564</v>
      </c>
      <c r="AX87">
        <v>123</v>
      </c>
      <c r="AY87">
        <v>470</v>
      </c>
      <c r="AZ87">
        <v>35</v>
      </c>
      <c r="BA87">
        <v>1221</v>
      </c>
      <c r="BB87">
        <v>61</v>
      </c>
      <c r="BC87">
        <v>5</v>
      </c>
      <c r="BD87">
        <v>44</v>
      </c>
      <c r="BE87">
        <v>6069</v>
      </c>
      <c r="BF87">
        <v>104</v>
      </c>
      <c r="BG87">
        <v>3.65</v>
      </c>
      <c r="BH87">
        <v>1.236</v>
      </c>
      <c r="BI87">
        <v>8.1999999999999993</v>
      </c>
      <c r="BJ87">
        <v>0.8</v>
      </c>
      <c r="BK87">
        <v>2.9</v>
      </c>
      <c r="BL87">
        <v>7.6</v>
      </c>
      <c r="BM87">
        <v>2.6</v>
      </c>
      <c r="BN87">
        <v>1120</v>
      </c>
      <c r="BO87" t="s">
        <v>53</v>
      </c>
      <c r="BP87">
        <v>45</v>
      </c>
      <c r="BQ87">
        <v>3.72</v>
      </c>
      <c r="BR87">
        <v>0.70099999999999996</v>
      </c>
      <c r="BS87">
        <v>162</v>
      </c>
      <c r="BT87">
        <v>1458</v>
      </c>
      <c r="BU87">
        <v>1094</v>
      </c>
      <c r="BV87">
        <v>13038</v>
      </c>
      <c r="BW87">
        <v>6051</v>
      </c>
      <c r="BX87">
        <v>4346</v>
      </c>
      <c r="BY87">
        <v>1617</v>
      </c>
      <c r="BZ87">
        <v>88</v>
      </c>
      <c r="CA87">
        <v>145</v>
      </c>
      <c r="CB87">
        <v>0.98499999999999999</v>
      </c>
      <c r="CC87">
        <v>30</v>
      </c>
      <c r="CD87">
        <v>3</v>
      </c>
      <c r="CE87">
        <v>66</v>
      </c>
      <c r="CF87">
        <v>6</v>
      </c>
    </row>
    <row r="88" spans="1:84" x14ac:dyDescent="0.3">
      <c r="A88" t="s">
        <v>54</v>
      </c>
      <c r="B88">
        <v>2014</v>
      </c>
      <c r="C88">
        <v>43</v>
      </c>
      <c r="D88">
        <v>29.3</v>
      </c>
      <c r="E88">
        <v>3.78</v>
      </c>
      <c r="F88">
        <v>162</v>
      </c>
      <c r="G88">
        <v>6205</v>
      </c>
      <c r="H88">
        <v>5516</v>
      </c>
      <c r="I88">
        <v>612</v>
      </c>
      <c r="J88">
        <v>1361</v>
      </c>
      <c r="K88">
        <v>263</v>
      </c>
      <c r="L88">
        <v>24</v>
      </c>
      <c r="M88">
        <v>117</v>
      </c>
      <c r="N88">
        <v>586</v>
      </c>
      <c r="O88">
        <v>63</v>
      </c>
      <c r="P88">
        <v>27</v>
      </c>
      <c r="Q88">
        <v>527</v>
      </c>
      <c r="R88">
        <v>1124</v>
      </c>
      <c r="S88">
        <v>0.247</v>
      </c>
      <c r="T88">
        <v>0.317</v>
      </c>
      <c r="U88">
        <v>0.36699999999999999</v>
      </c>
      <c r="V88">
        <v>0.68400000000000005</v>
      </c>
      <c r="W88">
        <v>96</v>
      </c>
      <c r="X88">
        <v>2023</v>
      </c>
      <c r="Y88">
        <v>135</v>
      </c>
      <c r="Z88">
        <v>66</v>
      </c>
      <c r="AA88">
        <v>43</v>
      </c>
      <c r="AB88">
        <v>53</v>
      </c>
      <c r="AC88">
        <v>31</v>
      </c>
      <c r="AD88">
        <v>1193</v>
      </c>
      <c r="AE88" t="s">
        <v>54</v>
      </c>
      <c r="AF88">
        <v>23</v>
      </c>
      <c r="AG88">
        <v>28.4</v>
      </c>
      <c r="AH88">
        <v>3.86</v>
      </c>
      <c r="AI88">
        <v>77</v>
      </c>
      <c r="AJ88">
        <v>85</v>
      </c>
      <c r="AK88">
        <v>0.47499999999999998</v>
      </c>
      <c r="AL88">
        <v>3.56</v>
      </c>
      <c r="AM88">
        <v>162</v>
      </c>
      <c r="AN88">
        <v>162</v>
      </c>
      <c r="AO88">
        <v>159</v>
      </c>
      <c r="AP88">
        <v>3</v>
      </c>
      <c r="AQ88">
        <v>22</v>
      </c>
      <c r="AR88">
        <v>1</v>
      </c>
      <c r="AS88">
        <v>37</v>
      </c>
      <c r="AT88">
        <v>1463.2</v>
      </c>
      <c r="AU88">
        <v>1292</v>
      </c>
      <c r="AV88">
        <v>625</v>
      </c>
      <c r="AW88">
        <v>579</v>
      </c>
      <c r="AX88">
        <v>145</v>
      </c>
      <c r="AY88">
        <v>482</v>
      </c>
      <c r="AZ88">
        <v>27</v>
      </c>
      <c r="BA88">
        <v>1437</v>
      </c>
      <c r="BB88">
        <v>58</v>
      </c>
      <c r="BC88">
        <v>3</v>
      </c>
      <c r="BD88">
        <v>65</v>
      </c>
      <c r="BE88">
        <v>6131</v>
      </c>
      <c r="BF88">
        <v>105</v>
      </c>
      <c r="BG88">
        <v>3.56</v>
      </c>
      <c r="BH88">
        <v>1.212</v>
      </c>
      <c r="BI88">
        <v>7.9</v>
      </c>
      <c r="BJ88">
        <v>0.9</v>
      </c>
      <c r="BK88">
        <v>3</v>
      </c>
      <c r="BL88">
        <v>8.8000000000000007</v>
      </c>
      <c r="BM88">
        <v>2.98</v>
      </c>
      <c r="BN88">
        <v>1115</v>
      </c>
      <c r="BO88" t="s">
        <v>54</v>
      </c>
      <c r="BP88">
        <v>41</v>
      </c>
      <c r="BQ88">
        <v>3.86</v>
      </c>
      <c r="BR88">
        <v>0.7</v>
      </c>
      <c r="BS88">
        <v>162</v>
      </c>
      <c r="BT88">
        <v>1458</v>
      </c>
      <c r="BU88">
        <v>1108</v>
      </c>
      <c r="BV88">
        <v>13173</v>
      </c>
      <c r="BW88">
        <v>5788</v>
      </c>
      <c r="BX88">
        <v>4391</v>
      </c>
      <c r="BY88">
        <v>1309</v>
      </c>
      <c r="BZ88">
        <v>88</v>
      </c>
      <c r="CA88">
        <v>96</v>
      </c>
      <c r="CB88">
        <v>0.98499999999999999</v>
      </c>
      <c r="CC88">
        <v>-20</v>
      </c>
      <c r="CD88">
        <v>-2</v>
      </c>
      <c r="CE88">
        <v>-33</v>
      </c>
      <c r="CF88">
        <v>-3</v>
      </c>
    </row>
    <row r="89" spans="1:84" x14ac:dyDescent="0.3">
      <c r="A89" t="s">
        <v>55</v>
      </c>
      <c r="B89">
        <v>2014</v>
      </c>
      <c r="C89">
        <v>64</v>
      </c>
      <c r="D89">
        <v>28.4</v>
      </c>
      <c r="E89">
        <v>3.93</v>
      </c>
      <c r="F89">
        <v>162</v>
      </c>
      <c r="G89">
        <v>6026</v>
      </c>
      <c r="H89">
        <v>5460</v>
      </c>
      <c r="I89">
        <v>637</v>
      </c>
      <c r="J89">
        <v>1400</v>
      </c>
      <c r="K89">
        <v>260</v>
      </c>
      <c r="L89">
        <v>28</v>
      </c>
      <c r="M89">
        <v>111</v>
      </c>
      <c r="N89">
        <v>597</v>
      </c>
      <c r="O89">
        <v>105</v>
      </c>
      <c r="P89">
        <v>59</v>
      </c>
      <c r="Q89">
        <v>417</v>
      </c>
      <c r="R89">
        <v>1162</v>
      </c>
      <c r="S89">
        <v>0.25600000000000001</v>
      </c>
      <c r="T89">
        <v>0.314</v>
      </c>
      <c r="U89">
        <v>0.375</v>
      </c>
      <c r="V89">
        <v>0.68899999999999995</v>
      </c>
      <c r="W89">
        <v>92</v>
      </c>
      <c r="X89">
        <v>2049</v>
      </c>
      <c r="Y89">
        <v>148</v>
      </c>
      <c r="Z89">
        <v>61</v>
      </c>
      <c r="AA89">
        <v>41</v>
      </c>
      <c r="AB89">
        <v>45</v>
      </c>
      <c r="AC89">
        <v>37</v>
      </c>
      <c r="AD89">
        <v>1066</v>
      </c>
      <c r="AE89" t="s">
        <v>55</v>
      </c>
      <c r="AF89">
        <v>40</v>
      </c>
      <c r="AG89">
        <v>27.9</v>
      </c>
      <c r="AH89">
        <v>4.7699999999999996</v>
      </c>
      <c r="AI89">
        <v>67</v>
      </c>
      <c r="AJ89">
        <v>95</v>
      </c>
      <c r="AK89">
        <v>0.41399999999999998</v>
      </c>
      <c r="AL89">
        <v>4.49</v>
      </c>
      <c r="AM89">
        <v>162</v>
      </c>
      <c r="AN89">
        <v>162</v>
      </c>
      <c r="AO89">
        <v>156</v>
      </c>
      <c r="AP89">
        <v>6</v>
      </c>
      <c r="AQ89">
        <v>17</v>
      </c>
      <c r="AR89">
        <v>4</v>
      </c>
      <c r="AS89">
        <v>33</v>
      </c>
      <c r="AT89">
        <v>1426.1</v>
      </c>
      <c r="AU89">
        <v>1510</v>
      </c>
      <c r="AV89">
        <v>773</v>
      </c>
      <c r="AW89">
        <v>711</v>
      </c>
      <c r="AX89">
        <v>160</v>
      </c>
      <c r="AY89">
        <v>505</v>
      </c>
      <c r="AZ89">
        <v>43</v>
      </c>
      <c r="BA89">
        <v>1110</v>
      </c>
      <c r="BB89">
        <v>61</v>
      </c>
      <c r="BC89">
        <v>7</v>
      </c>
      <c r="BD89">
        <v>61</v>
      </c>
      <c r="BE89">
        <v>6195</v>
      </c>
      <c r="BF89">
        <v>89</v>
      </c>
      <c r="BG89">
        <v>4.22</v>
      </c>
      <c r="BH89">
        <v>1.413</v>
      </c>
      <c r="BI89">
        <v>9.5</v>
      </c>
      <c r="BJ89">
        <v>1</v>
      </c>
      <c r="BK89">
        <v>3.2</v>
      </c>
      <c r="BL89">
        <v>7</v>
      </c>
      <c r="BM89">
        <v>2.2000000000000002</v>
      </c>
      <c r="BN89">
        <v>1143</v>
      </c>
      <c r="BO89" t="s">
        <v>55</v>
      </c>
      <c r="BP89">
        <v>64</v>
      </c>
      <c r="BQ89">
        <v>4.7699999999999996</v>
      </c>
      <c r="BR89">
        <v>0.67500000000000004</v>
      </c>
      <c r="BS89">
        <v>162</v>
      </c>
      <c r="BT89">
        <v>1458</v>
      </c>
      <c r="BU89">
        <v>1186</v>
      </c>
      <c r="BV89">
        <v>12837</v>
      </c>
      <c r="BW89">
        <v>5798</v>
      </c>
      <c r="BX89">
        <v>4279</v>
      </c>
      <c r="BY89">
        <v>1413</v>
      </c>
      <c r="BZ89">
        <v>106</v>
      </c>
      <c r="CA89">
        <v>155</v>
      </c>
      <c r="CB89">
        <v>0.98199999999999998</v>
      </c>
      <c r="CC89">
        <v>-48</v>
      </c>
      <c r="CD89">
        <v>-4</v>
      </c>
      <c r="CE89">
        <v>-41</v>
      </c>
      <c r="CF89">
        <v>-1</v>
      </c>
    </row>
    <row r="90" spans="1:84" x14ac:dyDescent="0.3">
      <c r="A90" t="s">
        <v>56</v>
      </c>
      <c r="B90">
        <v>2014</v>
      </c>
      <c r="C90">
        <v>55</v>
      </c>
      <c r="D90">
        <v>29.2</v>
      </c>
      <c r="E90">
        <v>4.46</v>
      </c>
      <c r="F90">
        <v>162</v>
      </c>
      <c r="G90">
        <v>6167</v>
      </c>
      <c r="H90">
        <v>5549</v>
      </c>
      <c r="I90">
        <v>723</v>
      </c>
      <c r="J90">
        <v>1435</v>
      </c>
      <c r="K90">
        <v>282</v>
      </c>
      <c r="L90">
        <v>24</v>
      </c>
      <c r="M90">
        <v>177</v>
      </c>
      <c r="N90">
        <v>690</v>
      </c>
      <c r="O90">
        <v>78</v>
      </c>
      <c r="P90">
        <v>21</v>
      </c>
      <c r="Q90">
        <v>502</v>
      </c>
      <c r="R90">
        <v>1151</v>
      </c>
      <c r="S90">
        <v>0.25900000000000001</v>
      </c>
      <c r="T90">
        <v>0.32300000000000001</v>
      </c>
      <c r="U90">
        <v>0.41399999999999998</v>
      </c>
      <c r="V90">
        <v>0.73599999999999999</v>
      </c>
      <c r="W90">
        <v>108</v>
      </c>
      <c r="X90">
        <v>2296</v>
      </c>
      <c r="Y90">
        <v>128</v>
      </c>
      <c r="Z90">
        <v>41</v>
      </c>
      <c r="AA90">
        <v>35</v>
      </c>
      <c r="AB90">
        <v>40</v>
      </c>
      <c r="AC90">
        <v>27</v>
      </c>
      <c r="AD90">
        <v>1122</v>
      </c>
      <c r="AE90" t="s">
        <v>56</v>
      </c>
      <c r="AF90">
        <v>27</v>
      </c>
      <c r="AG90">
        <v>29.6</v>
      </c>
      <c r="AH90">
        <v>4.2300000000000004</v>
      </c>
      <c r="AI90">
        <v>83</v>
      </c>
      <c r="AJ90">
        <v>79</v>
      </c>
      <c r="AK90">
        <v>0.51200000000000001</v>
      </c>
      <c r="AL90">
        <v>4</v>
      </c>
      <c r="AM90">
        <v>162</v>
      </c>
      <c r="AN90">
        <v>162</v>
      </c>
      <c r="AO90">
        <v>159</v>
      </c>
      <c r="AP90">
        <v>3</v>
      </c>
      <c r="AQ90">
        <v>16</v>
      </c>
      <c r="AR90">
        <v>2</v>
      </c>
      <c r="AS90">
        <v>45</v>
      </c>
      <c r="AT90">
        <v>1443</v>
      </c>
      <c r="AU90">
        <v>1400</v>
      </c>
      <c r="AV90">
        <v>686</v>
      </c>
      <c r="AW90">
        <v>642</v>
      </c>
      <c r="AX90">
        <v>151</v>
      </c>
      <c r="AY90">
        <v>490</v>
      </c>
      <c r="AZ90">
        <v>23</v>
      </c>
      <c r="BA90">
        <v>1199</v>
      </c>
      <c r="BB90">
        <v>57</v>
      </c>
      <c r="BC90">
        <v>5</v>
      </c>
      <c r="BD90">
        <v>43</v>
      </c>
      <c r="BE90">
        <v>6150</v>
      </c>
      <c r="BF90">
        <v>95</v>
      </c>
      <c r="BG90">
        <v>3.97</v>
      </c>
      <c r="BH90">
        <v>1.31</v>
      </c>
      <c r="BI90">
        <v>8.6999999999999993</v>
      </c>
      <c r="BJ90">
        <v>0.9</v>
      </c>
      <c r="BK90">
        <v>3.1</v>
      </c>
      <c r="BL90">
        <v>7.5</v>
      </c>
      <c r="BM90">
        <v>2.4500000000000002</v>
      </c>
      <c r="BN90">
        <v>1135</v>
      </c>
      <c r="BO90" t="s">
        <v>56</v>
      </c>
      <c r="BP90">
        <v>55</v>
      </c>
      <c r="BQ90">
        <v>4.2300000000000004</v>
      </c>
      <c r="BR90">
        <v>0.69299999999999995</v>
      </c>
      <c r="BS90">
        <v>162</v>
      </c>
      <c r="BT90">
        <v>1458</v>
      </c>
      <c r="BU90">
        <v>995</v>
      </c>
      <c r="BV90">
        <v>12987</v>
      </c>
      <c r="BW90">
        <v>5944</v>
      </c>
      <c r="BX90">
        <v>4329</v>
      </c>
      <c r="BY90">
        <v>1528</v>
      </c>
      <c r="BZ90">
        <v>87</v>
      </c>
      <c r="CA90">
        <v>130</v>
      </c>
      <c r="CB90">
        <v>0.98499999999999999</v>
      </c>
      <c r="CC90">
        <v>-13</v>
      </c>
      <c r="CD90">
        <v>-1</v>
      </c>
      <c r="CE90">
        <v>-29</v>
      </c>
      <c r="CF90">
        <v>-3</v>
      </c>
    </row>
    <row r="91" spans="1:84" x14ac:dyDescent="0.3">
      <c r="A91" t="s">
        <v>57</v>
      </c>
      <c r="B91">
        <v>2014</v>
      </c>
      <c r="C91">
        <v>40</v>
      </c>
      <c r="D91">
        <v>28.7</v>
      </c>
      <c r="E91">
        <v>4.2300000000000004</v>
      </c>
      <c r="F91">
        <v>162</v>
      </c>
      <c r="G91">
        <v>6216</v>
      </c>
      <c r="H91">
        <v>5542</v>
      </c>
      <c r="I91">
        <v>686</v>
      </c>
      <c r="J91">
        <v>1403</v>
      </c>
      <c r="K91">
        <v>265</v>
      </c>
      <c r="L91">
        <v>27</v>
      </c>
      <c r="M91">
        <v>152</v>
      </c>
      <c r="N91">
        <v>635</v>
      </c>
      <c r="O91">
        <v>101</v>
      </c>
      <c r="P91">
        <v>23</v>
      </c>
      <c r="Q91">
        <v>517</v>
      </c>
      <c r="R91">
        <v>1304</v>
      </c>
      <c r="S91">
        <v>0.253</v>
      </c>
      <c r="T91">
        <v>0.32100000000000001</v>
      </c>
      <c r="U91">
        <v>0.39300000000000002</v>
      </c>
      <c r="V91">
        <v>0.71399999999999997</v>
      </c>
      <c r="W91">
        <v>96</v>
      </c>
      <c r="X91">
        <v>2178</v>
      </c>
      <c r="Y91">
        <v>115</v>
      </c>
      <c r="Z91">
        <v>56</v>
      </c>
      <c r="AA91">
        <v>60</v>
      </c>
      <c r="AB91">
        <v>41</v>
      </c>
      <c r="AC91">
        <v>29</v>
      </c>
      <c r="AD91">
        <v>1160</v>
      </c>
      <c r="AE91" t="s">
        <v>57</v>
      </c>
      <c r="AF91">
        <v>18</v>
      </c>
      <c r="AG91">
        <v>28.3</v>
      </c>
      <c r="AH91">
        <v>3.43</v>
      </c>
      <c r="AI91">
        <v>96</v>
      </c>
      <c r="AJ91">
        <v>66</v>
      </c>
      <c r="AK91">
        <v>0.59299999999999997</v>
      </c>
      <c r="AL91">
        <v>3.03</v>
      </c>
      <c r="AM91">
        <v>162</v>
      </c>
      <c r="AN91">
        <v>162</v>
      </c>
      <c r="AO91">
        <v>157</v>
      </c>
      <c r="AP91">
        <v>5</v>
      </c>
      <c r="AQ91">
        <v>19</v>
      </c>
      <c r="AR91">
        <v>4</v>
      </c>
      <c r="AS91">
        <v>45</v>
      </c>
      <c r="AT91">
        <v>1470.2</v>
      </c>
      <c r="AU91">
        <v>1351</v>
      </c>
      <c r="AV91">
        <v>555</v>
      </c>
      <c r="AW91">
        <v>495</v>
      </c>
      <c r="AX91">
        <v>110</v>
      </c>
      <c r="AY91">
        <v>352</v>
      </c>
      <c r="AZ91">
        <v>26</v>
      </c>
      <c r="BA91">
        <v>1288</v>
      </c>
      <c r="BB91">
        <v>51</v>
      </c>
      <c r="BC91">
        <v>2</v>
      </c>
      <c r="BD91">
        <v>37</v>
      </c>
      <c r="BE91">
        <v>6020</v>
      </c>
      <c r="BF91">
        <v>124</v>
      </c>
      <c r="BG91">
        <v>3.17</v>
      </c>
      <c r="BH91">
        <v>1.1579999999999999</v>
      </c>
      <c r="BI91">
        <v>8.3000000000000007</v>
      </c>
      <c r="BJ91">
        <v>0.7</v>
      </c>
      <c r="BK91">
        <v>2.2000000000000002</v>
      </c>
      <c r="BL91">
        <v>7.9</v>
      </c>
      <c r="BM91">
        <v>3.66</v>
      </c>
      <c r="BN91">
        <v>1053</v>
      </c>
      <c r="BO91" t="s">
        <v>57</v>
      </c>
      <c r="BP91">
        <v>40</v>
      </c>
      <c r="BQ91">
        <v>3.43</v>
      </c>
      <c r="BR91">
        <v>0.69099999999999995</v>
      </c>
      <c r="BS91">
        <v>162</v>
      </c>
      <c r="BT91">
        <v>1458</v>
      </c>
      <c r="BU91">
        <v>1167</v>
      </c>
      <c r="BV91">
        <v>13236</v>
      </c>
      <c r="BW91">
        <v>6137</v>
      </c>
      <c r="BX91">
        <v>4412</v>
      </c>
      <c r="BY91">
        <v>1625</v>
      </c>
      <c r="BZ91">
        <v>100</v>
      </c>
      <c r="CA91">
        <v>139</v>
      </c>
      <c r="CB91">
        <v>0.98399999999999999</v>
      </c>
      <c r="CC91">
        <v>43</v>
      </c>
      <c r="CD91">
        <v>4</v>
      </c>
      <c r="CE91">
        <v>11</v>
      </c>
      <c r="CF91">
        <v>1</v>
      </c>
    </row>
    <row r="92" spans="1:84" x14ac:dyDescent="0.3">
      <c r="A92" t="s">
        <v>28</v>
      </c>
      <c r="B92">
        <v>2013</v>
      </c>
      <c r="C92">
        <v>44</v>
      </c>
      <c r="D92">
        <v>28.2</v>
      </c>
      <c r="E92">
        <v>4.2300000000000004</v>
      </c>
      <c r="F92">
        <v>162</v>
      </c>
      <c r="G92">
        <v>6334</v>
      </c>
      <c r="H92">
        <v>5676</v>
      </c>
      <c r="I92">
        <v>685</v>
      </c>
      <c r="J92">
        <v>1468</v>
      </c>
      <c r="K92">
        <v>302</v>
      </c>
      <c r="L92">
        <v>31</v>
      </c>
      <c r="M92">
        <v>130</v>
      </c>
      <c r="N92">
        <v>647</v>
      </c>
      <c r="O92">
        <v>62</v>
      </c>
      <c r="P92">
        <v>41</v>
      </c>
      <c r="Q92">
        <v>519</v>
      </c>
      <c r="R92">
        <v>1142</v>
      </c>
      <c r="S92">
        <v>0.25900000000000001</v>
      </c>
      <c r="T92">
        <v>0.32300000000000001</v>
      </c>
      <c r="U92">
        <v>0.39100000000000001</v>
      </c>
      <c r="V92">
        <v>0.71499999999999997</v>
      </c>
      <c r="W92">
        <v>96</v>
      </c>
      <c r="X92">
        <v>2222</v>
      </c>
      <c r="Y92">
        <v>160</v>
      </c>
      <c r="Z92">
        <v>43</v>
      </c>
      <c r="AA92">
        <v>50</v>
      </c>
      <c r="AB92">
        <v>43</v>
      </c>
      <c r="AC92">
        <v>51</v>
      </c>
      <c r="AD92">
        <v>1160</v>
      </c>
      <c r="AE92" t="s">
        <v>28</v>
      </c>
      <c r="AF92">
        <v>23</v>
      </c>
      <c r="AG92">
        <v>27.6</v>
      </c>
      <c r="AH92">
        <v>4.29</v>
      </c>
      <c r="AI92">
        <v>81</v>
      </c>
      <c r="AJ92">
        <v>81</v>
      </c>
      <c r="AK92">
        <v>0.5</v>
      </c>
      <c r="AL92">
        <v>3.92</v>
      </c>
      <c r="AM92">
        <v>162</v>
      </c>
      <c r="AN92">
        <v>162</v>
      </c>
      <c r="AO92">
        <v>156</v>
      </c>
      <c r="AP92">
        <v>6</v>
      </c>
      <c r="AQ92">
        <v>7</v>
      </c>
      <c r="AR92">
        <v>2</v>
      </c>
      <c r="AS92">
        <v>38</v>
      </c>
      <c r="AT92">
        <v>1495</v>
      </c>
      <c r="AU92">
        <v>1460</v>
      </c>
      <c r="AV92">
        <v>695</v>
      </c>
      <c r="AW92">
        <v>651</v>
      </c>
      <c r="AX92">
        <v>176</v>
      </c>
      <c r="AY92">
        <v>485</v>
      </c>
      <c r="AZ92">
        <v>42</v>
      </c>
      <c r="BA92">
        <v>1218</v>
      </c>
      <c r="BB92">
        <v>60</v>
      </c>
      <c r="BC92">
        <v>3</v>
      </c>
      <c r="BD92">
        <v>84</v>
      </c>
      <c r="BE92">
        <v>6338</v>
      </c>
      <c r="BF92">
        <v>99</v>
      </c>
      <c r="BG92">
        <v>4.04</v>
      </c>
      <c r="BH92">
        <v>1.3009999999999999</v>
      </c>
      <c r="BI92">
        <v>8.8000000000000007</v>
      </c>
      <c r="BJ92">
        <v>1.1000000000000001</v>
      </c>
      <c r="BK92">
        <v>2.9</v>
      </c>
      <c r="BL92">
        <v>7.3</v>
      </c>
      <c r="BM92">
        <v>2.5099999999999998</v>
      </c>
      <c r="BN92">
        <v>1158</v>
      </c>
      <c r="BO92" t="s">
        <v>28</v>
      </c>
      <c r="BP92">
        <v>44</v>
      </c>
      <c r="BQ92">
        <v>4.29</v>
      </c>
      <c r="BR92">
        <v>0.69699999999999995</v>
      </c>
      <c r="BS92">
        <v>162</v>
      </c>
      <c r="BT92">
        <v>1458</v>
      </c>
      <c r="BU92">
        <v>1161</v>
      </c>
      <c r="BV92">
        <v>13455</v>
      </c>
      <c r="BW92">
        <v>6293</v>
      </c>
      <c r="BX92">
        <v>4485</v>
      </c>
      <c r="BY92">
        <v>1733</v>
      </c>
      <c r="BZ92">
        <v>75</v>
      </c>
      <c r="CA92">
        <v>135</v>
      </c>
      <c r="CB92">
        <v>0.98799999999999999</v>
      </c>
      <c r="CC92">
        <v>38</v>
      </c>
      <c r="CD92">
        <v>3</v>
      </c>
      <c r="CE92">
        <v>88</v>
      </c>
      <c r="CF92">
        <v>8</v>
      </c>
    </row>
    <row r="93" spans="1:84" x14ac:dyDescent="0.3">
      <c r="A93" t="s">
        <v>29</v>
      </c>
      <c r="B93">
        <v>2013</v>
      </c>
      <c r="C93">
        <v>44</v>
      </c>
      <c r="D93">
        <v>26.8</v>
      </c>
      <c r="E93">
        <v>4.25</v>
      </c>
      <c r="F93">
        <v>162</v>
      </c>
      <c r="G93">
        <v>6133</v>
      </c>
      <c r="H93">
        <v>5441</v>
      </c>
      <c r="I93">
        <v>688</v>
      </c>
      <c r="J93">
        <v>1354</v>
      </c>
      <c r="K93">
        <v>247</v>
      </c>
      <c r="L93">
        <v>21</v>
      </c>
      <c r="M93">
        <v>181</v>
      </c>
      <c r="N93">
        <v>656</v>
      </c>
      <c r="O93">
        <v>64</v>
      </c>
      <c r="P93">
        <v>31</v>
      </c>
      <c r="Q93">
        <v>542</v>
      </c>
      <c r="R93">
        <v>1384</v>
      </c>
      <c r="S93">
        <v>0.249</v>
      </c>
      <c r="T93">
        <v>0.32100000000000001</v>
      </c>
      <c r="U93">
        <v>0.40200000000000002</v>
      </c>
      <c r="V93">
        <v>0.72299999999999998</v>
      </c>
      <c r="W93">
        <v>99</v>
      </c>
      <c r="X93">
        <v>2186</v>
      </c>
      <c r="Y93">
        <v>119</v>
      </c>
      <c r="Z93">
        <v>55</v>
      </c>
      <c r="AA93">
        <v>58</v>
      </c>
      <c r="AB93">
        <v>35</v>
      </c>
      <c r="AC93">
        <v>36</v>
      </c>
      <c r="AD93">
        <v>1132</v>
      </c>
      <c r="AE93" t="s">
        <v>29</v>
      </c>
      <c r="AF93">
        <v>21</v>
      </c>
      <c r="AG93">
        <v>27.2</v>
      </c>
      <c r="AH93">
        <v>3.38</v>
      </c>
      <c r="AI93">
        <v>96</v>
      </c>
      <c r="AJ93">
        <v>66</v>
      </c>
      <c r="AK93">
        <v>0.59299999999999997</v>
      </c>
      <c r="AL93">
        <v>3.18</v>
      </c>
      <c r="AM93">
        <v>162</v>
      </c>
      <c r="AN93">
        <v>162</v>
      </c>
      <c r="AO93">
        <v>161</v>
      </c>
      <c r="AP93">
        <v>1</v>
      </c>
      <c r="AQ93">
        <v>12</v>
      </c>
      <c r="AR93">
        <v>0</v>
      </c>
      <c r="AS93">
        <v>53</v>
      </c>
      <c r="AT93">
        <v>1450.1</v>
      </c>
      <c r="AU93">
        <v>1326</v>
      </c>
      <c r="AV93">
        <v>548</v>
      </c>
      <c r="AW93">
        <v>512</v>
      </c>
      <c r="AX93">
        <v>127</v>
      </c>
      <c r="AY93">
        <v>409</v>
      </c>
      <c r="AZ93">
        <v>35</v>
      </c>
      <c r="BA93">
        <v>1232</v>
      </c>
      <c r="BB93">
        <v>51</v>
      </c>
      <c r="BC93">
        <v>3</v>
      </c>
      <c r="BD93">
        <v>50</v>
      </c>
      <c r="BE93">
        <v>5989</v>
      </c>
      <c r="BF93">
        <v>118</v>
      </c>
      <c r="BG93">
        <v>3.44</v>
      </c>
      <c r="BH93">
        <v>1.196</v>
      </c>
      <c r="BI93">
        <v>8.1999999999999993</v>
      </c>
      <c r="BJ93">
        <v>0.8</v>
      </c>
      <c r="BK93">
        <v>2.5</v>
      </c>
      <c r="BL93">
        <v>7.6</v>
      </c>
      <c r="BM93">
        <v>3.01</v>
      </c>
      <c r="BN93">
        <v>1090</v>
      </c>
      <c r="BO93" t="s">
        <v>29</v>
      </c>
      <c r="BP93">
        <v>43</v>
      </c>
      <c r="BQ93">
        <v>3.38</v>
      </c>
      <c r="BR93">
        <v>0.7</v>
      </c>
      <c r="BS93">
        <v>162</v>
      </c>
      <c r="BT93">
        <v>1458</v>
      </c>
      <c r="BU93">
        <v>1091</v>
      </c>
      <c r="BV93">
        <v>13053</v>
      </c>
      <c r="BW93">
        <v>6116</v>
      </c>
      <c r="BX93">
        <v>4351</v>
      </c>
      <c r="BY93">
        <v>1680</v>
      </c>
      <c r="BZ93">
        <v>85</v>
      </c>
      <c r="CA93">
        <v>141</v>
      </c>
      <c r="CB93">
        <v>0.98599999999999999</v>
      </c>
      <c r="CC93">
        <v>64</v>
      </c>
      <c r="CD93">
        <v>6</v>
      </c>
      <c r="CE93">
        <v>47</v>
      </c>
      <c r="CF93">
        <v>4</v>
      </c>
    </row>
    <row r="94" spans="1:84" x14ac:dyDescent="0.3">
      <c r="A94" t="s">
        <v>30</v>
      </c>
      <c r="B94">
        <v>2013</v>
      </c>
      <c r="C94">
        <v>52</v>
      </c>
      <c r="D94">
        <v>27.7</v>
      </c>
      <c r="E94">
        <v>4.5999999999999996</v>
      </c>
      <c r="F94">
        <v>162</v>
      </c>
      <c r="G94">
        <v>6144</v>
      </c>
      <c r="H94">
        <v>5620</v>
      </c>
      <c r="I94">
        <v>745</v>
      </c>
      <c r="J94">
        <v>1460</v>
      </c>
      <c r="K94">
        <v>298</v>
      </c>
      <c r="L94">
        <v>14</v>
      </c>
      <c r="M94">
        <v>212</v>
      </c>
      <c r="N94">
        <v>719</v>
      </c>
      <c r="O94">
        <v>79</v>
      </c>
      <c r="P94">
        <v>29</v>
      </c>
      <c r="Q94">
        <v>416</v>
      </c>
      <c r="R94">
        <v>1125</v>
      </c>
      <c r="S94">
        <v>0.26</v>
      </c>
      <c r="T94">
        <v>0.313</v>
      </c>
      <c r="U94">
        <v>0.43099999999999999</v>
      </c>
      <c r="V94">
        <v>0.74399999999999999</v>
      </c>
      <c r="W94">
        <v>101</v>
      </c>
      <c r="X94">
        <v>2422</v>
      </c>
      <c r="Y94">
        <v>105</v>
      </c>
      <c r="Z94">
        <v>36</v>
      </c>
      <c r="AA94">
        <v>27</v>
      </c>
      <c r="AB94">
        <v>45</v>
      </c>
      <c r="AC94">
        <v>36</v>
      </c>
      <c r="AD94">
        <v>1053</v>
      </c>
      <c r="AE94" t="s">
        <v>30</v>
      </c>
      <c r="AF94">
        <v>26</v>
      </c>
      <c r="AG94">
        <v>27.9</v>
      </c>
      <c r="AH94">
        <v>4.38</v>
      </c>
      <c r="AI94">
        <v>85</v>
      </c>
      <c r="AJ94">
        <v>77</v>
      </c>
      <c r="AK94">
        <v>0.52500000000000002</v>
      </c>
      <c r="AL94">
        <v>4.2</v>
      </c>
      <c r="AM94">
        <v>162</v>
      </c>
      <c r="AN94">
        <v>162</v>
      </c>
      <c r="AO94">
        <v>160</v>
      </c>
      <c r="AP94">
        <v>2</v>
      </c>
      <c r="AQ94">
        <v>6</v>
      </c>
      <c r="AR94">
        <v>1</v>
      </c>
      <c r="AS94">
        <v>57</v>
      </c>
      <c r="AT94">
        <v>1453</v>
      </c>
      <c r="AU94">
        <v>1438</v>
      </c>
      <c r="AV94">
        <v>709</v>
      </c>
      <c r="AW94">
        <v>678</v>
      </c>
      <c r="AX94">
        <v>202</v>
      </c>
      <c r="AY94">
        <v>473</v>
      </c>
      <c r="AZ94">
        <v>32</v>
      </c>
      <c r="BA94">
        <v>1169</v>
      </c>
      <c r="BB94">
        <v>50</v>
      </c>
      <c r="BC94">
        <v>3</v>
      </c>
      <c r="BD94">
        <v>38</v>
      </c>
      <c r="BE94">
        <v>6144</v>
      </c>
      <c r="BF94">
        <v>98</v>
      </c>
      <c r="BG94">
        <v>4.33</v>
      </c>
      <c r="BH94">
        <v>1.3149999999999999</v>
      </c>
      <c r="BI94">
        <v>8.9</v>
      </c>
      <c r="BJ94">
        <v>1.3</v>
      </c>
      <c r="BK94">
        <v>2.9</v>
      </c>
      <c r="BL94">
        <v>7.2</v>
      </c>
      <c r="BM94">
        <v>2.4700000000000002</v>
      </c>
      <c r="BN94">
        <v>1076</v>
      </c>
      <c r="BO94" t="s">
        <v>30</v>
      </c>
      <c r="BP94">
        <v>52</v>
      </c>
      <c r="BQ94">
        <v>4.38</v>
      </c>
      <c r="BR94">
        <v>0.70099999999999996</v>
      </c>
      <c r="BS94">
        <v>162</v>
      </c>
      <c r="BT94">
        <v>1458</v>
      </c>
      <c r="BU94">
        <v>1204</v>
      </c>
      <c r="BV94">
        <v>13077</v>
      </c>
      <c r="BW94">
        <v>6027</v>
      </c>
      <c r="BX94">
        <v>4359</v>
      </c>
      <c r="BY94">
        <v>1614</v>
      </c>
      <c r="BZ94">
        <v>54</v>
      </c>
      <c r="CA94">
        <v>165</v>
      </c>
      <c r="CB94">
        <v>0.99099999999999999</v>
      </c>
      <c r="CC94">
        <v>25</v>
      </c>
      <c r="CD94">
        <v>2</v>
      </c>
      <c r="CE94">
        <v>19</v>
      </c>
      <c r="CF94">
        <v>2</v>
      </c>
    </row>
    <row r="95" spans="1:84" x14ac:dyDescent="0.3">
      <c r="A95" t="s">
        <v>31</v>
      </c>
      <c r="B95">
        <v>2013</v>
      </c>
      <c r="C95">
        <v>48</v>
      </c>
      <c r="D95">
        <v>29.6</v>
      </c>
      <c r="E95">
        <v>5.27</v>
      </c>
      <c r="F95">
        <v>162</v>
      </c>
      <c r="G95">
        <v>6382</v>
      </c>
      <c r="H95">
        <v>5651</v>
      </c>
      <c r="I95">
        <v>853</v>
      </c>
      <c r="J95">
        <v>1566</v>
      </c>
      <c r="K95">
        <v>363</v>
      </c>
      <c r="L95">
        <v>29</v>
      </c>
      <c r="M95">
        <v>178</v>
      </c>
      <c r="N95">
        <v>819</v>
      </c>
      <c r="O95">
        <v>123</v>
      </c>
      <c r="P95">
        <v>19</v>
      </c>
      <c r="Q95">
        <v>581</v>
      </c>
      <c r="R95">
        <v>1308</v>
      </c>
      <c r="S95">
        <v>0.27700000000000002</v>
      </c>
      <c r="T95">
        <v>0.34899999999999998</v>
      </c>
      <c r="U95">
        <v>0.44600000000000001</v>
      </c>
      <c r="V95">
        <v>0.79500000000000004</v>
      </c>
      <c r="W95">
        <v>116</v>
      </c>
      <c r="X95">
        <v>2521</v>
      </c>
      <c r="Y95">
        <v>137</v>
      </c>
      <c r="Z95">
        <v>72</v>
      </c>
      <c r="AA95">
        <v>24</v>
      </c>
      <c r="AB95">
        <v>50</v>
      </c>
      <c r="AC95">
        <v>51</v>
      </c>
      <c r="AD95">
        <v>1212</v>
      </c>
      <c r="AE95" t="s">
        <v>31</v>
      </c>
      <c r="AF95">
        <v>26</v>
      </c>
      <c r="AG95">
        <v>30.2</v>
      </c>
      <c r="AH95">
        <v>4.05</v>
      </c>
      <c r="AI95">
        <v>97</v>
      </c>
      <c r="AJ95">
        <v>65</v>
      </c>
      <c r="AK95">
        <v>0.59899999999999998</v>
      </c>
      <c r="AL95">
        <v>3.79</v>
      </c>
      <c r="AM95">
        <v>162</v>
      </c>
      <c r="AN95">
        <v>162</v>
      </c>
      <c r="AO95">
        <v>157</v>
      </c>
      <c r="AP95">
        <v>5</v>
      </c>
      <c r="AQ95">
        <v>8</v>
      </c>
      <c r="AR95">
        <v>2</v>
      </c>
      <c r="AS95">
        <v>33</v>
      </c>
      <c r="AT95">
        <v>1454</v>
      </c>
      <c r="AU95">
        <v>1366</v>
      </c>
      <c r="AV95">
        <v>656</v>
      </c>
      <c r="AW95">
        <v>613</v>
      </c>
      <c r="AX95">
        <v>156</v>
      </c>
      <c r="AY95">
        <v>524</v>
      </c>
      <c r="AZ95">
        <v>10</v>
      </c>
      <c r="BA95">
        <v>1294</v>
      </c>
      <c r="BB95">
        <v>47</v>
      </c>
      <c r="BC95">
        <v>5</v>
      </c>
      <c r="BD95">
        <v>47</v>
      </c>
      <c r="BE95">
        <v>6143</v>
      </c>
      <c r="BF95">
        <v>109</v>
      </c>
      <c r="BG95">
        <v>3.84</v>
      </c>
      <c r="BH95">
        <v>1.3</v>
      </c>
      <c r="BI95">
        <v>8.5</v>
      </c>
      <c r="BJ95">
        <v>1</v>
      </c>
      <c r="BK95">
        <v>3.2</v>
      </c>
      <c r="BL95">
        <v>8</v>
      </c>
      <c r="BM95">
        <v>2.4700000000000002</v>
      </c>
      <c r="BN95">
        <v>1125</v>
      </c>
      <c r="BO95" t="s">
        <v>31</v>
      </c>
      <c r="BP95">
        <v>48</v>
      </c>
      <c r="BQ95">
        <v>4.05</v>
      </c>
      <c r="BR95">
        <v>0.69399999999999995</v>
      </c>
      <c r="BS95">
        <v>162</v>
      </c>
      <c r="BT95">
        <v>1458</v>
      </c>
      <c r="BU95">
        <v>1121</v>
      </c>
      <c r="BV95">
        <v>13086</v>
      </c>
      <c r="BW95">
        <v>5958</v>
      </c>
      <c r="BX95">
        <v>4362</v>
      </c>
      <c r="BY95">
        <v>1516</v>
      </c>
      <c r="BZ95">
        <v>80</v>
      </c>
      <c r="CA95">
        <v>142</v>
      </c>
      <c r="CB95">
        <v>0.98699999999999999</v>
      </c>
      <c r="CC95">
        <v>18</v>
      </c>
      <c r="CD95">
        <v>2</v>
      </c>
      <c r="CE95">
        <v>11</v>
      </c>
      <c r="CF95">
        <v>1</v>
      </c>
    </row>
    <row r="96" spans="1:84" x14ac:dyDescent="0.3">
      <c r="A96" t="s">
        <v>32</v>
      </c>
      <c r="B96">
        <v>2013</v>
      </c>
      <c r="C96">
        <v>56</v>
      </c>
      <c r="D96">
        <v>27.9</v>
      </c>
      <c r="E96">
        <v>3.72</v>
      </c>
      <c r="F96">
        <v>162</v>
      </c>
      <c r="G96">
        <v>6079</v>
      </c>
      <c r="H96">
        <v>5498</v>
      </c>
      <c r="I96">
        <v>602</v>
      </c>
      <c r="J96">
        <v>1307</v>
      </c>
      <c r="K96">
        <v>297</v>
      </c>
      <c r="L96">
        <v>18</v>
      </c>
      <c r="M96">
        <v>172</v>
      </c>
      <c r="N96">
        <v>576</v>
      </c>
      <c r="O96">
        <v>63</v>
      </c>
      <c r="P96">
        <v>32</v>
      </c>
      <c r="Q96">
        <v>439</v>
      </c>
      <c r="R96">
        <v>1230</v>
      </c>
      <c r="S96">
        <v>0.23799999999999999</v>
      </c>
      <c r="T96">
        <v>0.3</v>
      </c>
      <c r="U96">
        <v>0.39200000000000002</v>
      </c>
      <c r="V96">
        <v>0.69299999999999995</v>
      </c>
      <c r="W96">
        <v>89</v>
      </c>
      <c r="X96">
        <v>2156</v>
      </c>
      <c r="Y96">
        <v>120</v>
      </c>
      <c r="Z96">
        <v>67</v>
      </c>
      <c r="AA96">
        <v>43</v>
      </c>
      <c r="AB96">
        <v>30</v>
      </c>
      <c r="AC96">
        <v>28</v>
      </c>
      <c r="AD96">
        <v>1092</v>
      </c>
      <c r="AE96" t="s">
        <v>32</v>
      </c>
      <c r="AF96">
        <v>31</v>
      </c>
      <c r="AG96">
        <v>28.7</v>
      </c>
      <c r="AH96">
        <v>4.25</v>
      </c>
      <c r="AI96">
        <v>66</v>
      </c>
      <c r="AJ96">
        <v>96</v>
      </c>
      <c r="AK96">
        <v>0.40699999999999997</v>
      </c>
      <c r="AL96">
        <v>4</v>
      </c>
      <c r="AM96">
        <v>162</v>
      </c>
      <c r="AN96">
        <v>162</v>
      </c>
      <c r="AO96">
        <v>159</v>
      </c>
      <c r="AP96">
        <v>3</v>
      </c>
      <c r="AQ96">
        <v>6</v>
      </c>
      <c r="AR96">
        <v>1</v>
      </c>
      <c r="AS96">
        <v>39</v>
      </c>
      <c r="AT96">
        <v>1448</v>
      </c>
      <c r="AU96">
        <v>1332</v>
      </c>
      <c r="AV96">
        <v>689</v>
      </c>
      <c r="AW96">
        <v>643</v>
      </c>
      <c r="AX96">
        <v>160</v>
      </c>
      <c r="AY96">
        <v>540</v>
      </c>
      <c r="AZ96">
        <v>43</v>
      </c>
      <c r="BA96">
        <v>1184</v>
      </c>
      <c r="BB96">
        <v>62</v>
      </c>
      <c r="BC96">
        <v>4</v>
      </c>
      <c r="BD96">
        <v>59</v>
      </c>
      <c r="BE96">
        <v>6149</v>
      </c>
      <c r="BF96">
        <v>97</v>
      </c>
      <c r="BG96">
        <v>4.0999999999999996</v>
      </c>
      <c r="BH96">
        <v>1.2929999999999999</v>
      </c>
      <c r="BI96">
        <v>8.3000000000000007</v>
      </c>
      <c r="BJ96">
        <v>1</v>
      </c>
      <c r="BK96">
        <v>3.4</v>
      </c>
      <c r="BL96">
        <v>7.4</v>
      </c>
      <c r="BM96">
        <v>2.19</v>
      </c>
      <c r="BN96">
        <v>1116</v>
      </c>
      <c r="BO96" t="s">
        <v>32</v>
      </c>
      <c r="BP96">
        <v>56</v>
      </c>
      <c r="BQ96">
        <v>4.25</v>
      </c>
      <c r="BR96">
        <v>0.70599999999999996</v>
      </c>
      <c r="BS96">
        <v>162</v>
      </c>
      <c r="BT96">
        <v>1458</v>
      </c>
      <c r="BU96">
        <v>1187</v>
      </c>
      <c r="BV96">
        <v>13032</v>
      </c>
      <c r="BW96">
        <v>6046</v>
      </c>
      <c r="BX96">
        <v>4344</v>
      </c>
      <c r="BY96">
        <v>1602</v>
      </c>
      <c r="BZ96">
        <v>100</v>
      </c>
      <c r="CA96">
        <v>129</v>
      </c>
      <c r="CB96">
        <v>0.98299999999999998</v>
      </c>
      <c r="CC96">
        <v>18</v>
      </c>
      <c r="CD96">
        <v>2</v>
      </c>
      <c r="CE96">
        <v>29</v>
      </c>
      <c r="CF96">
        <v>3</v>
      </c>
    </row>
    <row r="97" spans="1:84" x14ac:dyDescent="0.3">
      <c r="A97" t="s">
        <v>33</v>
      </c>
      <c r="B97">
        <v>2013</v>
      </c>
      <c r="C97">
        <v>47</v>
      </c>
      <c r="D97">
        <v>29.1</v>
      </c>
      <c r="E97">
        <v>3.69</v>
      </c>
      <c r="F97">
        <v>162</v>
      </c>
      <c r="G97">
        <v>6077</v>
      </c>
      <c r="H97">
        <v>5563</v>
      </c>
      <c r="I97">
        <v>598</v>
      </c>
      <c r="J97">
        <v>1385</v>
      </c>
      <c r="K97">
        <v>237</v>
      </c>
      <c r="L97">
        <v>19</v>
      </c>
      <c r="M97">
        <v>148</v>
      </c>
      <c r="N97">
        <v>574</v>
      </c>
      <c r="O97">
        <v>105</v>
      </c>
      <c r="P97">
        <v>42</v>
      </c>
      <c r="Q97">
        <v>411</v>
      </c>
      <c r="R97">
        <v>1207</v>
      </c>
      <c r="S97">
        <v>0.249</v>
      </c>
      <c r="T97">
        <v>0.30199999999999999</v>
      </c>
      <c r="U97">
        <v>0.378</v>
      </c>
      <c r="V97">
        <v>0.68</v>
      </c>
      <c r="W97">
        <v>84</v>
      </c>
      <c r="X97">
        <v>2104</v>
      </c>
      <c r="Y97">
        <v>124</v>
      </c>
      <c r="Z97">
        <v>34</v>
      </c>
      <c r="AA97">
        <v>19</v>
      </c>
      <c r="AB97">
        <v>48</v>
      </c>
      <c r="AC97">
        <v>23</v>
      </c>
      <c r="AD97">
        <v>1068</v>
      </c>
      <c r="AE97" t="s">
        <v>33</v>
      </c>
      <c r="AF97">
        <v>24</v>
      </c>
      <c r="AG97">
        <v>27.1</v>
      </c>
      <c r="AH97">
        <v>4.46</v>
      </c>
      <c r="AI97">
        <v>63</v>
      </c>
      <c r="AJ97">
        <v>99</v>
      </c>
      <c r="AK97">
        <v>0.38900000000000001</v>
      </c>
      <c r="AL97">
        <v>3.98</v>
      </c>
      <c r="AM97">
        <v>162</v>
      </c>
      <c r="AN97">
        <v>162</v>
      </c>
      <c r="AO97">
        <v>157</v>
      </c>
      <c r="AP97">
        <v>5</v>
      </c>
      <c r="AQ97">
        <v>5</v>
      </c>
      <c r="AR97">
        <v>1</v>
      </c>
      <c r="AS97">
        <v>40</v>
      </c>
      <c r="AT97">
        <v>1455</v>
      </c>
      <c r="AU97">
        <v>1424</v>
      </c>
      <c r="AV97">
        <v>723</v>
      </c>
      <c r="AW97">
        <v>643</v>
      </c>
      <c r="AX97">
        <v>182</v>
      </c>
      <c r="AY97">
        <v>509</v>
      </c>
      <c r="AZ97">
        <v>24</v>
      </c>
      <c r="BA97">
        <v>1249</v>
      </c>
      <c r="BB97">
        <v>60</v>
      </c>
      <c r="BC97">
        <v>4</v>
      </c>
      <c r="BD97">
        <v>62</v>
      </c>
      <c r="BE97">
        <v>6214</v>
      </c>
      <c r="BF97">
        <v>106</v>
      </c>
      <c r="BG97">
        <v>4.13</v>
      </c>
      <c r="BH97">
        <v>1.329</v>
      </c>
      <c r="BI97">
        <v>8.8000000000000007</v>
      </c>
      <c r="BJ97">
        <v>1.1000000000000001</v>
      </c>
      <c r="BK97">
        <v>3.1</v>
      </c>
      <c r="BL97">
        <v>7.7</v>
      </c>
      <c r="BM97">
        <v>2.4500000000000002</v>
      </c>
      <c r="BN97">
        <v>1126</v>
      </c>
      <c r="BO97" t="s">
        <v>33</v>
      </c>
      <c r="BP97">
        <v>47</v>
      </c>
      <c r="BQ97">
        <v>4.46</v>
      </c>
      <c r="BR97">
        <v>0.68700000000000006</v>
      </c>
      <c r="BS97">
        <v>162</v>
      </c>
      <c r="BT97">
        <v>1458</v>
      </c>
      <c r="BU97">
        <v>1110</v>
      </c>
      <c r="BV97">
        <v>13095</v>
      </c>
      <c r="BW97">
        <v>6041</v>
      </c>
      <c r="BX97">
        <v>4365</v>
      </c>
      <c r="BY97">
        <v>1555</v>
      </c>
      <c r="BZ97">
        <v>121</v>
      </c>
      <c r="CA97">
        <v>155</v>
      </c>
      <c r="CB97">
        <v>0.98</v>
      </c>
      <c r="CC97">
        <v>-70</v>
      </c>
      <c r="CD97">
        <v>-6</v>
      </c>
      <c r="CE97">
        <v>-53</v>
      </c>
      <c r="CF97">
        <v>-5</v>
      </c>
    </row>
    <row r="98" spans="1:84" x14ac:dyDescent="0.3">
      <c r="A98" t="s">
        <v>34</v>
      </c>
      <c r="B98">
        <v>2013</v>
      </c>
      <c r="C98">
        <v>39</v>
      </c>
      <c r="D98">
        <v>28.5</v>
      </c>
      <c r="E98">
        <v>4.3099999999999996</v>
      </c>
      <c r="F98">
        <v>162</v>
      </c>
      <c r="G98">
        <v>6293</v>
      </c>
      <c r="H98">
        <v>5499</v>
      </c>
      <c r="I98">
        <v>698</v>
      </c>
      <c r="J98">
        <v>1370</v>
      </c>
      <c r="K98">
        <v>274</v>
      </c>
      <c r="L98">
        <v>20</v>
      </c>
      <c r="M98">
        <v>155</v>
      </c>
      <c r="N98">
        <v>664</v>
      </c>
      <c r="O98">
        <v>67</v>
      </c>
      <c r="P98">
        <v>35</v>
      </c>
      <c r="Q98">
        <v>585</v>
      </c>
      <c r="R98">
        <v>1245</v>
      </c>
      <c r="S98">
        <v>0.249</v>
      </c>
      <c r="T98">
        <v>0.32700000000000001</v>
      </c>
      <c r="U98">
        <v>0.39100000000000001</v>
      </c>
      <c r="V98">
        <v>0.71799999999999997</v>
      </c>
      <c r="W98">
        <v>98</v>
      </c>
      <c r="X98">
        <v>2149</v>
      </c>
      <c r="Y98">
        <v>129</v>
      </c>
      <c r="Z98">
        <v>76</v>
      </c>
      <c r="AA98">
        <v>85</v>
      </c>
      <c r="AB98">
        <v>46</v>
      </c>
      <c r="AC98">
        <v>65</v>
      </c>
      <c r="AD98">
        <v>1191</v>
      </c>
      <c r="AE98" t="s">
        <v>34</v>
      </c>
      <c r="AF98">
        <v>20</v>
      </c>
      <c r="AG98">
        <v>27.7</v>
      </c>
      <c r="AH98">
        <v>3.64</v>
      </c>
      <c r="AI98">
        <v>90</v>
      </c>
      <c r="AJ98">
        <v>72</v>
      </c>
      <c r="AK98">
        <v>0.55600000000000005</v>
      </c>
      <c r="AL98">
        <v>3.38</v>
      </c>
      <c r="AM98">
        <v>162</v>
      </c>
      <c r="AN98">
        <v>162</v>
      </c>
      <c r="AO98">
        <v>157</v>
      </c>
      <c r="AP98">
        <v>5</v>
      </c>
      <c r="AQ98">
        <v>17</v>
      </c>
      <c r="AR98">
        <v>2</v>
      </c>
      <c r="AS98">
        <v>43</v>
      </c>
      <c r="AT98">
        <v>1473.2</v>
      </c>
      <c r="AU98">
        <v>1294</v>
      </c>
      <c r="AV98">
        <v>589</v>
      </c>
      <c r="AW98">
        <v>554</v>
      </c>
      <c r="AX98">
        <v>170</v>
      </c>
      <c r="AY98">
        <v>435</v>
      </c>
      <c r="AZ98">
        <v>28</v>
      </c>
      <c r="BA98">
        <v>1296</v>
      </c>
      <c r="BB98">
        <v>66</v>
      </c>
      <c r="BC98">
        <v>5</v>
      </c>
      <c r="BD98">
        <v>44</v>
      </c>
      <c r="BE98">
        <v>6077</v>
      </c>
      <c r="BF98">
        <v>112</v>
      </c>
      <c r="BG98">
        <v>3.81</v>
      </c>
      <c r="BH98">
        <v>1.173</v>
      </c>
      <c r="BI98">
        <v>7.9</v>
      </c>
      <c r="BJ98">
        <v>1</v>
      </c>
      <c r="BK98">
        <v>2.7</v>
      </c>
      <c r="BL98">
        <v>7.9</v>
      </c>
      <c r="BM98">
        <v>2.98</v>
      </c>
      <c r="BN98">
        <v>1067</v>
      </c>
      <c r="BO98" t="s">
        <v>34</v>
      </c>
      <c r="BP98">
        <v>39</v>
      </c>
      <c r="BQ98">
        <v>3.64</v>
      </c>
      <c r="BR98">
        <v>0.71499999999999997</v>
      </c>
      <c r="BS98">
        <v>162</v>
      </c>
      <c r="BT98">
        <v>1458</v>
      </c>
      <c r="BU98">
        <v>1122</v>
      </c>
      <c r="BV98">
        <v>13263</v>
      </c>
      <c r="BW98">
        <v>6140</v>
      </c>
      <c r="BX98">
        <v>4421</v>
      </c>
      <c r="BY98">
        <v>1643</v>
      </c>
      <c r="BZ98">
        <v>76</v>
      </c>
      <c r="CA98">
        <v>131</v>
      </c>
      <c r="CB98">
        <v>0.98799999999999999</v>
      </c>
      <c r="CC98">
        <v>82</v>
      </c>
      <c r="CD98">
        <v>7</v>
      </c>
      <c r="CE98">
        <v>34</v>
      </c>
      <c r="CF98">
        <v>3</v>
      </c>
    </row>
    <row r="99" spans="1:84" x14ac:dyDescent="0.3">
      <c r="A99" t="s">
        <v>35</v>
      </c>
      <c r="B99">
        <v>2013</v>
      </c>
      <c r="C99">
        <v>49</v>
      </c>
      <c r="D99">
        <v>28.5</v>
      </c>
      <c r="E99">
        <v>4.5999999999999996</v>
      </c>
      <c r="F99">
        <v>162</v>
      </c>
      <c r="G99">
        <v>6165</v>
      </c>
      <c r="H99">
        <v>5465</v>
      </c>
      <c r="I99">
        <v>745</v>
      </c>
      <c r="J99">
        <v>1391</v>
      </c>
      <c r="K99">
        <v>290</v>
      </c>
      <c r="L99">
        <v>23</v>
      </c>
      <c r="M99">
        <v>171</v>
      </c>
      <c r="N99">
        <v>711</v>
      </c>
      <c r="O99">
        <v>117</v>
      </c>
      <c r="P99">
        <v>36</v>
      </c>
      <c r="Q99">
        <v>562</v>
      </c>
      <c r="R99">
        <v>1283</v>
      </c>
      <c r="S99">
        <v>0.255</v>
      </c>
      <c r="T99">
        <v>0.32700000000000001</v>
      </c>
      <c r="U99">
        <v>0.41</v>
      </c>
      <c r="V99">
        <v>0.73699999999999999</v>
      </c>
      <c r="W99">
        <v>107</v>
      </c>
      <c r="X99">
        <v>2240</v>
      </c>
      <c r="Y99">
        <v>106</v>
      </c>
      <c r="Z99">
        <v>51</v>
      </c>
      <c r="AA99">
        <v>31</v>
      </c>
      <c r="AB99">
        <v>56</v>
      </c>
      <c r="AC99">
        <v>19</v>
      </c>
      <c r="AD99">
        <v>1126</v>
      </c>
      <c r="AE99" t="s">
        <v>35</v>
      </c>
      <c r="AF99">
        <v>28</v>
      </c>
      <c r="AG99">
        <v>27.5</v>
      </c>
      <c r="AH99">
        <v>4.09</v>
      </c>
      <c r="AI99">
        <v>92</v>
      </c>
      <c r="AJ99">
        <v>70</v>
      </c>
      <c r="AK99">
        <v>0.56799999999999995</v>
      </c>
      <c r="AL99">
        <v>3.82</v>
      </c>
      <c r="AM99">
        <v>162</v>
      </c>
      <c r="AN99">
        <v>162</v>
      </c>
      <c r="AO99">
        <v>159</v>
      </c>
      <c r="AP99">
        <v>3</v>
      </c>
      <c r="AQ99">
        <v>16</v>
      </c>
      <c r="AR99">
        <v>3</v>
      </c>
      <c r="AS99">
        <v>38</v>
      </c>
      <c r="AT99">
        <v>1441.1</v>
      </c>
      <c r="AU99">
        <v>1359</v>
      </c>
      <c r="AV99">
        <v>662</v>
      </c>
      <c r="AW99">
        <v>611</v>
      </c>
      <c r="AX99">
        <v>147</v>
      </c>
      <c r="AY99">
        <v>554</v>
      </c>
      <c r="AZ99">
        <v>26</v>
      </c>
      <c r="BA99">
        <v>1379</v>
      </c>
      <c r="BB99">
        <v>58</v>
      </c>
      <c r="BC99">
        <v>3</v>
      </c>
      <c r="BD99">
        <v>71</v>
      </c>
      <c r="BE99">
        <v>6154</v>
      </c>
      <c r="BF99">
        <v>100</v>
      </c>
      <c r="BG99">
        <v>3.73</v>
      </c>
      <c r="BH99">
        <v>1.327</v>
      </c>
      <c r="BI99">
        <v>8.5</v>
      </c>
      <c r="BJ99">
        <v>0.9</v>
      </c>
      <c r="BK99">
        <v>3.5</v>
      </c>
      <c r="BL99">
        <v>8.6</v>
      </c>
      <c r="BM99">
        <v>2.4900000000000002</v>
      </c>
      <c r="BN99">
        <v>1168</v>
      </c>
      <c r="BO99" t="s">
        <v>35</v>
      </c>
      <c r="BP99">
        <v>48</v>
      </c>
      <c r="BQ99">
        <v>4.09</v>
      </c>
      <c r="BR99">
        <v>0.68300000000000005</v>
      </c>
      <c r="BS99">
        <v>162</v>
      </c>
      <c r="BT99">
        <v>1458</v>
      </c>
      <c r="BU99">
        <v>1149</v>
      </c>
      <c r="BV99">
        <v>12972</v>
      </c>
      <c r="BW99">
        <v>5925</v>
      </c>
      <c r="BX99">
        <v>4324</v>
      </c>
      <c r="BY99">
        <v>1503</v>
      </c>
      <c r="BZ99">
        <v>98</v>
      </c>
      <c r="CA99">
        <v>135</v>
      </c>
      <c r="CB99">
        <v>0.98299999999999998</v>
      </c>
      <c r="CC99">
        <v>-28</v>
      </c>
      <c r="CD99">
        <v>-3</v>
      </c>
      <c r="CE99">
        <v>-40</v>
      </c>
      <c r="CF99">
        <v>-4</v>
      </c>
    </row>
    <row r="100" spans="1:84" x14ac:dyDescent="0.3">
      <c r="A100" t="s">
        <v>36</v>
      </c>
      <c r="B100">
        <v>2013</v>
      </c>
      <c r="C100">
        <v>43</v>
      </c>
      <c r="D100">
        <v>27.7</v>
      </c>
      <c r="E100">
        <v>4.3600000000000003</v>
      </c>
      <c r="F100">
        <v>162</v>
      </c>
      <c r="G100">
        <v>6152</v>
      </c>
      <c r="H100">
        <v>5599</v>
      </c>
      <c r="I100">
        <v>706</v>
      </c>
      <c r="J100">
        <v>1511</v>
      </c>
      <c r="K100">
        <v>283</v>
      </c>
      <c r="L100">
        <v>36</v>
      </c>
      <c r="M100">
        <v>159</v>
      </c>
      <c r="N100">
        <v>673</v>
      </c>
      <c r="O100">
        <v>112</v>
      </c>
      <c r="P100">
        <v>32</v>
      </c>
      <c r="Q100">
        <v>427</v>
      </c>
      <c r="R100">
        <v>1204</v>
      </c>
      <c r="S100">
        <v>0.27</v>
      </c>
      <c r="T100">
        <v>0.32300000000000001</v>
      </c>
      <c r="U100">
        <v>0.41799999999999998</v>
      </c>
      <c r="V100">
        <v>0.74099999999999999</v>
      </c>
      <c r="W100">
        <v>91</v>
      </c>
      <c r="X100">
        <v>2343</v>
      </c>
      <c r="Y100">
        <v>111</v>
      </c>
      <c r="Z100">
        <v>26</v>
      </c>
      <c r="AA100">
        <v>65</v>
      </c>
      <c r="AB100">
        <v>35</v>
      </c>
      <c r="AC100">
        <v>26</v>
      </c>
      <c r="AD100">
        <v>1118</v>
      </c>
      <c r="AE100" t="s">
        <v>36</v>
      </c>
      <c r="AF100">
        <v>23</v>
      </c>
      <c r="AG100">
        <v>28.3</v>
      </c>
      <c r="AH100">
        <v>4.6900000000000004</v>
      </c>
      <c r="AI100">
        <v>74</v>
      </c>
      <c r="AJ100">
        <v>88</v>
      </c>
      <c r="AK100">
        <v>0.45700000000000002</v>
      </c>
      <c r="AL100">
        <v>4.4400000000000004</v>
      </c>
      <c r="AM100">
        <v>162</v>
      </c>
      <c r="AN100">
        <v>162</v>
      </c>
      <c r="AO100">
        <v>161</v>
      </c>
      <c r="AP100">
        <v>1</v>
      </c>
      <c r="AQ100">
        <v>5</v>
      </c>
      <c r="AR100">
        <v>0</v>
      </c>
      <c r="AS100">
        <v>35</v>
      </c>
      <c r="AT100">
        <v>1436</v>
      </c>
      <c r="AU100">
        <v>1545</v>
      </c>
      <c r="AV100">
        <v>760</v>
      </c>
      <c r="AW100">
        <v>708</v>
      </c>
      <c r="AX100">
        <v>136</v>
      </c>
      <c r="AY100">
        <v>517</v>
      </c>
      <c r="AZ100">
        <v>52</v>
      </c>
      <c r="BA100">
        <v>1064</v>
      </c>
      <c r="BB100">
        <v>40</v>
      </c>
      <c r="BC100">
        <v>15</v>
      </c>
      <c r="BD100">
        <v>62</v>
      </c>
      <c r="BE100">
        <v>6248</v>
      </c>
      <c r="BF100">
        <v>101</v>
      </c>
      <c r="BG100">
        <v>3.96</v>
      </c>
      <c r="BH100">
        <v>1.4359999999999999</v>
      </c>
      <c r="BI100">
        <v>9.6999999999999993</v>
      </c>
      <c r="BJ100">
        <v>0.9</v>
      </c>
      <c r="BK100">
        <v>3.2</v>
      </c>
      <c r="BL100">
        <v>6.7</v>
      </c>
      <c r="BM100">
        <v>2.06</v>
      </c>
      <c r="BN100">
        <v>1180</v>
      </c>
      <c r="BO100" t="s">
        <v>36</v>
      </c>
      <c r="BP100">
        <v>43</v>
      </c>
      <c r="BQ100">
        <v>4.6900000000000004</v>
      </c>
      <c r="BR100">
        <v>0.67400000000000004</v>
      </c>
      <c r="BS100">
        <v>162</v>
      </c>
      <c r="BT100">
        <v>1458</v>
      </c>
      <c r="BU100">
        <v>1152</v>
      </c>
      <c r="BV100">
        <v>12924</v>
      </c>
      <c r="BW100">
        <v>6253</v>
      </c>
      <c r="BX100">
        <v>4308</v>
      </c>
      <c r="BY100">
        <v>1855</v>
      </c>
      <c r="BZ100">
        <v>90</v>
      </c>
      <c r="CA100">
        <v>162</v>
      </c>
      <c r="CB100">
        <v>0.98599999999999999</v>
      </c>
      <c r="CC100">
        <v>-21</v>
      </c>
      <c r="CD100">
        <v>-2</v>
      </c>
      <c r="CE100">
        <v>-2</v>
      </c>
      <c r="CF100">
        <v>0</v>
      </c>
    </row>
    <row r="101" spans="1:84" x14ac:dyDescent="0.3">
      <c r="A101" t="s">
        <v>37</v>
      </c>
      <c r="B101">
        <v>2013</v>
      </c>
      <c r="C101">
        <v>39</v>
      </c>
      <c r="D101">
        <v>29.9</v>
      </c>
      <c r="E101">
        <v>4.91</v>
      </c>
      <c r="F101">
        <v>162</v>
      </c>
      <c r="G101">
        <v>6388</v>
      </c>
      <c r="H101">
        <v>5735</v>
      </c>
      <c r="I101">
        <v>796</v>
      </c>
      <c r="J101">
        <v>1625</v>
      </c>
      <c r="K101">
        <v>292</v>
      </c>
      <c r="L101">
        <v>23</v>
      </c>
      <c r="M101">
        <v>176</v>
      </c>
      <c r="N101">
        <v>767</v>
      </c>
      <c r="O101">
        <v>35</v>
      </c>
      <c r="P101">
        <v>20</v>
      </c>
      <c r="Q101">
        <v>531</v>
      </c>
      <c r="R101">
        <v>1073</v>
      </c>
      <c r="S101">
        <v>0.28299999999999997</v>
      </c>
      <c r="T101">
        <v>0.34599999999999997</v>
      </c>
      <c r="U101">
        <v>0.434</v>
      </c>
      <c r="V101">
        <v>0.78</v>
      </c>
      <c r="W101">
        <v>111</v>
      </c>
      <c r="X101">
        <v>2491</v>
      </c>
      <c r="Y101">
        <v>146</v>
      </c>
      <c r="Z101">
        <v>43</v>
      </c>
      <c r="AA101">
        <v>32</v>
      </c>
      <c r="AB101">
        <v>47</v>
      </c>
      <c r="AC101">
        <v>40</v>
      </c>
      <c r="AD101">
        <v>1250</v>
      </c>
      <c r="AE101" t="s">
        <v>37</v>
      </c>
      <c r="AF101">
        <v>20</v>
      </c>
      <c r="AG101">
        <v>28.4</v>
      </c>
      <c r="AH101">
        <v>3.85</v>
      </c>
      <c r="AI101">
        <v>93</v>
      </c>
      <c r="AJ101">
        <v>69</v>
      </c>
      <c r="AK101">
        <v>0.57399999999999995</v>
      </c>
      <c r="AL101">
        <v>3.61</v>
      </c>
      <c r="AM101">
        <v>162</v>
      </c>
      <c r="AN101">
        <v>162</v>
      </c>
      <c r="AO101">
        <v>159</v>
      </c>
      <c r="AP101">
        <v>3</v>
      </c>
      <c r="AQ101">
        <v>12</v>
      </c>
      <c r="AR101">
        <v>1</v>
      </c>
      <c r="AS101">
        <v>39</v>
      </c>
      <c r="AT101">
        <v>1462.2</v>
      </c>
      <c r="AU101">
        <v>1369</v>
      </c>
      <c r="AV101">
        <v>624</v>
      </c>
      <c r="AW101">
        <v>587</v>
      </c>
      <c r="AX101">
        <v>128</v>
      </c>
      <c r="AY101">
        <v>462</v>
      </c>
      <c r="AZ101">
        <v>29</v>
      </c>
      <c r="BA101">
        <v>1428</v>
      </c>
      <c r="BB101">
        <v>42</v>
      </c>
      <c r="BC101">
        <v>7</v>
      </c>
      <c r="BD101">
        <v>63</v>
      </c>
      <c r="BE101">
        <v>6119</v>
      </c>
      <c r="BF101">
        <v>116</v>
      </c>
      <c r="BG101">
        <v>3.27</v>
      </c>
      <c r="BH101">
        <v>1.252</v>
      </c>
      <c r="BI101">
        <v>8.4</v>
      </c>
      <c r="BJ101">
        <v>0.8</v>
      </c>
      <c r="BK101">
        <v>2.8</v>
      </c>
      <c r="BL101">
        <v>8.8000000000000007</v>
      </c>
      <c r="BM101">
        <v>3.09</v>
      </c>
      <c r="BN101">
        <v>1107</v>
      </c>
      <c r="BO101" t="s">
        <v>37</v>
      </c>
      <c r="BP101">
        <v>39</v>
      </c>
      <c r="BQ101">
        <v>3.85</v>
      </c>
      <c r="BR101">
        <v>0.68200000000000005</v>
      </c>
      <c r="BS101">
        <v>162</v>
      </c>
      <c r="BT101">
        <v>1458</v>
      </c>
      <c r="BU101">
        <v>1090</v>
      </c>
      <c r="BV101">
        <v>13164</v>
      </c>
      <c r="BW101">
        <v>5972</v>
      </c>
      <c r="BX101">
        <v>4388</v>
      </c>
      <c r="BY101">
        <v>1508</v>
      </c>
      <c r="BZ101">
        <v>76</v>
      </c>
      <c r="CA101">
        <v>136</v>
      </c>
      <c r="CB101">
        <v>0.98699999999999999</v>
      </c>
      <c r="CC101">
        <v>-55</v>
      </c>
      <c r="CD101">
        <v>-5</v>
      </c>
      <c r="CE101">
        <v>-64</v>
      </c>
      <c r="CF101">
        <v>-6</v>
      </c>
    </row>
    <row r="102" spans="1:84" x14ac:dyDescent="0.3">
      <c r="A102" t="s">
        <v>38</v>
      </c>
      <c r="B102">
        <v>2013</v>
      </c>
      <c r="C102">
        <v>50</v>
      </c>
      <c r="D102">
        <v>25.9</v>
      </c>
      <c r="E102">
        <v>3.77</v>
      </c>
      <c r="F102">
        <v>162</v>
      </c>
      <c r="G102">
        <v>6020</v>
      </c>
      <c r="H102">
        <v>5457</v>
      </c>
      <c r="I102">
        <v>610</v>
      </c>
      <c r="J102">
        <v>1307</v>
      </c>
      <c r="K102">
        <v>266</v>
      </c>
      <c r="L102">
        <v>16</v>
      </c>
      <c r="M102">
        <v>148</v>
      </c>
      <c r="N102">
        <v>566</v>
      </c>
      <c r="O102">
        <v>110</v>
      </c>
      <c r="P102">
        <v>61</v>
      </c>
      <c r="Q102">
        <v>426</v>
      </c>
      <c r="R102">
        <v>1535</v>
      </c>
      <c r="S102">
        <v>0.24</v>
      </c>
      <c r="T102">
        <v>0.29899999999999999</v>
      </c>
      <c r="U102">
        <v>0.375</v>
      </c>
      <c r="V102">
        <v>0.67400000000000004</v>
      </c>
      <c r="W102">
        <v>86</v>
      </c>
      <c r="X102">
        <v>2049</v>
      </c>
      <c r="Y102">
        <v>110</v>
      </c>
      <c r="Z102">
        <v>52</v>
      </c>
      <c r="AA102">
        <v>46</v>
      </c>
      <c r="AB102">
        <v>38</v>
      </c>
      <c r="AC102">
        <v>17</v>
      </c>
      <c r="AD102">
        <v>1007</v>
      </c>
      <c r="AE102" t="s">
        <v>38</v>
      </c>
      <c r="AF102">
        <v>26</v>
      </c>
      <c r="AG102">
        <v>27.2</v>
      </c>
      <c r="AH102">
        <v>5.23</v>
      </c>
      <c r="AI102">
        <v>51</v>
      </c>
      <c r="AJ102">
        <v>111</v>
      </c>
      <c r="AK102">
        <v>0.315</v>
      </c>
      <c r="AL102">
        <v>4.79</v>
      </c>
      <c r="AM102">
        <v>162</v>
      </c>
      <c r="AN102">
        <v>162</v>
      </c>
      <c r="AO102">
        <v>160</v>
      </c>
      <c r="AP102">
        <v>2</v>
      </c>
      <c r="AQ102">
        <v>5</v>
      </c>
      <c r="AR102">
        <v>1</v>
      </c>
      <c r="AS102">
        <v>32</v>
      </c>
      <c r="AT102">
        <v>1440</v>
      </c>
      <c r="AU102">
        <v>1530</v>
      </c>
      <c r="AV102">
        <v>848</v>
      </c>
      <c r="AW102">
        <v>766</v>
      </c>
      <c r="AX102">
        <v>191</v>
      </c>
      <c r="AY102">
        <v>616</v>
      </c>
      <c r="AZ102">
        <v>32</v>
      </c>
      <c r="BA102">
        <v>1084</v>
      </c>
      <c r="BB102">
        <v>56</v>
      </c>
      <c r="BC102">
        <v>6</v>
      </c>
      <c r="BD102">
        <v>61</v>
      </c>
      <c r="BE102">
        <v>6370</v>
      </c>
      <c r="BF102">
        <v>85</v>
      </c>
      <c r="BG102">
        <v>4.67</v>
      </c>
      <c r="BH102">
        <v>1.49</v>
      </c>
      <c r="BI102">
        <v>9.6</v>
      </c>
      <c r="BJ102">
        <v>1.2</v>
      </c>
      <c r="BK102">
        <v>3.9</v>
      </c>
      <c r="BL102">
        <v>6.8</v>
      </c>
      <c r="BM102">
        <v>1.76</v>
      </c>
      <c r="BN102">
        <v>1202</v>
      </c>
      <c r="BO102" t="s">
        <v>38</v>
      </c>
      <c r="BP102">
        <v>50</v>
      </c>
      <c r="BQ102">
        <v>5.23</v>
      </c>
      <c r="BR102">
        <v>0.67900000000000005</v>
      </c>
      <c r="BS102">
        <v>162</v>
      </c>
      <c r="BT102">
        <v>1458</v>
      </c>
      <c r="BU102">
        <v>1124</v>
      </c>
      <c r="BV102">
        <v>12960</v>
      </c>
      <c r="BW102">
        <v>6080</v>
      </c>
      <c r="BX102">
        <v>4320</v>
      </c>
      <c r="BY102">
        <v>1635</v>
      </c>
      <c r="BZ102">
        <v>125</v>
      </c>
      <c r="CA102">
        <v>168</v>
      </c>
      <c r="CB102">
        <v>0.97899999999999998</v>
      </c>
      <c r="CC102">
        <v>-75</v>
      </c>
      <c r="CD102">
        <v>-7</v>
      </c>
      <c r="CE102">
        <v>-41</v>
      </c>
      <c r="CF102">
        <v>-4</v>
      </c>
    </row>
    <row r="103" spans="1:84" x14ac:dyDescent="0.3">
      <c r="A103" t="s">
        <v>39</v>
      </c>
      <c r="B103">
        <v>2013</v>
      </c>
      <c r="C103">
        <v>43</v>
      </c>
      <c r="D103">
        <v>27</v>
      </c>
      <c r="E103">
        <v>4</v>
      </c>
      <c r="F103">
        <v>162</v>
      </c>
      <c r="G103">
        <v>6093</v>
      </c>
      <c r="H103">
        <v>5549</v>
      </c>
      <c r="I103">
        <v>648</v>
      </c>
      <c r="J103">
        <v>1443</v>
      </c>
      <c r="K103">
        <v>254</v>
      </c>
      <c r="L103">
        <v>34</v>
      </c>
      <c r="M103">
        <v>112</v>
      </c>
      <c r="N103">
        <v>620</v>
      </c>
      <c r="O103">
        <v>153</v>
      </c>
      <c r="P103">
        <v>32</v>
      </c>
      <c r="Q103">
        <v>422</v>
      </c>
      <c r="R103">
        <v>1048</v>
      </c>
      <c r="S103">
        <v>0.26</v>
      </c>
      <c r="T103">
        <v>0.315</v>
      </c>
      <c r="U103">
        <v>0.379</v>
      </c>
      <c r="V103">
        <v>0.69399999999999995</v>
      </c>
      <c r="W103">
        <v>89</v>
      </c>
      <c r="X103">
        <v>2101</v>
      </c>
      <c r="Y103">
        <v>131</v>
      </c>
      <c r="Z103">
        <v>42</v>
      </c>
      <c r="AA103">
        <v>37</v>
      </c>
      <c r="AB103">
        <v>42</v>
      </c>
      <c r="AC103">
        <v>38</v>
      </c>
      <c r="AD103">
        <v>1110</v>
      </c>
      <c r="AE103" t="s">
        <v>39</v>
      </c>
      <c r="AF103">
        <v>20</v>
      </c>
      <c r="AG103">
        <v>28.9</v>
      </c>
      <c r="AH103">
        <v>3.71</v>
      </c>
      <c r="AI103">
        <v>86</v>
      </c>
      <c r="AJ103">
        <v>76</v>
      </c>
      <c r="AK103">
        <v>0.53100000000000003</v>
      </c>
      <c r="AL103">
        <v>3.45</v>
      </c>
      <c r="AM103">
        <v>162</v>
      </c>
      <c r="AN103">
        <v>162</v>
      </c>
      <c r="AO103">
        <v>157</v>
      </c>
      <c r="AP103">
        <v>5</v>
      </c>
      <c r="AQ103">
        <v>12</v>
      </c>
      <c r="AR103">
        <v>2</v>
      </c>
      <c r="AS103">
        <v>52</v>
      </c>
      <c r="AT103">
        <v>1448.1</v>
      </c>
      <c r="AU103">
        <v>1366</v>
      </c>
      <c r="AV103">
        <v>601</v>
      </c>
      <c r="AW103">
        <v>555</v>
      </c>
      <c r="AX103">
        <v>155</v>
      </c>
      <c r="AY103">
        <v>469</v>
      </c>
      <c r="AZ103">
        <v>21</v>
      </c>
      <c r="BA103">
        <v>1208</v>
      </c>
      <c r="BB103">
        <v>41</v>
      </c>
      <c r="BC103">
        <v>4</v>
      </c>
      <c r="BD103">
        <v>60</v>
      </c>
      <c r="BE103">
        <v>6049</v>
      </c>
      <c r="BF103">
        <v>120</v>
      </c>
      <c r="BG103">
        <v>3.83</v>
      </c>
      <c r="BH103">
        <v>1.2669999999999999</v>
      </c>
      <c r="BI103">
        <v>8.5</v>
      </c>
      <c r="BJ103">
        <v>1</v>
      </c>
      <c r="BK103">
        <v>2.9</v>
      </c>
      <c r="BL103">
        <v>7.5</v>
      </c>
      <c r="BM103">
        <v>2.58</v>
      </c>
      <c r="BN103">
        <v>1103</v>
      </c>
      <c r="BO103" t="s">
        <v>39</v>
      </c>
      <c r="BP103">
        <v>43</v>
      </c>
      <c r="BQ103">
        <v>3.71</v>
      </c>
      <c r="BR103">
        <v>0.69799999999999995</v>
      </c>
      <c r="BS103">
        <v>162</v>
      </c>
      <c r="BT103">
        <v>1458</v>
      </c>
      <c r="BU103">
        <v>1154</v>
      </c>
      <c r="BV103">
        <v>13035</v>
      </c>
      <c r="BW103">
        <v>5950</v>
      </c>
      <c r="BX103">
        <v>4345</v>
      </c>
      <c r="BY103">
        <v>1520</v>
      </c>
      <c r="BZ103">
        <v>85</v>
      </c>
      <c r="CA103">
        <v>136</v>
      </c>
      <c r="CB103">
        <v>0.98599999999999999</v>
      </c>
      <c r="CC103">
        <v>53</v>
      </c>
      <c r="CD103">
        <v>5</v>
      </c>
      <c r="CE103">
        <v>95</v>
      </c>
      <c r="CF103">
        <v>9</v>
      </c>
    </row>
    <row r="104" spans="1:84" x14ac:dyDescent="0.3">
      <c r="A104" t="s">
        <v>40</v>
      </c>
      <c r="B104">
        <v>2013</v>
      </c>
      <c r="C104">
        <v>49</v>
      </c>
      <c r="D104">
        <v>27.9</v>
      </c>
      <c r="E104">
        <v>4.5199999999999996</v>
      </c>
      <c r="F104">
        <v>162</v>
      </c>
      <c r="G104">
        <v>6260</v>
      </c>
      <c r="H104">
        <v>5588</v>
      </c>
      <c r="I104">
        <v>733</v>
      </c>
      <c r="J104">
        <v>1476</v>
      </c>
      <c r="K104">
        <v>270</v>
      </c>
      <c r="L104">
        <v>39</v>
      </c>
      <c r="M104">
        <v>164</v>
      </c>
      <c r="N104">
        <v>696</v>
      </c>
      <c r="O104">
        <v>82</v>
      </c>
      <c r="P104">
        <v>34</v>
      </c>
      <c r="Q104">
        <v>523</v>
      </c>
      <c r="R104">
        <v>1221</v>
      </c>
      <c r="S104">
        <v>0.26400000000000001</v>
      </c>
      <c r="T104">
        <v>0.32900000000000001</v>
      </c>
      <c r="U104">
        <v>0.41399999999999998</v>
      </c>
      <c r="V104">
        <v>0.74299999999999999</v>
      </c>
      <c r="W104">
        <v>110</v>
      </c>
      <c r="X104">
        <v>2316</v>
      </c>
      <c r="Y104">
        <v>150</v>
      </c>
      <c r="Z104">
        <v>48</v>
      </c>
      <c r="AA104">
        <v>37</v>
      </c>
      <c r="AB104">
        <v>64</v>
      </c>
      <c r="AC104">
        <v>40</v>
      </c>
      <c r="AD104">
        <v>1144</v>
      </c>
      <c r="AE104" t="s">
        <v>40</v>
      </c>
      <c r="AF104">
        <v>26</v>
      </c>
      <c r="AG104">
        <v>29.1</v>
      </c>
      <c r="AH104">
        <v>4.55</v>
      </c>
      <c r="AI104">
        <v>78</v>
      </c>
      <c r="AJ104">
        <v>84</v>
      </c>
      <c r="AK104">
        <v>0.48099999999999998</v>
      </c>
      <c r="AL104">
        <v>4.2300000000000004</v>
      </c>
      <c r="AM104">
        <v>162</v>
      </c>
      <c r="AN104">
        <v>162</v>
      </c>
      <c r="AO104">
        <v>158</v>
      </c>
      <c r="AP104">
        <v>4</v>
      </c>
      <c r="AQ104">
        <v>12</v>
      </c>
      <c r="AR104">
        <v>2</v>
      </c>
      <c r="AS104">
        <v>41</v>
      </c>
      <c r="AT104">
        <v>1457.2</v>
      </c>
      <c r="AU104">
        <v>1475</v>
      </c>
      <c r="AV104">
        <v>737</v>
      </c>
      <c r="AW104">
        <v>685</v>
      </c>
      <c r="AX104">
        <v>167</v>
      </c>
      <c r="AY104">
        <v>533</v>
      </c>
      <c r="AZ104">
        <v>36</v>
      </c>
      <c r="BA104">
        <v>1200</v>
      </c>
      <c r="BB104">
        <v>45</v>
      </c>
      <c r="BC104">
        <v>4</v>
      </c>
      <c r="BD104">
        <v>74</v>
      </c>
      <c r="BE104">
        <v>6298</v>
      </c>
      <c r="BF104">
        <v>89</v>
      </c>
      <c r="BG104">
        <v>4.08</v>
      </c>
      <c r="BH104">
        <v>1.3779999999999999</v>
      </c>
      <c r="BI104">
        <v>9.1</v>
      </c>
      <c r="BJ104">
        <v>1</v>
      </c>
      <c r="BK104">
        <v>3.3</v>
      </c>
      <c r="BL104">
        <v>7.4</v>
      </c>
      <c r="BM104">
        <v>2.25</v>
      </c>
      <c r="BN104">
        <v>1188</v>
      </c>
      <c r="BO104" t="s">
        <v>40</v>
      </c>
      <c r="BP104">
        <v>49</v>
      </c>
      <c r="BQ104">
        <v>4.55</v>
      </c>
      <c r="BR104">
        <v>0.68300000000000005</v>
      </c>
      <c r="BS104">
        <v>162</v>
      </c>
      <c r="BT104">
        <v>1458</v>
      </c>
      <c r="BU104">
        <v>1135</v>
      </c>
      <c r="BV104">
        <v>13119</v>
      </c>
      <c r="BW104">
        <v>5985</v>
      </c>
      <c r="BX104">
        <v>4373</v>
      </c>
      <c r="BY104">
        <v>1500</v>
      </c>
      <c r="BZ104">
        <v>112</v>
      </c>
      <c r="CA104">
        <v>135</v>
      </c>
      <c r="CB104">
        <v>0.98099999999999998</v>
      </c>
      <c r="CC104">
        <v>-26</v>
      </c>
      <c r="CD104">
        <v>-2</v>
      </c>
      <c r="CE104">
        <v>-61</v>
      </c>
      <c r="CF104">
        <v>-6</v>
      </c>
    </row>
    <row r="105" spans="1:84" x14ac:dyDescent="0.3">
      <c r="A105" t="s">
        <v>41</v>
      </c>
      <c r="B105">
        <v>2013</v>
      </c>
      <c r="C105">
        <v>49</v>
      </c>
      <c r="D105">
        <v>30.6</v>
      </c>
      <c r="E105">
        <v>4.01</v>
      </c>
      <c r="F105">
        <v>162</v>
      </c>
      <c r="G105">
        <v>6145</v>
      </c>
      <c r="H105">
        <v>5491</v>
      </c>
      <c r="I105">
        <v>649</v>
      </c>
      <c r="J105">
        <v>1447</v>
      </c>
      <c r="K105">
        <v>281</v>
      </c>
      <c r="L105">
        <v>17</v>
      </c>
      <c r="M105">
        <v>138</v>
      </c>
      <c r="N105">
        <v>618</v>
      </c>
      <c r="O105">
        <v>78</v>
      </c>
      <c r="P105">
        <v>28</v>
      </c>
      <c r="Q105">
        <v>476</v>
      </c>
      <c r="R105">
        <v>1146</v>
      </c>
      <c r="S105">
        <v>0.26400000000000001</v>
      </c>
      <c r="T105">
        <v>0.32600000000000001</v>
      </c>
      <c r="U105">
        <v>0.39600000000000002</v>
      </c>
      <c r="V105">
        <v>0.72199999999999998</v>
      </c>
      <c r="W105">
        <v>103</v>
      </c>
      <c r="X105">
        <v>2176</v>
      </c>
      <c r="Y105">
        <v>130</v>
      </c>
      <c r="Z105">
        <v>57</v>
      </c>
      <c r="AA105">
        <v>71</v>
      </c>
      <c r="AB105">
        <v>48</v>
      </c>
      <c r="AC105">
        <v>45</v>
      </c>
      <c r="AD105">
        <v>1175</v>
      </c>
      <c r="AE105" t="s">
        <v>41</v>
      </c>
      <c r="AF105">
        <v>27</v>
      </c>
      <c r="AG105">
        <v>28.1</v>
      </c>
      <c r="AH105">
        <v>3.59</v>
      </c>
      <c r="AI105">
        <v>92</v>
      </c>
      <c r="AJ105">
        <v>70</v>
      </c>
      <c r="AK105">
        <v>0.56799999999999995</v>
      </c>
      <c r="AL105">
        <v>3.25</v>
      </c>
      <c r="AM105">
        <v>162</v>
      </c>
      <c r="AN105">
        <v>162</v>
      </c>
      <c r="AO105">
        <v>155</v>
      </c>
      <c r="AP105">
        <v>7</v>
      </c>
      <c r="AQ105">
        <v>22</v>
      </c>
      <c r="AR105">
        <v>4</v>
      </c>
      <c r="AS105">
        <v>46</v>
      </c>
      <c r="AT105">
        <v>1450.1</v>
      </c>
      <c r="AU105">
        <v>1321</v>
      </c>
      <c r="AV105">
        <v>582</v>
      </c>
      <c r="AW105">
        <v>524</v>
      </c>
      <c r="AX105">
        <v>127</v>
      </c>
      <c r="AY105">
        <v>460</v>
      </c>
      <c r="AZ105">
        <v>44</v>
      </c>
      <c r="BA105">
        <v>1292</v>
      </c>
      <c r="BB105">
        <v>43</v>
      </c>
      <c r="BC105">
        <v>3</v>
      </c>
      <c r="BD105">
        <v>66</v>
      </c>
      <c r="BE105">
        <v>6032</v>
      </c>
      <c r="BF105">
        <v>110</v>
      </c>
      <c r="BG105">
        <v>3.44</v>
      </c>
      <c r="BH105">
        <v>1.228</v>
      </c>
      <c r="BI105">
        <v>8.1999999999999993</v>
      </c>
      <c r="BJ105">
        <v>0.8</v>
      </c>
      <c r="BK105">
        <v>2.9</v>
      </c>
      <c r="BL105">
        <v>8</v>
      </c>
      <c r="BM105">
        <v>2.81</v>
      </c>
      <c r="BN105">
        <v>1099</v>
      </c>
      <c r="BO105" t="s">
        <v>41</v>
      </c>
      <c r="BP105">
        <v>49</v>
      </c>
      <c r="BQ105">
        <v>3.59</v>
      </c>
      <c r="BR105">
        <v>0.69199999999999995</v>
      </c>
      <c r="BS105">
        <v>162</v>
      </c>
      <c r="BT105">
        <v>1458</v>
      </c>
      <c r="BU105">
        <v>1058</v>
      </c>
      <c r="BV105">
        <v>13053</v>
      </c>
      <c r="BW105">
        <v>6183</v>
      </c>
      <c r="BX105">
        <v>4351</v>
      </c>
      <c r="BY105">
        <v>1723</v>
      </c>
      <c r="BZ105">
        <v>109</v>
      </c>
      <c r="CA105">
        <v>160</v>
      </c>
      <c r="CB105">
        <v>0.98199999999999998</v>
      </c>
      <c r="CC105">
        <v>40</v>
      </c>
      <c r="CD105">
        <v>4</v>
      </c>
      <c r="CE105">
        <v>49</v>
      </c>
      <c r="CF105">
        <v>5</v>
      </c>
    </row>
    <row r="106" spans="1:84" x14ac:dyDescent="0.3">
      <c r="A106" t="s">
        <v>42</v>
      </c>
      <c r="B106">
        <v>2013</v>
      </c>
      <c r="C106">
        <v>53</v>
      </c>
      <c r="D106">
        <v>27.7</v>
      </c>
      <c r="E106">
        <v>3.17</v>
      </c>
      <c r="F106">
        <v>162</v>
      </c>
      <c r="G106">
        <v>6021</v>
      </c>
      <c r="H106">
        <v>5449</v>
      </c>
      <c r="I106">
        <v>513</v>
      </c>
      <c r="J106">
        <v>1257</v>
      </c>
      <c r="K106">
        <v>219</v>
      </c>
      <c r="L106">
        <v>31</v>
      </c>
      <c r="M106">
        <v>95</v>
      </c>
      <c r="N106">
        <v>485</v>
      </c>
      <c r="O106">
        <v>78</v>
      </c>
      <c r="P106">
        <v>29</v>
      </c>
      <c r="Q106">
        <v>432</v>
      </c>
      <c r="R106">
        <v>1232</v>
      </c>
      <c r="S106">
        <v>0.23100000000000001</v>
      </c>
      <c r="T106">
        <v>0.29299999999999998</v>
      </c>
      <c r="U106">
        <v>0.33500000000000002</v>
      </c>
      <c r="V106">
        <v>0.627</v>
      </c>
      <c r="W106">
        <v>73</v>
      </c>
      <c r="X106">
        <v>1823</v>
      </c>
      <c r="Y106">
        <v>131</v>
      </c>
      <c r="Z106">
        <v>56</v>
      </c>
      <c r="AA106">
        <v>57</v>
      </c>
      <c r="AB106">
        <v>26</v>
      </c>
      <c r="AC106">
        <v>31</v>
      </c>
      <c r="AD106">
        <v>1080</v>
      </c>
      <c r="AE106" t="s">
        <v>42</v>
      </c>
      <c r="AF106">
        <v>26</v>
      </c>
      <c r="AG106">
        <v>26</v>
      </c>
      <c r="AH106">
        <v>3.99</v>
      </c>
      <c r="AI106">
        <v>62</v>
      </c>
      <c r="AJ106">
        <v>100</v>
      </c>
      <c r="AK106">
        <v>0.38300000000000001</v>
      </c>
      <c r="AL106">
        <v>3.71</v>
      </c>
      <c r="AM106">
        <v>162</v>
      </c>
      <c r="AN106">
        <v>162</v>
      </c>
      <c r="AO106">
        <v>160</v>
      </c>
      <c r="AP106">
        <v>2</v>
      </c>
      <c r="AQ106">
        <v>13</v>
      </c>
      <c r="AR106">
        <v>1</v>
      </c>
      <c r="AS106">
        <v>36</v>
      </c>
      <c r="AT106">
        <v>1460</v>
      </c>
      <c r="AU106">
        <v>1376</v>
      </c>
      <c r="AV106">
        <v>646</v>
      </c>
      <c r="AW106">
        <v>602</v>
      </c>
      <c r="AX106">
        <v>121</v>
      </c>
      <c r="AY106">
        <v>526</v>
      </c>
      <c r="AZ106">
        <v>58</v>
      </c>
      <c r="BA106">
        <v>1177</v>
      </c>
      <c r="BB106">
        <v>47</v>
      </c>
      <c r="BC106">
        <v>2</v>
      </c>
      <c r="BD106">
        <v>53</v>
      </c>
      <c r="BE106">
        <v>6166</v>
      </c>
      <c r="BF106">
        <v>104</v>
      </c>
      <c r="BG106">
        <v>3.69</v>
      </c>
      <c r="BH106">
        <v>1.3029999999999999</v>
      </c>
      <c r="BI106">
        <v>8.5</v>
      </c>
      <c r="BJ106">
        <v>0.7</v>
      </c>
      <c r="BK106">
        <v>3.2</v>
      </c>
      <c r="BL106">
        <v>7.3</v>
      </c>
      <c r="BM106">
        <v>2.2400000000000002</v>
      </c>
      <c r="BN106">
        <v>1140</v>
      </c>
      <c r="BO106" t="s">
        <v>42</v>
      </c>
      <c r="BP106">
        <v>52</v>
      </c>
      <c r="BQ106">
        <v>3.99</v>
      </c>
      <c r="BR106">
        <v>0.69499999999999995</v>
      </c>
      <c r="BS106">
        <v>162</v>
      </c>
      <c r="BT106">
        <v>1458</v>
      </c>
      <c r="BU106">
        <v>1198</v>
      </c>
      <c r="BV106">
        <v>13140</v>
      </c>
      <c r="BW106">
        <v>6156</v>
      </c>
      <c r="BX106">
        <v>4381</v>
      </c>
      <c r="BY106">
        <v>1687</v>
      </c>
      <c r="BZ106">
        <v>88</v>
      </c>
      <c r="CA106">
        <v>144</v>
      </c>
      <c r="CB106">
        <v>0.98599999999999999</v>
      </c>
      <c r="CC106">
        <v>21</v>
      </c>
      <c r="CD106">
        <v>2</v>
      </c>
      <c r="CE106">
        <v>-3</v>
      </c>
      <c r="CF106">
        <v>0</v>
      </c>
    </row>
    <row r="107" spans="1:84" x14ac:dyDescent="0.3">
      <c r="A107" t="s">
        <v>43</v>
      </c>
      <c r="B107">
        <v>2013</v>
      </c>
      <c r="C107">
        <v>40</v>
      </c>
      <c r="D107">
        <v>27.9</v>
      </c>
      <c r="E107">
        <v>3.95</v>
      </c>
      <c r="F107">
        <v>162</v>
      </c>
      <c r="G107">
        <v>6064</v>
      </c>
      <c r="H107">
        <v>5474</v>
      </c>
      <c r="I107">
        <v>640</v>
      </c>
      <c r="J107">
        <v>1381</v>
      </c>
      <c r="K107">
        <v>238</v>
      </c>
      <c r="L107">
        <v>43</v>
      </c>
      <c r="M107">
        <v>157</v>
      </c>
      <c r="N107">
        <v>610</v>
      </c>
      <c r="O107">
        <v>142</v>
      </c>
      <c r="P107">
        <v>50</v>
      </c>
      <c r="Q107">
        <v>407</v>
      </c>
      <c r="R107">
        <v>1183</v>
      </c>
      <c r="S107">
        <v>0.252</v>
      </c>
      <c r="T107">
        <v>0.311</v>
      </c>
      <c r="U107">
        <v>0.39800000000000002</v>
      </c>
      <c r="V107">
        <v>0.70799999999999996</v>
      </c>
      <c r="W107">
        <v>93</v>
      </c>
      <c r="X107">
        <v>2176</v>
      </c>
      <c r="Y107">
        <v>116</v>
      </c>
      <c r="Z107">
        <v>71</v>
      </c>
      <c r="AA107">
        <v>77</v>
      </c>
      <c r="AB107">
        <v>35</v>
      </c>
      <c r="AC107">
        <v>22</v>
      </c>
      <c r="AD107">
        <v>1071</v>
      </c>
      <c r="AE107" t="s">
        <v>43</v>
      </c>
      <c r="AF107">
        <v>21</v>
      </c>
      <c r="AG107">
        <v>28.8</v>
      </c>
      <c r="AH107">
        <v>4.24</v>
      </c>
      <c r="AI107">
        <v>74</v>
      </c>
      <c r="AJ107">
        <v>88</v>
      </c>
      <c r="AK107">
        <v>0.45700000000000002</v>
      </c>
      <c r="AL107">
        <v>3.84</v>
      </c>
      <c r="AM107">
        <v>162</v>
      </c>
      <c r="AN107">
        <v>162</v>
      </c>
      <c r="AO107">
        <v>158</v>
      </c>
      <c r="AP107">
        <v>4</v>
      </c>
      <c r="AQ107">
        <v>15</v>
      </c>
      <c r="AR107">
        <v>2</v>
      </c>
      <c r="AS107">
        <v>40</v>
      </c>
      <c r="AT107">
        <v>1442.2</v>
      </c>
      <c r="AU107">
        <v>1401</v>
      </c>
      <c r="AV107">
        <v>687</v>
      </c>
      <c r="AW107">
        <v>615</v>
      </c>
      <c r="AX107">
        <v>175</v>
      </c>
      <c r="AY107">
        <v>466</v>
      </c>
      <c r="AZ107">
        <v>29</v>
      </c>
      <c r="BA107">
        <v>1125</v>
      </c>
      <c r="BB107">
        <v>43</v>
      </c>
      <c r="BC107">
        <v>2</v>
      </c>
      <c r="BD107">
        <v>51</v>
      </c>
      <c r="BE107">
        <v>6100</v>
      </c>
      <c r="BF107">
        <v>101</v>
      </c>
      <c r="BG107">
        <v>4.12</v>
      </c>
      <c r="BH107">
        <v>1.294</v>
      </c>
      <c r="BI107">
        <v>8.6999999999999993</v>
      </c>
      <c r="BJ107">
        <v>1.1000000000000001</v>
      </c>
      <c r="BK107">
        <v>2.9</v>
      </c>
      <c r="BL107">
        <v>7</v>
      </c>
      <c r="BM107">
        <v>2.41</v>
      </c>
      <c r="BN107">
        <v>1085</v>
      </c>
      <c r="BO107" t="s">
        <v>43</v>
      </c>
      <c r="BP107">
        <v>40</v>
      </c>
      <c r="BQ107">
        <v>4.24</v>
      </c>
      <c r="BR107">
        <v>0.69699999999999995</v>
      </c>
      <c r="BS107">
        <v>162</v>
      </c>
      <c r="BT107">
        <v>1458</v>
      </c>
      <c r="BU107">
        <v>1137</v>
      </c>
      <c r="BV107">
        <v>12984</v>
      </c>
      <c r="BW107">
        <v>6070</v>
      </c>
      <c r="BX107">
        <v>4328</v>
      </c>
      <c r="BY107">
        <v>1628</v>
      </c>
      <c r="BZ107">
        <v>114</v>
      </c>
      <c r="CA107">
        <v>153</v>
      </c>
      <c r="CB107">
        <v>0.98099999999999998</v>
      </c>
      <c r="CC107">
        <v>34</v>
      </c>
      <c r="CD107">
        <v>3</v>
      </c>
      <c r="CE107">
        <v>60</v>
      </c>
      <c r="CF107">
        <v>6</v>
      </c>
    </row>
    <row r="108" spans="1:84" x14ac:dyDescent="0.3">
      <c r="A108" t="s">
        <v>44</v>
      </c>
      <c r="B108">
        <v>2013</v>
      </c>
      <c r="C108">
        <v>44</v>
      </c>
      <c r="D108">
        <v>28.3</v>
      </c>
      <c r="E108">
        <v>3.79</v>
      </c>
      <c r="F108">
        <v>162</v>
      </c>
      <c r="G108">
        <v>6212</v>
      </c>
      <c r="H108">
        <v>5564</v>
      </c>
      <c r="I108">
        <v>614</v>
      </c>
      <c r="J108">
        <v>1346</v>
      </c>
      <c r="K108">
        <v>285</v>
      </c>
      <c r="L108">
        <v>15</v>
      </c>
      <c r="M108">
        <v>151</v>
      </c>
      <c r="N108">
        <v>590</v>
      </c>
      <c r="O108">
        <v>52</v>
      </c>
      <c r="P108">
        <v>33</v>
      </c>
      <c r="Q108">
        <v>533</v>
      </c>
      <c r="R108">
        <v>1430</v>
      </c>
      <c r="S108">
        <v>0.24199999999999999</v>
      </c>
      <c r="T108">
        <v>0.312</v>
      </c>
      <c r="U108">
        <v>0.38</v>
      </c>
      <c r="V108">
        <v>0.69199999999999995</v>
      </c>
      <c r="W108">
        <v>90</v>
      </c>
      <c r="X108">
        <v>2114</v>
      </c>
      <c r="Y108">
        <v>103</v>
      </c>
      <c r="Z108">
        <v>52</v>
      </c>
      <c r="AA108">
        <v>29</v>
      </c>
      <c r="AB108">
        <v>32</v>
      </c>
      <c r="AC108">
        <v>20</v>
      </c>
      <c r="AD108">
        <v>1206</v>
      </c>
      <c r="AE108" t="s">
        <v>44</v>
      </c>
      <c r="AF108">
        <v>23</v>
      </c>
      <c r="AG108">
        <v>28.3</v>
      </c>
      <c r="AH108">
        <v>4.8600000000000003</v>
      </c>
      <c r="AI108">
        <v>66</v>
      </c>
      <c r="AJ108">
        <v>96</v>
      </c>
      <c r="AK108">
        <v>0.40699999999999997</v>
      </c>
      <c r="AL108">
        <v>4.55</v>
      </c>
      <c r="AM108">
        <v>162</v>
      </c>
      <c r="AN108">
        <v>162</v>
      </c>
      <c r="AO108">
        <v>161</v>
      </c>
      <c r="AP108">
        <v>1</v>
      </c>
      <c r="AQ108">
        <v>7</v>
      </c>
      <c r="AR108">
        <v>1</v>
      </c>
      <c r="AS108">
        <v>40</v>
      </c>
      <c r="AT108">
        <v>1450.1</v>
      </c>
      <c r="AU108">
        <v>1591</v>
      </c>
      <c r="AV108">
        <v>788</v>
      </c>
      <c r="AW108">
        <v>733</v>
      </c>
      <c r="AX108">
        <v>168</v>
      </c>
      <c r="AY108">
        <v>458</v>
      </c>
      <c r="AZ108">
        <v>31</v>
      </c>
      <c r="BA108">
        <v>985</v>
      </c>
      <c r="BB108">
        <v>44</v>
      </c>
      <c r="BC108">
        <v>4</v>
      </c>
      <c r="BD108">
        <v>50</v>
      </c>
      <c r="BE108">
        <v>6257</v>
      </c>
      <c r="BF108">
        <v>90</v>
      </c>
      <c r="BG108">
        <v>4.2300000000000004</v>
      </c>
      <c r="BH108">
        <v>1.413</v>
      </c>
      <c r="BI108">
        <v>9.9</v>
      </c>
      <c r="BJ108">
        <v>1</v>
      </c>
      <c r="BK108">
        <v>2.8</v>
      </c>
      <c r="BL108">
        <v>6.1</v>
      </c>
      <c r="BM108">
        <v>2.15</v>
      </c>
      <c r="BN108">
        <v>1118</v>
      </c>
      <c r="BO108" t="s">
        <v>44</v>
      </c>
      <c r="BP108">
        <v>44</v>
      </c>
      <c r="BQ108">
        <v>4.8600000000000003</v>
      </c>
      <c r="BR108">
        <v>0.67900000000000005</v>
      </c>
      <c r="BS108">
        <v>162</v>
      </c>
      <c r="BT108">
        <v>1458</v>
      </c>
      <c r="BU108">
        <v>1155</v>
      </c>
      <c r="BV108">
        <v>13053</v>
      </c>
      <c r="BW108">
        <v>6155</v>
      </c>
      <c r="BX108">
        <v>4351</v>
      </c>
      <c r="BY108">
        <v>1723</v>
      </c>
      <c r="BZ108">
        <v>81</v>
      </c>
      <c r="CA108">
        <v>178</v>
      </c>
      <c r="CB108">
        <v>0.98699999999999999</v>
      </c>
      <c r="CC108">
        <v>-45</v>
      </c>
      <c r="CD108">
        <v>-4</v>
      </c>
      <c r="CE108">
        <v>-8</v>
      </c>
      <c r="CF108">
        <v>-1</v>
      </c>
    </row>
    <row r="109" spans="1:84" x14ac:dyDescent="0.3">
      <c r="A109" t="s">
        <v>45</v>
      </c>
      <c r="B109">
        <v>2013</v>
      </c>
      <c r="C109">
        <v>53</v>
      </c>
      <c r="D109">
        <v>28.3</v>
      </c>
      <c r="E109">
        <v>3.82</v>
      </c>
      <c r="F109">
        <v>162</v>
      </c>
      <c r="G109">
        <v>6207</v>
      </c>
      <c r="H109">
        <v>5559</v>
      </c>
      <c r="I109">
        <v>619</v>
      </c>
      <c r="J109">
        <v>1318</v>
      </c>
      <c r="K109">
        <v>263</v>
      </c>
      <c r="L109">
        <v>32</v>
      </c>
      <c r="M109">
        <v>130</v>
      </c>
      <c r="N109">
        <v>593</v>
      </c>
      <c r="O109">
        <v>114</v>
      </c>
      <c r="P109">
        <v>35</v>
      </c>
      <c r="Q109">
        <v>512</v>
      </c>
      <c r="R109">
        <v>1384</v>
      </c>
      <c r="S109">
        <v>0.23699999999999999</v>
      </c>
      <c r="T109">
        <v>0.30599999999999999</v>
      </c>
      <c r="U109">
        <v>0.36599999999999999</v>
      </c>
      <c r="V109">
        <v>0.67200000000000004</v>
      </c>
      <c r="W109">
        <v>91</v>
      </c>
      <c r="X109">
        <v>2035</v>
      </c>
      <c r="Y109">
        <v>106</v>
      </c>
      <c r="Z109">
        <v>51</v>
      </c>
      <c r="AA109">
        <v>53</v>
      </c>
      <c r="AB109">
        <v>32</v>
      </c>
      <c r="AC109">
        <v>40</v>
      </c>
      <c r="AD109">
        <v>1137</v>
      </c>
      <c r="AE109" t="s">
        <v>45</v>
      </c>
      <c r="AF109">
        <v>29</v>
      </c>
      <c r="AG109">
        <v>29.1</v>
      </c>
      <c r="AH109">
        <v>4.22</v>
      </c>
      <c r="AI109">
        <v>74</v>
      </c>
      <c r="AJ109">
        <v>88</v>
      </c>
      <c r="AK109">
        <v>0.45700000000000002</v>
      </c>
      <c r="AL109">
        <v>3.77</v>
      </c>
      <c r="AM109">
        <v>162</v>
      </c>
      <c r="AN109">
        <v>162</v>
      </c>
      <c r="AO109">
        <v>158</v>
      </c>
      <c r="AP109">
        <v>4</v>
      </c>
      <c r="AQ109">
        <v>10</v>
      </c>
      <c r="AR109">
        <v>2</v>
      </c>
      <c r="AS109">
        <v>40</v>
      </c>
      <c r="AT109">
        <v>1476.2</v>
      </c>
      <c r="AU109">
        <v>1442</v>
      </c>
      <c r="AV109">
        <v>684</v>
      </c>
      <c r="AW109">
        <v>618</v>
      </c>
      <c r="AX109">
        <v>152</v>
      </c>
      <c r="AY109">
        <v>458</v>
      </c>
      <c r="AZ109">
        <v>38</v>
      </c>
      <c r="BA109">
        <v>1209</v>
      </c>
      <c r="BB109">
        <v>54</v>
      </c>
      <c r="BC109">
        <v>3</v>
      </c>
      <c r="BD109">
        <v>47</v>
      </c>
      <c r="BE109">
        <v>6249</v>
      </c>
      <c r="BF109">
        <v>95</v>
      </c>
      <c r="BG109">
        <v>3.79</v>
      </c>
      <c r="BH109">
        <v>1.2869999999999999</v>
      </c>
      <c r="BI109">
        <v>8.8000000000000007</v>
      </c>
      <c r="BJ109">
        <v>0.9</v>
      </c>
      <c r="BK109">
        <v>2.8</v>
      </c>
      <c r="BL109">
        <v>7.4</v>
      </c>
      <c r="BM109">
        <v>2.64</v>
      </c>
      <c r="BN109">
        <v>1135</v>
      </c>
      <c r="BO109" t="s">
        <v>45</v>
      </c>
      <c r="BP109">
        <v>53</v>
      </c>
      <c r="BQ109">
        <v>4.22</v>
      </c>
      <c r="BR109">
        <v>0.69099999999999995</v>
      </c>
      <c r="BS109">
        <v>162</v>
      </c>
      <c r="BT109">
        <v>1458</v>
      </c>
      <c r="BU109">
        <v>1108</v>
      </c>
      <c r="BV109">
        <v>13290</v>
      </c>
      <c r="BW109">
        <v>6165</v>
      </c>
      <c r="BX109">
        <v>4430</v>
      </c>
      <c r="BY109">
        <v>1642</v>
      </c>
      <c r="BZ109">
        <v>93</v>
      </c>
      <c r="CA109">
        <v>127</v>
      </c>
      <c r="CB109">
        <v>0.98499999999999999</v>
      </c>
      <c r="CC109">
        <v>-33</v>
      </c>
      <c r="CD109">
        <v>-3</v>
      </c>
      <c r="CE109">
        <v>-5</v>
      </c>
      <c r="CF109">
        <v>0</v>
      </c>
    </row>
    <row r="110" spans="1:84" x14ac:dyDescent="0.3">
      <c r="A110" t="s">
        <v>46</v>
      </c>
      <c r="B110">
        <v>2013</v>
      </c>
      <c r="C110">
        <v>56</v>
      </c>
      <c r="D110">
        <v>31.8</v>
      </c>
      <c r="E110">
        <v>4.01</v>
      </c>
      <c r="F110">
        <v>162</v>
      </c>
      <c r="G110">
        <v>6045</v>
      </c>
      <c r="H110">
        <v>5449</v>
      </c>
      <c r="I110">
        <v>650</v>
      </c>
      <c r="J110">
        <v>1321</v>
      </c>
      <c r="K110">
        <v>247</v>
      </c>
      <c r="L110">
        <v>24</v>
      </c>
      <c r="M110">
        <v>144</v>
      </c>
      <c r="N110">
        <v>614</v>
      </c>
      <c r="O110">
        <v>115</v>
      </c>
      <c r="P110">
        <v>31</v>
      </c>
      <c r="Q110">
        <v>466</v>
      </c>
      <c r="R110">
        <v>1214</v>
      </c>
      <c r="S110">
        <v>0.24199999999999999</v>
      </c>
      <c r="T110">
        <v>0.307</v>
      </c>
      <c r="U110">
        <v>0.376</v>
      </c>
      <c r="V110">
        <v>0.68300000000000005</v>
      </c>
      <c r="W110">
        <v>88</v>
      </c>
      <c r="X110">
        <v>2048</v>
      </c>
      <c r="Y110">
        <v>121</v>
      </c>
      <c r="Z110">
        <v>57</v>
      </c>
      <c r="AA110">
        <v>36</v>
      </c>
      <c r="AB110">
        <v>36</v>
      </c>
      <c r="AC110">
        <v>33</v>
      </c>
      <c r="AD110">
        <v>1064</v>
      </c>
      <c r="AE110" t="s">
        <v>46</v>
      </c>
      <c r="AF110">
        <v>24</v>
      </c>
      <c r="AG110">
        <v>31.8</v>
      </c>
      <c r="AH110">
        <v>4.1399999999999997</v>
      </c>
      <c r="AI110">
        <v>85</v>
      </c>
      <c r="AJ110">
        <v>77</v>
      </c>
      <c r="AK110">
        <v>0.52500000000000002</v>
      </c>
      <c r="AL110">
        <v>3.94</v>
      </c>
      <c r="AM110">
        <v>162</v>
      </c>
      <c r="AN110">
        <v>162</v>
      </c>
      <c r="AO110">
        <v>155</v>
      </c>
      <c r="AP110">
        <v>7</v>
      </c>
      <c r="AQ110">
        <v>10</v>
      </c>
      <c r="AR110">
        <v>3</v>
      </c>
      <c r="AS110">
        <v>49</v>
      </c>
      <c r="AT110">
        <v>1447.1</v>
      </c>
      <c r="AU110">
        <v>1452</v>
      </c>
      <c r="AV110">
        <v>671</v>
      </c>
      <c r="AW110">
        <v>633</v>
      </c>
      <c r="AX110">
        <v>171</v>
      </c>
      <c r="AY110">
        <v>437</v>
      </c>
      <c r="AZ110">
        <v>34</v>
      </c>
      <c r="BA110">
        <v>1233</v>
      </c>
      <c r="BB110">
        <v>51</v>
      </c>
      <c r="BC110">
        <v>1</v>
      </c>
      <c r="BD110">
        <v>57</v>
      </c>
      <c r="BE110">
        <v>6128</v>
      </c>
      <c r="BF110">
        <v>102</v>
      </c>
      <c r="BG110">
        <v>3.89</v>
      </c>
      <c r="BH110">
        <v>1.3049999999999999</v>
      </c>
      <c r="BI110">
        <v>9</v>
      </c>
      <c r="BJ110">
        <v>1.1000000000000001</v>
      </c>
      <c r="BK110">
        <v>2.7</v>
      </c>
      <c r="BL110">
        <v>7.7</v>
      </c>
      <c r="BM110">
        <v>2.82</v>
      </c>
      <c r="BN110">
        <v>1115</v>
      </c>
      <c r="BO110" t="s">
        <v>46</v>
      </c>
      <c r="BP110">
        <v>55</v>
      </c>
      <c r="BQ110">
        <v>4.1399999999999997</v>
      </c>
      <c r="BR110">
        <v>0.68700000000000006</v>
      </c>
      <c r="BS110">
        <v>162</v>
      </c>
      <c r="BT110">
        <v>1458</v>
      </c>
      <c r="BU110">
        <v>1128</v>
      </c>
      <c r="BV110">
        <v>13026</v>
      </c>
      <c r="BW110">
        <v>5955</v>
      </c>
      <c r="BX110">
        <v>4342</v>
      </c>
      <c r="BY110">
        <v>1544</v>
      </c>
      <c r="BZ110">
        <v>69</v>
      </c>
      <c r="CA110">
        <v>139</v>
      </c>
      <c r="CB110">
        <v>0.98799999999999999</v>
      </c>
      <c r="CC110">
        <v>-22</v>
      </c>
      <c r="CD110">
        <v>-2</v>
      </c>
      <c r="CE110">
        <v>23</v>
      </c>
      <c r="CF110">
        <v>2</v>
      </c>
    </row>
    <row r="111" spans="1:84" x14ac:dyDescent="0.3">
      <c r="A111" t="s">
        <v>47</v>
      </c>
      <c r="B111">
        <v>2013</v>
      </c>
      <c r="C111">
        <v>44</v>
      </c>
      <c r="D111">
        <v>28.3</v>
      </c>
      <c r="E111">
        <v>4.7300000000000004</v>
      </c>
      <c r="F111">
        <v>162</v>
      </c>
      <c r="G111">
        <v>6209</v>
      </c>
      <c r="H111">
        <v>5521</v>
      </c>
      <c r="I111">
        <v>767</v>
      </c>
      <c r="J111">
        <v>1403</v>
      </c>
      <c r="K111">
        <v>301</v>
      </c>
      <c r="L111">
        <v>25</v>
      </c>
      <c r="M111">
        <v>186</v>
      </c>
      <c r="N111">
        <v>725</v>
      </c>
      <c r="O111">
        <v>74</v>
      </c>
      <c r="P111">
        <v>28</v>
      </c>
      <c r="Q111">
        <v>573</v>
      </c>
      <c r="R111">
        <v>1178</v>
      </c>
      <c r="S111">
        <v>0.254</v>
      </c>
      <c r="T111">
        <v>0.32700000000000001</v>
      </c>
      <c r="U111">
        <v>0.41899999999999998</v>
      </c>
      <c r="V111">
        <v>0.745</v>
      </c>
      <c r="W111">
        <v>107</v>
      </c>
      <c r="X111">
        <v>2312</v>
      </c>
      <c r="Y111">
        <v>108</v>
      </c>
      <c r="Z111">
        <v>45</v>
      </c>
      <c r="AA111">
        <v>21</v>
      </c>
      <c r="AB111">
        <v>49</v>
      </c>
      <c r="AC111">
        <v>29</v>
      </c>
      <c r="AD111">
        <v>1126</v>
      </c>
      <c r="AE111" t="s">
        <v>47</v>
      </c>
      <c r="AF111">
        <v>18</v>
      </c>
      <c r="AG111">
        <v>28.3</v>
      </c>
      <c r="AH111">
        <v>3.86</v>
      </c>
      <c r="AI111">
        <v>96</v>
      </c>
      <c r="AJ111">
        <v>66</v>
      </c>
      <c r="AK111">
        <v>0.59299999999999997</v>
      </c>
      <c r="AL111">
        <v>3.56</v>
      </c>
      <c r="AM111">
        <v>162</v>
      </c>
      <c r="AN111">
        <v>162</v>
      </c>
      <c r="AO111">
        <v>156</v>
      </c>
      <c r="AP111">
        <v>6</v>
      </c>
      <c r="AQ111">
        <v>13</v>
      </c>
      <c r="AR111">
        <v>4</v>
      </c>
      <c r="AS111">
        <v>46</v>
      </c>
      <c r="AT111">
        <v>1452</v>
      </c>
      <c r="AU111">
        <v>1339</v>
      </c>
      <c r="AV111">
        <v>625</v>
      </c>
      <c r="AW111">
        <v>574</v>
      </c>
      <c r="AX111">
        <v>163</v>
      </c>
      <c r="AY111">
        <v>428</v>
      </c>
      <c r="AZ111">
        <v>23</v>
      </c>
      <c r="BA111">
        <v>1183</v>
      </c>
      <c r="BB111">
        <v>35</v>
      </c>
      <c r="BC111">
        <v>1</v>
      </c>
      <c r="BD111">
        <v>56</v>
      </c>
      <c r="BE111">
        <v>6069</v>
      </c>
      <c r="BF111">
        <v>109</v>
      </c>
      <c r="BG111">
        <v>3.83</v>
      </c>
      <c r="BH111">
        <v>1.2170000000000001</v>
      </c>
      <c r="BI111">
        <v>8.3000000000000007</v>
      </c>
      <c r="BJ111">
        <v>1</v>
      </c>
      <c r="BK111">
        <v>2.7</v>
      </c>
      <c r="BL111">
        <v>7.3</v>
      </c>
      <c r="BM111">
        <v>2.76</v>
      </c>
      <c r="BN111">
        <v>1088</v>
      </c>
      <c r="BO111" t="s">
        <v>47</v>
      </c>
      <c r="BP111">
        <v>44</v>
      </c>
      <c r="BQ111">
        <v>3.86</v>
      </c>
      <c r="BR111">
        <v>0.70799999999999996</v>
      </c>
      <c r="BS111">
        <v>162</v>
      </c>
      <c r="BT111">
        <v>1458</v>
      </c>
      <c r="BU111">
        <v>1094</v>
      </c>
      <c r="BV111">
        <v>13068</v>
      </c>
      <c r="BW111">
        <v>5830</v>
      </c>
      <c r="BX111">
        <v>4356</v>
      </c>
      <c r="BY111">
        <v>1377</v>
      </c>
      <c r="BZ111">
        <v>97</v>
      </c>
      <c r="CA111">
        <v>112</v>
      </c>
      <c r="CB111">
        <v>0.98299999999999998</v>
      </c>
      <c r="CC111">
        <v>-7</v>
      </c>
      <c r="CD111">
        <v>-1</v>
      </c>
      <c r="CE111">
        <v>-53</v>
      </c>
      <c r="CF111">
        <v>-5</v>
      </c>
    </row>
    <row r="112" spans="1:84" x14ac:dyDescent="0.3">
      <c r="A112" t="s">
        <v>48</v>
      </c>
      <c r="B112">
        <v>2013</v>
      </c>
      <c r="C112">
        <v>51</v>
      </c>
      <c r="D112">
        <v>30</v>
      </c>
      <c r="E112">
        <v>3.77</v>
      </c>
      <c r="F112">
        <v>162</v>
      </c>
      <c r="G112">
        <v>6014</v>
      </c>
      <c r="H112">
        <v>5456</v>
      </c>
      <c r="I112">
        <v>610</v>
      </c>
      <c r="J112">
        <v>1355</v>
      </c>
      <c r="K112">
        <v>255</v>
      </c>
      <c r="L112">
        <v>32</v>
      </c>
      <c r="M112">
        <v>140</v>
      </c>
      <c r="N112">
        <v>578</v>
      </c>
      <c r="O112">
        <v>73</v>
      </c>
      <c r="P112">
        <v>29</v>
      </c>
      <c r="Q112">
        <v>417</v>
      </c>
      <c r="R112">
        <v>1205</v>
      </c>
      <c r="S112">
        <v>0.248</v>
      </c>
      <c r="T112">
        <v>0.30599999999999999</v>
      </c>
      <c r="U112">
        <v>0.38400000000000001</v>
      </c>
      <c r="V112">
        <v>0.69</v>
      </c>
      <c r="W112">
        <v>91</v>
      </c>
      <c r="X112">
        <v>2094</v>
      </c>
      <c r="Y112">
        <v>131</v>
      </c>
      <c r="Z112">
        <v>53</v>
      </c>
      <c r="AA112">
        <v>57</v>
      </c>
      <c r="AB112">
        <v>31</v>
      </c>
      <c r="AC112">
        <v>41</v>
      </c>
      <c r="AD112">
        <v>1061</v>
      </c>
      <c r="AE112" t="s">
        <v>48</v>
      </c>
      <c r="AF112">
        <v>27</v>
      </c>
      <c r="AG112">
        <v>28.7</v>
      </c>
      <c r="AH112">
        <v>4.62</v>
      </c>
      <c r="AI112">
        <v>73</v>
      </c>
      <c r="AJ112">
        <v>89</v>
      </c>
      <c r="AK112">
        <v>0.45100000000000001</v>
      </c>
      <c r="AL112">
        <v>4.32</v>
      </c>
      <c r="AM112">
        <v>162</v>
      </c>
      <c r="AN112">
        <v>162</v>
      </c>
      <c r="AO112">
        <v>156</v>
      </c>
      <c r="AP112">
        <v>6</v>
      </c>
      <c r="AQ112">
        <v>3</v>
      </c>
      <c r="AR112">
        <v>2</v>
      </c>
      <c r="AS112">
        <v>32</v>
      </c>
      <c r="AT112">
        <v>1436.1</v>
      </c>
      <c r="AU112">
        <v>1465</v>
      </c>
      <c r="AV112">
        <v>749</v>
      </c>
      <c r="AW112">
        <v>689</v>
      </c>
      <c r="AX112">
        <v>152</v>
      </c>
      <c r="AY112">
        <v>506</v>
      </c>
      <c r="AZ112">
        <v>33</v>
      </c>
      <c r="BA112">
        <v>1199</v>
      </c>
      <c r="BB112">
        <v>62</v>
      </c>
      <c r="BC112">
        <v>6</v>
      </c>
      <c r="BD112">
        <v>48</v>
      </c>
      <c r="BE112">
        <v>6213</v>
      </c>
      <c r="BF112">
        <v>87</v>
      </c>
      <c r="BG112">
        <v>3.94</v>
      </c>
      <c r="BH112">
        <v>1.3720000000000001</v>
      </c>
      <c r="BI112">
        <v>9.1999999999999993</v>
      </c>
      <c r="BJ112">
        <v>1</v>
      </c>
      <c r="BK112">
        <v>3.2</v>
      </c>
      <c r="BL112">
        <v>7.5</v>
      </c>
      <c r="BM112">
        <v>2.37</v>
      </c>
      <c r="BN112">
        <v>1155</v>
      </c>
      <c r="BO112" t="s">
        <v>48</v>
      </c>
      <c r="BP112">
        <v>51</v>
      </c>
      <c r="BQ112">
        <v>4.62</v>
      </c>
      <c r="BR112">
        <v>0.67900000000000005</v>
      </c>
      <c r="BS112">
        <v>162</v>
      </c>
      <c r="BT112">
        <v>1458</v>
      </c>
      <c r="BU112">
        <v>1123</v>
      </c>
      <c r="BV112">
        <v>12927</v>
      </c>
      <c r="BW112">
        <v>6020</v>
      </c>
      <c r="BX112">
        <v>4309</v>
      </c>
      <c r="BY112">
        <v>1614</v>
      </c>
      <c r="BZ112">
        <v>97</v>
      </c>
      <c r="CA112">
        <v>141</v>
      </c>
      <c r="CB112">
        <v>0.98399999999999999</v>
      </c>
      <c r="CC112">
        <v>-45</v>
      </c>
      <c r="CD112">
        <v>-4</v>
      </c>
      <c r="CE112">
        <v>-100</v>
      </c>
      <c r="CF112">
        <v>-9</v>
      </c>
    </row>
    <row r="113" spans="1:84" x14ac:dyDescent="0.3">
      <c r="A113" t="s">
        <v>49</v>
      </c>
      <c r="B113">
        <v>2013</v>
      </c>
      <c r="C113">
        <v>49</v>
      </c>
      <c r="D113">
        <v>27.9</v>
      </c>
      <c r="E113">
        <v>3.91</v>
      </c>
      <c r="F113">
        <v>162</v>
      </c>
      <c r="G113">
        <v>6135</v>
      </c>
      <c r="H113">
        <v>5486</v>
      </c>
      <c r="I113">
        <v>634</v>
      </c>
      <c r="J113">
        <v>1346</v>
      </c>
      <c r="K113">
        <v>273</v>
      </c>
      <c r="L113">
        <v>35</v>
      </c>
      <c r="M113">
        <v>161</v>
      </c>
      <c r="N113">
        <v>603</v>
      </c>
      <c r="O113">
        <v>94</v>
      </c>
      <c r="P113">
        <v>42</v>
      </c>
      <c r="Q113">
        <v>469</v>
      </c>
      <c r="R113">
        <v>1330</v>
      </c>
      <c r="S113">
        <v>0.245</v>
      </c>
      <c r="T113">
        <v>0.313</v>
      </c>
      <c r="U113">
        <v>0.39600000000000002</v>
      </c>
      <c r="V113">
        <v>0.70899999999999996</v>
      </c>
      <c r="W113">
        <v>100</v>
      </c>
      <c r="X113">
        <v>2172</v>
      </c>
      <c r="Y113">
        <v>120</v>
      </c>
      <c r="Z113">
        <v>88</v>
      </c>
      <c r="AA113">
        <v>62</v>
      </c>
      <c r="AB113">
        <v>29</v>
      </c>
      <c r="AC113">
        <v>41</v>
      </c>
      <c r="AD113">
        <v>1126</v>
      </c>
      <c r="AE113" t="s">
        <v>49</v>
      </c>
      <c r="AF113">
        <v>28</v>
      </c>
      <c r="AG113">
        <v>28.7</v>
      </c>
      <c r="AH113">
        <v>3.56</v>
      </c>
      <c r="AI113">
        <v>94</v>
      </c>
      <c r="AJ113">
        <v>68</v>
      </c>
      <c r="AK113">
        <v>0.57999999999999996</v>
      </c>
      <c r="AL113">
        <v>3.26</v>
      </c>
      <c r="AM113">
        <v>162</v>
      </c>
      <c r="AN113">
        <v>162</v>
      </c>
      <c r="AO113">
        <v>159</v>
      </c>
      <c r="AP113">
        <v>3</v>
      </c>
      <c r="AQ113">
        <v>16</v>
      </c>
      <c r="AR113">
        <v>0</v>
      </c>
      <c r="AS113">
        <v>55</v>
      </c>
      <c r="AT113">
        <v>1470.2</v>
      </c>
      <c r="AU113">
        <v>1299</v>
      </c>
      <c r="AV113">
        <v>577</v>
      </c>
      <c r="AW113">
        <v>533</v>
      </c>
      <c r="AX113">
        <v>101</v>
      </c>
      <c r="AY113">
        <v>515</v>
      </c>
      <c r="AZ113">
        <v>26</v>
      </c>
      <c r="BA113">
        <v>1261</v>
      </c>
      <c r="BB113">
        <v>70</v>
      </c>
      <c r="BC113">
        <v>6</v>
      </c>
      <c r="BD113">
        <v>81</v>
      </c>
      <c r="BE113">
        <v>6147</v>
      </c>
      <c r="BF113">
        <v>109</v>
      </c>
      <c r="BG113">
        <v>3.42</v>
      </c>
      <c r="BH113">
        <v>1.2330000000000001</v>
      </c>
      <c r="BI113">
        <v>7.9</v>
      </c>
      <c r="BJ113">
        <v>0.6</v>
      </c>
      <c r="BK113">
        <v>3.2</v>
      </c>
      <c r="BL113">
        <v>7.7</v>
      </c>
      <c r="BM113">
        <v>2.4500000000000002</v>
      </c>
      <c r="BN113">
        <v>1158</v>
      </c>
      <c r="BO113" t="s">
        <v>49</v>
      </c>
      <c r="BP113">
        <v>49</v>
      </c>
      <c r="BQ113">
        <v>3.56</v>
      </c>
      <c r="BR113">
        <v>0.69799999999999995</v>
      </c>
      <c r="BS113">
        <v>162</v>
      </c>
      <c r="BT113">
        <v>1458</v>
      </c>
      <c r="BU113">
        <v>1042</v>
      </c>
      <c r="BV113">
        <v>13236</v>
      </c>
      <c r="BW113">
        <v>6442</v>
      </c>
      <c r="BX113">
        <v>4412</v>
      </c>
      <c r="BY113">
        <v>1924</v>
      </c>
      <c r="BZ113">
        <v>106</v>
      </c>
      <c r="CA113">
        <v>154</v>
      </c>
      <c r="CB113">
        <v>0.98399999999999999</v>
      </c>
      <c r="CC113">
        <v>21</v>
      </c>
      <c r="CD113">
        <v>2</v>
      </c>
      <c r="CE113">
        <v>70</v>
      </c>
      <c r="CF113">
        <v>6</v>
      </c>
    </row>
    <row r="114" spans="1:84" x14ac:dyDescent="0.3">
      <c r="A114" t="s">
        <v>50</v>
      </c>
      <c r="B114">
        <v>2013</v>
      </c>
      <c r="C114">
        <v>47</v>
      </c>
      <c r="D114">
        <v>28.1</v>
      </c>
      <c r="E114">
        <v>3.81</v>
      </c>
      <c r="F114">
        <v>162</v>
      </c>
      <c r="G114">
        <v>6122</v>
      </c>
      <c r="H114">
        <v>5517</v>
      </c>
      <c r="I114">
        <v>618</v>
      </c>
      <c r="J114">
        <v>1349</v>
      </c>
      <c r="K114">
        <v>246</v>
      </c>
      <c r="L114">
        <v>26</v>
      </c>
      <c r="M114">
        <v>146</v>
      </c>
      <c r="N114">
        <v>578</v>
      </c>
      <c r="O114">
        <v>118</v>
      </c>
      <c r="P114">
        <v>34</v>
      </c>
      <c r="Q114">
        <v>467</v>
      </c>
      <c r="R114">
        <v>1309</v>
      </c>
      <c r="S114">
        <v>0.245</v>
      </c>
      <c r="T114">
        <v>0.308</v>
      </c>
      <c r="U114">
        <v>0.378</v>
      </c>
      <c r="V114">
        <v>0.68600000000000005</v>
      </c>
      <c r="W114">
        <v>97</v>
      </c>
      <c r="X114">
        <v>2085</v>
      </c>
      <c r="Y114">
        <v>99</v>
      </c>
      <c r="Z114">
        <v>52</v>
      </c>
      <c r="AA114">
        <v>52</v>
      </c>
      <c r="AB114">
        <v>34</v>
      </c>
      <c r="AC114">
        <v>36</v>
      </c>
      <c r="AD114">
        <v>1126</v>
      </c>
      <c r="AE114" t="s">
        <v>50</v>
      </c>
      <c r="AF114">
        <v>23</v>
      </c>
      <c r="AG114">
        <v>28.8</v>
      </c>
      <c r="AH114">
        <v>4.32</v>
      </c>
      <c r="AI114">
        <v>76</v>
      </c>
      <c r="AJ114">
        <v>86</v>
      </c>
      <c r="AK114">
        <v>0.46899999999999997</v>
      </c>
      <c r="AL114">
        <v>3.98</v>
      </c>
      <c r="AM114">
        <v>162</v>
      </c>
      <c r="AN114">
        <v>162</v>
      </c>
      <c r="AO114">
        <v>159</v>
      </c>
      <c r="AP114">
        <v>3</v>
      </c>
      <c r="AQ114">
        <v>6</v>
      </c>
      <c r="AR114">
        <v>1</v>
      </c>
      <c r="AS114">
        <v>40</v>
      </c>
      <c r="AT114">
        <v>1455</v>
      </c>
      <c r="AU114">
        <v>1407</v>
      </c>
      <c r="AV114">
        <v>700</v>
      </c>
      <c r="AW114">
        <v>643</v>
      </c>
      <c r="AX114">
        <v>156</v>
      </c>
      <c r="AY114">
        <v>525</v>
      </c>
      <c r="AZ114">
        <v>31</v>
      </c>
      <c r="BA114">
        <v>1171</v>
      </c>
      <c r="BB114">
        <v>40</v>
      </c>
      <c r="BC114">
        <v>2</v>
      </c>
      <c r="BD114">
        <v>51</v>
      </c>
      <c r="BE114">
        <v>6179</v>
      </c>
      <c r="BF114">
        <v>86</v>
      </c>
      <c r="BG114">
        <v>4</v>
      </c>
      <c r="BH114">
        <v>1.3280000000000001</v>
      </c>
      <c r="BI114">
        <v>8.6999999999999993</v>
      </c>
      <c r="BJ114">
        <v>1</v>
      </c>
      <c r="BK114">
        <v>3.2</v>
      </c>
      <c r="BL114">
        <v>7.2</v>
      </c>
      <c r="BM114">
        <v>2.23</v>
      </c>
      <c r="BN114">
        <v>1114</v>
      </c>
      <c r="BO114" t="s">
        <v>50</v>
      </c>
      <c r="BP114">
        <v>47</v>
      </c>
      <c r="BQ114">
        <v>4.32</v>
      </c>
      <c r="BR114">
        <v>0.69599999999999995</v>
      </c>
      <c r="BS114">
        <v>162</v>
      </c>
      <c r="BT114">
        <v>1458</v>
      </c>
      <c r="BU114">
        <v>1006</v>
      </c>
      <c r="BV114">
        <v>13095</v>
      </c>
      <c r="BW114">
        <v>6146</v>
      </c>
      <c r="BX114">
        <v>4365</v>
      </c>
      <c r="BY114">
        <v>1698</v>
      </c>
      <c r="BZ114">
        <v>83</v>
      </c>
      <c r="CA114">
        <v>140</v>
      </c>
      <c r="CB114">
        <v>0.98599999999999999</v>
      </c>
      <c r="CC114">
        <v>15</v>
      </c>
      <c r="CD114">
        <v>1</v>
      </c>
      <c r="CE114">
        <v>9</v>
      </c>
      <c r="CF114">
        <v>1</v>
      </c>
    </row>
    <row r="115" spans="1:84" x14ac:dyDescent="0.3">
      <c r="A115" t="s">
        <v>51</v>
      </c>
      <c r="B115">
        <v>2013</v>
      </c>
      <c r="C115">
        <v>47</v>
      </c>
      <c r="D115">
        <v>28.6</v>
      </c>
      <c r="E115">
        <v>3.85</v>
      </c>
      <c r="F115">
        <v>162</v>
      </c>
      <c r="G115">
        <v>6172</v>
      </c>
      <c r="H115">
        <v>5558</v>
      </c>
      <c r="I115">
        <v>624</v>
      </c>
      <c r="J115">
        <v>1318</v>
      </c>
      <c r="K115">
        <v>249</v>
      </c>
      <c r="L115">
        <v>17</v>
      </c>
      <c r="M115">
        <v>188</v>
      </c>
      <c r="N115">
        <v>597</v>
      </c>
      <c r="O115">
        <v>49</v>
      </c>
      <c r="P115">
        <v>23</v>
      </c>
      <c r="Q115">
        <v>529</v>
      </c>
      <c r="R115">
        <v>1353</v>
      </c>
      <c r="S115">
        <v>0.23699999999999999</v>
      </c>
      <c r="T115">
        <v>0.30599999999999999</v>
      </c>
      <c r="U115">
        <v>0.39</v>
      </c>
      <c r="V115">
        <v>0.69499999999999995</v>
      </c>
      <c r="W115">
        <v>98</v>
      </c>
      <c r="X115">
        <v>2165</v>
      </c>
      <c r="Y115">
        <v>122</v>
      </c>
      <c r="Z115">
        <v>31</v>
      </c>
      <c r="AA115">
        <v>26</v>
      </c>
      <c r="AB115">
        <v>28</v>
      </c>
      <c r="AC115">
        <v>21</v>
      </c>
      <c r="AD115">
        <v>1131</v>
      </c>
      <c r="AE115" t="s">
        <v>51</v>
      </c>
      <c r="AF115">
        <v>22</v>
      </c>
      <c r="AG115">
        <v>28</v>
      </c>
      <c r="AH115">
        <v>4.6500000000000004</v>
      </c>
      <c r="AI115">
        <v>71</v>
      </c>
      <c r="AJ115">
        <v>91</v>
      </c>
      <c r="AK115">
        <v>0.438</v>
      </c>
      <c r="AL115">
        <v>4.3099999999999996</v>
      </c>
      <c r="AM115">
        <v>162</v>
      </c>
      <c r="AN115">
        <v>162</v>
      </c>
      <c r="AO115">
        <v>158</v>
      </c>
      <c r="AP115">
        <v>4</v>
      </c>
      <c r="AQ115">
        <v>14</v>
      </c>
      <c r="AR115">
        <v>2</v>
      </c>
      <c r="AS115">
        <v>43</v>
      </c>
      <c r="AT115">
        <v>1465</v>
      </c>
      <c r="AU115">
        <v>1467</v>
      </c>
      <c r="AV115">
        <v>754</v>
      </c>
      <c r="AW115">
        <v>702</v>
      </c>
      <c r="AX115">
        <v>174</v>
      </c>
      <c r="AY115">
        <v>478</v>
      </c>
      <c r="AZ115">
        <v>48</v>
      </c>
      <c r="BA115">
        <v>1297</v>
      </c>
      <c r="BB115">
        <v>42</v>
      </c>
      <c r="BC115">
        <v>1</v>
      </c>
      <c r="BD115">
        <v>74</v>
      </c>
      <c r="BE115">
        <v>6257</v>
      </c>
      <c r="BF115">
        <v>86</v>
      </c>
      <c r="BG115">
        <v>3.89</v>
      </c>
      <c r="BH115">
        <v>1.3280000000000001</v>
      </c>
      <c r="BI115">
        <v>9</v>
      </c>
      <c r="BJ115">
        <v>1.1000000000000001</v>
      </c>
      <c r="BK115">
        <v>2.9</v>
      </c>
      <c r="BL115">
        <v>8</v>
      </c>
      <c r="BM115">
        <v>2.71</v>
      </c>
      <c r="BN115">
        <v>1108</v>
      </c>
      <c r="BO115" t="s">
        <v>51</v>
      </c>
      <c r="BP115">
        <v>47</v>
      </c>
      <c r="BQ115">
        <v>4.6500000000000004</v>
      </c>
      <c r="BR115">
        <v>0.68300000000000005</v>
      </c>
      <c r="BS115">
        <v>162</v>
      </c>
      <c r="BT115">
        <v>1458</v>
      </c>
      <c r="BU115">
        <v>1144</v>
      </c>
      <c r="BV115">
        <v>13185</v>
      </c>
      <c r="BW115">
        <v>6128</v>
      </c>
      <c r="BX115">
        <v>4395</v>
      </c>
      <c r="BY115">
        <v>1645</v>
      </c>
      <c r="BZ115">
        <v>88</v>
      </c>
      <c r="CA115">
        <v>149</v>
      </c>
      <c r="CB115">
        <v>0.98599999999999999</v>
      </c>
      <c r="CC115">
        <v>-46</v>
      </c>
      <c r="CD115">
        <v>-4</v>
      </c>
      <c r="CE115">
        <v>-97</v>
      </c>
      <c r="CF115">
        <v>-9</v>
      </c>
    </row>
    <row r="116" spans="1:84" x14ac:dyDescent="0.3">
      <c r="A116" t="s">
        <v>52</v>
      </c>
      <c r="B116">
        <v>2013</v>
      </c>
      <c r="C116">
        <v>44</v>
      </c>
      <c r="D116">
        <v>28.7</v>
      </c>
      <c r="E116">
        <v>3.88</v>
      </c>
      <c r="F116">
        <v>162</v>
      </c>
      <c r="G116">
        <v>6168</v>
      </c>
      <c r="H116">
        <v>5552</v>
      </c>
      <c r="I116">
        <v>629</v>
      </c>
      <c r="J116">
        <v>1446</v>
      </c>
      <c r="K116">
        <v>280</v>
      </c>
      <c r="L116">
        <v>35</v>
      </c>
      <c r="M116">
        <v>107</v>
      </c>
      <c r="N116">
        <v>596</v>
      </c>
      <c r="O116">
        <v>67</v>
      </c>
      <c r="P116">
        <v>26</v>
      </c>
      <c r="Q116">
        <v>469</v>
      </c>
      <c r="R116">
        <v>1078</v>
      </c>
      <c r="S116">
        <v>0.26</v>
      </c>
      <c r="T116">
        <v>0.32</v>
      </c>
      <c r="U116">
        <v>0.38100000000000001</v>
      </c>
      <c r="V116">
        <v>0.70199999999999996</v>
      </c>
      <c r="W116">
        <v>100</v>
      </c>
      <c r="X116">
        <v>2117</v>
      </c>
      <c r="Y116">
        <v>131</v>
      </c>
      <c r="Z116">
        <v>39</v>
      </c>
      <c r="AA116">
        <v>66</v>
      </c>
      <c r="AB116">
        <v>42</v>
      </c>
      <c r="AC116">
        <v>40</v>
      </c>
      <c r="AD116">
        <v>1187</v>
      </c>
      <c r="AE116" t="s">
        <v>52</v>
      </c>
      <c r="AF116">
        <v>21</v>
      </c>
      <c r="AG116">
        <v>29.6</v>
      </c>
      <c r="AH116">
        <v>4.2699999999999996</v>
      </c>
      <c r="AI116">
        <v>76</v>
      </c>
      <c r="AJ116">
        <v>86</v>
      </c>
      <c r="AK116">
        <v>0.46899999999999997</v>
      </c>
      <c r="AL116">
        <v>4</v>
      </c>
      <c r="AM116">
        <v>162</v>
      </c>
      <c r="AN116">
        <v>162</v>
      </c>
      <c r="AO116">
        <v>160</v>
      </c>
      <c r="AP116">
        <v>2</v>
      </c>
      <c r="AQ116">
        <v>13</v>
      </c>
      <c r="AR116">
        <v>2</v>
      </c>
      <c r="AS116">
        <v>41</v>
      </c>
      <c r="AT116">
        <v>1447.1</v>
      </c>
      <c r="AU116">
        <v>1380</v>
      </c>
      <c r="AV116">
        <v>691</v>
      </c>
      <c r="AW116">
        <v>643</v>
      </c>
      <c r="AX116">
        <v>145</v>
      </c>
      <c r="AY116">
        <v>521</v>
      </c>
      <c r="AZ116">
        <v>64</v>
      </c>
      <c r="BA116">
        <v>1256</v>
      </c>
      <c r="BB116">
        <v>50</v>
      </c>
      <c r="BC116">
        <v>4</v>
      </c>
      <c r="BD116">
        <v>60</v>
      </c>
      <c r="BE116">
        <v>6163</v>
      </c>
      <c r="BF116">
        <v>87</v>
      </c>
      <c r="BG116">
        <v>3.8</v>
      </c>
      <c r="BH116">
        <v>1.3129999999999999</v>
      </c>
      <c r="BI116">
        <v>8.6</v>
      </c>
      <c r="BJ116">
        <v>0.9</v>
      </c>
      <c r="BK116">
        <v>3.2</v>
      </c>
      <c r="BL116">
        <v>7.8</v>
      </c>
      <c r="BM116">
        <v>2.41</v>
      </c>
      <c r="BN116">
        <v>1130</v>
      </c>
      <c r="BO116" t="s">
        <v>52</v>
      </c>
      <c r="BP116">
        <v>44</v>
      </c>
      <c r="BQ116">
        <v>4.2699999999999996</v>
      </c>
      <c r="BR116">
        <v>0.68899999999999995</v>
      </c>
      <c r="BS116">
        <v>162</v>
      </c>
      <c r="BT116">
        <v>1458</v>
      </c>
      <c r="BU116">
        <v>1074</v>
      </c>
      <c r="BV116">
        <v>13026</v>
      </c>
      <c r="BW116">
        <v>5986</v>
      </c>
      <c r="BX116">
        <v>4342</v>
      </c>
      <c r="BY116">
        <v>1537</v>
      </c>
      <c r="BZ116">
        <v>107</v>
      </c>
      <c r="CA116">
        <v>128</v>
      </c>
      <c r="CB116">
        <v>0.98199999999999998</v>
      </c>
      <c r="CC116">
        <v>38</v>
      </c>
      <c r="CD116">
        <v>4</v>
      </c>
      <c r="CE116">
        <v>6</v>
      </c>
      <c r="CF116">
        <v>1</v>
      </c>
    </row>
    <row r="117" spans="1:84" x14ac:dyDescent="0.3">
      <c r="A117" t="s">
        <v>53</v>
      </c>
      <c r="B117">
        <v>2013</v>
      </c>
      <c r="C117">
        <v>44</v>
      </c>
      <c r="D117">
        <v>28.6</v>
      </c>
      <c r="E117">
        <v>4.83</v>
      </c>
      <c r="F117">
        <v>162</v>
      </c>
      <c r="G117">
        <v>6202</v>
      </c>
      <c r="H117">
        <v>5557</v>
      </c>
      <c r="I117">
        <v>783</v>
      </c>
      <c r="J117">
        <v>1494</v>
      </c>
      <c r="K117">
        <v>322</v>
      </c>
      <c r="L117">
        <v>20</v>
      </c>
      <c r="M117">
        <v>125</v>
      </c>
      <c r="N117">
        <v>745</v>
      </c>
      <c r="O117">
        <v>45</v>
      </c>
      <c r="P117">
        <v>22</v>
      </c>
      <c r="Q117">
        <v>481</v>
      </c>
      <c r="R117">
        <v>1110</v>
      </c>
      <c r="S117">
        <v>0.26900000000000002</v>
      </c>
      <c r="T117">
        <v>0.33200000000000002</v>
      </c>
      <c r="U117">
        <v>0.40100000000000002</v>
      </c>
      <c r="V117">
        <v>0.73299999999999998</v>
      </c>
      <c r="W117">
        <v>102</v>
      </c>
      <c r="X117">
        <v>2231</v>
      </c>
      <c r="Y117">
        <v>154</v>
      </c>
      <c r="Z117">
        <v>64</v>
      </c>
      <c r="AA117">
        <v>56</v>
      </c>
      <c r="AB117">
        <v>44</v>
      </c>
      <c r="AC117">
        <v>38</v>
      </c>
      <c r="AD117">
        <v>1087</v>
      </c>
      <c r="AE117" t="s">
        <v>53</v>
      </c>
      <c r="AF117">
        <v>25</v>
      </c>
      <c r="AG117">
        <v>26.9</v>
      </c>
      <c r="AH117">
        <v>3.68</v>
      </c>
      <c r="AI117">
        <v>97</v>
      </c>
      <c r="AJ117">
        <v>65</v>
      </c>
      <c r="AK117">
        <v>0.59899999999999998</v>
      </c>
      <c r="AL117">
        <v>3.42</v>
      </c>
      <c r="AM117">
        <v>162</v>
      </c>
      <c r="AN117">
        <v>162</v>
      </c>
      <c r="AO117">
        <v>155</v>
      </c>
      <c r="AP117">
        <v>7</v>
      </c>
      <c r="AQ117">
        <v>15</v>
      </c>
      <c r="AR117">
        <v>4</v>
      </c>
      <c r="AS117">
        <v>44</v>
      </c>
      <c r="AT117">
        <v>1459.2</v>
      </c>
      <c r="AU117">
        <v>1366</v>
      </c>
      <c r="AV117">
        <v>596</v>
      </c>
      <c r="AW117">
        <v>555</v>
      </c>
      <c r="AX117">
        <v>112</v>
      </c>
      <c r="AY117">
        <v>451</v>
      </c>
      <c r="AZ117">
        <v>26</v>
      </c>
      <c r="BA117">
        <v>1254</v>
      </c>
      <c r="BB117">
        <v>64</v>
      </c>
      <c r="BC117">
        <v>1</v>
      </c>
      <c r="BD117">
        <v>33</v>
      </c>
      <c r="BE117">
        <v>6104</v>
      </c>
      <c r="BF117">
        <v>110</v>
      </c>
      <c r="BG117">
        <v>3.39</v>
      </c>
      <c r="BH117">
        <v>1.2450000000000001</v>
      </c>
      <c r="BI117">
        <v>8.4</v>
      </c>
      <c r="BJ117">
        <v>0.7</v>
      </c>
      <c r="BK117">
        <v>2.8</v>
      </c>
      <c r="BL117">
        <v>7.7</v>
      </c>
      <c r="BM117">
        <v>2.78</v>
      </c>
      <c r="BN117">
        <v>1129</v>
      </c>
      <c r="BO117" t="s">
        <v>53</v>
      </c>
      <c r="BP117">
        <v>44</v>
      </c>
      <c r="BQ117">
        <v>3.68</v>
      </c>
      <c r="BR117">
        <v>0.69099999999999995</v>
      </c>
      <c r="BS117">
        <v>162</v>
      </c>
      <c r="BT117">
        <v>1458</v>
      </c>
      <c r="BU117">
        <v>1031</v>
      </c>
      <c r="BV117">
        <v>13137</v>
      </c>
      <c r="BW117">
        <v>6172</v>
      </c>
      <c r="BX117">
        <v>4379</v>
      </c>
      <c r="BY117">
        <v>1718</v>
      </c>
      <c r="BZ117">
        <v>75</v>
      </c>
      <c r="CA117">
        <v>177</v>
      </c>
      <c r="CB117">
        <v>0.98799999999999999</v>
      </c>
      <c r="CC117">
        <v>5</v>
      </c>
      <c r="CD117">
        <v>0</v>
      </c>
      <c r="CE117">
        <v>-37</v>
      </c>
      <c r="CF117">
        <v>-3</v>
      </c>
    </row>
    <row r="118" spans="1:84" x14ac:dyDescent="0.3">
      <c r="A118" t="s">
        <v>54</v>
      </c>
      <c r="B118">
        <v>2013</v>
      </c>
      <c r="C118">
        <v>42</v>
      </c>
      <c r="D118">
        <v>29.6</v>
      </c>
      <c r="E118">
        <v>4.29</v>
      </c>
      <c r="F118">
        <v>163</v>
      </c>
      <c r="G118">
        <v>6242</v>
      </c>
      <c r="H118">
        <v>5538</v>
      </c>
      <c r="I118">
        <v>700</v>
      </c>
      <c r="J118">
        <v>1421</v>
      </c>
      <c r="K118">
        <v>296</v>
      </c>
      <c r="L118">
        <v>23</v>
      </c>
      <c r="M118">
        <v>165</v>
      </c>
      <c r="N118">
        <v>670</v>
      </c>
      <c r="O118">
        <v>73</v>
      </c>
      <c r="P118">
        <v>38</v>
      </c>
      <c r="Q118">
        <v>589</v>
      </c>
      <c r="R118">
        <v>1171</v>
      </c>
      <c r="S118">
        <v>0.25700000000000001</v>
      </c>
      <c r="T118">
        <v>0.32900000000000001</v>
      </c>
      <c r="U118">
        <v>0.40799999999999997</v>
      </c>
      <c r="V118">
        <v>0.73699999999999999</v>
      </c>
      <c r="W118">
        <v>106</v>
      </c>
      <c r="X118">
        <v>2258</v>
      </c>
      <c r="Y118">
        <v>140</v>
      </c>
      <c r="Z118">
        <v>36</v>
      </c>
      <c r="AA118">
        <v>24</v>
      </c>
      <c r="AB118">
        <v>55</v>
      </c>
      <c r="AC118">
        <v>31</v>
      </c>
      <c r="AD118">
        <v>1172</v>
      </c>
      <c r="AE118" t="s">
        <v>54</v>
      </c>
      <c r="AF118">
        <v>21</v>
      </c>
      <c r="AG118">
        <v>29</v>
      </c>
      <c r="AH118">
        <v>3.96</v>
      </c>
      <c r="AI118">
        <v>92</v>
      </c>
      <c r="AJ118">
        <v>71</v>
      </c>
      <c r="AK118">
        <v>0.56399999999999995</v>
      </c>
      <c r="AL118">
        <v>3.74</v>
      </c>
      <c r="AM118">
        <v>163</v>
      </c>
      <c r="AN118">
        <v>163</v>
      </c>
      <c r="AO118">
        <v>154</v>
      </c>
      <c r="AP118">
        <v>9</v>
      </c>
      <c r="AQ118">
        <v>17</v>
      </c>
      <c r="AR118">
        <v>3</v>
      </c>
      <c r="AS118">
        <v>42</v>
      </c>
      <c r="AT118">
        <v>1464</v>
      </c>
      <c r="AU118">
        <v>1315</v>
      </c>
      <c r="AV118">
        <v>646</v>
      </c>
      <c r="AW118">
        <v>608</v>
      </c>
      <c r="AX118">
        <v>153</v>
      </c>
      <c r="AY118">
        <v>482</v>
      </c>
      <c r="AZ118">
        <v>38</v>
      </c>
      <c r="BA118">
        <v>1310</v>
      </c>
      <c r="BB118">
        <v>52</v>
      </c>
      <c r="BC118">
        <v>6</v>
      </c>
      <c r="BD118">
        <v>69</v>
      </c>
      <c r="BE118">
        <v>6083</v>
      </c>
      <c r="BF118">
        <v>103</v>
      </c>
      <c r="BG118">
        <v>3.71</v>
      </c>
      <c r="BH118">
        <v>1.2270000000000001</v>
      </c>
      <c r="BI118">
        <v>8.1</v>
      </c>
      <c r="BJ118">
        <v>0.9</v>
      </c>
      <c r="BK118">
        <v>3</v>
      </c>
      <c r="BL118">
        <v>8.1</v>
      </c>
      <c r="BM118">
        <v>2.72</v>
      </c>
      <c r="BN118">
        <v>1045</v>
      </c>
      <c r="BO118" t="s">
        <v>54</v>
      </c>
      <c r="BP118">
        <v>41</v>
      </c>
      <c r="BQ118">
        <v>3.96</v>
      </c>
      <c r="BR118">
        <v>0.70699999999999996</v>
      </c>
      <c r="BS118">
        <v>163</v>
      </c>
      <c r="BT118">
        <v>1467</v>
      </c>
      <c r="BU118">
        <v>1042</v>
      </c>
      <c r="BV118">
        <v>13176</v>
      </c>
      <c r="BW118">
        <v>6044</v>
      </c>
      <c r="BX118">
        <v>4392</v>
      </c>
      <c r="BY118">
        <v>1593</v>
      </c>
      <c r="BZ118">
        <v>59</v>
      </c>
      <c r="CA118">
        <v>147</v>
      </c>
      <c r="CB118">
        <v>0.99</v>
      </c>
      <c r="CC118">
        <v>12</v>
      </c>
      <c r="CD118">
        <v>1</v>
      </c>
      <c r="CE118">
        <v>10</v>
      </c>
      <c r="CF118">
        <v>1</v>
      </c>
    </row>
    <row r="119" spans="1:84" x14ac:dyDescent="0.3">
      <c r="A119" t="s">
        <v>55</v>
      </c>
      <c r="B119">
        <v>2013</v>
      </c>
      <c r="C119">
        <v>46</v>
      </c>
      <c r="D119">
        <v>29.6</v>
      </c>
      <c r="E119">
        <v>4.4800000000000004</v>
      </c>
      <c r="F119">
        <v>163</v>
      </c>
      <c r="G119">
        <v>6196</v>
      </c>
      <c r="H119">
        <v>5585</v>
      </c>
      <c r="I119">
        <v>730</v>
      </c>
      <c r="J119">
        <v>1465</v>
      </c>
      <c r="K119">
        <v>262</v>
      </c>
      <c r="L119">
        <v>23</v>
      </c>
      <c r="M119">
        <v>176</v>
      </c>
      <c r="N119">
        <v>691</v>
      </c>
      <c r="O119">
        <v>149</v>
      </c>
      <c r="P119">
        <v>46</v>
      </c>
      <c r="Q119">
        <v>462</v>
      </c>
      <c r="R119">
        <v>1067</v>
      </c>
      <c r="S119">
        <v>0.26200000000000001</v>
      </c>
      <c r="T119">
        <v>0.32300000000000001</v>
      </c>
      <c r="U119">
        <v>0.41199999999999998</v>
      </c>
      <c r="V119">
        <v>0.73499999999999999</v>
      </c>
      <c r="W119">
        <v>100</v>
      </c>
      <c r="X119">
        <v>2301</v>
      </c>
      <c r="Y119">
        <v>124</v>
      </c>
      <c r="Z119">
        <v>61</v>
      </c>
      <c r="AA119">
        <v>45</v>
      </c>
      <c r="AB119">
        <v>42</v>
      </c>
      <c r="AC119">
        <v>26</v>
      </c>
      <c r="AD119">
        <v>1110</v>
      </c>
      <c r="AE119" t="s">
        <v>55</v>
      </c>
      <c r="AF119">
        <v>25</v>
      </c>
      <c r="AG119">
        <v>27.9</v>
      </c>
      <c r="AH119">
        <v>3.9</v>
      </c>
      <c r="AI119">
        <v>91</v>
      </c>
      <c r="AJ119">
        <v>72</v>
      </c>
      <c r="AK119">
        <v>0.55800000000000005</v>
      </c>
      <c r="AL119">
        <v>3.62</v>
      </c>
      <c r="AM119">
        <v>163</v>
      </c>
      <c r="AN119">
        <v>163</v>
      </c>
      <c r="AO119">
        <v>159</v>
      </c>
      <c r="AP119">
        <v>4</v>
      </c>
      <c r="AQ119">
        <v>10</v>
      </c>
      <c r="AR119">
        <v>2</v>
      </c>
      <c r="AS119">
        <v>46</v>
      </c>
      <c r="AT119">
        <v>1463.1</v>
      </c>
      <c r="AU119">
        <v>1370</v>
      </c>
      <c r="AV119">
        <v>636</v>
      </c>
      <c r="AW119">
        <v>589</v>
      </c>
      <c r="AX119">
        <v>157</v>
      </c>
      <c r="AY119">
        <v>498</v>
      </c>
      <c r="AZ119">
        <v>35</v>
      </c>
      <c r="BA119">
        <v>1309</v>
      </c>
      <c r="BB119">
        <v>48</v>
      </c>
      <c r="BC119">
        <v>5</v>
      </c>
      <c r="BD119">
        <v>68</v>
      </c>
      <c r="BE119">
        <v>6146</v>
      </c>
      <c r="BF119">
        <v>114</v>
      </c>
      <c r="BG119">
        <v>3.77</v>
      </c>
      <c r="BH119">
        <v>1.2769999999999999</v>
      </c>
      <c r="BI119">
        <v>8.4</v>
      </c>
      <c r="BJ119">
        <v>1</v>
      </c>
      <c r="BK119">
        <v>3.1</v>
      </c>
      <c r="BL119">
        <v>8.1</v>
      </c>
      <c r="BM119">
        <v>2.63</v>
      </c>
      <c r="BN119">
        <v>1120</v>
      </c>
      <c r="BO119" t="s">
        <v>55</v>
      </c>
      <c r="BP119">
        <v>45</v>
      </c>
      <c r="BQ119">
        <v>3.9</v>
      </c>
      <c r="BR119">
        <v>0.69299999999999995</v>
      </c>
      <c r="BS119">
        <v>163</v>
      </c>
      <c r="BT119">
        <v>1467</v>
      </c>
      <c r="BU119">
        <v>1138</v>
      </c>
      <c r="BV119">
        <v>13170</v>
      </c>
      <c r="BW119">
        <v>6025</v>
      </c>
      <c r="BX119">
        <v>4390</v>
      </c>
      <c r="BY119">
        <v>1549</v>
      </c>
      <c r="BZ119">
        <v>86</v>
      </c>
      <c r="CA119">
        <v>146</v>
      </c>
      <c r="CB119">
        <v>0.98599999999999999</v>
      </c>
      <c r="CC119">
        <v>68</v>
      </c>
      <c r="CD119">
        <v>6</v>
      </c>
      <c r="CE119">
        <v>41</v>
      </c>
      <c r="CF119">
        <v>4</v>
      </c>
    </row>
    <row r="120" spans="1:84" x14ac:dyDescent="0.3">
      <c r="A120" t="s">
        <v>56</v>
      </c>
      <c r="B120">
        <v>2013</v>
      </c>
      <c r="C120">
        <v>53</v>
      </c>
      <c r="D120">
        <v>29</v>
      </c>
      <c r="E120">
        <v>4.4000000000000004</v>
      </c>
      <c r="F120">
        <v>162</v>
      </c>
      <c r="G120">
        <v>6152</v>
      </c>
      <c r="H120">
        <v>5537</v>
      </c>
      <c r="I120">
        <v>712</v>
      </c>
      <c r="J120">
        <v>1398</v>
      </c>
      <c r="K120">
        <v>273</v>
      </c>
      <c r="L120">
        <v>24</v>
      </c>
      <c r="M120">
        <v>185</v>
      </c>
      <c r="N120">
        <v>669</v>
      </c>
      <c r="O120">
        <v>112</v>
      </c>
      <c r="P120">
        <v>41</v>
      </c>
      <c r="Q120">
        <v>510</v>
      </c>
      <c r="R120">
        <v>1123</v>
      </c>
      <c r="S120">
        <v>0.252</v>
      </c>
      <c r="T120">
        <v>0.318</v>
      </c>
      <c r="U120">
        <v>0.41099999999999998</v>
      </c>
      <c r="V120">
        <v>0.72899999999999998</v>
      </c>
      <c r="W120">
        <v>99</v>
      </c>
      <c r="X120">
        <v>2274</v>
      </c>
      <c r="Y120">
        <v>133</v>
      </c>
      <c r="Z120">
        <v>38</v>
      </c>
      <c r="AA120">
        <v>29</v>
      </c>
      <c r="AB120">
        <v>38</v>
      </c>
      <c r="AC120">
        <v>19</v>
      </c>
      <c r="AD120">
        <v>1065</v>
      </c>
      <c r="AE120" t="s">
        <v>56</v>
      </c>
      <c r="AF120">
        <v>31</v>
      </c>
      <c r="AG120">
        <v>30.9</v>
      </c>
      <c r="AH120">
        <v>4.67</v>
      </c>
      <c r="AI120">
        <v>74</v>
      </c>
      <c r="AJ120">
        <v>88</v>
      </c>
      <c r="AK120">
        <v>0.45700000000000002</v>
      </c>
      <c r="AL120">
        <v>4.25</v>
      </c>
      <c r="AM120">
        <v>162</v>
      </c>
      <c r="AN120">
        <v>162</v>
      </c>
      <c r="AO120">
        <v>158</v>
      </c>
      <c r="AP120">
        <v>4</v>
      </c>
      <c r="AQ120">
        <v>11</v>
      </c>
      <c r="AR120">
        <v>2</v>
      </c>
      <c r="AS120">
        <v>39</v>
      </c>
      <c r="AT120">
        <v>1452</v>
      </c>
      <c r="AU120">
        <v>1451</v>
      </c>
      <c r="AV120">
        <v>756</v>
      </c>
      <c r="AW120">
        <v>685</v>
      </c>
      <c r="AX120">
        <v>195</v>
      </c>
      <c r="AY120">
        <v>500</v>
      </c>
      <c r="AZ120">
        <v>33</v>
      </c>
      <c r="BA120">
        <v>1208</v>
      </c>
      <c r="BB120">
        <v>65</v>
      </c>
      <c r="BC120">
        <v>7</v>
      </c>
      <c r="BD120">
        <v>54</v>
      </c>
      <c r="BE120">
        <v>6250</v>
      </c>
      <c r="BF120">
        <v>97</v>
      </c>
      <c r="BG120">
        <v>4.3</v>
      </c>
      <c r="BH120">
        <v>1.3440000000000001</v>
      </c>
      <c r="BI120">
        <v>9</v>
      </c>
      <c r="BJ120">
        <v>1.2</v>
      </c>
      <c r="BK120">
        <v>3.1</v>
      </c>
      <c r="BL120">
        <v>7.5</v>
      </c>
      <c r="BM120">
        <v>2.42</v>
      </c>
      <c r="BN120">
        <v>1138</v>
      </c>
      <c r="BO120" t="s">
        <v>56</v>
      </c>
      <c r="BP120">
        <v>53</v>
      </c>
      <c r="BQ120">
        <v>4.67</v>
      </c>
      <c r="BR120">
        <v>0.69</v>
      </c>
      <c r="BS120">
        <v>162</v>
      </c>
      <c r="BT120">
        <v>1458</v>
      </c>
      <c r="BU120">
        <v>1114</v>
      </c>
      <c r="BV120">
        <v>13068</v>
      </c>
      <c r="BW120">
        <v>6072</v>
      </c>
      <c r="BX120">
        <v>4356</v>
      </c>
      <c r="BY120">
        <v>1605</v>
      </c>
      <c r="BZ120">
        <v>111</v>
      </c>
      <c r="CA120">
        <v>145</v>
      </c>
      <c r="CB120">
        <v>0.98199999999999998</v>
      </c>
      <c r="CC120">
        <v>-41</v>
      </c>
      <c r="CD120">
        <v>-4</v>
      </c>
      <c r="CE120">
        <v>15</v>
      </c>
      <c r="CF120">
        <v>1</v>
      </c>
    </row>
    <row r="121" spans="1:84" x14ac:dyDescent="0.3">
      <c r="A121" t="s">
        <v>57</v>
      </c>
      <c r="B121">
        <v>2013</v>
      </c>
      <c r="C121">
        <v>44</v>
      </c>
      <c r="D121">
        <v>27.7</v>
      </c>
      <c r="E121">
        <v>4.05</v>
      </c>
      <c r="F121">
        <v>162</v>
      </c>
      <c r="G121">
        <v>6047</v>
      </c>
      <c r="H121">
        <v>5436</v>
      </c>
      <c r="I121">
        <v>656</v>
      </c>
      <c r="J121">
        <v>1365</v>
      </c>
      <c r="K121">
        <v>259</v>
      </c>
      <c r="L121">
        <v>27</v>
      </c>
      <c r="M121">
        <v>161</v>
      </c>
      <c r="N121">
        <v>621</v>
      </c>
      <c r="O121">
        <v>88</v>
      </c>
      <c r="P121">
        <v>28</v>
      </c>
      <c r="Q121">
        <v>464</v>
      </c>
      <c r="R121">
        <v>1192</v>
      </c>
      <c r="S121">
        <v>0.251</v>
      </c>
      <c r="T121">
        <v>0.313</v>
      </c>
      <c r="U121">
        <v>0.39800000000000002</v>
      </c>
      <c r="V121">
        <v>0.71</v>
      </c>
      <c r="W121">
        <v>94</v>
      </c>
      <c r="X121">
        <v>2161</v>
      </c>
      <c r="Y121">
        <v>115</v>
      </c>
      <c r="Z121">
        <v>40</v>
      </c>
      <c r="AA121">
        <v>68</v>
      </c>
      <c r="AB121">
        <v>39</v>
      </c>
      <c r="AC121">
        <v>35</v>
      </c>
      <c r="AD121">
        <v>1071</v>
      </c>
      <c r="AE121" t="s">
        <v>57</v>
      </c>
      <c r="AF121">
        <v>21</v>
      </c>
      <c r="AG121">
        <v>27.7</v>
      </c>
      <c r="AH121">
        <v>3.86</v>
      </c>
      <c r="AI121">
        <v>86</v>
      </c>
      <c r="AJ121">
        <v>76</v>
      </c>
      <c r="AK121">
        <v>0.53100000000000003</v>
      </c>
      <c r="AL121">
        <v>3.59</v>
      </c>
      <c r="AM121">
        <v>162</v>
      </c>
      <c r="AN121">
        <v>162</v>
      </c>
      <c r="AO121">
        <v>156</v>
      </c>
      <c r="AP121">
        <v>6</v>
      </c>
      <c r="AQ121">
        <v>13</v>
      </c>
      <c r="AR121">
        <v>4</v>
      </c>
      <c r="AS121">
        <v>47</v>
      </c>
      <c r="AT121">
        <v>1445.2</v>
      </c>
      <c r="AU121">
        <v>1367</v>
      </c>
      <c r="AV121">
        <v>626</v>
      </c>
      <c r="AW121">
        <v>576</v>
      </c>
      <c r="AX121">
        <v>142</v>
      </c>
      <c r="AY121">
        <v>405</v>
      </c>
      <c r="AZ121">
        <v>17</v>
      </c>
      <c r="BA121">
        <v>1236</v>
      </c>
      <c r="BB121">
        <v>48</v>
      </c>
      <c r="BC121">
        <v>8</v>
      </c>
      <c r="BD121">
        <v>43</v>
      </c>
      <c r="BE121">
        <v>6038</v>
      </c>
      <c r="BF121">
        <v>106</v>
      </c>
      <c r="BG121">
        <v>3.56</v>
      </c>
      <c r="BH121">
        <v>1.226</v>
      </c>
      <c r="BI121">
        <v>8.5</v>
      </c>
      <c r="BJ121">
        <v>0.9</v>
      </c>
      <c r="BK121">
        <v>2.5</v>
      </c>
      <c r="BL121">
        <v>7.7</v>
      </c>
      <c r="BM121">
        <v>3.05</v>
      </c>
      <c r="BN121">
        <v>1075</v>
      </c>
      <c r="BO121" t="s">
        <v>57</v>
      </c>
      <c r="BP121">
        <v>44</v>
      </c>
      <c r="BQ121">
        <v>3.86</v>
      </c>
      <c r="BR121">
        <v>0.69099999999999995</v>
      </c>
      <c r="BS121">
        <v>162</v>
      </c>
      <c r="BT121">
        <v>1458</v>
      </c>
      <c r="BU121">
        <v>1169</v>
      </c>
      <c r="BV121">
        <v>13011</v>
      </c>
      <c r="BW121">
        <v>5993</v>
      </c>
      <c r="BX121">
        <v>4337</v>
      </c>
      <c r="BY121">
        <v>1549</v>
      </c>
      <c r="BZ121">
        <v>107</v>
      </c>
      <c r="CA121">
        <v>146</v>
      </c>
      <c r="CB121">
        <v>0.98199999999999998</v>
      </c>
      <c r="CC121">
        <v>0</v>
      </c>
      <c r="CD121">
        <v>0</v>
      </c>
      <c r="CE121">
        <v>-14</v>
      </c>
      <c r="CF121">
        <v>-1</v>
      </c>
    </row>
    <row r="122" spans="1:84" x14ac:dyDescent="0.3">
      <c r="A122" t="s">
        <v>28</v>
      </c>
      <c r="B122">
        <v>2012</v>
      </c>
      <c r="C122">
        <v>48</v>
      </c>
      <c r="D122">
        <v>28.3</v>
      </c>
      <c r="E122">
        <v>4.53</v>
      </c>
      <c r="F122">
        <v>162</v>
      </c>
      <c r="G122">
        <v>6150</v>
      </c>
      <c r="H122">
        <v>5462</v>
      </c>
      <c r="I122">
        <v>734</v>
      </c>
      <c r="J122">
        <v>1416</v>
      </c>
      <c r="K122">
        <v>307</v>
      </c>
      <c r="L122">
        <v>33</v>
      </c>
      <c r="M122">
        <v>165</v>
      </c>
      <c r="N122">
        <v>710</v>
      </c>
      <c r="O122">
        <v>93</v>
      </c>
      <c r="P122">
        <v>51</v>
      </c>
      <c r="Q122">
        <v>539</v>
      </c>
      <c r="R122">
        <v>1266</v>
      </c>
      <c r="S122">
        <v>0.25900000000000001</v>
      </c>
      <c r="T122">
        <v>0.32800000000000001</v>
      </c>
      <c r="U122">
        <v>0.41799999999999998</v>
      </c>
      <c r="V122">
        <v>0.746</v>
      </c>
      <c r="W122">
        <v>99</v>
      </c>
      <c r="X122">
        <v>2284</v>
      </c>
      <c r="Y122">
        <v>108</v>
      </c>
      <c r="Z122">
        <v>41</v>
      </c>
      <c r="AA122">
        <v>61</v>
      </c>
      <c r="AB122">
        <v>45</v>
      </c>
      <c r="AC122">
        <v>47</v>
      </c>
      <c r="AD122">
        <v>1122</v>
      </c>
      <c r="AE122" t="s">
        <v>28</v>
      </c>
      <c r="AF122">
        <v>23</v>
      </c>
      <c r="AG122">
        <v>27.4</v>
      </c>
      <c r="AH122">
        <v>4.25</v>
      </c>
      <c r="AI122">
        <v>81</v>
      </c>
      <c r="AJ122">
        <v>81</v>
      </c>
      <c r="AK122">
        <v>0.5</v>
      </c>
      <c r="AL122">
        <v>3.93</v>
      </c>
      <c r="AM122">
        <v>162</v>
      </c>
      <c r="AN122">
        <v>162</v>
      </c>
      <c r="AO122">
        <v>158</v>
      </c>
      <c r="AP122">
        <v>4</v>
      </c>
      <c r="AQ122">
        <v>9</v>
      </c>
      <c r="AR122">
        <v>2</v>
      </c>
      <c r="AS122">
        <v>39</v>
      </c>
      <c r="AT122">
        <v>1433.2</v>
      </c>
      <c r="AU122">
        <v>1432</v>
      </c>
      <c r="AV122">
        <v>688</v>
      </c>
      <c r="AW122">
        <v>626</v>
      </c>
      <c r="AX122">
        <v>155</v>
      </c>
      <c r="AY122">
        <v>417</v>
      </c>
      <c r="AZ122">
        <v>18</v>
      </c>
      <c r="BA122">
        <v>1200</v>
      </c>
      <c r="BB122">
        <v>51</v>
      </c>
      <c r="BC122">
        <v>10</v>
      </c>
      <c r="BD122">
        <v>52</v>
      </c>
      <c r="BE122">
        <v>6063</v>
      </c>
      <c r="BF122">
        <v>104</v>
      </c>
      <c r="BG122">
        <v>3.81</v>
      </c>
      <c r="BH122">
        <v>1.29</v>
      </c>
      <c r="BI122">
        <v>9</v>
      </c>
      <c r="BJ122">
        <v>1</v>
      </c>
      <c r="BK122">
        <v>2.6</v>
      </c>
      <c r="BL122">
        <v>7.5</v>
      </c>
      <c r="BM122">
        <v>2.88</v>
      </c>
      <c r="BN122">
        <v>1074</v>
      </c>
      <c r="BO122" t="s">
        <v>28</v>
      </c>
      <c r="BP122">
        <v>48</v>
      </c>
      <c r="BQ122">
        <v>4.25</v>
      </c>
      <c r="BR122">
        <v>0.68500000000000005</v>
      </c>
      <c r="BS122">
        <v>162</v>
      </c>
      <c r="BT122">
        <v>1458</v>
      </c>
      <c r="BU122">
        <v>1206</v>
      </c>
      <c r="BV122">
        <v>12903</v>
      </c>
      <c r="BW122">
        <v>6067</v>
      </c>
      <c r="BX122">
        <v>4301</v>
      </c>
      <c r="BY122">
        <v>1676</v>
      </c>
      <c r="BZ122">
        <v>90</v>
      </c>
      <c r="CA122">
        <v>146</v>
      </c>
      <c r="CB122">
        <v>0.98499999999999999</v>
      </c>
      <c r="CC122">
        <v>-4</v>
      </c>
      <c r="CD122">
        <v>0</v>
      </c>
      <c r="CE122">
        <v>24</v>
      </c>
      <c r="CF122">
        <v>2</v>
      </c>
    </row>
    <row r="123" spans="1:84" x14ac:dyDescent="0.3">
      <c r="A123" t="s">
        <v>29</v>
      </c>
      <c r="B123">
        <v>2012</v>
      </c>
      <c r="C123">
        <v>41</v>
      </c>
      <c r="D123">
        <v>28.4</v>
      </c>
      <c r="E123">
        <v>4.32</v>
      </c>
      <c r="F123">
        <v>162</v>
      </c>
      <c r="G123">
        <v>6126</v>
      </c>
      <c r="H123">
        <v>5425</v>
      </c>
      <c r="I123">
        <v>700</v>
      </c>
      <c r="J123">
        <v>1341</v>
      </c>
      <c r="K123">
        <v>263</v>
      </c>
      <c r="L123">
        <v>30</v>
      </c>
      <c r="M123">
        <v>149</v>
      </c>
      <c r="N123">
        <v>660</v>
      </c>
      <c r="O123">
        <v>101</v>
      </c>
      <c r="P123">
        <v>32</v>
      </c>
      <c r="Q123">
        <v>567</v>
      </c>
      <c r="R123">
        <v>1289</v>
      </c>
      <c r="S123">
        <v>0.247</v>
      </c>
      <c r="T123">
        <v>0.32</v>
      </c>
      <c r="U123">
        <v>0.38900000000000001</v>
      </c>
      <c r="V123">
        <v>0.70899999999999996</v>
      </c>
      <c r="W123">
        <v>90</v>
      </c>
      <c r="X123">
        <v>2111</v>
      </c>
      <c r="Y123">
        <v>108</v>
      </c>
      <c r="Z123">
        <v>34</v>
      </c>
      <c r="AA123">
        <v>53</v>
      </c>
      <c r="AB123">
        <v>46</v>
      </c>
      <c r="AC123">
        <v>37</v>
      </c>
      <c r="AD123">
        <v>1127</v>
      </c>
      <c r="AE123" t="s">
        <v>29</v>
      </c>
      <c r="AF123">
        <v>21</v>
      </c>
      <c r="AG123">
        <v>27.6</v>
      </c>
      <c r="AH123">
        <v>3.7</v>
      </c>
      <c r="AI123">
        <v>94</v>
      </c>
      <c r="AJ123">
        <v>68</v>
      </c>
      <c r="AK123">
        <v>0.57999999999999996</v>
      </c>
      <c r="AL123">
        <v>3.42</v>
      </c>
      <c r="AM123">
        <v>162</v>
      </c>
      <c r="AN123">
        <v>162</v>
      </c>
      <c r="AO123">
        <v>157</v>
      </c>
      <c r="AP123">
        <v>5</v>
      </c>
      <c r="AQ123">
        <v>16</v>
      </c>
      <c r="AR123">
        <v>4</v>
      </c>
      <c r="AS123">
        <v>47</v>
      </c>
      <c r="AT123">
        <v>1445.1</v>
      </c>
      <c r="AU123">
        <v>1310</v>
      </c>
      <c r="AV123">
        <v>600</v>
      </c>
      <c r="AW123">
        <v>549</v>
      </c>
      <c r="AX123">
        <v>145</v>
      </c>
      <c r="AY123">
        <v>464</v>
      </c>
      <c r="AZ123">
        <v>40</v>
      </c>
      <c r="BA123">
        <v>1232</v>
      </c>
      <c r="BB123">
        <v>41</v>
      </c>
      <c r="BC123">
        <v>3</v>
      </c>
      <c r="BD123">
        <v>54</v>
      </c>
      <c r="BE123">
        <v>5991</v>
      </c>
      <c r="BF123">
        <v>117</v>
      </c>
      <c r="BG123">
        <v>3.74</v>
      </c>
      <c r="BH123">
        <v>1.2270000000000001</v>
      </c>
      <c r="BI123">
        <v>8.1999999999999993</v>
      </c>
      <c r="BJ123">
        <v>0.9</v>
      </c>
      <c r="BK123">
        <v>2.9</v>
      </c>
      <c r="BL123">
        <v>7.7</v>
      </c>
      <c r="BM123">
        <v>2.66</v>
      </c>
      <c r="BN123">
        <v>1055</v>
      </c>
      <c r="BO123" t="s">
        <v>29</v>
      </c>
      <c r="BP123">
        <v>41</v>
      </c>
      <c r="BQ123">
        <v>3.7</v>
      </c>
      <c r="BR123">
        <v>0.70299999999999996</v>
      </c>
      <c r="BS123">
        <v>162</v>
      </c>
      <c r="BT123">
        <v>1458</v>
      </c>
      <c r="BU123">
        <v>1194</v>
      </c>
      <c r="BV123">
        <v>13008</v>
      </c>
      <c r="BW123">
        <v>6076</v>
      </c>
      <c r="BX123">
        <v>4336</v>
      </c>
      <c r="BY123">
        <v>1654</v>
      </c>
      <c r="BZ123">
        <v>86</v>
      </c>
      <c r="CA123">
        <v>147</v>
      </c>
      <c r="CB123">
        <v>0.98599999999999999</v>
      </c>
      <c r="CC123">
        <v>101</v>
      </c>
      <c r="CD123">
        <v>9</v>
      </c>
      <c r="CE123">
        <v>71</v>
      </c>
      <c r="CF123">
        <v>1</v>
      </c>
    </row>
    <row r="124" spans="1:84" x14ac:dyDescent="0.3">
      <c r="A124" t="s">
        <v>30</v>
      </c>
      <c r="B124">
        <v>2012</v>
      </c>
      <c r="C124">
        <v>52</v>
      </c>
      <c r="D124">
        <v>28</v>
      </c>
      <c r="E124">
        <v>4.4000000000000004</v>
      </c>
      <c r="F124">
        <v>162</v>
      </c>
      <c r="G124">
        <v>6160</v>
      </c>
      <c r="H124">
        <v>5560</v>
      </c>
      <c r="I124">
        <v>712</v>
      </c>
      <c r="J124">
        <v>1375</v>
      </c>
      <c r="K124">
        <v>270</v>
      </c>
      <c r="L124">
        <v>16</v>
      </c>
      <c r="M124">
        <v>214</v>
      </c>
      <c r="N124">
        <v>677</v>
      </c>
      <c r="O124">
        <v>58</v>
      </c>
      <c r="P124">
        <v>29</v>
      </c>
      <c r="Q124">
        <v>480</v>
      </c>
      <c r="R124">
        <v>1315</v>
      </c>
      <c r="S124">
        <v>0.247</v>
      </c>
      <c r="T124">
        <v>0.311</v>
      </c>
      <c r="U124">
        <v>0.41699999999999998</v>
      </c>
      <c r="V124">
        <v>0.72799999999999998</v>
      </c>
      <c r="W124">
        <v>97</v>
      </c>
      <c r="X124">
        <v>2319</v>
      </c>
      <c r="Y124">
        <v>152</v>
      </c>
      <c r="Z124">
        <v>50</v>
      </c>
      <c r="AA124">
        <v>38</v>
      </c>
      <c r="AB124">
        <v>30</v>
      </c>
      <c r="AC124">
        <v>24</v>
      </c>
      <c r="AD124">
        <v>1027</v>
      </c>
      <c r="AE124" t="s">
        <v>30</v>
      </c>
      <c r="AF124">
        <v>26</v>
      </c>
      <c r="AG124">
        <v>27.6</v>
      </c>
      <c r="AH124">
        <v>4.3499999999999996</v>
      </c>
      <c r="AI124">
        <v>93</v>
      </c>
      <c r="AJ124">
        <v>69</v>
      </c>
      <c r="AK124">
        <v>0.57399999999999995</v>
      </c>
      <c r="AL124">
        <v>3.9</v>
      </c>
      <c r="AM124">
        <v>162</v>
      </c>
      <c r="AN124">
        <v>162</v>
      </c>
      <c r="AO124">
        <v>161</v>
      </c>
      <c r="AP124">
        <v>1</v>
      </c>
      <c r="AQ124">
        <v>10</v>
      </c>
      <c r="AR124">
        <v>1</v>
      </c>
      <c r="AS124">
        <v>55</v>
      </c>
      <c r="AT124">
        <v>1483</v>
      </c>
      <c r="AU124">
        <v>1433</v>
      </c>
      <c r="AV124">
        <v>705</v>
      </c>
      <c r="AW124">
        <v>642</v>
      </c>
      <c r="AX124">
        <v>184</v>
      </c>
      <c r="AY124">
        <v>481</v>
      </c>
      <c r="AZ124">
        <v>36</v>
      </c>
      <c r="BA124">
        <v>1177</v>
      </c>
      <c r="BB124">
        <v>53</v>
      </c>
      <c r="BC124">
        <v>6</v>
      </c>
      <c r="BD124">
        <v>34</v>
      </c>
      <c r="BE124">
        <v>6278</v>
      </c>
      <c r="BF124">
        <v>109</v>
      </c>
      <c r="BG124">
        <v>4.2</v>
      </c>
      <c r="BH124">
        <v>1.2909999999999999</v>
      </c>
      <c r="BI124">
        <v>8.6999999999999993</v>
      </c>
      <c r="BJ124">
        <v>1.1000000000000001</v>
      </c>
      <c r="BK124">
        <v>2.9</v>
      </c>
      <c r="BL124">
        <v>7.1</v>
      </c>
      <c r="BM124">
        <v>2.4500000000000002</v>
      </c>
      <c r="BN124">
        <v>1124</v>
      </c>
      <c r="BO124" t="s">
        <v>30</v>
      </c>
      <c r="BP124">
        <v>51</v>
      </c>
      <c r="BQ124">
        <v>4.3499999999999996</v>
      </c>
      <c r="BR124">
        <v>0.69899999999999995</v>
      </c>
      <c r="BS124">
        <v>162</v>
      </c>
      <c r="BT124">
        <v>1458</v>
      </c>
      <c r="BU124">
        <v>1153</v>
      </c>
      <c r="BV124">
        <v>13347</v>
      </c>
      <c r="BW124">
        <v>6235</v>
      </c>
      <c r="BX124">
        <v>4449</v>
      </c>
      <c r="BY124">
        <v>1680</v>
      </c>
      <c r="BZ124">
        <v>106</v>
      </c>
      <c r="CA124">
        <v>151</v>
      </c>
      <c r="CB124">
        <v>0.98299999999999998</v>
      </c>
      <c r="CC124">
        <v>22</v>
      </c>
      <c r="CD124">
        <v>2</v>
      </c>
      <c r="CE124">
        <v>-12</v>
      </c>
      <c r="CF124">
        <v>-1</v>
      </c>
    </row>
    <row r="125" spans="1:84" x14ac:dyDescent="0.3">
      <c r="A125" t="s">
        <v>31</v>
      </c>
      <c r="B125">
        <v>2012</v>
      </c>
      <c r="C125">
        <v>56</v>
      </c>
      <c r="D125">
        <v>29.3</v>
      </c>
      <c r="E125">
        <v>4.53</v>
      </c>
      <c r="F125">
        <v>162</v>
      </c>
      <c r="G125">
        <v>6166</v>
      </c>
      <c r="H125">
        <v>5604</v>
      </c>
      <c r="I125">
        <v>734</v>
      </c>
      <c r="J125">
        <v>1459</v>
      </c>
      <c r="K125">
        <v>339</v>
      </c>
      <c r="L125">
        <v>16</v>
      </c>
      <c r="M125">
        <v>165</v>
      </c>
      <c r="N125">
        <v>695</v>
      </c>
      <c r="O125">
        <v>97</v>
      </c>
      <c r="P125">
        <v>31</v>
      </c>
      <c r="Q125">
        <v>428</v>
      </c>
      <c r="R125">
        <v>1197</v>
      </c>
      <c r="S125">
        <v>0.26</v>
      </c>
      <c r="T125">
        <v>0.315</v>
      </c>
      <c r="U125">
        <v>0.41499999999999998</v>
      </c>
      <c r="V125">
        <v>0.73</v>
      </c>
      <c r="W125">
        <v>96</v>
      </c>
      <c r="X125">
        <v>2325</v>
      </c>
      <c r="Y125">
        <v>105</v>
      </c>
      <c r="Z125">
        <v>45</v>
      </c>
      <c r="AA125">
        <v>34</v>
      </c>
      <c r="AB125">
        <v>55</v>
      </c>
      <c r="AC125">
        <v>27</v>
      </c>
      <c r="AD125">
        <v>1076</v>
      </c>
      <c r="AE125" t="s">
        <v>31</v>
      </c>
      <c r="AF125">
        <v>26</v>
      </c>
      <c r="AG125">
        <v>28.7</v>
      </c>
      <c r="AH125">
        <v>4.9800000000000004</v>
      </c>
      <c r="AI125">
        <v>69</v>
      </c>
      <c r="AJ125">
        <v>93</v>
      </c>
      <c r="AK125">
        <v>0.42599999999999999</v>
      </c>
      <c r="AL125">
        <v>4.7</v>
      </c>
      <c r="AM125">
        <v>162</v>
      </c>
      <c r="AN125">
        <v>162</v>
      </c>
      <c r="AO125">
        <v>156</v>
      </c>
      <c r="AP125">
        <v>6</v>
      </c>
      <c r="AQ125">
        <v>4</v>
      </c>
      <c r="AR125">
        <v>2</v>
      </c>
      <c r="AS125">
        <v>35</v>
      </c>
      <c r="AT125">
        <v>1443</v>
      </c>
      <c r="AU125">
        <v>1449</v>
      </c>
      <c r="AV125">
        <v>806</v>
      </c>
      <c r="AW125">
        <v>754</v>
      </c>
      <c r="AX125">
        <v>190</v>
      </c>
      <c r="AY125">
        <v>529</v>
      </c>
      <c r="AZ125">
        <v>33</v>
      </c>
      <c r="BA125">
        <v>1176</v>
      </c>
      <c r="BB125">
        <v>66</v>
      </c>
      <c r="BC125">
        <v>11</v>
      </c>
      <c r="BD125">
        <v>42</v>
      </c>
      <c r="BE125">
        <v>6209</v>
      </c>
      <c r="BF125">
        <v>90</v>
      </c>
      <c r="BG125">
        <v>4.41</v>
      </c>
      <c r="BH125">
        <v>1.371</v>
      </c>
      <c r="BI125">
        <v>9</v>
      </c>
      <c r="BJ125">
        <v>1.2</v>
      </c>
      <c r="BK125">
        <v>3.3</v>
      </c>
      <c r="BL125">
        <v>7.3</v>
      </c>
      <c r="BM125">
        <v>2.2200000000000002</v>
      </c>
      <c r="BN125">
        <v>1074</v>
      </c>
      <c r="BO125" t="s">
        <v>31</v>
      </c>
      <c r="BP125">
        <v>56</v>
      </c>
      <c r="BQ125">
        <v>4.9800000000000004</v>
      </c>
      <c r="BR125">
        <v>0.68899999999999995</v>
      </c>
      <c r="BS125">
        <v>162</v>
      </c>
      <c r="BT125">
        <v>1458</v>
      </c>
      <c r="BU125">
        <v>1108</v>
      </c>
      <c r="BV125">
        <v>12987</v>
      </c>
      <c r="BW125">
        <v>6117</v>
      </c>
      <c r="BX125">
        <v>4329</v>
      </c>
      <c r="BY125">
        <v>1687</v>
      </c>
      <c r="BZ125">
        <v>101</v>
      </c>
      <c r="CA125">
        <v>159</v>
      </c>
      <c r="CB125">
        <v>0.98299999999999998</v>
      </c>
      <c r="CC125">
        <v>44</v>
      </c>
      <c r="CD125">
        <v>4</v>
      </c>
      <c r="CE125">
        <v>44</v>
      </c>
      <c r="CF125">
        <v>1</v>
      </c>
    </row>
    <row r="126" spans="1:84" x14ac:dyDescent="0.3">
      <c r="A126" t="s">
        <v>32</v>
      </c>
      <c r="B126">
        <v>2012</v>
      </c>
      <c r="C126">
        <v>53</v>
      </c>
      <c r="D126">
        <v>27.8</v>
      </c>
      <c r="E126">
        <v>3.78</v>
      </c>
      <c r="F126">
        <v>162</v>
      </c>
      <c r="G126">
        <v>5967</v>
      </c>
      <c r="H126">
        <v>5411</v>
      </c>
      <c r="I126">
        <v>613</v>
      </c>
      <c r="J126">
        <v>1297</v>
      </c>
      <c r="K126">
        <v>265</v>
      </c>
      <c r="L126">
        <v>36</v>
      </c>
      <c r="M126">
        <v>137</v>
      </c>
      <c r="N126">
        <v>570</v>
      </c>
      <c r="O126">
        <v>94</v>
      </c>
      <c r="P126">
        <v>45</v>
      </c>
      <c r="Q126">
        <v>447</v>
      </c>
      <c r="R126">
        <v>1235</v>
      </c>
      <c r="S126">
        <v>0.24</v>
      </c>
      <c r="T126">
        <v>0.30199999999999999</v>
      </c>
      <c r="U126">
        <v>0.378</v>
      </c>
      <c r="V126">
        <v>0.68</v>
      </c>
      <c r="W126">
        <v>83</v>
      </c>
      <c r="X126">
        <v>2045</v>
      </c>
      <c r="Y126">
        <v>125</v>
      </c>
      <c r="Z126">
        <v>43</v>
      </c>
      <c r="AA126">
        <v>42</v>
      </c>
      <c r="AB126">
        <v>24</v>
      </c>
      <c r="AC126">
        <v>29</v>
      </c>
      <c r="AD126">
        <v>1044</v>
      </c>
      <c r="AE126" t="s">
        <v>32</v>
      </c>
      <c r="AF126">
        <v>30</v>
      </c>
      <c r="AG126">
        <v>27.9</v>
      </c>
      <c r="AH126">
        <v>4.6900000000000004</v>
      </c>
      <c r="AI126">
        <v>61</v>
      </c>
      <c r="AJ126">
        <v>101</v>
      </c>
      <c r="AK126">
        <v>0.377</v>
      </c>
      <c r="AL126">
        <v>4.51</v>
      </c>
      <c r="AM126">
        <v>162</v>
      </c>
      <c r="AN126">
        <v>162</v>
      </c>
      <c r="AO126">
        <v>161</v>
      </c>
      <c r="AP126">
        <v>1</v>
      </c>
      <c r="AQ126">
        <v>9</v>
      </c>
      <c r="AR126">
        <v>0</v>
      </c>
      <c r="AS126">
        <v>28</v>
      </c>
      <c r="AT126">
        <v>1413.2</v>
      </c>
      <c r="AU126">
        <v>1399</v>
      </c>
      <c r="AV126">
        <v>759</v>
      </c>
      <c r="AW126">
        <v>708</v>
      </c>
      <c r="AX126">
        <v>175</v>
      </c>
      <c r="AY126">
        <v>573</v>
      </c>
      <c r="AZ126">
        <v>36</v>
      </c>
      <c r="BA126">
        <v>1128</v>
      </c>
      <c r="BB126">
        <v>65</v>
      </c>
      <c r="BC126">
        <v>5</v>
      </c>
      <c r="BD126">
        <v>44</v>
      </c>
      <c r="BE126">
        <v>6140</v>
      </c>
      <c r="BF126">
        <v>91</v>
      </c>
      <c r="BG126">
        <v>4.46</v>
      </c>
      <c r="BH126">
        <v>1.395</v>
      </c>
      <c r="BI126">
        <v>8.9</v>
      </c>
      <c r="BJ126">
        <v>1.1000000000000001</v>
      </c>
      <c r="BK126">
        <v>3.6</v>
      </c>
      <c r="BL126">
        <v>7.2</v>
      </c>
      <c r="BM126">
        <v>1.97</v>
      </c>
      <c r="BN126">
        <v>1140</v>
      </c>
      <c r="BO126" t="s">
        <v>32</v>
      </c>
      <c r="BP126">
        <v>53</v>
      </c>
      <c r="BQ126">
        <v>4.6900000000000004</v>
      </c>
      <c r="BR126">
        <v>0.69199999999999995</v>
      </c>
      <c r="BS126">
        <v>162</v>
      </c>
      <c r="BT126">
        <v>1458</v>
      </c>
      <c r="BU126">
        <v>1092</v>
      </c>
      <c r="BV126">
        <v>12723</v>
      </c>
      <c r="BW126">
        <v>5929</v>
      </c>
      <c r="BX126">
        <v>4241</v>
      </c>
      <c r="BY126">
        <v>1583</v>
      </c>
      <c r="BZ126">
        <v>105</v>
      </c>
      <c r="CA126">
        <v>148</v>
      </c>
      <c r="CB126">
        <v>0.98199999999999998</v>
      </c>
      <c r="CC126">
        <v>-9</v>
      </c>
      <c r="CD126">
        <v>-1</v>
      </c>
      <c r="CE126">
        <v>-6</v>
      </c>
      <c r="CF126">
        <v>-1</v>
      </c>
    </row>
    <row r="127" spans="1:84" x14ac:dyDescent="0.3">
      <c r="A127" t="s">
        <v>33</v>
      </c>
      <c r="B127">
        <v>2012</v>
      </c>
      <c r="C127">
        <v>45</v>
      </c>
      <c r="D127">
        <v>29.8</v>
      </c>
      <c r="E127">
        <v>4.62</v>
      </c>
      <c r="F127">
        <v>162</v>
      </c>
      <c r="G127">
        <v>6111</v>
      </c>
      <c r="H127">
        <v>5518</v>
      </c>
      <c r="I127">
        <v>748</v>
      </c>
      <c r="J127">
        <v>1409</v>
      </c>
      <c r="K127">
        <v>228</v>
      </c>
      <c r="L127">
        <v>29</v>
      </c>
      <c r="M127">
        <v>211</v>
      </c>
      <c r="N127">
        <v>726</v>
      </c>
      <c r="O127">
        <v>109</v>
      </c>
      <c r="P127">
        <v>43</v>
      </c>
      <c r="Q127">
        <v>461</v>
      </c>
      <c r="R127">
        <v>1203</v>
      </c>
      <c r="S127">
        <v>0.255</v>
      </c>
      <c r="T127">
        <v>0.318</v>
      </c>
      <c r="U127">
        <v>0.42199999999999999</v>
      </c>
      <c r="V127">
        <v>0.74</v>
      </c>
      <c r="W127">
        <v>98</v>
      </c>
      <c r="X127">
        <v>2328</v>
      </c>
      <c r="Y127">
        <v>112</v>
      </c>
      <c r="Z127">
        <v>65</v>
      </c>
      <c r="AA127">
        <v>31</v>
      </c>
      <c r="AB127">
        <v>36</v>
      </c>
      <c r="AC127">
        <v>24</v>
      </c>
      <c r="AD127">
        <v>1040</v>
      </c>
      <c r="AE127" t="s">
        <v>33</v>
      </c>
      <c r="AF127">
        <v>25</v>
      </c>
      <c r="AG127">
        <v>27.5</v>
      </c>
      <c r="AH127">
        <v>4.17</v>
      </c>
      <c r="AI127">
        <v>85</v>
      </c>
      <c r="AJ127">
        <v>77</v>
      </c>
      <c r="AK127">
        <v>0.52500000000000002</v>
      </c>
      <c r="AL127">
        <v>4.0199999999999996</v>
      </c>
      <c r="AM127">
        <v>162</v>
      </c>
      <c r="AN127">
        <v>162</v>
      </c>
      <c r="AO127">
        <v>156</v>
      </c>
      <c r="AP127">
        <v>6</v>
      </c>
      <c r="AQ127">
        <v>11</v>
      </c>
      <c r="AR127">
        <v>2</v>
      </c>
      <c r="AS127">
        <v>37</v>
      </c>
      <c r="AT127">
        <v>1445.2</v>
      </c>
      <c r="AU127">
        <v>1365</v>
      </c>
      <c r="AV127">
        <v>676</v>
      </c>
      <c r="AW127">
        <v>646</v>
      </c>
      <c r="AX127">
        <v>186</v>
      </c>
      <c r="AY127">
        <v>503</v>
      </c>
      <c r="AZ127">
        <v>29</v>
      </c>
      <c r="BA127">
        <v>1246</v>
      </c>
      <c r="BB127">
        <v>68</v>
      </c>
      <c r="BC127">
        <v>9</v>
      </c>
      <c r="BD127">
        <v>66</v>
      </c>
      <c r="BE127">
        <v>6098</v>
      </c>
      <c r="BF127">
        <v>106</v>
      </c>
      <c r="BG127">
        <v>4.2300000000000004</v>
      </c>
      <c r="BH127">
        <v>1.292</v>
      </c>
      <c r="BI127">
        <v>8.5</v>
      </c>
      <c r="BJ127">
        <v>1.2</v>
      </c>
      <c r="BK127">
        <v>3.1</v>
      </c>
      <c r="BL127">
        <v>7.8</v>
      </c>
      <c r="BM127">
        <v>2.48</v>
      </c>
      <c r="BN127">
        <v>1085</v>
      </c>
      <c r="BO127" t="s">
        <v>33</v>
      </c>
      <c r="BP127">
        <v>45</v>
      </c>
      <c r="BQ127">
        <v>4.17</v>
      </c>
      <c r="BR127">
        <v>0.70199999999999996</v>
      </c>
      <c r="BS127">
        <v>162</v>
      </c>
      <c r="BT127">
        <v>1458</v>
      </c>
      <c r="BU127">
        <v>1145</v>
      </c>
      <c r="BV127">
        <v>13011</v>
      </c>
      <c r="BW127">
        <v>5985</v>
      </c>
      <c r="BX127">
        <v>4337</v>
      </c>
      <c r="BY127">
        <v>1578</v>
      </c>
      <c r="BZ127">
        <v>70</v>
      </c>
      <c r="CA127">
        <v>154</v>
      </c>
      <c r="CB127">
        <v>0.98799999999999999</v>
      </c>
      <c r="CC127">
        <v>54</v>
      </c>
      <c r="CD127">
        <v>5</v>
      </c>
      <c r="CE127">
        <v>8</v>
      </c>
      <c r="CF127">
        <v>0</v>
      </c>
    </row>
    <row r="128" spans="1:84" x14ac:dyDescent="0.3">
      <c r="A128" t="s">
        <v>34</v>
      </c>
      <c r="B128">
        <v>2012</v>
      </c>
      <c r="C128">
        <v>38</v>
      </c>
      <c r="D128">
        <v>28.8</v>
      </c>
      <c r="E128">
        <v>4.13</v>
      </c>
      <c r="F128">
        <v>162</v>
      </c>
      <c r="G128">
        <v>6115</v>
      </c>
      <c r="H128">
        <v>5477</v>
      </c>
      <c r="I128">
        <v>669</v>
      </c>
      <c r="J128">
        <v>1377</v>
      </c>
      <c r="K128">
        <v>296</v>
      </c>
      <c r="L128">
        <v>30</v>
      </c>
      <c r="M128">
        <v>172</v>
      </c>
      <c r="N128">
        <v>636</v>
      </c>
      <c r="O128">
        <v>87</v>
      </c>
      <c r="P128">
        <v>27</v>
      </c>
      <c r="Q128">
        <v>481</v>
      </c>
      <c r="R128">
        <v>1266</v>
      </c>
      <c r="S128">
        <v>0.251</v>
      </c>
      <c r="T128">
        <v>0.315</v>
      </c>
      <c r="U128">
        <v>0.41099999999999998</v>
      </c>
      <c r="V128">
        <v>0.72599999999999998</v>
      </c>
      <c r="W128">
        <v>93</v>
      </c>
      <c r="X128">
        <v>2249</v>
      </c>
      <c r="Y128">
        <v>100</v>
      </c>
      <c r="Z128">
        <v>47</v>
      </c>
      <c r="AA128">
        <v>73</v>
      </c>
      <c r="AB128">
        <v>37</v>
      </c>
      <c r="AC128">
        <v>54</v>
      </c>
      <c r="AD128">
        <v>1135</v>
      </c>
      <c r="AE128" t="s">
        <v>34</v>
      </c>
      <c r="AF128">
        <v>17</v>
      </c>
      <c r="AG128">
        <v>27.1</v>
      </c>
      <c r="AH128">
        <v>3.63</v>
      </c>
      <c r="AI128">
        <v>97</v>
      </c>
      <c r="AJ128">
        <v>65</v>
      </c>
      <c r="AK128">
        <v>0.59899999999999998</v>
      </c>
      <c r="AL128">
        <v>3.34</v>
      </c>
      <c r="AM128">
        <v>162</v>
      </c>
      <c r="AN128">
        <v>162</v>
      </c>
      <c r="AO128">
        <v>153</v>
      </c>
      <c r="AP128">
        <v>9</v>
      </c>
      <c r="AQ128">
        <v>12</v>
      </c>
      <c r="AR128">
        <v>2</v>
      </c>
      <c r="AS128">
        <v>56</v>
      </c>
      <c r="AT128">
        <v>1453</v>
      </c>
      <c r="AU128">
        <v>1356</v>
      </c>
      <c r="AV128">
        <v>588</v>
      </c>
      <c r="AW128">
        <v>540</v>
      </c>
      <c r="AX128">
        <v>152</v>
      </c>
      <c r="AY128">
        <v>427</v>
      </c>
      <c r="AZ128">
        <v>33</v>
      </c>
      <c r="BA128">
        <v>1248</v>
      </c>
      <c r="BB128">
        <v>51</v>
      </c>
      <c r="BC128">
        <v>7</v>
      </c>
      <c r="BD128">
        <v>34</v>
      </c>
      <c r="BE128">
        <v>6056</v>
      </c>
      <c r="BF128">
        <v>123</v>
      </c>
      <c r="BG128">
        <v>3.72</v>
      </c>
      <c r="BH128">
        <v>1.2270000000000001</v>
      </c>
      <c r="BI128">
        <v>8.4</v>
      </c>
      <c r="BJ128">
        <v>0.9</v>
      </c>
      <c r="BK128">
        <v>2.6</v>
      </c>
      <c r="BL128">
        <v>7.7</v>
      </c>
      <c r="BM128">
        <v>2.92</v>
      </c>
      <c r="BN128">
        <v>1109</v>
      </c>
      <c r="BO128" t="s">
        <v>34</v>
      </c>
      <c r="BP128">
        <v>38</v>
      </c>
      <c r="BQ128">
        <v>3.63</v>
      </c>
      <c r="BR128">
        <v>0.69899999999999995</v>
      </c>
      <c r="BS128">
        <v>162</v>
      </c>
      <c r="BT128">
        <v>1458</v>
      </c>
      <c r="BU128">
        <v>1153</v>
      </c>
      <c r="BV128">
        <v>13077</v>
      </c>
      <c r="BW128">
        <v>6050</v>
      </c>
      <c r="BX128">
        <v>4359</v>
      </c>
      <c r="BY128">
        <v>1602</v>
      </c>
      <c r="BZ128">
        <v>89</v>
      </c>
      <c r="CA128">
        <v>113</v>
      </c>
      <c r="CB128">
        <v>0.98499999999999999</v>
      </c>
      <c r="CC128">
        <v>36</v>
      </c>
      <c r="CD128">
        <v>3</v>
      </c>
      <c r="CE128">
        <v>32</v>
      </c>
      <c r="CF128">
        <v>3</v>
      </c>
    </row>
    <row r="129" spans="1:84" x14ac:dyDescent="0.3">
      <c r="A129" t="s">
        <v>35</v>
      </c>
      <c r="B129">
        <v>2012</v>
      </c>
      <c r="C129">
        <v>48</v>
      </c>
      <c r="D129">
        <v>27.8</v>
      </c>
      <c r="E129">
        <v>4.12</v>
      </c>
      <c r="F129">
        <v>162</v>
      </c>
      <c r="G129">
        <v>6195</v>
      </c>
      <c r="H129">
        <v>5525</v>
      </c>
      <c r="I129">
        <v>667</v>
      </c>
      <c r="J129">
        <v>1385</v>
      </c>
      <c r="K129">
        <v>266</v>
      </c>
      <c r="L129">
        <v>24</v>
      </c>
      <c r="M129">
        <v>136</v>
      </c>
      <c r="N129">
        <v>635</v>
      </c>
      <c r="O129">
        <v>110</v>
      </c>
      <c r="P129">
        <v>44</v>
      </c>
      <c r="Q129">
        <v>555</v>
      </c>
      <c r="R129">
        <v>1087</v>
      </c>
      <c r="S129">
        <v>0.251</v>
      </c>
      <c r="T129">
        <v>0.32400000000000001</v>
      </c>
      <c r="U129">
        <v>0.38100000000000001</v>
      </c>
      <c r="V129">
        <v>0.70499999999999996</v>
      </c>
      <c r="W129">
        <v>99</v>
      </c>
      <c r="X129">
        <v>2107</v>
      </c>
      <c r="Y129">
        <v>141</v>
      </c>
      <c r="Z129">
        <v>59</v>
      </c>
      <c r="AA129">
        <v>17</v>
      </c>
      <c r="AB129">
        <v>39</v>
      </c>
      <c r="AC129">
        <v>28</v>
      </c>
      <c r="AD129">
        <v>1162</v>
      </c>
      <c r="AE129" t="s">
        <v>35</v>
      </c>
      <c r="AF129">
        <v>24</v>
      </c>
      <c r="AG129">
        <v>27.6</v>
      </c>
      <c r="AH129">
        <v>5.22</v>
      </c>
      <c r="AI129">
        <v>68</v>
      </c>
      <c r="AJ129">
        <v>94</v>
      </c>
      <c r="AK129">
        <v>0.42</v>
      </c>
      <c r="AL129">
        <v>4.78</v>
      </c>
      <c r="AM129">
        <v>162</v>
      </c>
      <c r="AN129">
        <v>162</v>
      </c>
      <c r="AO129">
        <v>160</v>
      </c>
      <c r="AP129">
        <v>2</v>
      </c>
      <c r="AQ129">
        <v>6</v>
      </c>
      <c r="AR129">
        <v>1</v>
      </c>
      <c r="AS129">
        <v>43</v>
      </c>
      <c r="AT129">
        <v>1442</v>
      </c>
      <c r="AU129">
        <v>1503</v>
      </c>
      <c r="AV129">
        <v>845</v>
      </c>
      <c r="AW129">
        <v>766</v>
      </c>
      <c r="AX129">
        <v>174</v>
      </c>
      <c r="AY129">
        <v>543</v>
      </c>
      <c r="AZ129">
        <v>27</v>
      </c>
      <c r="BA129">
        <v>1086</v>
      </c>
      <c r="BB129">
        <v>55</v>
      </c>
      <c r="BC129">
        <v>6</v>
      </c>
      <c r="BD129">
        <v>67</v>
      </c>
      <c r="BE129">
        <v>6283</v>
      </c>
      <c r="BF129">
        <v>82</v>
      </c>
      <c r="BG129">
        <v>4.4000000000000004</v>
      </c>
      <c r="BH129">
        <v>1.419</v>
      </c>
      <c r="BI129">
        <v>9.4</v>
      </c>
      <c r="BJ129">
        <v>1.1000000000000001</v>
      </c>
      <c r="BK129">
        <v>3.4</v>
      </c>
      <c r="BL129">
        <v>6.8</v>
      </c>
      <c r="BM129">
        <v>2</v>
      </c>
      <c r="BN129">
        <v>1112</v>
      </c>
      <c r="BO129" t="s">
        <v>35</v>
      </c>
      <c r="BP129">
        <v>47</v>
      </c>
      <c r="BQ129">
        <v>5.22</v>
      </c>
      <c r="BR129">
        <v>0.68500000000000005</v>
      </c>
      <c r="BS129">
        <v>162</v>
      </c>
      <c r="BT129">
        <v>1458</v>
      </c>
      <c r="BU129">
        <v>1104</v>
      </c>
      <c r="BV129">
        <v>12978</v>
      </c>
      <c r="BW129">
        <v>6087</v>
      </c>
      <c r="BX129">
        <v>4326</v>
      </c>
      <c r="BY129">
        <v>1665</v>
      </c>
      <c r="BZ129">
        <v>96</v>
      </c>
      <c r="CA129">
        <v>157</v>
      </c>
      <c r="CB129">
        <v>0.98399999999999999</v>
      </c>
      <c r="CC129">
        <v>-20</v>
      </c>
      <c r="CD129">
        <v>-2</v>
      </c>
      <c r="CE129">
        <v>-51</v>
      </c>
      <c r="CF129">
        <v>-1</v>
      </c>
    </row>
    <row r="130" spans="1:84" x14ac:dyDescent="0.3">
      <c r="A130" t="s">
        <v>36</v>
      </c>
      <c r="B130">
        <v>2012</v>
      </c>
      <c r="C130">
        <v>49</v>
      </c>
      <c r="D130">
        <v>28</v>
      </c>
      <c r="E130">
        <v>4.68</v>
      </c>
      <c r="F130">
        <v>162</v>
      </c>
      <c r="G130">
        <v>6183</v>
      </c>
      <c r="H130">
        <v>5577</v>
      </c>
      <c r="I130">
        <v>758</v>
      </c>
      <c r="J130">
        <v>1526</v>
      </c>
      <c r="K130">
        <v>306</v>
      </c>
      <c r="L130">
        <v>52</v>
      </c>
      <c r="M130">
        <v>166</v>
      </c>
      <c r="N130">
        <v>716</v>
      </c>
      <c r="O130">
        <v>100</v>
      </c>
      <c r="P130">
        <v>40</v>
      </c>
      <c r="Q130">
        <v>450</v>
      </c>
      <c r="R130">
        <v>1213</v>
      </c>
      <c r="S130">
        <v>0.27400000000000002</v>
      </c>
      <c r="T130">
        <v>0.33</v>
      </c>
      <c r="U130">
        <v>0.436</v>
      </c>
      <c r="V130">
        <v>0.76600000000000001</v>
      </c>
      <c r="W130">
        <v>93</v>
      </c>
      <c r="X130">
        <v>2434</v>
      </c>
      <c r="Y130">
        <v>132</v>
      </c>
      <c r="Z130">
        <v>36</v>
      </c>
      <c r="AA130">
        <v>74</v>
      </c>
      <c r="AB130">
        <v>39</v>
      </c>
      <c r="AC130">
        <v>34</v>
      </c>
      <c r="AD130">
        <v>1111</v>
      </c>
      <c r="AE130" t="s">
        <v>36</v>
      </c>
      <c r="AF130">
        <v>27</v>
      </c>
      <c r="AG130">
        <v>28.2</v>
      </c>
      <c r="AH130">
        <v>5.49</v>
      </c>
      <c r="AI130">
        <v>64</v>
      </c>
      <c r="AJ130">
        <v>98</v>
      </c>
      <c r="AK130">
        <v>0.39500000000000002</v>
      </c>
      <c r="AL130">
        <v>5.22</v>
      </c>
      <c r="AM130">
        <v>162</v>
      </c>
      <c r="AN130">
        <v>162</v>
      </c>
      <c r="AO130">
        <v>162</v>
      </c>
      <c r="AP130">
        <v>0</v>
      </c>
      <c r="AQ130">
        <v>7</v>
      </c>
      <c r="AR130">
        <v>0</v>
      </c>
      <c r="AS130">
        <v>36</v>
      </c>
      <c r="AT130">
        <v>1422</v>
      </c>
      <c r="AU130">
        <v>1637</v>
      </c>
      <c r="AV130">
        <v>890</v>
      </c>
      <c r="AW130">
        <v>824</v>
      </c>
      <c r="AX130">
        <v>198</v>
      </c>
      <c r="AY130">
        <v>566</v>
      </c>
      <c r="AZ130">
        <v>61</v>
      </c>
      <c r="BA130">
        <v>1144</v>
      </c>
      <c r="BB130">
        <v>47</v>
      </c>
      <c r="BC130">
        <v>6</v>
      </c>
      <c r="BD130">
        <v>94</v>
      </c>
      <c r="BE130">
        <v>6384</v>
      </c>
      <c r="BF130">
        <v>89</v>
      </c>
      <c r="BG130">
        <v>4.59</v>
      </c>
      <c r="BH130">
        <v>1.5489999999999999</v>
      </c>
      <c r="BI130">
        <v>10.4</v>
      </c>
      <c r="BJ130">
        <v>1.3</v>
      </c>
      <c r="BK130">
        <v>3.6</v>
      </c>
      <c r="BL130">
        <v>7.2</v>
      </c>
      <c r="BM130">
        <v>2.02</v>
      </c>
      <c r="BN130">
        <v>1228</v>
      </c>
      <c r="BO130" t="s">
        <v>36</v>
      </c>
      <c r="BP130">
        <v>49</v>
      </c>
      <c r="BQ130">
        <v>5.49</v>
      </c>
      <c r="BR130">
        <v>0.65700000000000003</v>
      </c>
      <c r="BS130">
        <v>162</v>
      </c>
      <c r="BT130">
        <v>1458</v>
      </c>
      <c r="BU130">
        <v>1117</v>
      </c>
      <c r="BV130">
        <v>12798</v>
      </c>
      <c r="BW130">
        <v>6106</v>
      </c>
      <c r="BX130">
        <v>4266</v>
      </c>
      <c r="BY130">
        <v>1718</v>
      </c>
      <c r="BZ130">
        <v>122</v>
      </c>
      <c r="CA130">
        <v>139</v>
      </c>
      <c r="CB130">
        <v>0.98</v>
      </c>
      <c r="CC130">
        <v>-58</v>
      </c>
      <c r="CD130">
        <v>-5</v>
      </c>
      <c r="CE130">
        <v>-87</v>
      </c>
      <c r="CF130">
        <v>-8</v>
      </c>
    </row>
    <row r="131" spans="1:84" x14ac:dyDescent="0.3">
      <c r="A131" t="s">
        <v>37</v>
      </c>
      <c r="B131">
        <v>2012</v>
      </c>
      <c r="C131">
        <v>47</v>
      </c>
      <c r="D131">
        <v>28</v>
      </c>
      <c r="E131">
        <v>4.4800000000000004</v>
      </c>
      <c r="F131">
        <v>162</v>
      </c>
      <c r="G131">
        <v>6119</v>
      </c>
      <c r="H131">
        <v>5476</v>
      </c>
      <c r="I131">
        <v>726</v>
      </c>
      <c r="J131">
        <v>1467</v>
      </c>
      <c r="K131">
        <v>279</v>
      </c>
      <c r="L131">
        <v>39</v>
      </c>
      <c r="M131">
        <v>163</v>
      </c>
      <c r="N131">
        <v>698</v>
      </c>
      <c r="O131">
        <v>59</v>
      </c>
      <c r="P131">
        <v>23</v>
      </c>
      <c r="Q131">
        <v>511</v>
      </c>
      <c r="R131">
        <v>1103</v>
      </c>
      <c r="S131">
        <v>0.26800000000000002</v>
      </c>
      <c r="T131">
        <v>0.33500000000000002</v>
      </c>
      <c r="U131">
        <v>0.42199999999999999</v>
      </c>
      <c r="V131">
        <v>0.75700000000000001</v>
      </c>
      <c r="W131">
        <v>103</v>
      </c>
      <c r="X131">
        <v>2313</v>
      </c>
      <c r="Y131">
        <v>156</v>
      </c>
      <c r="Z131">
        <v>57</v>
      </c>
      <c r="AA131">
        <v>36</v>
      </c>
      <c r="AB131">
        <v>39</v>
      </c>
      <c r="AC131">
        <v>46</v>
      </c>
      <c r="AD131">
        <v>1121</v>
      </c>
      <c r="AE131" t="s">
        <v>37</v>
      </c>
      <c r="AF131">
        <v>23</v>
      </c>
      <c r="AG131">
        <v>28.2</v>
      </c>
      <c r="AH131">
        <v>4.1399999999999997</v>
      </c>
      <c r="AI131">
        <v>88</v>
      </c>
      <c r="AJ131">
        <v>74</v>
      </c>
      <c r="AK131">
        <v>0.54300000000000004</v>
      </c>
      <c r="AL131">
        <v>3.75</v>
      </c>
      <c r="AM131">
        <v>162</v>
      </c>
      <c r="AN131">
        <v>162</v>
      </c>
      <c r="AO131">
        <v>153</v>
      </c>
      <c r="AP131">
        <v>9</v>
      </c>
      <c r="AQ131">
        <v>8</v>
      </c>
      <c r="AR131">
        <v>3</v>
      </c>
      <c r="AS131">
        <v>40</v>
      </c>
      <c r="AT131">
        <v>1430.2</v>
      </c>
      <c r="AU131">
        <v>1409</v>
      </c>
      <c r="AV131">
        <v>670</v>
      </c>
      <c r="AW131">
        <v>596</v>
      </c>
      <c r="AX131">
        <v>151</v>
      </c>
      <c r="AY131">
        <v>438</v>
      </c>
      <c r="AZ131">
        <v>35</v>
      </c>
      <c r="BA131">
        <v>1318</v>
      </c>
      <c r="BB131">
        <v>42</v>
      </c>
      <c r="BC131">
        <v>6</v>
      </c>
      <c r="BD131">
        <v>46</v>
      </c>
      <c r="BE131">
        <v>6045</v>
      </c>
      <c r="BF131">
        <v>113</v>
      </c>
      <c r="BG131">
        <v>3.63</v>
      </c>
      <c r="BH131">
        <v>1.2909999999999999</v>
      </c>
      <c r="BI131">
        <v>8.9</v>
      </c>
      <c r="BJ131">
        <v>0.9</v>
      </c>
      <c r="BK131">
        <v>2.8</v>
      </c>
      <c r="BL131">
        <v>8.3000000000000007</v>
      </c>
      <c r="BM131">
        <v>3.01</v>
      </c>
      <c r="BN131">
        <v>1083</v>
      </c>
      <c r="BO131" t="s">
        <v>37</v>
      </c>
      <c r="BP131">
        <v>46</v>
      </c>
      <c r="BQ131">
        <v>4.1399999999999997</v>
      </c>
      <c r="BR131">
        <v>0.67800000000000005</v>
      </c>
      <c r="BS131">
        <v>162</v>
      </c>
      <c r="BT131">
        <v>1458</v>
      </c>
      <c r="BU131">
        <v>1088</v>
      </c>
      <c r="BV131">
        <v>12876</v>
      </c>
      <c r="BW131">
        <v>5872</v>
      </c>
      <c r="BX131">
        <v>4292</v>
      </c>
      <c r="BY131">
        <v>1481</v>
      </c>
      <c r="BZ131">
        <v>99</v>
      </c>
      <c r="CA131">
        <v>127</v>
      </c>
      <c r="CB131">
        <v>0.98299999999999998</v>
      </c>
      <c r="CC131">
        <v>-70</v>
      </c>
      <c r="CD131">
        <v>-7</v>
      </c>
      <c r="CE131">
        <v>-31</v>
      </c>
      <c r="CF131">
        <v>-3</v>
      </c>
    </row>
    <row r="132" spans="1:84" x14ac:dyDescent="0.3">
      <c r="A132" t="s">
        <v>38</v>
      </c>
      <c r="B132">
        <v>2012</v>
      </c>
      <c r="C132">
        <v>50</v>
      </c>
      <c r="D132">
        <v>26.6</v>
      </c>
      <c r="E132">
        <v>3.6</v>
      </c>
      <c r="F132">
        <v>162</v>
      </c>
      <c r="G132">
        <v>6014</v>
      </c>
      <c r="H132">
        <v>5407</v>
      </c>
      <c r="I132">
        <v>583</v>
      </c>
      <c r="J132">
        <v>1276</v>
      </c>
      <c r="K132">
        <v>238</v>
      </c>
      <c r="L132">
        <v>28</v>
      </c>
      <c r="M132">
        <v>146</v>
      </c>
      <c r="N132">
        <v>545</v>
      </c>
      <c r="O132">
        <v>105</v>
      </c>
      <c r="P132">
        <v>46</v>
      </c>
      <c r="Q132">
        <v>463</v>
      </c>
      <c r="R132">
        <v>1365</v>
      </c>
      <c r="S132">
        <v>0.23599999999999999</v>
      </c>
      <c r="T132">
        <v>0.30199999999999999</v>
      </c>
      <c r="U132">
        <v>0.371</v>
      </c>
      <c r="V132">
        <v>0.67300000000000004</v>
      </c>
      <c r="W132">
        <v>82</v>
      </c>
      <c r="X132">
        <v>2008</v>
      </c>
      <c r="Y132">
        <v>114</v>
      </c>
      <c r="Z132">
        <v>58</v>
      </c>
      <c r="AA132">
        <v>54</v>
      </c>
      <c r="AB132">
        <v>30</v>
      </c>
      <c r="AC132">
        <v>19</v>
      </c>
      <c r="AD132">
        <v>1090</v>
      </c>
      <c r="AE132" t="s">
        <v>38</v>
      </c>
      <c r="AF132">
        <v>26</v>
      </c>
      <c r="AG132">
        <v>27.2</v>
      </c>
      <c r="AH132">
        <v>4.9000000000000004</v>
      </c>
      <c r="AI132">
        <v>55</v>
      </c>
      <c r="AJ132">
        <v>107</v>
      </c>
      <c r="AK132">
        <v>0.34</v>
      </c>
      <c r="AL132">
        <v>4.5599999999999996</v>
      </c>
      <c r="AM132">
        <v>162</v>
      </c>
      <c r="AN132">
        <v>162</v>
      </c>
      <c r="AO132">
        <v>159</v>
      </c>
      <c r="AP132">
        <v>3</v>
      </c>
      <c r="AQ132">
        <v>11</v>
      </c>
      <c r="AR132">
        <v>2</v>
      </c>
      <c r="AS132">
        <v>31</v>
      </c>
      <c r="AT132">
        <v>1423.1</v>
      </c>
      <c r="AU132">
        <v>1493</v>
      </c>
      <c r="AV132">
        <v>794</v>
      </c>
      <c r="AW132">
        <v>721</v>
      </c>
      <c r="AX132">
        <v>173</v>
      </c>
      <c r="AY132">
        <v>540</v>
      </c>
      <c r="AZ132">
        <v>40</v>
      </c>
      <c r="BA132">
        <v>1170</v>
      </c>
      <c r="BB132">
        <v>48</v>
      </c>
      <c r="BC132">
        <v>6</v>
      </c>
      <c r="BD132">
        <v>75</v>
      </c>
      <c r="BE132">
        <v>6238</v>
      </c>
      <c r="BF132">
        <v>89</v>
      </c>
      <c r="BG132">
        <v>4.2699999999999996</v>
      </c>
      <c r="BH132">
        <v>1.4279999999999999</v>
      </c>
      <c r="BI132">
        <v>9.4</v>
      </c>
      <c r="BJ132">
        <v>1.1000000000000001</v>
      </c>
      <c r="BK132">
        <v>3.4</v>
      </c>
      <c r="BL132">
        <v>7.4</v>
      </c>
      <c r="BM132">
        <v>2.17</v>
      </c>
      <c r="BN132">
        <v>1174</v>
      </c>
      <c r="BO132" t="s">
        <v>38</v>
      </c>
      <c r="BP132">
        <v>50</v>
      </c>
      <c r="BQ132">
        <v>4.9000000000000004</v>
      </c>
      <c r="BR132">
        <v>0.67500000000000004</v>
      </c>
      <c r="BS132">
        <v>162</v>
      </c>
      <c r="BT132">
        <v>1458</v>
      </c>
      <c r="BU132">
        <v>1069</v>
      </c>
      <c r="BV132">
        <v>12810</v>
      </c>
      <c r="BW132">
        <v>6117</v>
      </c>
      <c r="BX132">
        <v>4270</v>
      </c>
      <c r="BY132">
        <v>1729</v>
      </c>
      <c r="BZ132">
        <v>118</v>
      </c>
      <c r="CA132">
        <v>132</v>
      </c>
      <c r="CB132">
        <v>0.98099999999999998</v>
      </c>
      <c r="CC132">
        <v>-67</v>
      </c>
      <c r="CD132">
        <v>-6</v>
      </c>
      <c r="CE132">
        <v>-70</v>
      </c>
      <c r="CF132">
        <v>-7</v>
      </c>
    </row>
    <row r="133" spans="1:84" x14ac:dyDescent="0.3">
      <c r="A133" t="s">
        <v>39</v>
      </c>
      <c r="B133">
        <v>2012</v>
      </c>
      <c r="C133">
        <v>46</v>
      </c>
      <c r="D133">
        <v>26.1</v>
      </c>
      <c r="E133">
        <v>4.17</v>
      </c>
      <c r="F133">
        <v>162</v>
      </c>
      <c r="G133">
        <v>6149</v>
      </c>
      <c r="H133">
        <v>5636</v>
      </c>
      <c r="I133">
        <v>676</v>
      </c>
      <c r="J133">
        <v>1492</v>
      </c>
      <c r="K133">
        <v>295</v>
      </c>
      <c r="L133">
        <v>37</v>
      </c>
      <c r="M133">
        <v>131</v>
      </c>
      <c r="N133">
        <v>643</v>
      </c>
      <c r="O133">
        <v>132</v>
      </c>
      <c r="P133">
        <v>38</v>
      </c>
      <c r="Q133">
        <v>404</v>
      </c>
      <c r="R133">
        <v>1032</v>
      </c>
      <c r="S133">
        <v>0.26500000000000001</v>
      </c>
      <c r="T133">
        <v>0.317</v>
      </c>
      <c r="U133">
        <v>0.4</v>
      </c>
      <c r="V133">
        <v>0.71599999999999997</v>
      </c>
      <c r="W133">
        <v>94</v>
      </c>
      <c r="X133">
        <v>2254</v>
      </c>
      <c r="Y133">
        <v>130</v>
      </c>
      <c r="Z133">
        <v>42</v>
      </c>
      <c r="AA133">
        <v>26</v>
      </c>
      <c r="AB133">
        <v>41</v>
      </c>
      <c r="AC133">
        <v>35</v>
      </c>
      <c r="AD133">
        <v>1087</v>
      </c>
      <c r="AE133" t="s">
        <v>39</v>
      </c>
      <c r="AF133">
        <v>25</v>
      </c>
      <c r="AG133">
        <v>27.3</v>
      </c>
      <c r="AH133">
        <v>4.5999999999999996</v>
      </c>
      <c r="AI133">
        <v>72</v>
      </c>
      <c r="AJ133">
        <v>90</v>
      </c>
      <c r="AK133">
        <v>0.44400000000000001</v>
      </c>
      <c r="AL133">
        <v>4.3</v>
      </c>
      <c r="AM133">
        <v>162</v>
      </c>
      <c r="AN133">
        <v>162</v>
      </c>
      <c r="AO133">
        <v>160</v>
      </c>
      <c r="AP133">
        <v>2</v>
      </c>
      <c r="AQ133">
        <v>12</v>
      </c>
      <c r="AR133">
        <v>1</v>
      </c>
      <c r="AS133">
        <v>44</v>
      </c>
      <c r="AT133">
        <v>1451.1</v>
      </c>
      <c r="AU133">
        <v>1504</v>
      </c>
      <c r="AV133">
        <v>746</v>
      </c>
      <c r="AW133">
        <v>693</v>
      </c>
      <c r="AX133">
        <v>163</v>
      </c>
      <c r="AY133">
        <v>542</v>
      </c>
      <c r="AZ133">
        <v>44</v>
      </c>
      <c r="BA133">
        <v>1177</v>
      </c>
      <c r="BB133">
        <v>60</v>
      </c>
      <c r="BC133">
        <v>8</v>
      </c>
      <c r="BD133">
        <v>49</v>
      </c>
      <c r="BE133">
        <v>6251</v>
      </c>
      <c r="BF133">
        <v>98</v>
      </c>
      <c r="BG133">
        <v>4.18</v>
      </c>
      <c r="BH133">
        <v>1.41</v>
      </c>
      <c r="BI133">
        <v>9.3000000000000007</v>
      </c>
      <c r="BJ133">
        <v>1</v>
      </c>
      <c r="BK133">
        <v>3.4</v>
      </c>
      <c r="BL133">
        <v>7.3</v>
      </c>
      <c r="BM133">
        <v>2.17</v>
      </c>
      <c r="BN133">
        <v>1151</v>
      </c>
      <c r="BO133" t="s">
        <v>39</v>
      </c>
      <c r="BP133">
        <v>45</v>
      </c>
      <c r="BQ133">
        <v>4.5999999999999996</v>
      </c>
      <c r="BR133">
        <v>0.67300000000000004</v>
      </c>
      <c r="BS133">
        <v>162</v>
      </c>
      <c r="BT133">
        <v>1458</v>
      </c>
      <c r="BU133">
        <v>1217</v>
      </c>
      <c r="BV133">
        <v>13062</v>
      </c>
      <c r="BW133">
        <v>6091</v>
      </c>
      <c r="BX133">
        <v>4354</v>
      </c>
      <c r="BY133">
        <v>1624</v>
      </c>
      <c r="BZ133">
        <v>113</v>
      </c>
      <c r="CA133">
        <v>171</v>
      </c>
      <c r="CB133">
        <v>0.98099999999999998</v>
      </c>
      <c r="CC133">
        <v>-48</v>
      </c>
      <c r="CD133">
        <v>-4</v>
      </c>
      <c r="CE133">
        <v>13</v>
      </c>
      <c r="CF133">
        <v>0</v>
      </c>
    </row>
    <row r="134" spans="1:84" x14ac:dyDescent="0.3">
      <c r="A134" t="s">
        <v>40</v>
      </c>
      <c r="B134">
        <v>2012</v>
      </c>
      <c r="C134">
        <v>44</v>
      </c>
      <c r="D134">
        <v>28.9</v>
      </c>
      <c r="E134">
        <v>4.7300000000000004</v>
      </c>
      <c r="F134">
        <v>162</v>
      </c>
      <c r="G134">
        <v>6121</v>
      </c>
      <c r="H134">
        <v>5536</v>
      </c>
      <c r="I134">
        <v>767</v>
      </c>
      <c r="J134">
        <v>1518</v>
      </c>
      <c r="K134">
        <v>273</v>
      </c>
      <c r="L134">
        <v>22</v>
      </c>
      <c r="M134">
        <v>187</v>
      </c>
      <c r="N134">
        <v>732</v>
      </c>
      <c r="O134">
        <v>134</v>
      </c>
      <c r="P134">
        <v>33</v>
      </c>
      <c r="Q134">
        <v>449</v>
      </c>
      <c r="R134">
        <v>1113</v>
      </c>
      <c r="S134">
        <v>0.27400000000000002</v>
      </c>
      <c r="T134">
        <v>0.33200000000000002</v>
      </c>
      <c r="U134">
        <v>0.433</v>
      </c>
      <c r="V134">
        <v>0.76400000000000001</v>
      </c>
      <c r="W134">
        <v>114</v>
      </c>
      <c r="X134">
        <v>2396</v>
      </c>
      <c r="Y134">
        <v>138</v>
      </c>
      <c r="Z134">
        <v>47</v>
      </c>
      <c r="AA134">
        <v>47</v>
      </c>
      <c r="AB134">
        <v>41</v>
      </c>
      <c r="AC134">
        <v>29</v>
      </c>
      <c r="AD134">
        <v>1079</v>
      </c>
      <c r="AE134" t="s">
        <v>40</v>
      </c>
      <c r="AF134">
        <v>23</v>
      </c>
      <c r="AG134">
        <v>30.1</v>
      </c>
      <c r="AH134">
        <v>4.3099999999999996</v>
      </c>
      <c r="AI134">
        <v>89</v>
      </c>
      <c r="AJ134">
        <v>73</v>
      </c>
      <c r="AK134">
        <v>0.54900000000000004</v>
      </c>
      <c r="AL134">
        <v>4.0199999999999996</v>
      </c>
      <c r="AM134">
        <v>162</v>
      </c>
      <c r="AN134">
        <v>162</v>
      </c>
      <c r="AO134">
        <v>156</v>
      </c>
      <c r="AP134">
        <v>6</v>
      </c>
      <c r="AQ134">
        <v>16</v>
      </c>
      <c r="AR134">
        <v>5</v>
      </c>
      <c r="AS134">
        <v>38</v>
      </c>
      <c r="AT134">
        <v>1433.1</v>
      </c>
      <c r="AU134">
        <v>1339</v>
      </c>
      <c r="AV134">
        <v>699</v>
      </c>
      <c r="AW134">
        <v>640</v>
      </c>
      <c r="AX134">
        <v>186</v>
      </c>
      <c r="AY134">
        <v>483</v>
      </c>
      <c r="AZ134">
        <v>20</v>
      </c>
      <c r="BA134">
        <v>1157</v>
      </c>
      <c r="BB134">
        <v>40</v>
      </c>
      <c r="BC134">
        <v>2</v>
      </c>
      <c r="BD134">
        <v>38</v>
      </c>
      <c r="BE134">
        <v>6034</v>
      </c>
      <c r="BF134">
        <v>95</v>
      </c>
      <c r="BG134">
        <v>4.26</v>
      </c>
      <c r="BH134">
        <v>1.2709999999999999</v>
      </c>
      <c r="BI134">
        <v>8.4</v>
      </c>
      <c r="BJ134">
        <v>1.2</v>
      </c>
      <c r="BK134">
        <v>3</v>
      </c>
      <c r="BL134">
        <v>7.3</v>
      </c>
      <c r="BM134">
        <v>2.4</v>
      </c>
      <c r="BN134">
        <v>1035</v>
      </c>
      <c r="BO134" t="s">
        <v>40</v>
      </c>
      <c r="BP134">
        <v>43</v>
      </c>
      <c r="BQ134">
        <v>4.3099999999999996</v>
      </c>
      <c r="BR134">
        <v>0.70799999999999996</v>
      </c>
      <c r="BS134">
        <v>162</v>
      </c>
      <c r="BT134">
        <v>1458</v>
      </c>
      <c r="BU134">
        <v>1101</v>
      </c>
      <c r="BV134">
        <v>12900</v>
      </c>
      <c r="BW134">
        <v>5976</v>
      </c>
      <c r="BX134">
        <v>4300</v>
      </c>
      <c r="BY134">
        <v>1578</v>
      </c>
      <c r="BZ134">
        <v>98</v>
      </c>
      <c r="CA134">
        <v>141</v>
      </c>
      <c r="CB134">
        <v>0.98399999999999999</v>
      </c>
      <c r="CC134">
        <v>44</v>
      </c>
      <c r="CD134">
        <v>4</v>
      </c>
      <c r="CE134">
        <v>58</v>
      </c>
      <c r="CF134">
        <v>5</v>
      </c>
    </row>
    <row r="135" spans="1:84" x14ac:dyDescent="0.3">
      <c r="A135" t="s">
        <v>41</v>
      </c>
      <c r="B135">
        <v>2012</v>
      </c>
      <c r="C135">
        <v>50</v>
      </c>
      <c r="D135">
        <v>30.4</v>
      </c>
      <c r="E135">
        <v>3.93</v>
      </c>
      <c r="F135">
        <v>162</v>
      </c>
      <c r="G135">
        <v>6091</v>
      </c>
      <c r="H135">
        <v>5438</v>
      </c>
      <c r="I135">
        <v>637</v>
      </c>
      <c r="J135">
        <v>1369</v>
      </c>
      <c r="K135">
        <v>269</v>
      </c>
      <c r="L135">
        <v>23</v>
      </c>
      <c r="M135">
        <v>116</v>
      </c>
      <c r="N135">
        <v>607</v>
      </c>
      <c r="O135">
        <v>104</v>
      </c>
      <c r="P135">
        <v>44</v>
      </c>
      <c r="Q135">
        <v>481</v>
      </c>
      <c r="R135">
        <v>1156</v>
      </c>
      <c r="S135">
        <v>0.252</v>
      </c>
      <c r="T135">
        <v>0.317</v>
      </c>
      <c r="U135">
        <v>0.374</v>
      </c>
      <c r="V135">
        <v>0.69</v>
      </c>
      <c r="W135">
        <v>91</v>
      </c>
      <c r="X135">
        <v>2032</v>
      </c>
      <c r="Y135">
        <v>139</v>
      </c>
      <c r="Z135">
        <v>52</v>
      </c>
      <c r="AA135">
        <v>82</v>
      </c>
      <c r="AB135">
        <v>38</v>
      </c>
      <c r="AC135">
        <v>49</v>
      </c>
      <c r="AD135">
        <v>1112</v>
      </c>
      <c r="AE135" t="s">
        <v>41</v>
      </c>
      <c r="AF135">
        <v>25</v>
      </c>
      <c r="AG135">
        <v>29</v>
      </c>
      <c r="AH135">
        <v>3.69</v>
      </c>
      <c r="AI135">
        <v>86</v>
      </c>
      <c r="AJ135">
        <v>76</v>
      </c>
      <c r="AK135">
        <v>0.53100000000000003</v>
      </c>
      <c r="AL135">
        <v>3.34</v>
      </c>
      <c r="AM135">
        <v>162</v>
      </c>
      <c r="AN135">
        <v>162</v>
      </c>
      <c r="AO135">
        <v>160</v>
      </c>
      <c r="AP135">
        <v>2</v>
      </c>
      <c r="AQ135">
        <v>10</v>
      </c>
      <c r="AR135">
        <v>2</v>
      </c>
      <c r="AS135">
        <v>40</v>
      </c>
      <c r="AT135">
        <v>1449.2</v>
      </c>
      <c r="AU135">
        <v>1277</v>
      </c>
      <c r="AV135">
        <v>597</v>
      </c>
      <c r="AW135">
        <v>538</v>
      </c>
      <c r="AX135">
        <v>122</v>
      </c>
      <c r="AY135">
        <v>539</v>
      </c>
      <c r="AZ135">
        <v>62</v>
      </c>
      <c r="BA135">
        <v>1276</v>
      </c>
      <c r="BB135">
        <v>45</v>
      </c>
      <c r="BC135">
        <v>2</v>
      </c>
      <c r="BD135">
        <v>46</v>
      </c>
      <c r="BE135">
        <v>6068</v>
      </c>
      <c r="BF135">
        <v>114</v>
      </c>
      <c r="BG135">
        <v>3.64</v>
      </c>
      <c r="BH135">
        <v>1.2529999999999999</v>
      </c>
      <c r="BI135">
        <v>7.9</v>
      </c>
      <c r="BJ135">
        <v>0.8</v>
      </c>
      <c r="BK135">
        <v>3.3</v>
      </c>
      <c r="BL135">
        <v>7.9</v>
      </c>
      <c r="BM135">
        <v>2.37</v>
      </c>
      <c r="BN135">
        <v>1122</v>
      </c>
      <c r="BO135" t="s">
        <v>41</v>
      </c>
      <c r="BP135">
        <v>50</v>
      </c>
      <c r="BQ135">
        <v>3.69</v>
      </c>
      <c r="BR135">
        <v>0.70199999999999996</v>
      </c>
      <c r="BS135">
        <v>162</v>
      </c>
      <c r="BT135">
        <v>1458</v>
      </c>
      <c r="BU135">
        <v>1057</v>
      </c>
      <c r="BV135">
        <v>13047</v>
      </c>
      <c r="BW135">
        <v>6116</v>
      </c>
      <c r="BX135">
        <v>4349</v>
      </c>
      <c r="BY135">
        <v>1669</v>
      </c>
      <c r="BZ135">
        <v>98</v>
      </c>
      <c r="CA135">
        <v>138</v>
      </c>
      <c r="CB135">
        <v>0.98399999999999999</v>
      </c>
      <c r="CC135">
        <v>21</v>
      </c>
      <c r="CD135">
        <v>2</v>
      </c>
      <c r="CE135">
        <v>5</v>
      </c>
      <c r="CF135">
        <v>0</v>
      </c>
    </row>
    <row r="136" spans="1:84" x14ac:dyDescent="0.3">
      <c r="A136" t="s">
        <v>42</v>
      </c>
      <c r="B136">
        <v>2012</v>
      </c>
      <c r="C136">
        <v>45</v>
      </c>
      <c r="D136">
        <v>28.3</v>
      </c>
      <c r="E136">
        <v>3.76</v>
      </c>
      <c r="F136">
        <v>162</v>
      </c>
      <c r="G136">
        <v>6057</v>
      </c>
      <c r="H136">
        <v>5437</v>
      </c>
      <c r="I136">
        <v>609</v>
      </c>
      <c r="J136">
        <v>1327</v>
      </c>
      <c r="K136">
        <v>261</v>
      </c>
      <c r="L136">
        <v>39</v>
      </c>
      <c r="M136">
        <v>137</v>
      </c>
      <c r="N136">
        <v>576</v>
      </c>
      <c r="O136">
        <v>149</v>
      </c>
      <c r="P136">
        <v>41</v>
      </c>
      <c r="Q136">
        <v>484</v>
      </c>
      <c r="R136">
        <v>1228</v>
      </c>
      <c r="S136">
        <v>0.24399999999999999</v>
      </c>
      <c r="T136">
        <v>0.308</v>
      </c>
      <c r="U136">
        <v>0.38200000000000001</v>
      </c>
      <c r="V136">
        <v>0.69</v>
      </c>
      <c r="W136">
        <v>85</v>
      </c>
      <c r="X136">
        <v>2077</v>
      </c>
      <c r="Y136">
        <v>114</v>
      </c>
      <c r="Z136">
        <v>35</v>
      </c>
      <c r="AA136">
        <v>60</v>
      </c>
      <c r="AB136">
        <v>40</v>
      </c>
      <c r="AC136">
        <v>46</v>
      </c>
      <c r="AD136">
        <v>1092</v>
      </c>
      <c r="AE136" t="s">
        <v>42</v>
      </c>
      <c r="AF136">
        <v>21</v>
      </c>
      <c r="AG136">
        <v>28.8</v>
      </c>
      <c r="AH136">
        <v>4.47</v>
      </c>
      <c r="AI136">
        <v>69</v>
      </c>
      <c r="AJ136">
        <v>93</v>
      </c>
      <c r="AK136">
        <v>0.42599999999999999</v>
      </c>
      <c r="AL136">
        <v>4.09</v>
      </c>
      <c r="AM136">
        <v>162</v>
      </c>
      <c r="AN136">
        <v>162</v>
      </c>
      <c r="AO136">
        <v>157</v>
      </c>
      <c r="AP136">
        <v>5</v>
      </c>
      <c r="AQ136">
        <v>7</v>
      </c>
      <c r="AR136">
        <v>3</v>
      </c>
      <c r="AS136">
        <v>38</v>
      </c>
      <c r="AT136">
        <v>1440.2</v>
      </c>
      <c r="AU136">
        <v>1448</v>
      </c>
      <c r="AV136">
        <v>724</v>
      </c>
      <c r="AW136">
        <v>655</v>
      </c>
      <c r="AX136">
        <v>133</v>
      </c>
      <c r="AY136">
        <v>495</v>
      </c>
      <c r="AZ136">
        <v>61</v>
      </c>
      <c r="BA136">
        <v>1113</v>
      </c>
      <c r="BB136">
        <v>55</v>
      </c>
      <c r="BC136">
        <v>4</v>
      </c>
      <c r="BD136">
        <v>36</v>
      </c>
      <c r="BE136">
        <v>6186</v>
      </c>
      <c r="BF136">
        <v>100</v>
      </c>
      <c r="BG136">
        <v>3.9</v>
      </c>
      <c r="BH136">
        <v>1.349</v>
      </c>
      <c r="BI136">
        <v>9</v>
      </c>
      <c r="BJ136">
        <v>0.8</v>
      </c>
      <c r="BK136">
        <v>3.1</v>
      </c>
      <c r="BL136">
        <v>7</v>
      </c>
      <c r="BM136">
        <v>2.25</v>
      </c>
      <c r="BN136">
        <v>1140</v>
      </c>
      <c r="BO136" t="s">
        <v>42</v>
      </c>
      <c r="BP136">
        <v>44</v>
      </c>
      <c r="BQ136">
        <v>4.47</v>
      </c>
      <c r="BR136">
        <v>0.68500000000000005</v>
      </c>
      <c r="BS136">
        <v>162</v>
      </c>
      <c r="BT136">
        <v>1458</v>
      </c>
      <c r="BU136">
        <v>1154</v>
      </c>
      <c r="BV136">
        <v>12966</v>
      </c>
      <c r="BW136">
        <v>6074</v>
      </c>
      <c r="BX136">
        <v>4322</v>
      </c>
      <c r="BY136">
        <v>1649</v>
      </c>
      <c r="BZ136">
        <v>103</v>
      </c>
      <c r="CA136">
        <v>154</v>
      </c>
      <c r="CB136">
        <v>0.98299999999999998</v>
      </c>
      <c r="CC136">
        <v>2</v>
      </c>
      <c r="CD136">
        <v>0</v>
      </c>
      <c r="CE136">
        <v>-45</v>
      </c>
      <c r="CF136">
        <v>-4</v>
      </c>
    </row>
    <row r="137" spans="1:84" x14ac:dyDescent="0.3">
      <c r="A137" t="s">
        <v>43</v>
      </c>
      <c r="B137">
        <v>2012</v>
      </c>
      <c r="C137">
        <v>46</v>
      </c>
      <c r="D137">
        <v>29.1</v>
      </c>
      <c r="E137">
        <v>4.79</v>
      </c>
      <c r="F137">
        <v>162</v>
      </c>
      <c r="G137">
        <v>6225</v>
      </c>
      <c r="H137">
        <v>5557</v>
      </c>
      <c r="I137">
        <v>776</v>
      </c>
      <c r="J137">
        <v>1442</v>
      </c>
      <c r="K137">
        <v>300</v>
      </c>
      <c r="L137">
        <v>39</v>
      </c>
      <c r="M137">
        <v>202</v>
      </c>
      <c r="N137">
        <v>741</v>
      </c>
      <c r="O137">
        <v>158</v>
      </c>
      <c r="P137">
        <v>39</v>
      </c>
      <c r="Q137">
        <v>466</v>
      </c>
      <c r="R137">
        <v>1240</v>
      </c>
      <c r="S137">
        <v>0.25900000000000001</v>
      </c>
      <c r="T137">
        <v>0.32500000000000001</v>
      </c>
      <c r="U137">
        <v>0.437</v>
      </c>
      <c r="V137">
        <v>0.76200000000000001</v>
      </c>
      <c r="W137">
        <v>101</v>
      </c>
      <c r="X137">
        <v>2426</v>
      </c>
      <c r="Y137">
        <v>111</v>
      </c>
      <c r="Z137">
        <v>90</v>
      </c>
      <c r="AA137">
        <v>76</v>
      </c>
      <c r="AB137">
        <v>35</v>
      </c>
      <c r="AC137">
        <v>35</v>
      </c>
      <c r="AD137">
        <v>1104</v>
      </c>
      <c r="AE137" t="s">
        <v>43</v>
      </c>
      <c r="AF137">
        <v>23</v>
      </c>
      <c r="AG137">
        <v>29</v>
      </c>
      <c r="AH137">
        <v>4.5199999999999996</v>
      </c>
      <c r="AI137">
        <v>83</v>
      </c>
      <c r="AJ137">
        <v>79</v>
      </c>
      <c r="AK137">
        <v>0.51200000000000001</v>
      </c>
      <c r="AL137">
        <v>4.22</v>
      </c>
      <c r="AM137">
        <v>162</v>
      </c>
      <c r="AN137">
        <v>162</v>
      </c>
      <c r="AO137">
        <v>162</v>
      </c>
      <c r="AP137">
        <v>0</v>
      </c>
      <c r="AQ137">
        <v>9</v>
      </c>
      <c r="AR137">
        <v>0</v>
      </c>
      <c r="AS137">
        <v>44</v>
      </c>
      <c r="AT137">
        <v>1453.2</v>
      </c>
      <c r="AU137">
        <v>1458</v>
      </c>
      <c r="AV137">
        <v>733</v>
      </c>
      <c r="AW137">
        <v>682</v>
      </c>
      <c r="AX137">
        <v>169</v>
      </c>
      <c r="AY137">
        <v>525</v>
      </c>
      <c r="AZ137">
        <v>20</v>
      </c>
      <c r="BA137">
        <v>1402</v>
      </c>
      <c r="BB137">
        <v>31</v>
      </c>
      <c r="BC137">
        <v>5</v>
      </c>
      <c r="BD137">
        <v>57</v>
      </c>
      <c r="BE137">
        <v>6245</v>
      </c>
      <c r="BF137">
        <v>98</v>
      </c>
      <c r="BG137">
        <v>3.82</v>
      </c>
      <c r="BH137">
        <v>1.3640000000000001</v>
      </c>
      <c r="BI137">
        <v>9</v>
      </c>
      <c r="BJ137">
        <v>1</v>
      </c>
      <c r="BK137">
        <v>3.3</v>
      </c>
      <c r="BL137">
        <v>8.6999999999999993</v>
      </c>
      <c r="BM137">
        <v>2.67</v>
      </c>
      <c r="BN137">
        <v>1151</v>
      </c>
      <c r="BO137" t="s">
        <v>43</v>
      </c>
      <c r="BP137">
        <v>46</v>
      </c>
      <c r="BQ137">
        <v>4.5199999999999996</v>
      </c>
      <c r="BR137">
        <v>0.67200000000000004</v>
      </c>
      <c r="BS137">
        <v>162</v>
      </c>
      <c r="BT137">
        <v>1458</v>
      </c>
      <c r="BU137">
        <v>1079</v>
      </c>
      <c r="BV137">
        <v>13083</v>
      </c>
      <c r="BW137">
        <v>5992</v>
      </c>
      <c r="BX137">
        <v>4361</v>
      </c>
      <c r="BY137">
        <v>1532</v>
      </c>
      <c r="BZ137">
        <v>99</v>
      </c>
      <c r="CA137">
        <v>133</v>
      </c>
      <c r="CB137">
        <v>0.98299999999999998</v>
      </c>
      <c r="CC137">
        <v>-36</v>
      </c>
      <c r="CD137">
        <v>-3</v>
      </c>
      <c r="CE137">
        <v>14</v>
      </c>
      <c r="CF137">
        <v>1</v>
      </c>
    </row>
    <row r="138" spans="1:84" x14ac:dyDescent="0.3">
      <c r="A138" t="s">
        <v>44</v>
      </c>
      <c r="B138">
        <v>2012</v>
      </c>
      <c r="C138">
        <v>47</v>
      </c>
      <c r="D138">
        <v>28.8</v>
      </c>
      <c r="E138">
        <v>4.33</v>
      </c>
      <c r="F138">
        <v>162</v>
      </c>
      <c r="G138">
        <v>6209</v>
      </c>
      <c r="H138">
        <v>5562</v>
      </c>
      <c r="I138">
        <v>701</v>
      </c>
      <c r="J138">
        <v>1448</v>
      </c>
      <c r="K138">
        <v>270</v>
      </c>
      <c r="L138">
        <v>30</v>
      </c>
      <c r="M138">
        <v>131</v>
      </c>
      <c r="N138">
        <v>666</v>
      </c>
      <c r="O138">
        <v>135</v>
      </c>
      <c r="P138">
        <v>37</v>
      </c>
      <c r="Q138">
        <v>505</v>
      </c>
      <c r="R138">
        <v>1069</v>
      </c>
      <c r="S138">
        <v>0.26</v>
      </c>
      <c r="T138">
        <v>0.32500000000000001</v>
      </c>
      <c r="U138">
        <v>0.39</v>
      </c>
      <c r="V138">
        <v>0.71499999999999997</v>
      </c>
      <c r="W138">
        <v>98</v>
      </c>
      <c r="X138">
        <v>2171</v>
      </c>
      <c r="Y138">
        <v>149</v>
      </c>
      <c r="Z138">
        <v>53</v>
      </c>
      <c r="AA138">
        <v>33</v>
      </c>
      <c r="AB138">
        <v>56</v>
      </c>
      <c r="AC138">
        <v>28</v>
      </c>
      <c r="AD138">
        <v>1144</v>
      </c>
      <c r="AE138" t="s">
        <v>44</v>
      </c>
      <c r="AF138">
        <v>25</v>
      </c>
      <c r="AG138">
        <v>27.8</v>
      </c>
      <c r="AH138">
        <v>5.14</v>
      </c>
      <c r="AI138">
        <v>66</v>
      </c>
      <c r="AJ138">
        <v>96</v>
      </c>
      <c r="AK138">
        <v>0.40699999999999997</v>
      </c>
      <c r="AL138">
        <v>4.7699999999999996</v>
      </c>
      <c r="AM138">
        <v>162</v>
      </c>
      <c r="AN138">
        <v>162</v>
      </c>
      <c r="AO138">
        <v>159</v>
      </c>
      <c r="AP138">
        <v>3</v>
      </c>
      <c r="AQ138">
        <v>6</v>
      </c>
      <c r="AR138">
        <v>1</v>
      </c>
      <c r="AS138">
        <v>35</v>
      </c>
      <c r="AT138">
        <v>1438.2</v>
      </c>
      <c r="AU138">
        <v>1536</v>
      </c>
      <c r="AV138">
        <v>832</v>
      </c>
      <c r="AW138">
        <v>762</v>
      </c>
      <c r="AX138">
        <v>198</v>
      </c>
      <c r="AY138">
        <v>465</v>
      </c>
      <c r="AZ138">
        <v>43</v>
      </c>
      <c r="BA138">
        <v>943</v>
      </c>
      <c r="BB138">
        <v>57</v>
      </c>
      <c r="BC138">
        <v>2</v>
      </c>
      <c r="BD138">
        <v>60</v>
      </c>
      <c r="BE138">
        <v>6214</v>
      </c>
      <c r="BF138">
        <v>86</v>
      </c>
      <c r="BG138">
        <v>4.66</v>
      </c>
      <c r="BH138">
        <v>1.391</v>
      </c>
      <c r="BI138">
        <v>9.6</v>
      </c>
      <c r="BJ138">
        <v>1.2</v>
      </c>
      <c r="BK138">
        <v>2.9</v>
      </c>
      <c r="BL138">
        <v>5.9</v>
      </c>
      <c r="BM138">
        <v>2.0299999999999998</v>
      </c>
      <c r="BN138">
        <v>1066</v>
      </c>
      <c r="BO138" t="s">
        <v>44</v>
      </c>
      <c r="BP138">
        <v>47</v>
      </c>
      <c r="BQ138">
        <v>5.14</v>
      </c>
      <c r="BR138">
        <v>0.69</v>
      </c>
      <c r="BS138">
        <v>162</v>
      </c>
      <c r="BT138">
        <v>1458</v>
      </c>
      <c r="BU138">
        <v>1171</v>
      </c>
      <c r="BV138">
        <v>12948</v>
      </c>
      <c r="BW138">
        <v>6207</v>
      </c>
      <c r="BX138">
        <v>4316</v>
      </c>
      <c r="BY138">
        <v>1784</v>
      </c>
      <c r="BZ138">
        <v>107</v>
      </c>
      <c r="CA138">
        <v>188</v>
      </c>
      <c r="CB138">
        <v>0.98299999999999998</v>
      </c>
      <c r="CC138">
        <v>-5</v>
      </c>
      <c r="CD138">
        <v>-1</v>
      </c>
      <c r="CE138">
        <v>30</v>
      </c>
      <c r="CF138">
        <v>0</v>
      </c>
    </row>
    <row r="139" spans="1:84" x14ac:dyDescent="0.3">
      <c r="A139" t="s">
        <v>45</v>
      </c>
      <c r="B139">
        <v>2012</v>
      </c>
      <c r="C139">
        <v>49</v>
      </c>
      <c r="D139">
        <v>27.9</v>
      </c>
      <c r="E139">
        <v>4.01</v>
      </c>
      <c r="F139">
        <v>162</v>
      </c>
      <c r="G139">
        <v>6091</v>
      </c>
      <c r="H139">
        <v>5450</v>
      </c>
      <c r="I139">
        <v>650</v>
      </c>
      <c r="J139">
        <v>1357</v>
      </c>
      <c r="K139">
        <v>286</v>
      </c>
      <c r="L139">
        <v>21</v>
      </c>
      <c r="M139">
        <v>139</v>
      </c>
      <c r="N139">
        <v>625</v>
      </c>
      <c r="O139">
        <v>79</v>
      </c>
      <c r="P139">
        <v>38</v>
      </c>
      <c r="Q139">
        <v>503</v>
      </c>
      <c r="R139">
        <v>1250</v>
      </c>
      <c r="S139">
        <v>0.249</v>
      </c>
      <c r="T139">
        <v>0.316</v>
      </c>
      <c r="U139">
        <v>0.38600000000000001</v>
      </c>
      <c r="V139">
        <v>0.70099999999999996</v>
      </c>
      <c r="W139">
        <v>94</v>
      </c>
      <c r="X139">
        <v>2102</v>
      </c>
      <c r="Y139">
        <v>118</v>
      </c>
      <c r="Z139">
        <v>42</v>
      </c>
      <c r="AA139">
        <v>64</v>
      </c>
      <c r="AB139">
        <v>30</v>
      </c>
      <c r="AC139">
        <v>43</v>
      </c>
      <c r="AD139">
        <v>1118</v>
      </c>
      <c r="AE139" t="s">
        <v>45</v>
      </c>
      <c r="AF139">
        <v>28</v>
      </c>
      <c r="AG139">
        <v>30.3</v>
      </c>
      <c r="AH139">
        <v>4.38</v>
      </c>
      <c r="AI139">
        <v>74</v>
      </c>
      <c r="AJ139">
        <v>88</v>
      </c>
      <c r="AK139">
        <v>0.45700000000000002</v>
      </c>
      <c r="AL139">
        <v>4.09</v>
      </c>
      <c r="AM139">
        <v>162</v>
      </c>
      <c r="AN139">
        <v>162</v>
      </c>
      <c r="AO139">
        <v>155</v>
      </c>
      <c r="AP139">
        <v>7</v>
      </c>
      <c r="AQ139">
        <v>13</v>
      </c>
      <c r="AR139">
        <v>5</v>
      </c>
      <c r="AS139">
        <v>36</v>
      </c>
      <c r="AT139">
        <v>1434</v>
      </c>
      <c r="AU139">
        <v>1368</v>
      </c>
      <c r="AV139">
        <v>709</v>
      </c>
      <c r="AW139">
        <v>651</v>
      </c>
      <c r="AX139">
        <v>161</v>
      </c>
      <c r="AY139">
        <v>488</v>
      </c>
      <c r="AZ139">
        <v>29</v>
      </c>
      <c r="BA139">
        <v>1240</v>
      </c>
      <c r="BB139">
        <v>40</v>
      </c>
      <c r="BC139">
        <v>3</v>
      </c>
      <c r="BD139">
        <v>40</v>
      </c>
      <c r="BE139">
        <v>6086</v>
      </c>
      <c r="BF139">
        <v>93</v>
      </c>
      <c r="BG139">
        <v>3.93</v>
      </c>
      <c r="BH139">
        <v>1.294</v>
      </c>
      <c r="BI139">
        <v>8.6</v>
      </c>
      <c r="BJ139">
        <v>1</v>
      </c>
      <c r="BK139">
        <v>3.1</v>
      </c>
      <c r="BL139">
        <v>7.8</v>
      </c>
      <c r="BM139">
        <v>2.54</v>
      </c>
      <c r="BN139">
        <v>1075</v>
      </c>
      <c r="BO139" t="s">
        <v>45</v>
      </c>
      <c r="BP139">
        <v>48</v>
      </c>
      <c r="BQ139">
        <v>4.38</v>
      </c>
      <c r="BR139">
        <v>0.69399999999999995</v>
      </c>
      <c r="BS139">
        <v>162</v>
      </c>
      <c r="BT139">
        <v>1458</v>
      </c>
      <c r="BU139">
        <v>1060</v>
      </c>
      <c r="BV139">
        <v>12906</v>
      </c>
      <c r="BW139">
        <v>5905</v>
      </c>
      <c r="BX139">
        <v>4302</v>
      </c>
      <c r="BY139">
        <v>1502</v>
      </c>
      <c r="BZ139">
        <v>101</v>
      </c>
      <c r="CA139">
        <v>135</v>
      </c>
      <c r="CB139">
        <v>0.98299999999999998</v>
      </c>
      <c r="CC139">
        <v>-3</v>
      </c>
      <c r="CD139">
        <v>0</v>
      </c>
      <c r="CE139">
        <v>-43</v>
      </c>
      <c r="CF139">
        <v>-1</v>
      </c>
    </row>
    <row r="140" spans="1:84" x14ac:dyDescent="0.3">
      <c r="A140" t="s">
        <v>46</v>
      </c>
      <c r="B140">
        <v>2012</v>
      </c>
      <c r="C140">
        <v>45</v>
      </c>
      <c r="D140">
        <v>32.700000000000003</v>
      </c>
      <c r="E140">
        <v>4.96</v>
      </c>
      <c r="F140">
        <v>162</v>
      </c>
      <c r="G140">
        <v>6231</v>
      </c>
      <c r="H140">
        <v>5524</v>
      </c>
      <c r="I140">
        <v>804</v>
      </c>
      <c r="J140">
        <v>1462</v>
      </c>
      <c r="K140">
        <v>280</v>
      </c>
      <c r="L140">
        <v>13</v>
      </c>
      <c r="M140">
        <v>245</v>
      </c>
      <c r="N140">
        <v>774</v>
      </c>
      <c r="O140">
        <v>93</v>
      </c>
      <c r="P140">
        <v>27</v>
      </c>
      <c r="Q140">
        <v>565</v>
      </c>
      <c r="R140">
        <v>1176</v>
      </c>
      <c r="S140">
        <v>0.26500000000000001</v>
      </c>
      <c r="T140">
        <v>0.33700000000000002</v>
      </c>
      <c r="U140">
        <v>0.45300000000000001</v>
      </c>
      <c r="V140">
        <v>0.79</v>
      </c>
      <c r="W140">
        <v>112</v>
      </c>
      <c r="X140">
        <v>2503</v>
      </c>
      <c r="Y140">
        <v>136</v>
      </c>
      <c r="Z140">
        <v>62</v>
      </c>
      <c r="AA140">
        <v>31</v>
      </c>
      <c r="AB140">
        <v>49</v>
      </c>
      <c r="AC140">
        <v>31</v>
      </c>
      <c r="AD140">
        <v>1135</v>
      </c>
      <c r="AE140" t="s">
        <v>46</v>
      </c>
      <c r="AF140">
        <v>23</v>
      </c>
      <c r="AG140">
        <v>30.3</v>
      </c>
      <c r="AH140">
        <v>4.12</v>
      </c>
      <c r="AI140">
        <v>95</v>
      </c>
      <c r="AJ140">
        <v>67</v>
      </c>
      <c r="AK140">
        <v>0.58599999999999997</v>
      </c>
      <c r="AL140">
        <v>3.84</v>
      </c>
      <c r="AM140">
        <v>162</v>
      </c>
      <c r="AN140">
        <v>162</v>
      </c>
      <c r="AO140">
        <v>156</v>
      </c>
      <c r="AP140">
        <v>6</v>
      </c>
      <c r="AQ140">
        <v>9</v>
      </c>
      <c r="AR140">
        <v>2</v>
      </c>
      <c r="AS140">
        <v>51</v>
      </c>
      <c r="AT140">
        <v>1445.1</v>
      </c>
      <c r="AU140">
        <v>1401</v>
      </c>
      <c r="AV140">
        <v>668</v>
      </c>
      <c r="AW140">
        <v>617</v>
      </c>
      <c r="AX140">
        <v>190</v>
      </c>
      <c r="AY140">
        <v>431</v>
      </c>
      <c r="AZ140">
        <v>32</v>
      </c>
      <c r="BA140">
        <v>1318</v>
      </c>
      <c r="BB140">
        <v>49</v>
      </c>
      <c r="BC140">
        <v>9</v>
      </c>
      <c r="BD140">
        <v>53</v>
      </c>
      <c r="BE140">
        <v>6085</v>
      </c>
      <c r="BF140">
        <v>110</v>
      </c>
      <c r="BG140">
        <v>3.98</v>
      </c>
      <c r="BH140">
        <v>1.268</v>
      </c>
      <c r="BI140">
        <v>8.6999999999999993</v>
      </c>
      <c r="BJ140">
        <v>1.2</v>
      </c>
      <c r="BK140">
        <v>2.7</v>
      </c>
      <c r="BL140">
        <v>8.1999999999999993</v>
      </c>
      <c r="BM140">
        <v>3.06</v>
      </c>
      <c r="BN140">
        <v>1081</v>
      </c>
      <c r="BO140" t="s">
        <v>46</v>
      </c>
      <c r="BP140">
        <v>45</v>
      </c>
      <c r="BQ140">
        <v>4.12</v>
      </c>
      <c r="BR140">
        <v>0.69299999999999995</v>
      </c>
      <c r="BS140">
        <v>162</v>
      </c>
      <c r="BT140">
        <v>1458</v>
      </c>
      <c r="BU140">
        <v>1097</v>
      </c>
      <c r="BV140">
        <v>13008</v>
      </c>
      <c r="BW140">
        <v>5882</v>
      </c>
      <c r="BX140">
        <v>4336</v>
      </c>
      <c r="BY140">
        <v>1471</v>
      </c>
      <c r="BZ140">
        <v>75</v>
      </c>
      <c r="CA140">
        <v>135</v>
      </c>
      <c r="CB140">
        <v>0.98699999999999999</v>
      </c>
      <c r="CC140">
        <v>-34</v>
      </c>
      <c r="CD140">
        <v>-3</v>
      </c>
      <c r="CE140">
        <v>-22</v>
      </c>
      <c r="CF140">
        <v>-2</v>
      </c>
    </row>
    <row r="141" spans="1:84" x14ac:dyDescent="0.3">
      <c r="A141" t="s">
        <v>47</v>
      </c>
      <c r="B141">
        <v>2012</v>
      </c>
      <c r="C141">
        <v>50</v>
      </c>
      <c r="D141">
        <v>27.7</v>
      </c>
      <c r="E141">
        <v>4.4000000000000004</v>
      </c>
      <c r="F141">
        <v>162</v>
      </c>
      <c r="G141">
        <v>6183</v>
      </c>
      <c r="H141">
        <v>5527</v>
      </c>
      <c r="I141">
        <v>713</v>
      </c>
      <c r="J141">
        <v>1315</v>
      </c>
      <c r="K141">
        <v>267</v>
      </c>
      <c r="L141">
        <v>32</v>
      </c>
      <c r="M141">
        <v>195</v>
      </c>
      <c r="N141">
        <v>676</v>
      </c>
      <c r="O141">
        <v>122</v>
      </c>
      <c r="P141">
        <v>32</v>
      </c>
      <c r="Q141">
        <v>550</v>
      </c>
      <c r="R141">
        <v>1387</v>
      </c>
      <c r="S141">
        <v>0.23799999999999999</v>
      </c>
      <c r="T141">
        <v>0.31</v>
      </c>
      <c r="U141">
        <v>0.40400000000000003</v>
      </c>
      <c r="V141">
        <v>0.71399999999999997</v>
      </c>
      <c r="W141">
        <v>99</v>
      </c>
      <c r="X141">
        <v>2231</v>
      </c>
      <c r="Y141">
        <v>97</v>
      </c>
      <c r="Z141">
        <v>45</v>
      </c>
      <c r="AA141">
        <v>27</v>
      </c>
      <c r="AB141">
        <v>34</v>
      </c>
      <c r="AC141">
        <v>29</v>
      </c>
      <c r="AD141">
        <v>1095</v>
      </c>
      <c r="AE141" t="s">
        <v>47</v>
      </c>
      <c r="AF141">
        <v>25</v>
      </c>
      <c r="AG141">
        <v>27.9</v>
      </c>
      <c r="AH141">
        <v>3.79</v>
      </c>
      <c r="AI141">
        <v>94</v>
      </c>
      <c r="AJ141">
        <v>68</v>
      </c>
      <c r="AK141">
        <v>0.57999999999999996</v>
      </c>
      <c r="AL141">
        <v>3.48</v>
      </c>
      <c r="AM141">
        <v>162</v>
      </c>
      <c r="AN141">
        <v>162</v>
      </c>
      <c r="AO141">
        <v>161</v>
      </c>
      <c r="AP141">
        <v>1</v>
      </c>
      <c r="AQ141">
        <v>13</v>
      </c>
      <c r="AR141">
        <v>0</v>
      </c>
      <c r="AS141">
        <v>47</v>
      </c>
      <c r="AT141">
        <v>1470</v>
      </c>
      <c r="AU141">
        <v>1360</v>
      </c>
      <c r="AV141">
        <v>614</v>
      </c>
      <c r="AW141">
        <v>569</v>
      </c>
      <c r="AX141">
        <v>147</v>
      </c>
      <c r="AY141">
        <v>462</v>
      </c>
      <c r="AZ141">
        <v>34</v>
      </c>
      <c r="BA141">
        <v>1136</v>
      </c>
      <c r="BB141">
        <v>46</v>
      </c>
      <c r="BC141">
        <v>5</v>
      </c>
      <c r="BD141">
        <v>40</v>
      </c>
      <c r="BE141">
        <v>6131</v>
      </c>
      <c r="BF141">
        <v>112</v>
      </c>
      <c r="BG141">
        <v>3.89</v>
      </c>
      <c r="BH141">
        <v>1.2390000000000001</v>
      </c>
      <c r="BI141">
        <v>8.3000000000000007</v>
      </c>
      <c r="BJ141">
        <v>0.9</v>
      </c>
      <c r="BK141">
        <v>2.8</v>
      </c>
      <c r="BL141">
        <v>7</v>
      </c>
      <c r="BM141">
        <v>2.46</v>
      </c>
      <c r="BN141">
        <v>1107</v>
      </c>
      <c r="BO141" t="s">
        <v>47</v>
      </c>
      <c r="BP141">
        <v>50</v>
      </c>
      <c r="BQ141">
        <v>3.79</v>
      </c>
      <c r="BR141">
        <v>0.70399999999999996</v>
      </c>
      <c r="BS141">
        <v>162</v>
      </c>
      <c r="BT141">
        <v>1458</v>
      </c>
      <c r="BU141">
        <v>1174</v>
      </c>
      <c r="BV141">
        <v>13230</v>
      </c>
      <c r="BW141">
        <v>6089</v>
      </c>
      <c r="BX141">
        <v>4410</v>
      </c>
      <c r="BY141">
        <v>1568</v>
      </c>
      <c r="BZ141">
        <v>111</v>
      </c>
      <c r="CA141">
        <v>135</v>
      </c>
      <c r="CB141">
        <v>0.98199999999999998</v>
      </c>
      <c r="CC141">
        <v>25</v>
      </c>
      <c r="CD141">
        <v>2</v>
      </c>
      <c r="CE141">
        <v>14</v>
      </c>
      <c r="CF141">
        <v>1</v>
      </c>
    </row>
    <row r="142" spans="1:84" x14ac:dyDescent="0.3">
      <c r="A142" t="s">
        <v>48</v>
      </c>
      <c r="B142">
        <v>2012</v>
      </c>
      <c r="C142">
        <v>49</v>
      </c>
      <c r="D142">
        <v>31.1</v>
      </c>
      <c r="E142">
        <v>4.22</v>
      </c>
      <c r="F142">
        <v>162</v>
      </c>
      <c r="G142">
        <v>6172</v>
      </c>
      <c r="H142">
        <v>5544</v>
      </c>
      <c r="I142">
        <v>684</v>
      </c>
      <c r="J142">
        <v>1414</v>
      </c>
      <c r="K142">
        <v>271</v>
      </c>
      <c r="L142">
        <v>28</v>
      </c>
      <c r="M142">
        <v>158</v>
      </c>
      <c r="N142">
        <v>659</v>
      </c>
      <c r="O142">
        <v>116</v>
      </c>
      <c r="P142">
        <v>23</v>
      </c>
      <c r="Q142">
        <v>454</v>
      </c>
      <c r="R142">
        <v>1094</v>
      </c>
      <c r="S142">
        <v>0.255</v>
      </c>
      <c r="T142">
        <v>0.317</v>
      </c>
      <c r="U142">
        <v>0.4</v>
      </c>
      <c r="V142">
        <v>0.71599999999999997</v>
      </c>
      <c r="W142">
        <v>92</v>
      </c>
      <c r="X142">
        <v>2215</v>
      </c>
      <c r="Y142">
        <v>114</v>
      </c>
      <c r="Z142">
        <v>63</v>
      </c>
      <c r="AA142">
        <v>72</v>
      </c>
      <c r="AB142">
        <v>39</v>
      </c>
      <c r="AC142">
        <v>41</v>
      </c>
      <c r="AD142">
        <v>1135</v>
      </c>
      <c r="AE142" t="s">
        <v>48</v>
      </c>
      <c r="AF142">
        <v>24</v>
      </c>
      <c r="AG142">
        <v>29.1</v>
      </c>
      <c r="AH142">
        <v>4.2</v>
      </c>
      <c r="AI142">
        <v>81</v>
      </c>
      <c r="AJ142">
        <v>81</v>
      </c>
      <c r="AK142">
        <v>0.5</v>
      </c>
      <c r="AL142">
        <v>3.83</v>
      </c>
      <c r="AM142">
        <v>162</v>
      </c>
      <c r="AN142">
        <v>162</v>
      </c>
      <c r="AO142">
        <v>157</v>
      </c>
      <c r="AP142">
        <v>5</v>
      </c>
      <c r="AQ142">
        <v>11</v>
      </c>
      <c r="AR142">
        <v>4</v>
      </c>
      <c r="AS142">
        <v>42</v>
      </c>
      <c r="AT142">
        <v>1451.1</v>
      </c>
      <c r="AU142">
        <v>1387</v>
      </c>
      <c r="AV142">
        <v>680</v>
      </c>
      <c r="AW142">
        <v>618</v>
      </c>
      <c r="AX142">
        <v>178</v>
      </c>
      <c r="AY142">
        <v>409</v>
      </c>
      <c r="AZ142">
        <v>33</v>
      </c>
      <c r="BA142">
        <v>1385</v>
      </c>
      <c r="BB142">
        <v>44</v>
      </c>
      <c r="BC142">
        <v>3</v>
      </c>
      <c r="BD142">
        <v>30</v>
      </c>
      <c r="BE142">
        <v>6072</v>
      </c>
      <c r="BF142">
        <v>105</v>
      </c>
      <c r="BG142">
        <v>3.72</v>
      </c>
      <c r="BH142">
        <v>1.2370000000000001</v>
      </c>
      <c r="BI142">
        <v>8.6</v>
      </c>
      <c r="BJ142">
        <v>1.1000000000000001</v>
      </c>
      <c r="BK142">
        <v>2.5</v>
      </c>
      <c r="BL142">
        <v>8.6</v>
      </c>
      <c r="BM142">
        <v>3.39</v>
      </c>
      <c r="BN142">
        <v>1038</v>
      </c>
      <c r="BO142" t="s">
        <v>48</v>
      </c>
      <c r="BP142">
        <v>49</v>
      </c>
      <c r="BQ142">
        <v>4.2</v>
      </c>
      <c r="BR142">
        <v>0.68600000000000005</v>
      </c>
      <c r="BS142">
        <v>162</v>
      </c>
      <c r="BT142">
        <v>1458</v>
      </c>
      <c r="BU142">
        <v>1098</v>
      </c>
      <c r="BV142">
        <v>13062</v>
      </c>
      <c r="BW142">
        <v>6015</v>
      </c>
      <c r="BX142">
        <v>4354</v>
      </c>
      <c r="BY142">
        <v>1560</v>
      </c>
      <c r="BZ142">
        <v>101</v>
      </c>
      <c r="CA142">
        <v>118</v>
      </c>
      <c r="CB142">
        <v>0.98299999999999998</v>
      </c>
      <c r="CC142">
        <v>-20</v>
      </c>
      <c r="CD142">
        <v>-2</v>
      </c>
      <c r="CE142">
        <v>-7</v>
      </c>
      <c r="CF142">
        <v>-1</v>
      </c>
    </row>
    <row r="143" spans="1:84" x14ac:dyDescent="0.3">
      <c r="A143" t="s">
        <v>49</v>
      </c>
      <c r="B143">
        <v>2012</v>
      </c>
      <c r="C143">
        <v>49</v>
      </c>
      <c r="D143">
        <v>27.7</v>
      </c>
      <c r="E143">
        <v>4.0199999999999996</v>
      </c>
      <c r="F143">
        <v>162</v>
      </c>
      <c r="G143">
        <v>6014</v>
      </c>
      <c r="H143">
        <v>5412</v>
      </c>
      <c r="I143">
        <v>651</v>
      </c>
      <c r="J143">
        <v>1313</v>
      </c>
      <c r="K143">
        <v>241</v>
      </c>
      <c r="L143">
        <v>37</v>
      </c>
      <c r="M143">
        <v>170</v>
      </c>
      <c r="N143">
        <v>620</v>
      </c>
      <c r="O143">
        <v>73</v>
      </c>
      <c r="P143">
        <v>52</v>
      </c>
      <c r="Q143">
        <v>444</v>
      </c>
      <c r="R143">
        <v>1354</v>
      </c>
      <c r="S143">
        <v>0.24299999999999999</v>
      </c>
      <c r="T143">
        <v>0.30399999999999999</v>
      </c>
      <c r="U143">
        <v>0.39500000000000002</v>
      </c>
      <c r="V143">
        <v>0.69899999999999995</v>
      </c>
      <c r="W143">
        <v>93</v>
      </c>
      <c r="X143">
        <v>2138</v>
      </c>
      <c r="Y143">
        <v>98</v>
      </c>
      <c r="Z143">
        <v>51</v>
      </c>
      <c r="AA143">
        <v>62</v>
      </c>
      <c r="AB143">
        <v>45</v>
      </c>
      <c r="AC143">
        <v>32</v>
      </c>
      <c r="AD143">
        <v>1049</v>
      </c>
      <c r="AE143" t="s">
        <v>49</v>
      </c>
      <c r="AF143">
        <v>25</v>
      </c>
      <c r="AG143">
        <v>30.2</v>
      </c>
      <c r="AH143">
        <v>4.16</v>
      </c>
      <c r="AI143">
        <v>79</v>
      </c>
      <c r="AJ143">
        <v>83</v>
      </c>
      <c r="AK143">
        <v>0.48799999999999999</v>
      </c>
      <c r="AL143">
        <v>3.86</v>
      </c>
      <c r="AM143">
        <v>162</v>
      </c>
      <c r="AN143">
        <v>162</v>
      </c>
      <c r="AO143">
        <v>160</v>
      </c>
      <c r="AP143">
        <v>2</v>
      </c>
      <c r="AQ143">
        <v>10</v>
      </c>
      <c r="AR143">
        <v>1</v>
      </c>
      <c r="AS143">
        <v>45</v>
      </c>
      <c r="AT143">
        <v>1433.1</v>
      </c>
      <c r="AU143">
        <v>1357</v>
      </c>
      <c r="AV143">
        <v>674</v>
      </c>
      <c r="AW143">
        <v>615</v>
      </c>
      <c r="AX143">
        <v>153</v>
      </c>
      <c r="AY143">
        <v>490</v>
      </c>
      <c r="AZ143">
        <v>30</v>
      </c>
      <c r="BA143">
        <v>1192</v>
      </c>
      <c r="BB143">
        <v>45</v>
      </c>
      <c r="BC143">
        <v>3</v>
      </c>
      <c r="BD143">
        <v>45</v>
      </c>
      <c r="BE143">
        <v>6097</v>
      </c>
      <c r="BF143">
        <v>97</v>
      </c>
      <c r="BG143">
        <v>3.93</v>
      </c>
      <c r="BH143">
        <v>1.2889999999999999</v>
      </c>
      <c r="BI143">
        <v>8.5</v>
      </c>
      <c r="BJ143">
        <v>1</v>
      </c>
      <c r="BK143">
        <v>3.1</v>
      </c>
      <c r="BL143">
        <v>7.5</v>
      </c>
      <c r="BM143">
        <v>2.4300000000000002</v>
      </c>
      <c r="BN143">
        <v>1123</v>
      </c>
      <c r="BO143" t="s">
        <v>49</v>
      </c>
      <c r="BP143">
        <v>49</v>
      </c>
      <c r="BQ143">
        <v>4.16</v>
      </c>
      <c r="BR143">
        <v>0.69699999999999995</v>
      </c>
      <c r="BS143">
        <v>162</v>
      </c>
      <c r="BT143">
        <v>1458</v>
      </c>
      <c r="BU143">
        <v>1072</v>
      </c>
      <c r="BV143">
        <v>12900</v>
      </c>
      <c r="BW143">
        <v>6068</v>
      </c>
      <c r="BX143">
        <v>4300</v>
      </c>
      <c r="BY143">
        <v>1656</v>
      </c>
      <c r="BZ143">
        <v>112</v>
      </c>
      <c r="CA143">
        <v>126</v>
      </c>
      <c r="CB143">
        <v>0.98199999999999998</v>
      </c>
      <c r="CC143">
        <v>-22</v>
      </c>
      <c r="CD143">
        <v>-2</v>
      </c>
      <c r="CE143">
        <v>-25</v>
      </c>
      <c r="CF143">
        <v>0</v>
      </c>
    </row>
    <row r="144" spans="1:84" x14ac:dyDescent="0.3">
      <c r="A144" t="s">
        <v>50</v>
      </c>
      <c r="B144">
        <v>2012</v>
      </c>
      <c r="C144">
        <v>53</v>
      </c>
      <c r="D144">
        <v>27.4</v>
      </c>
      <c r="E144">
        <v>4.0199999999999996</v>
      </c>
      <c r="F144">
        <v>162</v>
      </c>
      <c r="G144">
        <v>6112</v>
      </c>
      <c r="H144">
        <v>5422</v>
      </c>
      <c r="I144">
        <v>651</v>
      </c>
      <c r="J144">
        <v>1339</v>
      </c>
      <c r="K144">
        <v>272</v>
      </c>
      <c r="L144">
        <v>43</v>
      </c>
      <c r="M144">
        <v>121</v>
      </c>
      <c r="N144">
        <v>610</v>
      </c>
      <c r="O144">
        <v>155</v>
      </c>
      <c r="P144">
        <v>46</v>
      </c>
      <c r="Q144">
        <v>539</v>
      </c>
      <c r="R144">
        <v>1238</v>
      </c>
      <c r="S144">
        <v>0.247</v>
      </c>
      <c r="T144">
        <v>0.31900000000000001</v>
      </c>
      <c r="U144">
        <v>0.38</v>
      </c>
      <c r="V144">
        <v>0.69899999999999995</v>
      </c>
      <c r="W144">
        <v>97</v>
      </c>
      <c r="X144">
        <v>2060</v>
      </c>
      <c r="Y144">
        <v>100</v>
      </c>
      <c r="Z144">
        <v>54</v>
      </c>
      <c r="AA144">
        <v>63</v>
      </c>
      <c r="AB144">
        <v>34</v>
      </c>
      <c r="AC144">
        <v>36</v>
      </c>
      <c r="AD144">
        <v>1146</v>
      </c>
      <c r="AE144" t="s">
        <v>50</v>
      </c>
      <c r="AF144">
        <v>30</v>
      </c>
      <c r="AG144">
        <v>28</v>
      </c>
      <c r="AH144">
        <v>4.38</v>
      </c>
      <c r="AI144">
        <v>76</v>
      </c>
      <c r="AJ144">
        <v>86</v>
      </c>
      <c r="AK144">
        <v>0.46899999999999997</v>
      </c>
      <c r="AL144">
        <v>4.01</v>
      </c>
      <c r="AM144">
        <v>162</v>
      </c>
      <c r="AN144">
        <v>162</v>
      </c>
      <c r="AO144">
        <v>158</v>
      </c>
      <c r="AP144">
        <v>4</v>
      </c>
      <c r="AQ144">
        <v>11</v>
      </c>
      <c r="AR144">
        <v>3</v>
      </c>
      <c r="AS144">
        <v>43</v>
      </c>
      <c r="AT144">
        <v>1434.2</v>
      </c>
      <c r="AU144">
        <v>1356</v>
      </c>
      <c r="AV144">
        <v>710</v>
      </c>
      <c r="AW144">
        <v>640</v>
      </c>
      <c r="AX144">
        <v>162</v>
      </c>
      <c r="AY144">
        <v>539</v>
      </c>
      <c r="AZ144">
        <v>48</v>
      </c>
      <c r="BA144">
        <v>1205</v>
      </c>
      <c r="BB144">
        <v>48</v>
      </c>
      <c r="BC144">
        <v>8</v>
      </c>
      <c r="BD144">
        <v>49</v>
      </c>
      <c r="BE144">
        <v>6151</v>
      </c>
      <c r="BF144">
        <v>90</v>
      </c>
      <c r="BG144">
        <v>4.1100000000000003</v>
      </c>
      <c r="BH144">
        <v>1.321</v>
      </c>
      <c r="BI144">
        <v>8.5</v>
      </c>
      <c r="BJ144">
        <v>1</v>
      </c>
      <c r="BK144">
        <v>3.4</v>
      </c>
      <c r="BL144">
        <v>7.6</v>
      </c>
      <c r="BM144">
        <v>2.2400000000000002</v>
      </c>
      <c r="BN144">
        <v>1137</v>
      </c>
      <c r="BO144" t="s">
        <v>50</v>
      </c>
      <c r="BP144">
        <v>53</v>
      </c>
      <c r="BQ144">
        <v>4.38</v>
      </c>
      <c r="BR144">
        <v>0.69699999999999995</v>
      </c>
      <c r="BS144">
        <v>162</v>
      </c>
      <c r="BT144">
        <v>1458</v>
      </c>
      <c r="BU144">
        <v>1079</v>
      </c>
      <c r="BV144">
        <v>12912</v>
      </c>
      <c r="BW144">
        <v>6080</v>
      </c>
      <c r="BX144">
        <v>4304</v>
      </c>
      <c r="BY144">
        <v>1655</v>
      </c>
      <c r="BZ144">
        <v>121</v>
      </c>
      <c r="CA144">
        <v>97</v>
      </c>
      <c r="CB144">
        <v>0.98</v>
      </c>
      <c r="CC144">
        <v>-18</v>
      </c>
      <c r="CD144">
        <v>-2</v>
      </c>
      <c r="CE144">
        <v>-23</v>
      </c>
      <c r="CF144">
        <v>0</v>
      </c>
    </row>
    <row r="145" spans="1:84" x14ac:dyDescent="0.3">
      <c r="A145" t="s">
        <v>51</v>
      </c>
      <c r="B145">
        <v>2012</v>
      </c>
      <c r="C145">
        <v>38</v>
      </c>
      <c r="D145">
        <v>27.1</v>
      </c>
      <c r="E145">
        <v>3.82</v>
      </c>
      <c r="F145">
        <v>162</v>
      </c>
      <c r="G145">
        <v>6057</v>
      </c>
      <c r="H145">
        <v>5494</v>
      </c>
      <c r="I145">
        <v>619</v>
      </c>
      <c r="J145">
        <v>1285</v>
      </c>
      <c r="K145">
        <v>241</v>
      </c>
      <c r="L145">
        <v>27</v>
      </c>
      <c r="M145">
        <v>149</v>
      </c>
      <c r="N145">
        <v>584</v>
      </c>
      <c r="O145">
        <v>104</v>
      </c>
      <c r="P145">
        <v>35</v>
      </c>
      <c r="Q145">
        <v>466</v>
      </c>
      <c r="R145">
        <v>1259</v>
      </c>
      <c r="S145">
        <v>0.23400000000000001</v>
      </c>
      <c r="T145">
        <v>0.29599999999999999</v>
      </c>
      <c r="U145">
        <v>0.36899999999999999</v>
      </c>
      <c r="V145">
        <v>0.66500000000000004</v>
      </c>
      <c r="W145">
        <v>88</v>
      </c>
      <c r="X145">
        <v>2027</v>
      </c>
      <c r="Y145">
        <v>95</v>
      </c>
      <c r="Z145">
        <v>30</v>
      </c>
      <c r="AA145">
        <v>32</v>
      </c>
      <c r="AB145">
        <v>35</v>
      </c>
      <c r="AC145">
        <v>21</v>
      </c>
      <c r="AD145">
        <v>1052</v>
      </c>
      <c r="AE145" t="s">
        <v>51</v>
      </c>
      <c r="AF145">
        <v>18</v>
      </c>
      <c r="AG145">
        <v>27.9</v>
      </c>
      <c r="AH145">
        <v>4.0199999999999996</v>
      </c>
      <c r="AI145">
        <v>75</v>
      </c>
      <c r="AJ145">
        <v>87</v>
      </c>
      <c r="AK145">
        <v>0.46300000000000002</v>
      </c>
      <c r="AL145">
        <v>3.76</v>
      </c>
      <c r="AM145">
        <v>162</v>
      </c>
      <c r="AN145">
        <v>162</v>
      </c>
      <c r="AO145">
        <v>154</v>
      </c>
      <c r="AP145">
        <v>8</v>
      </c>
      <c r="AQ145">
        <v>11</v>
      </c>
      <c r="AR145">
        <v>6</v>
      </c>
      <c r="AS145">
        <v>43</v>
      </c>
      <c r="AT145">
        <v>1456.2</v>
      </c>
      <c r="AU145">
        <v>1359</v>
      </c>
      <c r="AV145">
        <v>651</v>
      </c>
      <c r="AW145">
        <v>608</v>
      </c>
      <c r="AX145">
        <v>166</v>
      </c>
      <c r="AY145">
        <v>449</v>
      </c>
      <c r="AZ145">
        <v>39</v>
      </c>
      <c r="BA145">
        <v>1166</v>
      </c>
      <c r="BB145">
        <v>49</v>
      </c>
      <c r="BC145">
        <v>5</v>
      </c>
      <c r="BD145">
        <v>61</v>
      </c>
      <c r="BE145">
        <v>6062</v>
      </c>
      <c r="BF145">
        <v>102</v>
      </c>
      <c r="BG145">
        <v>4</v>
      </c>
      <c r="BH145">
        <v>1.2410000000000001</v>
      </c>
      <c r="BI145">
        <v>8.4</v>
      </c>
      <c r="BJ145">
        <v>1</v>
      </c>
      <c r="BK145">
        <v>2.8</v>
      </c>
      <c r="BL145">
        <v>7.2</v>
      </c>
      <c r="BM145">
        <v>2.6</v>
      </c>
      <c r="BN145">
        <v>1041</v>
      </c>
      <c r="BO145" t="s">
        <v>51</v>
      </c>
      <c r="BP145">
        <v>37</v>
      </c>
      <c r="BQ145">
        <v>4.0199999999999996</v>
      </c>
      <c r="BR145">
        <v>0.70699999999999996</v>
      </c>
      <c r="BS145">
        <v>162</v>
      </c>
      <c r="BT145">
        <v>1458</v>
      </c>
      <c r="BU145">
        <v>1201</v>
      </c>
      <c r="BV145">
        <v>13110</v>
      </c>
      <c r="BW145">
        <v>6012</v>
      </c>
      <c r="BX145">
        <v>4370</v>
      </c>
      <c r="BY145">
        <v>1570</v>
      </c>
      <c r="BZ145">
        <v>72</v>
      </c>
      <c r="CA145">
        <v>155</v>
      </c>
      <c r="CB145">
        <v>0.98799999999999999</v>
      </c>
      <c r="CC145">
        <v>-11</v>
      </c>
      <c r="CD145">
        <v>-1</v>
      </c>
      <c r="CE145">
        <v>17</v>
      </c>
      <c r="CF145">
        <v>0</v>
      </c>
    </row>
    <row r="146" spans="1:84" x14ac:dyDescent="0.3">
      <c r="A146" t="s">
        <v>52</v>
      </c>
      <c r="B146">
        <v>2012</v>
      </c>
      <c r="C146">
        <v>45</v>
      </c>
      <c r="D146">
        <v>27.8</v>
      </c>
      <c r="E146">
        <v>4.43</v>
      </c>
      <c r="F146">
        <v>162</v>
      </c>
      <c r="G146">
        <v>6200</v>
      </c>
      <c r="H146">
        <v>5558</v>
      </c>
      <c r="I146">
        <v>718</v>
      </c>
      <c r="J146">
        <v>1495</v>
      </c>
      <c r="K146">
        <v>287</v>
      </c>
      <c r="L146">
        <v>57</v>
      </c>
      <c r="M146">
        <v>103</v>
      </c>
      <c r="N146">
        <v>675</v>
      </c>
      <c r="O146">
        <v>118</v>
      </c>
      <c r="P146">
        <v>39</v>
      </c>
      <c r="Q146">
        <v>483</v>
      </c>
      <c r="R146">
        <v>1097</v>
      </c>
      <c r="S146">
        <v>0.26900000000000002</v>
      </c>
      <c r="T146">
        <v>0.32700000000000001</v>
      </c>
      <c r="U146">
        <v>0.39700000000000002</v>
      </c>
      <c r="V146">
        <v>0.72399999999999998</v>
      </c>
      <c r="W146">
        <v>106</v>
      </c>
      <c r="X146">
        <v>2205</v>
      </c>
      <c r="Y146">
        <v>114</v>
      </c>
      <c r="Z146">
        <v>29</v>
      </c>
      <c r="AA146">
        <v>69</v>
      </c>
      <c r="AB146">
        <v>61</v>
      </c>
      <c r="AC146">
        <v>44</v>
      </c>
      <c r="AD146">
        <v>1171</v>
      </c>
      <c r="AE146" t="s">
        <v>52</v>
      </c>
      <c r="AF146">
        <v>23</v>
      </c>
      <c r="AG146">
        <v>30</v>
      </c>
      <c r="AH146">
        <v>4.01</v>
      </c>
      <c r="AI146">
        <v>94</v>
      </c>
      <c r="AJ146">
        <v>68</v>
      </c>
      <c r="AK146">
        <v>0.57999999999999996</v>
      </c>
      <c r="AL146">
        <v>3.68</v>
      </c>
      <c r="AM146">
        <v>162</v>
      </c>
      <c r="AN146">
        <v>162</v>
      </c>
      <c r="AO146">
        <v>157</v>
      </c>
      <c r="AP146">
        <v>5</v>
      </c>
      <c r="AQ146">
        <v>14</v>
      </c>
      <c r="AR146">
        <v>4</v>
      </c>
      <c r="AS146">
        <v>53</v>
      </c>
      <c r="AT146">
        <v>1451</v>
      </c>
      <c r="AU146">
        <v>1361</v>
      </c>
      <c r="AV146">
        <v>649</v>
      </c>
      <c r="AW146">
        <v>593</v>
      </c>
      <c r="AX146">
        <v>142</v>
      </c>
      <c r="AY146">
        <v>489</v>
      </c>
      <c r="AZ146">
        <v>42</v>
      </c>
      <c r="BA146">
        <v>1237</v>
      </c>
      <c r="BB146">
        <v>51</v>
      </c>
      <c r="BC146">
        <v>4</v>
      </c>
      <c r="BD146">
        <v>54</v>
      </c>
      <c r="BE146">
        <v>6138</v>
      </c>
      <c r="BF146">
        <v>96</v>
      </c>
      <c r="BG146">
        <v>3.78</v>
      </c>
      <c r="BH146">
        <v>1.2749999999999999</v>
      </c>
      <c r="BI146">
        <v>8.4</v>
      </c>
      <c r="BJ146">
        <v>0.9</v>
      </c>
      <c r="BK146">
        <v>3</v>
      </c>
      <c r="BL146">
        <v>7.7</v>
      </c>
      <c r="BM146">
        <v>2.5299999999999998</v>
      </c>
      <c r="BN146">
        <v>1136</v>
      </c>
      <c r="BO146" t="s">
        <v>52</v>
      </c>
      <c r="BP146">
        <v>45</v>
      </c>
      <c r="BQ146">
        <v>4.01</v>
      </c>
      <c r="BR146">
        <v>0.69299999999999995</v>
      </c>
      <c r="BS146">
        <v>162</v>
      </c>
      <c r="BT146">
        <v>1458</v>
      </c>
      <c r="BU146">
        <v>1054</v>
      </c>
      <c r="BV146">
        <v>13059</v>
      </c>
      <c r="BW146">
        <v>6107</v>
      </c>
      <c r="BX146">
        <v>4353</v>
      </c>
      <c r="BY146">
        <v>1639</v>
      </c>
      <c r="BZ146">
        <v>115</v>
      </c>
      <c r="CA146">
        <v>134</v>
      </c>
      <c r="CB146">
        <v>0.98099999999999998</v>
      </c>
      <c r="CC146">
        <v>-5</v>
      </c>
      <c r="CD146">
        <v>0</v>
      </c>
      <c r="CE146">
        <v>-7</v>
      </c>
      <c r="CF146">
        <v>-1</v>
      </c>
    </row>
    <row r="147" spans="1:84" x14ac:dyDescent="0.3">
      <c r="A147" t="s">
        <v>53</v>
      </c>
      <c r="B147">
        <v>2012</v>
      </c>
      <c r="C147">
        <v>45</v>
      </c>
      <c r="D147">
        <v>29.2</v>
      </c>
      <c r="E147">
        <v>4.72</v>
      </c>
      <c r="F147">
        <v>162</v>
      </c>
      <c r="G147">
        <v>6326</v>
      </c>
      <c r="H147">
        <v>5622</v>
      </c>
      <c r="I147">
        <v>765</v>
      </c>
      <c r="J147">
        <v>1526</v>
      </c>
      <c r="K147">
        <v>290</v>
      </c>
      <c r="L147">
        <v>37</v>
      </c>
      <c r="M147">
        <v>159</v>
      </c>
      <c r="N147">
        <v>732</v>
      </c>
      <c r="O147">
        <v>91</v>
      </c>
      <c r="P147">
        <v>37</v>
      </c>
      <c r="Q147">
        <v>533</v>
      </c>
      <c r="R147">
        <v>1192</v>
      </c>
      <c r="S147">
        <v>0.27100000000000002</v>
      </c>
      <c r="T147">
        <v>0.33800000000000002</v>
      </c>
      <c r="U147">
        <v>0.42099999999999999</v>
      </c>
      <c r="V147">
        <v>0.75900000000000001</v>
      </c>
      <c r="W147">
        <v>107</v>
      </c>
      <c r="X147">
        <v>2367</v>
      </c>
      <c r="Y147">
        <v>135</v>
      </c>
      <c r="Z147">
        <v>53</v>
      </c>
      <c r="AA147">
        <v>69</v>
      </c>
      <c r="AB147">
        <v>49</v>
      </c>
      <c r="AC147">
        <v>45</v>
      </c>
      <c r="AD147">
        <v>1198</v>
      </c>
      <c r="AE147" t="s">
        <v>53</v>
      </c>
      <c r="AF147">
        <v>24</v>
      </c>
      <c r="AG147">
        <v>28.6</v>
      </c>
      <c r="AH147">
        <v>4</v>
      </c>
      <c r="AI147">
        <v>88</v>
      </c>
      <c r="AJ147">
        <v>74</v>
      </c>
      <c r="AK147">
        <v>0.54300000000000004</v>
      </c>
      <c r="AL147">
        <v>3.71</v>
      </c>
      <c r="AM147">
        <v>162</v>
      </c>
      <c r="AN147">
        <v>162</v>
      </c>
      <c r="AO147">
        <v>158</v>
      </c>
      <c r="AP147">
        <v>4</v>
      </c>
      <c r="AQ147">
        <v>10</v>
      </c>
      <c r="AR147">
        <v>2</v>
      </c>
      <c r="AS147">
        <v>42</v>
      </c>
      <c r="AT147">
        <v>1462.2</v>
      </c>
      <c r="AU147">
        <v>1420</v>
      </c>
      <c r="AV147">
        <v>648</v>
      </c>
      <c r="AW147">
        <v>603</v>
      </c>
      <c r="AX147">
        <v>134</v>
      </c>
      <c r="AY147">
        <v>436</v>
      </c>
      <c r="AZ147">
        <v>28</v>
      </c>
      <c r="BA147">
        <v>1218</v>
      </c>
      <c r="BB147">
        <v>50</v>
      </c>
      <c r="BC147">
        <v>4</v>
      </c>
      <c r="BD147">
        <v>46</v>
      </c>
      <c r="BE147">
        <v>6158</v>
      </c>
      <c r="BF147">
        <v>103</v>
      </c>
      <c r="BG147">
        <v>3.62</v>
      </c>
      <c r="BH147">
        <v>1.2689999999999999</v>
      </c>
      <c r="BI147">
        <v>8.6999999999999993</v>
      </c>
      <c r="BJ147">
        <v>0.8</v>
      </c>
      <c r="BK147">
        <v>2.7</v>
      </c>
      <c r="BL147">
        <v>7.5</v>
      </c>
      <c r="BM147">
        <v>2.79</v>
      </c>
      <c r="BN147">
        <v>1122</v>
      </c>
      <c r="BO147" t="s">
        <v>53</v>
      </c>
      <c r="BP147">
        <v>45</v>
      </c>
      <c r="BQ147">
        <v>4</v>
      </c>
      <c r="BR147">
        <v>0.68600000000000005</v>
      </c>
      <c r="BS147">
        <v>162</v>
      </c>
      <c r="BT147">
        <v>1458</v>
      </c>
      <c r="BU147">
        <v>1045</v>
      </c>
      <c r="BV147">
        <v>13164</v>
      </c>
      <c r="BW147">
        <v>6249</v>
      </c>
      <c r="BX147">
        <v>4388</v>
      </c>
      <c r="BY147">
        <v>1754</v>
      </c>
      <c r="BZ147">
        <v>107</v>
      </c>
      <c r="CA147">
        <v>149</v>
      </c>
      <c r="CB147">
        <v>0.98299999999999998</v>
      </c>
      <c r="CC147">
        <v>-13</v>
      </c>
      <c r="CD147">
        <v>-1</v>
      </c>
      <c r="CE147">
        <v>13</v>
      </c>
      <c r="CF147">
        <v>1</v>
      </c>
    </row>
    <row r="148" spans="1:84" x14ac:dyDescent="0.3">
      <c r="A148" t="s">
        <v>54</v>
      </c>
      <c r="B148">
        <v>2012</v>
      </c>
      <c r="C148">
        <v>43</v>
      </c>
      <c r="D148">
        <v>29.7</v>
      </c>
      <c r="E148">
        <v>4.3</v>
      </c>
      <c r="F148">
        <v>162</v>
      </c>
      <c r="G148">
        <v>6105</v>
      </c>
      <c r="H148">
        <v>5398</v>
      </c>
      <c r="I148">
        <v>697</v>
      </c>
      <c r="J148">
        <v>1293</v>
      </c>
      <c r="K148">
        <v>250</v>
      </c>
      <c r="L148">
        <v>30</v>
      </c>
      <c r="M148">
        <v>175</v>
      </c>
      <c r="N148">
        <v>665</v>
      </c>
      <c r="O148">
        <v>134</v>
      </c>
      <c r="P148">
        <v>44</v>
      </c>
      <c r="Q148">
        <v>571</v>
      </c>
      <c r="R148">
        <v>1323</v>
      </c>
      <c r="S148">
        <v>0.24</v>
      </c>
      <c r="T148">
        <v>0.317</v>
      </c>
      <c r="U148">
        <v>0.39400000000000002</v>
      </c>
      <c r="V148">
        <v>0.71099999999999997</v>
      </c>
      <c r="W148">
        <v>99</v>
      </c>
      <c r="X148">
        <v>2128</v>
      </c>
      <c r="Y148">
        <v>133</v>
      </c>
      <c r="Z148">
        <v>58</v>
      </c>
      <c r="AA148">
        <v>34</v>
      </c>
      <c r="AB148">
        <v>42</v>
      </c>
      <c r="AC148">
        <v>26</v>
      </c>
      <c r="AD148">
        <v>1058</v>
      </c>
      <c r="AE148" t="s">
        <v>54</v>
      </c>
      <c r="AF148">
        <v>18</v>
      </c>
      <c r="AG148">
        <v>28.1</v>
      </c>
      <c r="AH148">
        <v>3.56</v>
      </c>
      <c r="AI148">
        <v>90</v>
      </c>
      <c r="AJ148">
        <v>72</v>
      </c>
      <c r="AK148">
        <v>0.55600000000000005</v>
      </c>
      <c r="AL148">
        <v>3.19</v>
      </c>
      <c r="AM148">
        <v>162</v>
      </c>
      <c r="AN148">
        <v>162</v>
      </c>
      <c r="AO148">
        <v>155</v>
      </c>
      <c r="AP148">
        <v>7</v>
      </c>
      <c r="AQ148">
        <v>15</v>
      </c>
      <c r="AR148">
        <v>4</v>
      </c>
      <c r="AS148">
        <v>50</v>
      </c>
      <c r="AT148">
        <v>1459.2</v>
      </c>
      <c r="AU148">
        <v>1233</v>
      </c>
      <c r="AV148">
        <v>577</v>
      </c>
      <c r="AW148">
        <v>518</v>
      </c>
      <c r="AX148">
        <v>139</v>
      </c>
      <c r="AY148">
        <v>469</v>
      </c>
      <c r="AZ148">
        <v>35</v>
      </c>
      <c r="BA148">
        <v>1383</v>
      </c>
      <c r="BB148">
        <v>54</v>
      </c>
      <c r="BC148">
        <v>4</v>
      </c>
      <c r="BD148">
        <v>59</v>
      </c>
      <c r="BE148">
        <v>6000</v>
      </c>
      <c r="BF148">
        <v>121</v>
      </c>
      <c r="BG148">
        <v>3.51</v>
      </c>
      <c r="BH148">
        <v>1.1659999999999999</v>
      </c>
      <c r="BI148">
        <v>7.6</v>
      </c>
      <c r="BJ148">
        <v>0.9</v>
      </c>
      <c r="BK148">
        <v>2.9</v>
      </c>
      <c r="BL148">
        <v>8.5</v>
      </c>
      <c r="BM148">
        <v>2.95</v>
      </c>
      <c r="BN148">
        <v>1044</v>
      </c>
      <c r="BO148" t="s">
        <v>54</v>
      </c>
      <c r="BP148">
        <v>43</v>
      </c>
      <c r="BQ148">
        <v>3.56</v>
      </c>
      <c r="BR148">
        <v>0.70399999999999996</v>
      </c>
      <c r="BS148">
        <v>162</v>
      </c>
      <c r="BT148">
        <v>1458</v>
      </c>
      <c r="BU148">
        <v>1005</v>
      </c>
      <c r="BV148">
        <v>13137</v>
      </c>
      <c r="BW148">
        <v>6134</v>
      </c>
      <c r="BX148">
        <v>4379</v>
      </c>
      <c r="BY148">
        <v>1641</v>
      </c>
      <c r="BZ148">
        <v>114</v>
      </c>
      <c r="CA148">
        <v>155</v>
      </c>
      <c r="CB148">
        <v>0.98099999999999998</v>
      </c>
      <c r="CC148">
        <v>2</v>
      </c>
      <c r="CD148">
        <v>0</v>
      </c>
      <c r="CE148">
        <v>23</v>
      </c>
      <c r="CF148">
        <v>2</v>
      </c>
    </row>
    <row r="149" spans="1:84" x14ac:dyDescent="0.3">
      <c r="A149" t="s">
        <v>55</v>
      </c>
      <c r="B149">
        <v>2012</v>
      </c>
      <c r="C149">
        <v>39</v>
      </c>
      <c r="D149">
        <v>29.7</v>
      </c>
      <c r="E149">
        <v>4.99</v>
      </c>
      <c r="F149">
        <v>162</v>
      </c>
      <c r="G149">
        <v>6216</v>
      </c>
      <c r="H149">
        <v>5590</v>
      </c>
      <c r="I149">
        <v>808</v>
      </c>
      <c r="J149">
        <v>1526</v>
      </c>
      <c r="K149">
        <v>303</v>
      </c>
      <c r="L149">
        <v>32</v>
      </c>
      <c r="M149">
        <v>200</v>
      </c>
      <c r="N149">
        <v>780</v>
      </c>
      <c r="O149">
        <v>91</v>
      </c>
      <c r="P149">
        <v>44</v>
      </c>
      <c r="Q149">
        <v>478</v>
      </c>
      <c r="R149">
        <v>1103</v>
      </c>
      <c r="S149">
        <v>0.27300000000000002</v>
      </c>
      <c r="T149">
        <v>0.33400000000000002</v>
      </c>
      <c r="U149">
        <v>0.44600000000000001</v>
      </c>
      <c r="V149">
        <v>0.78</v>
      </c>
      <c r="W149">
        <v>105</v>
      </c>
      <c r="X149">
        <v>2493</v>
      </c>
      <c r="Y149">
        <v>121</v>
      </c>
      <c r="Z149">
        <v>57</v>
      </c>
      <c r="AA149">
        <v>36</v>
      </c>
      <c r="AB149">
        <v>53</v>
      </c>
      <c r="AC149">
        <v>44</v>
      </c>
      <c r="AD149">
        <v>1113</v>
      </c>
      <c r="AE149" t="s">
        <v>55</v>
      </c>
      <c r="AF149">
        <v>21</v>
      </c>
      <c r="AG149">
        <v>28.8</v>
      </c>
      <c r="AH149">
        <v>4.3600000000000003</v>
      </c>
      <c r="AI149">
        <v>93</v>
      </c>
      <c r="AJ149">
        <v>69</v>
      </c>
      <c r="AK149">
        <v>0.57399999999999995</v>
      </c>
      <c r="AL149">
        <v>3.99</v>
      </c>
      <c r="AM149">
        <v>162</v>
      </c>
      <c r="AN149">
        <v>162</v>
      </c>
      <c r="AO149">
        <v>155</v>
      </c>
      <c r="AP149">
        <v>7</v>
      </c>
      <c r="AQ149">
        <v>10</v>
      </c>
      <c r="AR149">
        <v>2</v>
      </c>
      <c r="AS149">
        <v>43</v>
      </c>
      <c r="AT149">
        <v>1442</v>
      </c>
      <c r="AU149">
        <v>1378</v>
      </c>
      <c r="AV149">
        <v>707</v>
      </c>
      <c r="AW149">
        <v>639</v>
      </c>
      <c r="AX149">
        <v>175</v>
      </c>
      <c r="AY149">
        <v>446</v>
      </c>
      <c r="AZ149">
        <v>15</v>
      </c>
      <c r="BA149">
        <v>1286</v>
      </c>
      <c r="BB149">
        <v>41</v>
      </c>
      <c r="BC149">
        <v>8</v>
      </c>
      <c r="BD149">
        <v>53</v>
      </c>
      <c r="BE149">
        <v>6067</v>
      </c>
      <c r="BF149">
        <v>109</v>
      </c>
      <c r="BG149">
        <v>3.9</v>
      </c>
      <c r="BH149">
        <v>1.2649999999999999</v>
      </c>
      <c r="BI149">
        <v>8.6</v>
      </c>
      <c r="BJ149">
        <v>1.1000000000000001</v>
      </c>
      <c r="BK149">
        <v>2.8</v>
      </c>
      <c r="BL149">
        <v>8</v>
      </c>
      <c r="BM149">
        <v>2.88</v>
      </c>
      <c r="BN149">
        <v>1034</v>
      </c>
      <c r="BO149" t="s">
        <v>55</v>
      </c>
      <c r="BP149">
        <v>39</v>
      </c>
      <c r="BQ149">
        <v>4.3600000000000003</v>
      </c>
      <c r="BR149">
        <v>0.69399999999999995</v>
      </c>
      <c r="BS149">
        <v>162</v>
      </c>
      <c r="BT149">
        <v>1458</v>
      </c>
      <c r="BU149">
        <v>1106</v>
      </c>
      <c r="BV149">
        <v>12978</v>
      </c>
      <c r="BW149">
        <v>5907</v>
      </c>
      <c r="BX149">
        <v>4326</v>
      </c>
      <c r="BY149">
        <v>1496</v>
      </c>
      <c r="BZ149">
        <v>85</v>
      </c>
      <c r="CA149">
        <v>136</v>
      </c>
      <c r="CB149">
        <v>0.98599999999999999</v>
      </c>
      <c r="CC149">
        <v>14</v>
      </c>
      <c r="CD149">
        <v>1</v>
      </c>
      <c r="CE149">
        <v>-5</v>
      </c>
      <c r="CF149">
        <v>0</v>
      </c>
    </row>
    <row r="150" spans="1:84" x14ac:dyDescent="0.3">
      <c r="A150" t="s">
        <v>56</v>
      </c>
      <c r="B150">
        <v>2012</v>
      </c>
      <c r="C150">
        <v>54</v>
      </c>
      <c r="D150">
        <v>27.9</v>
      </c>
      <c r="E150">
        <v>4.42</v>
      </c>
      <c r="F150">
        <v>162</v>
      </c>
      <c r="G150">
        <v>6094</v>
      </c>
      <c r="H150">
        <v>5487</v>
      </c>
      <c r="I150">
        <v>716</v>
      </c>
      <c r="J150">
        <v>1346</v>
      </c>
      <c r="K150">
        <v>247</v>
      </c>
      <c r="L150">
        <v>22</v>
      </c>
      <c r="M150">
        <v>198</v>
      </c>
      <c r="N150">
        <v>677</v>
      </c>
      <c r="O150">
        <v>123</v>
      </c>
      <c r="P150">
        <v>41</v>
      </c>
      <c r="Q150">
        <v>473</v>
      </c>
      <c r="R150">
        <v>1251</v>
      </c>
      <c r="S150">
        <v>0.245</v>
      </c>
      <c r="T150">
        <v>0.309</v>
      </c>
      <c r="U150">
        <v>0.40699999999999997</v>
      </c>
      <c r="V150">
        <v>0.71599999999999997</v>
      </c>
      <c r="W150">
        <v>94</v>
      </c>
      <c r="X150">
        <v>2231</v>
      </c>
      <c r="Y150">
        <v>109</v>
      </c>
      <c r="Z150">
        <v>55</v>
      </c>
      <c r="AA150">
        <v>33</v>
      </c>
      <c r="AB150">
        <v>45</v>
      </c>
      <c r="AC150">
        <v>29</v>
      </c>
      <c r="AD150">
        <v>1026</v>
      </c>
      <c r="AE150" t="s">
        <v>56</v>
      </c>
      <c r="AF150">
        <v>34</v>
      </c>
      <c r="AG150">
        <v>27.8</v>
      </c>
      <c r="AH150">
        <v>4.84</v>
      </c>
      <c r="AI150">
        <v>73</v>
      </c>
      <c r="AJ150">
        <v>89</v>
      </c>
      <c r="AK150">
        <v>0.45100000000000001</v>
      </c>
      <c r="AL150">
        <v>4.6399999999999997</v>
      </c>
      <c r="AM150">
        <v>162</v>
      </c>
      <c r="AN150">
        <v>162</v>
      </c>
      <c r="AO150">
        <v>157</v>
      </c>
      <c r="AP150">
        <v>5</v>
      </c>
      <c r="AQ150">
        <v>11</v>
      </c>
      <c r="AR150">
        <v>4</v>
      </c>
      <c r="AS150">
        <v>29</v>
      </c>
      <c r="AT150">
        <v>1443.2</v>
      </c>
      <c r="AU150">
        <v>1439</v>
      </c>
      <c r="AV150">
        <v>784</v>
      </c>
      <c r="AW150">
        <v>745</v>
      </c>
      <c r="AX150">
        <v>204</v>
      </c>
      <c r="AY150">
        <v>574</v>
      </c>
      <c r="AZ150">
        <v>20</v>
      </c>
      <c r="BA150">
        <v>1142</v>
      </c>
      <c r="BB150">
        <v>55</v>
      </c>
      <c r="BC150">
        <v>7</v>
      </c>
      <c r="BD150">
        <v>56</v>
      </c>
      <c r="BE150">
        <v>6216</v>
      </c>
      <c r="BF150">
        <v>91</v>
      </c>
      <c r="BG150">
        <v>4.66</v>
      </c>
      <c r="BH150">
        <v>1.3939999999999999</v>
      </c>
      <c r="BI150">
        <v>9</v>
      </c>
      <c r="BJ150">
        <v>1.3</v>
      </c>
      <c r="BK150">
        <v>3.6</v>
      </c>
      <c r="BL150">
        <v>7.1</v>
      </c>
      <c r="BM150">
        <v>1.99</v>
      </c>
      <c r="BN150">
        <v>1101</v>
      </c>
      <c r="BO150" t="s">
        <v>56</v>
      </c>
      <c r="BP150">
        <v>54</v>
      </c>
      <c r="BQ150">
        <v>4.84</v>
      </c>
      <c r="BR150">
        <v>0.69399999999999995</v>
      </c>
      <c r="BS150">
        <v>162</v>
      </c>
      <c r="BT150">
        <v>1458</v>
      </c>
      <c r="BU150">
        <v>1156</v>
      </c>
      <c r="BV150">
        <v>12993</v>
      </c>
      <c r="BW150">
        <v>6169</v>
      </c>
      <c r="BX150">
        <v>4331</v>
      </c>
      <c r="BY150">
        <v>1737</v>
      </c>
      <c r="BZ150">
        <v>101</v>
      </c>
      <c r="CA150">
        <v>167</v>
      </c>
      <c r="CB150">
        <v>0.98399999999999999</v>
      </c>
      <c r="CC150">
        <v>68</v>
      </c>
      <c r="CD150">
        <v>6</v>
      </c>
      <c r="CE150">
        <v>60</v>
      </c>
      <c r="CF150">
        <v>1</v>
      </c>
    </row>
    <row r="151" spans="1:84" x14ac:dyDescent="0.3">
      <c r="A151" t="s">
        <v>57</v>
      </c>
      <c r="B151">
        <v>2012</v>
      </c>
      <c r="C151">
        <v>43</v>
      </c>
      <c r="D151">
        <v>27.2</v>
      </c>
      <c r="E151">
        <v>4.51</v>
      </c>
      <c r="F151">
        <v>162</v>
      </c>
      <c r="G151">
        <v>6221</v>
      </c>
      <c r="H151">
        <v>5615</v>
      </c>
      <c r="I151">
        <v>731</v>
      </c>
      <c r="J151">
        <v>1468</v>
      </c>
      <c r="K151">
        <v>301</v>
      </c>
      <c r="L151">
        <v>25</v>
      </c>
      <c r="M151">
        <v>194</v>
      </c>
      <c r="N151">
        <v>688</v>
      </c>
      <c r="O151">
        <v>105</v>
      </c>
      <c r="P151">
        <v>35</v>
      </c>
      <c r="Q151">
        <v>479</v>
      </c>
      <c r="R151">
        <v>1325</v>
      </c>
      <c r="S151">
        <v>0.26100000000000001</v>
      </c>
      <c r="T151">
        <v>0.32200000000000001</v>
      </c>
      <c r="U151">
        <v>0.42799999999999999</v>
      </c>
      <c r="V151">
        <v>0.75</v>
      </c>
      <c r="W151">
        <v>101</v>
      </c>
      <c r="X151">
        <v>2401</v>
      </c>
      <c r="Y151">
        <v>110</v>
      </c>
      <c r="Z151">
        <v>41</v>
      </c>
      <c r="AA151">
        <v>50</v>
      </c>
      <c r="AB151">
        <v>36</v>
      </c>
      <c r="AC151">
        <v>43</v>
      </c>
      <c r="AD151">
        <v>1127</v>
      </c>
      <c r="AE151" t="s">
        <v>57</v>
      </c>
      <c r="AF151">
        <v>19</v>
      </c>
      <c r="AG151">
        <v>27</v>
      </c>
      <c r="AH151">
        <v>3.67</v>
      </c>
      <c r="AI151">
        <v>98</v>
      </c>
      <c r="AJ151">
        <v>64</v>
      </c>
      <c r="AK151">
        <v>0.60499999999999998</v>
      </c>
      <c r="AL151">
        <v>3.33</v>
      </c>
      <c r="AM151">
        <v>162</v>
      </c>
      <c r="AN151">
        <v>162</v>
      </c>
      <c r="AO151">
        <v>159</v>
      </c>
      <c r="AP151">
        <v>3</v>
      </c>
      <c r="AQ151">
        <v>9</v>
      </c>
      <c r="AR151">
        <v>1</v>
      </c>
      <c r="AS151">
        <v>51</v>
      </c>
      <c r="AT151">
        <v>1468.1</v>
      </c>
      <c r="AU151">
        <v>1296</v>
      </c>
      <c r="AV151">
        <v>594</v>
      </c>
      <c r="AW151">
        <v>543</v>
      </c>
      <c r="AX151">
        <v>129</v>
      </c>
      <c r="AY151">
        <v>497</v>
      </c>
      <c r="AZ151">
        <v>32</v>
      </c>
      <c r="BA151">
        <v>1325</v>
      </c>
      <c r="BB151">
        <v>47</v>
      </c>
      <c r="BC151">
        <v>4</v>
      </c>
      <c r="BD151">
        <v>62</v>
      </c>
      <c r="BE151">
        <v>6133</v>
      </c>
      <c r="BF151">
        <v>120</v>
      </c>
      <c r="BG151">
        <v>3.54</v>
      </c>
      <c r="BH151">
        <v>1.2210000000000001</v>
      </c>
      <c r="BI151">
        <v>7.9</v>
      </c>
      <c r="BJ151">
        <v>0.8</v>
      </c>
      <c r="BK151">
        <v>3</v>
      </c>
      <c r="BL151">
        <v>8.1</v>
      </c>
      <c r="BM151">
        <v>2.67</v>
      </c>
      <c r="BN151">
        <v>1134</v>
      </c>
      <c r="BO151" t="s">
        <v>57</v>
      </c>
      <c r="BP151">
        <v>43</v>
      </c>
      <c r="BQ151">
        <v>3.67</v>
      </c>
      <c r="BR151">
        <v>0.70199999999999996</v>
      </c>
      <c r="BS151">
        <v>162</v>
      </c>
      <c r="BT151">
        <v>1458</v>
      </c>
      <c r="BU151">
        <v>1056</v>
      </c>
      <c r="BV151">
        <v>13215</v>
      </c>
      <c r="BW151">
        <v>6131</v>
      </c>
      <c r="BX151">
        <v>4405</v>
      </c>
      <c r="BY151">
        <v>1632</v>
      </c>
      <c r="BZ151">
        <v>94</v>
      </c>
      <c r="CA151">
        <v>134</v>
      </c>
      <c r="CB151">
        <v>0.98499999999999999</v>
      </c>
      <c r="CC151">
        <v>32</v>
      </c>
      <c r="CD151">
        <v>3</v>
      </c>
      <c r="CE151">
        <v>-12</v>
      </c>
      <c r="CF15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E7C7-AC06-48D9-953E-B4CAD87771E5}">
  <dimension ref="A1:P151"/>
  <sheetViews>
    <sheetView workbookViewId="0">
      <selection activeCell="A2" sqref="A1:A1048576"/>
    </sheetView>
  </sheetViews>
  <sheetFormatPr defaultRowHeight="14.4" x14ac:dyDescent="0.3"/>
  <cols>
    <col min="4" max="4" width="12.6640625" bestFit="1" customWidth="1"/>
    <col min="7" max="7" width="12.6640625" bestFit="1" customWidth="1"/>
  </cols>
  <sheetData>
    <row r="1" spans="1:12" x14ac:dyDescent="0.3">
      <c r="A1" t="str">
        <f>Data!E:E</f>
        <v>R/G</v>
      </c>
      <c r="B1" t="str">
        <f>Data!AI:AI</f>
        <v>W</v>
      </c>
      <c r="D1" t="s">
        <v>128</v>
      </c>
    </row>
    <row r="2" spans="1:12" x14ac:dyDescent="0.3">
      <c r="A2">
        <f>Data!E:E</f>
        <v>4.6399999999999997</v>
      </c>
      <c r="B2">
        <f>Data!AI:AI</f>
        <v>69</v>
      </c>
      <c r="D2">
        <f>B2-(13.8*A2+$K$4)</f>
        <v>-17.271271079069479</v>
      </c>
      <c r="E2">
        <f>_xlfn.STDEV.S(D2:D151)</f>
        <v>9.3807655931748997</v>
      </c>
      <c r="G2">
        <f t="shared" ref="G2:G33" si="0">(A2-$K$8)/$K$9</f>
        <v>0.96095832476645371</v>
      </c>
      <c r="H2">
        <f t="shared" ref="H2:H33" si="1">(B2-$L$8)/$L$9</f>
        <v>-1.1014416354044612</v>
      </c>
      <c r="I2">
        <f>G2*H2</f>
        <v>-1.0584395087862941</v>
      </c>
      <c r="K2">
        <f>SUM(I2:I151)*1/149</f>
        <v>0.50611171748623363</v>
      </c>
      <c r="L2" t="s">
        <v>114</v>
      </c>
    </row>
    <row r="3" spans="1:12" x14ac:dyDescent="0.3">
      <c r="A3">
        <f>Data!E:E</f>
        <v>4.03</v>
      </c>
      <c r="B3">
        <f>Data!AI:AI</f>
        <v>68</v>
      </c>
      <c r="D3">
        <f t="shared" ref="D3:D66" si="2">B3-(13.8*A3+$K$4)</f>
        <v>-9.8532710790694864</v>
      </c>
      <c r="G3">
        <f t="shared" si="0"/>
        <v>-0.56821883551408447</v>
      </c>
      <c r="H3">
        <f t="shared" si="1"/>
        <v>-1.19338167174874</v>
      </c>
      <c r="I3">
        <f t="shared" ref="I3:I66" si="3">G3*H3</f>
        <v>0.6781019438449204</v>
      </c>
      <c r="K3">
        <f>K2*(L9/K9)</f>
        <v>13.799701390978189</v>
      </c>
      <c r="L3" t="s">
        <v>115</v>
      </c>
    </row>
    <row r="4" spans="1:12" x14ac:dyDescent="0.3">
      <c r="A4">
        <f>Data!E:E</f>
        <v>4.59</v>
      </c>
      <c r="B4">
        <f>Data!AI:AI</f>
        <v>89</v>
      </c>
      <c r="D4">
        <f t="shared" si="2"/>
        <v>3.4187289209305192</v>
      </c>
      <c r="G4">
        <f t="shared" si="0"/>
        <v>0.83561593457952466</v>
      </c>
      <c r="H4">
        <f t="shared" si="1"/>
        <v>0.73735909148111611</v>
      </c>
      <c r="I4">
        <f t="shared" si="3"/>
        <v>0.61614900634870207</v>
      </c>
      <c r="K4">
        <f>L8-K3*K8</f>
        <v>22.239271079069482</v>
      </c>
      <c r="L4" t="s">
        <v>119</v>
      </c>
    </row>
    <row r="5" spans="1:12" x14ac:dyDescent="0.3">
      <c r="A5">
        <f>Data!E:E</f>
        <v>5.42</v>
      </c>
      <c r="B5">
        <f>Data!AI:AI</f>
        <v>93</v>
      </c>
      <c r="D5">
        <f t="shared" si="2"/>
        <v>-4.0352710790694886</v>
      </c>
      <c r="G5">
        <f t="shared" si="0"/>
        <v>2.9162996116825539</v>
      </c>
      <c r="H5">
        <f t="shared" si="1"/>
        <v>1.1051192368582314</v>
      </c>
      <c r="I5">
        <f t="shared" si="3"/>
        <v>3.2228588013125807</v>
      </c>
    </row>
    <row r="6" spans="1:12" x14ac:dyDescent="0.3">
      <c r="A6">
        <f>Data!E:E</f>
        <v>4.99</v>
      </c>
      <c r="B6">
        <f>Data!AI:AI</f>
        <v>103</v>
      </c>
      <c r="D6">
        <f t="shared" si="2"/>
        <v>11.898728920930509</v>
      </c>
      <c r="G6">
        <f t="shared" si="0"/>
        <v>1.8383550560749613</v>
      </c>
      <c r="H6">
        <f t="shared" si="1"/>
        <v>2.0245196003010202</v>
      </c>
      <c r="I6">
        <f t="shared" si="3"/>
        <v>3.7217858433362401</v>
      </c>
      <c r="K6" t="s">
        <v>116</v>
      </c>
      <c r="L6" t="s">
        <v>117</v>
      </c>
    </row>
    <row r="7" spans="1:12" x14ac:dyDescent="0.3">
      <c r="A7">
        <f>Data!E:E</f>
        <v>4.2300000000000004</v>
      </c>
      <c r="B7">
        <f>Data!AI:AI</f>
        <v>78</v>
      </c>
      <c r="D7">
        <f t="shared" si="2"/>
        <v>-2.6132710790694915</v>
      </c>
      <c r="G7">
        <f t="shared" si="0"/>
        <v>-6.6849274766366151E-2</v>
      </c>
      <c r="H7">
        <f t="shared" si="1"/>
        <v>-0.27398130830595135</v>
      </c>
      <c r="I7">
        <f t="shared" si="3"/>
        <v>1.831545175979302E-2</v>
      </c>
      <c r="K7" t="s">
        <v>2</v>
      </c>
      <c r="L7" t="s">
        <v>118</v>
      </c>
    </row>
    <row r="8" spans="1:12" x14ac:dyDescent="0.3">
      <c r="A8">
        <f>Data!E:E</f>
        <v>4.42</v>
      </c>
      <c r="B8">
        <f>Data!AI:AI</f>
        <v>68</v>
      </c>
      <c r="D8">
        <f t="shared" si="2"/>
        <v>-15.235271079069491</v>
      </c>
      <c r="G8">
        <f t="shared" si="0"/>
        <v>0.40945180794396463</v>
      </c>
      <c r="H8">
        <f t="shared" si="1"/>
        <v>-1.19338167174874</v>
      </c>
      <c r="I8">
        <f t="shared" si="3"/>
        <v>-0.48863228306471251</v>
      </c>
      <c r="K8">
        <f>AVERAGE(A2:A151)</f>
        <v>4.2566666666666686</v>
      </c>
      <c r="L8">
        <f>AVERAGE(B2:B151)</f>
        <v>80.98</v>
      </c>
    </row>
    <row r="9" spans="1:12" x14ac:dyDescent="0.3">
      <c r="A9">
        <f>Data!E:E</f>
        <v>4.83</v>
      </c>
      <c r="B9">
        <f>Data!AI:AI</f>
        <v>94</v>
      </c>
      <c r="D9">
        <f t="shared" si="2"/>
        <v>5.1067289209305073</v>
      </c>
      <c r="G9">
        <f t="shared" si="0"/>
        <v>1.4372594074767866</v>
      </c>
      <c r="H9">
        <f t="shared" si="1"/>
        <v>1.1970592732025103</v>
      </c>
      <c r="I9">
        <f t="shared" si="3"/>
        <v>1.7204847017176328</v>
      </c>
      <c r="K9">
        <f>_xlfn.STDEV.S(A2:A151)</f>
        <v>0.39890734431849001</v>
      </c>
      <c r="L9">
        <f>_xlfn.STDEV.S(B2:B151)</f>
        <v>10.876654390861864</v>
      </c>
    </row>
    <row r="10" spans="1:12" x14ac:dyDescent="0.3">
      <c r="A10">
        <f>Data!E:E</f>
        <v>5.22</v>
      </c>
      <c r="B10">
        <f>Data!AI:AI</f>
        <v>75</v>
      </c>
      <c r="D10">
        <f t="shared" si="2"/>
        <v>-19.275271079069483</v>
      </c>
      <c r="G10">
        <f t="shared" si="0"/>
        <v>2.4149300509348359</v>
      </c>
      <c r="H10">
        <f t="shared" si="1"/>
        <v>-0.54980141733878796</v>
      </c>
      <c r="I10">
        <f t="shared" si="3"/>
        <v>-1.3277319647780041</v>
      </c>
    </row>
    <row r="11" spans="1:12" x14ac:dyDescent="0.3">
      <c r="A11">
        <f>Data!E:E</f>
        <v>4.66</v>
      </c>
      <c r="B11">
        <f>Data!AI:AI</f>
        <v>86</v>
      </c>
      <c r="D11">
        <f t="shared" si="2"/>
        <v>-0.54727107906948902</v>
      </c>
      <c r="G11">
        <f t="shared" si="0"/>
        <v>1.0110952808412266</v>
      </c>
      <c r="H11">
        <f t="shared" si="1"/>
        <v>0.46153898244827951</v>
      </c>
      <c r="I11">
        <f t="shared" si="3"/>
        <v>0.46665988707771711</v>
      </c>
    </row>
    <row r="12" spans="1:12" x14ac:dyDescent="0.3">
      <c r="A12">
        <f>Data!E:E</f>
        <v>4.47</v>
      </c>
      <c r="B12">
        <f>Data!AI:AI</f>
        <v>84</v>
      </c>
      <c r="D12">
        <f t="shared" si="2"/>
        <v>7.4728920930510867E-2</v>
      </c>
      <c r="G12">
        <f t="shared" si="0"/>
        <v>0.53479419813089368</v>
      </c>
      <c r="H12">
        <f t="shared" si="1"/>
        <v>0.27765890975972179</v>
      </c>
      <c r="I12">
        <f t="shared" si="3"/>
        <v>0.1484903739988486</v>
      </c>
    </row>
    <row r="13" spans="1:12" x14ac:dyDescent="0.3">
      <c r="A13">
        <f>Data!E:E</f>
        <v>4.17</v>
      </c>
      <c r="B13">
        <f>Data!AI:AI</f>
        <v>81</v>
      </c>
      <c r="D13">
        <f t="shared" si="2"/>
        <v>1.2147289209305256</v>
      </c>
      <c r="G13">
        <f t="shared" si="0"/>
        <v>-0.21726014299068278</v>
      </c>
      <c r="H13">
        <f t="shared" si="1"/>
        <v>1.8388007268852113E-3</v>
      </c>
      <c r="I13">
        <f t="shared" si="3"/>
        <v>-3.9949810885445245E-4</v>
      </c>
    </row>
    <row r="14" spans="1:12" x14ac:dyDescent="0.3">
      <c r="A14">
        <f>Data!E:E</f>
        <v>4.43</v>
      </c>
      <c r="B14">
        <f>Data!AI:AI</f>
        <v>74</v>
      </c>
      <c r="D14">
        <f t="shared" si="2"/>
        <v>-9.3732710790694824</v>
      </c>
      <c r="G14">
        <f t="shared" si="0"/>
        <v>0.43452028598134995</v>
      </c>
      <c r="H14">
        <f t="shared" si="1"/>
        <v>-0.64174145368306679</v>
      </c>
      <c r="I14">
        <f t="shared" si="3"/>
        <v>-0.2788496799804534</v>
      </c>
    </row>
    <row r="15" spans="1:12" x14ac:dyDescent="0.3">
      <c r="A15">
        <f>Data!E:E</f>
        <v>4.4800000000000004</v>
      </c>
      <c r="B15">
        <f>Data!AI:AI</f>
        <v>91</v>
      </c>
      <c r="D15">
        <f t="shared" si="2"/>
        <v>6.9367289209305056</v>
      </c>
      <c r="G15">
        <f t="shared" si="0"/>
        <v>0.55986267616828123</v>
      </c>
      <c r="H15">
        <f t="shared" si="1"/>
        <v>0.92123916416967377</v>
      </c>
      <c r="I15">
        <f t="shared" si="3"/>
        <v>0.51576742384306418</v>
      </c>
    </row>
    <row r="16" spans="1:12" x14ac:dyDescent="0.3">
      <c r="A16">
        <f>Data!E:E</f>
        <v>4.07</v>
      </c>
      <c r="B16">
        <f>Data!AI:AI</f>
        <v>79</v>
      </c>
      <c r="D16">
        <f t="shared" si="2"/>
        <v>0.5947289209305211</v>
      </c>
      <c r="G16">
        <f t="shared" si="0"/>
        <v>-0.46794492336454085</v>
      </c>
      <c r="H16">
        <f t="shared" si="1"/>
        <v>-0.1820412719616725</v>
      </c>
      <c r="I16">
        <f t="shared" si="3"/>
        <v>8.518528905728838E-2</v>
      </c>
    </row>
    <row r="17" spans="1:16" x14ac:dyDescent="0.3">
      <c r="A17">
        <f>Data!E:E</f>
        <v>4.1399999999999997</v>
      </c>
      <c r="B17">
        <f>Data!AI:AI</f>
        <v>73</v>
      </c>
      <c r="D17">
        <f t="shared" si="2"/>
        <v>-6.3712710790694871</v>
      </c>
      <c r="G17">
        <f t="shared" si="0"/>
        <v>-0.2924655771028411</v>
      </c>
      <c r="H17">
        <f t="shared" si="1"/>
        <v>-0.73368149002734562</v>
      </c>
      <c r="I17">
        <f t="shared" si="3"/>
        <v>0.21457658039051999</v>
      </c>
    </row>
    <row r="18" spans="1:16" x14ac:dyDescent="0.3">
      <c r="A18">
        <f>Data!E:E</f>
        <v>4.46</v>
      </c>
      <c r="B18">
        <f>Data!AI:AI</f>
        <v>59</v>
      </c>
      <c r="D18">
        <f t="shared" si="2"/>
        <v>-24.787271079069484</v>
      </c>
      <c r="G18">
        <f t="shared" si="0"/>
        <v>0.50972572009350825</v>
      </c>
      <c r="H18">
        <f t="shared" si="1"/>
        <v>-2.0208419988472497</v>
      </c>
      <c r="I18">
        <f t="shared" si="3"/>
        <v>-1.0300751430576189</v>
      </c>
    </row>
    <row r="19" spans="1:16" x14ac:dyDescent="0.3">
      <c r="A19">
        <f>Data!E:E</f>
        <v>4.1399999999999997</v>
      </c>
      <c r="B19">
        <f>Data!AI:AI</f>
        <v>87</v>
      </c>
      <c r="D19">
        <f t="shared" si="2"/>
        <v>7.6287289209305129</v>
      </c>
      <c r="G19">
        <f t="shared" si="0"/>
        <v>-0.2924655771028411</v>
      </c>
      <c r="H19">
        <f t="shared" si="1"/>
        <v>0.55347901879255834</v>
      </c>
      <c r="I19">
        <f t="shared" si="3"/>
        <v>-0.16187356064547981</v>
      </c>
    </row>
    <row r="20" spans="1:16" x14ac:dyDescent="0.3">
      <c r="A20">
        <f>Data!E:E</f>
        <v>4.2</v>
      </c>
      <c r="B20">
        <f>Data!AI:AI</f>
        <v>84</v>
      </c>
      <c r="D20">
        <f t="shared" si="2"/>
        <v>3.80072892093051</v>
      </c>
      <c r="G20">
        <f t="shared" si="0"/>
        <v>-0.14205470887852448</v>
      </c>
      <c r="H20">
        <f t="shared" si="1"/>
        <v>0.27765890975972179</v>
      </c>
      <c r="I20">
        <f t="shared" si="3"/>
        <v>-3.9442755593445782E-2</v>
      </c>
    </row>
    <row r="21" spans="1:16" ht="15" thickBot="1" x14ac:dyDescent="0.35">
      <c r="A21">
        <f>Data!E:E</f>
        <v>4.03</v>
      </c>
      <c r="B21">
        <f>Data!AI:AI</f>
        <v>69</v>
      </c>
      <c r="D21">
        <f t="shared" si="2"/>
        <v>-8.8532710790694864</v>
      </c>
      <c r="G21">
        <f t="shared" si="0"/>
        <v>-0.56821883551408447</v>
      </c>
      <c r="H21">
        <f t="shared" si="1"/>
        <v>-1.1014416354044612</v>
      </c>
      <c r="I21">
        <f t="shared" si="3"/>
        <v>0.62585988345625176</v>
      </c>
    </row>
    <row r="22" spans="1:16" x14ac:dyDescent="0.3">
      <c r="A22">
        <f>Data!E:E</f>
        <v>3.77</v>
      </c>
      <c r="B22">
        <f>Data!AI:AI</f>
        <v>71</v>
      </c>
      <c r="D22">
        <f t="shared" si="2"/>
        <v>-3.2652710790694925</v>
      </c>
      <c r="G22">
        <f t="shared" si="0"/>
        <v>-1.2199992644861184</v>
      </c>
      <c r="H22">
        <f t="shared" si="1"/>
        <v>-0.91756156271590339</v>
      </c>
      <c r="I22">
        <f t="shared" si="3"/>
        <v>1.1194244316341355</v>
      </c>
      <c r="K22" s="2" t="s">
        <v>120</v>
      </c>
      <c r="L22" s="2"/>
    </row>
    <row r="23" spans="1:16" x14ac:dyDescent="0.3">
      <c r="A23">
        <f>Data!E:E</f>
        <v>4.5</v>
      </c>
      <c r="B23">
        <f>Data!AI:AI</f>
        <v>78</v>
      </c>
      <c r="D23">
        <f t="shared" si="2"/>
        <v>-6.3392710790694764</v>
      </c>
      <c r="G23">
        <f t="shared" si="0"/>
        <v>0.60999963224305198</v>
      </c>
      <c r="H23">
        <f t="shared" si="1"/>
        <v>-0.27398130830595135</v>
      </c>
      <c r="I23">
        <f t="shared" si="3"/>
        <v>-0.16712849730810056</v>
      </c>
      <c r="K23" t="s">
        <v>121</v>
      </c>
      <c r="L23">
        <v>0.50611171748623252</v>
      </c>
    </row>
    <row r="24" spans="1:16" x14ac:dyDescent="0.3">
      <c r="A24">
        <f>Data!E:E</f>
        <v>4.2300000000000004</v>
      </c>
      <c r="B24">
        <f>Data!AI:AI</f>
        <v>68</v>
      </c>
      <c r="D24">
        <f t="shared" si="2"/>
        <v>-12.613271079069492</v>
      </c>
      <c r="G24">
        <f t="shared" si="0"/>
        <v>-6.6849274766366151E-2</v>
      </c>
      <c r="H24">
        <f t="shared" si="1"/>
        <v>-1.19338167174874</v>
      </c>
      <c r="I24">
        <f t="shared" si="3"/>
        <v>7.9776699275876897E-2</v>
      </c>
      <c r="K24" t="s">
        <v>122</v>
      </c>
      <c r="L24">
        <v>0.25614907057686398</v>
      </c>
    </row>
    <row r="25" spans="1:16" x14ac:dyDescent="0.3">
      <c r="A25">
        <f>Data!E:E</f>
        <v>4.74</v>
      </c>
      <c r="B25">
        <f>Data!AI:AI</f>
        <v>86</v>
      </c>
      <c r="D25">
        <f t="shared" si="2"/>
        <v>-1.6512710790694882</v>
      </c>
      <c r="G25">
        <f t="shared" si="0"/>
        <v>1.211643105140314</v>
      </c>
      <c r="H25">
        <f t="shared" si="1"/>
        <v>0.46153898244827951</v>
      </c>
      <c r="I25">
        <f t="shared" si="3"/>
        <v>0.55922052583693427</v>
      </c>
      <c r="K25" t="s">
        <v>123</v>
      </c>
      <c r="L25">
        <v>0.25112305078346442</v>
      </c>
      <c r="P25" t="s">
        <v>126</v>
      </c>
    </row>
    <row r="26" spans="1:16" x14ac:dyDescent="0.3">
      <c r="A26">
        <f>Data!E:E</f>
        <v>4.41</v>
      </c>
      <c r="B26">
        <f>Data!AI:AI</f>
        <v>87</v>
      </c>
      <c r="D26">
        <f t="shared" si="2"/>
        <v>3.9027289209305138</v>
      </c>
      <c r="G26">
        <f t="shared" si="0"/>
        <v>0.38438332990657925</v>
      </c>
      <c r="H26">
        <f t="shared" si="1"/>
        <v>0.55347901879255834</v>
      </c>
      <c r="I26">
        <f t="shared" si="3"/>
        <v>0.21274810827690974</v>
      </c>
      <c r="K26" t="s">
        <v>124</v>
      </c>
      <c r="L26">
        <v>9.4124040147598098</v>
      </c>
    </row>
    <row r="27" spans="1:16" ht="15" thickBot="1" x14ac:dyDescent="0.35">
      <c r="A27">
        <f>Data!E:E</f>
        <v>4.8099999999999996</v>
      </c>
      <c r="B27">
        <f>Data!AI:AI</f>
        <v>86</v>
      </c>
      <c r="D27">
        <f t="shared" si="2"/>
        <v>-2.6172710790694822</v>
      </c>
      <c r="G27">
        <f t="shared" si="0"/>
        <v>1.3871224514020137</v>
      </c>
      <c r="H27">
        <f t="shared" si="1"/>
        <v>0.46153898244827951</v>
      </c>
      <c r="I27">
        <f t="shared" si="3"/>
        <v>0.64021108475124844</v>
      </c>
      <c r="K27" s="1" t="s">
        <v>125</v>
      </c>
      <c r="L27" s="1">
        <v>150</v>
      </c>
    </row>
    <row r="28" spans="1:16" x14ac:dyDescent="0.3">
      <c r="A28">
        <f>Data!E:E</f>
        <v>4.1500000000000004</v>
      </c>
      <c r="B28">
        <f>Data!AI:AI</f>
        <v>68</v>
      </c>
      <c r="D28">
        <f t="shared" si="2"/>
        <v>-11.509271079069492</v>
      </c>
      <c r="G28">
        <f t="shared" si="0"/>
        <v>-0.2673970990654535</v>
      </c>
      <c r="H28">
        <f t="shared" si="1"/>
        <v>-1.19338167174874</v>
      </c>
      <c r="I28">
        <f t="shared" si="3"/>
        <v>0.31910679710349432</v>
      </c>
    </row>
    <row r="29" spans="1:16" x14ac:dyDescent="0.3">
      <c r="A29">
        <f>Data!E:E</f>
        <v>4.72</v>
      </c>
      <c r="B29">
        <f>Data!AI:AI</f>
        <v>95</v>
      </c>
      <c r="D29">
        <f t="shared" si="2"/>
        <v>7.6247289209305222</v>
      </c>
      <c r="G29">
        <f t="shared" si="0"/>
        <v>1.1615061490655409</v>
      </c>
      <c r="H29">
        <f t="shared" si="1"/>
        <v>1.2889993095467893</v>
      </c>
      <c r="I29">
        <f t="shared" si="3"/>
        <v>1.4971806241798324</v>
      </c>
    </row>
    <row r="30" spans="1:16" x14ac:dyDescent="0.3">
      <c r="A30">
        <f>Data!E:E</f>
        <v>4.6900000000000004</v>
      </c>
      <c r="B30">
        <f>Data!AI:AI</f>
        <v>89</v>
      </c>
      <c r="D30">
        <f t="shared" si="2"/>
        <v>2.0387289209305095</v>
      </c>
      <c r="G30">
        <f t="shared" si="0"/>
        <v>1.086300714953385</v>
      </c>
      <c r="H30">
        <f t="shared" si="1"/>
        <v>0.73735909148111611</v>
      </c>
      <c r="I30">
        <f t="shared" si="3"/>
        <v>0.80099370825331484</v>
      </c>
    </row>
    <row r="31" spans="1:16" x14ac:dyDescent="0.3">
      <c r="A31">
        <f>Data!E:E</f>
        <v>4.71</v>
      </c>
      <c r="B31">
        <f>Data!AI:AI</f>
        <v>95</v>
      </c>
      <c r="D31">
        <f t="shared" si="2"/>
        <v>7.7627289209305133</v>
      </c>
      <c r="G31">
        <f t="shared" si="0"/>
        <v>1.1364376710281556</v>
      </c>
      <c r="H31">
        <f t="shared" si="1"/>
        <v>1.2889993095467893</v>
      </c>
      <c r="I31">
        <f t="shared" si="3"/>
        <v>1.464867373298254</v>
      </c>
    </row>
    <row r="32" spans="1:16" x14ac:dyDescent="0.3">
      <c r="A32">
        <f>Data!E:E</f>
        <v>4.4400000000000004</v>
      </c>
      <c r="B32">
        <f>Data!AI:AI</f>
        <v>79</v>
      </c>
      <c r="D32">
        <f t="shared" si="2"/>
        <v>-4.5112710790694877</v>
      </c>
      <c r="G32">
        <f t="shared" si="0"/>
        <v>0.45958876401873755</v>
      </c>
      <c r="H32">
        <f t="shared" si="1"/>
        <v>-0.1820412719616725</v>
      </c>
      <c r="I32">
        <f t="shared" si="3"/>
        <v>-8.3664123181263927E-2</v>
      </c>
    </row>
    <row r="33" spans="1:9" x14ac:dyDescent="0.3">
      <c r="A33">
        <f>Data!E:E</f>
        <v>3.54</v>
      </c>
      <c r="B33">
        <f>Data!AI:AI</f>
        <v>67</v>
      </c>
      <c r="D33">
        <f t="shared" si="2"/>
        <v>-4.0912710790694859</v>
      </c>
      <c r="G33">
        <f t="shared" si="0"/>
        <v>-1.7965742593459939</v>
      </c>
      <c r="H33">
        <f t="shared" si="1"/>
        <v>-1.2853217080930188</v>
      </c>
      <c r="I33">
        <f t="shared" si="3"/>
        <v>2.3091758957385431</v>
      </c>
    </row>
    <row r="34" spans="1:9" x14ac:dyDescent="0.3">
      <c r="A34">
        <f>Data!E:E</f>
        <v>4.4000000000000004</v>
      </c>
      <c r="B34">
        <f>Data!AI:AI</f>
        <v>81</v>
      </c>
      <c r="D34">
        <f t="shared" si="2"/>
        <v>-1.9592710790694809</v>
      </c>
      <c r="G34">
        <f t="shared" ref="G34:G65" si="4">(A34-$K$8)/$K$9</f>
        <v>0.35931485186919387</v>
      </c>
      <c r="H34">
        <f t="shared" ref="H34:H65" si="5">(B34-$L$8)/$L$9</f>
        <v>1.8388007268852113E-3</v>
      </c>
      <c r="I34">
        <f t="shared" si="3"/>
        <v>6.6070841079772578E-4</v>
      </c>
    </row>
    <row r="35" spans="1:9" x14ac:dyDescent="0.3">
      <c r="A35">
        <f>Data!E:E</f>
        <v>4.62</v>
      </c>
      <c r="B35">
        <f>Data!AI:AI</f>
        <v>78</v>
      </c>
      <c r="D35">
        <f t="shared" si="2"/>
        <v>-7.9952710790694823</v>
      </c>
      <c r="G35">
        <f t="shared" si="4"/>
        <v>0.91082136869168295</v>
      </c>
      <c r="H35">
        <f t="shared" si="5"/>
        <v>-0.27398130830595135</v>
      </c>
      <c r="I35">
        <f t="shared" si="3"/>
        <v>-0.24954803022716457</v>
      </c>
    </row>
    <row r="36" spans="1:9" x14ac:dyDescent="0.3">
      <c r="A36">
        <f>Data!E:E</f>
        <v>4.25</v>
      </c>
      <c r="B36">
        <f>Data!AI:AI</f>
        <v>97</v>
      </c>
      <c r="D36">
        <f t="shared" si="2"/>
        <v>16.110728920930512</v>
      </c>
      <c r="G36">
        <f t="shared" si="4"/>
        <v>-1.6712318691595437E-2</v>
      </c>
      <c r="H36">
        <f t="shared" si="5"/>
        <v>1.472879382235347</v>
      </c>
      <c r="I36">
        <f t="shared" si="3"/>
        <v>-2.4615229630197331E-2</v>
      </c>
    </row>
    <row r="37" spans="1:9" x14ac:dyDescent="0.3">
      <c r="A37">
        <f>Data!E:E</f>
        <v>3.84</v>
      </c>
      <c r="B37">
        <f>Data!AI:AI</f>
        <v>76</v>
      </c>
      <c r="D37">
        <f t="shared" si="2"/>
        <v>0.76872892093052769</v>
      </c>
      <c r="G37">
        <f t="shared" si="4"/>
        <v>-1.0445199182244176</v>
      </c>
      <c r="H37">
        <f t="shared" si="5"/>
        <v>-0.45786138099450907</v>
      </c>
      <c r="I37">
        <f t="shared" si="3"/>
        <v>0.4782453322345035</v>
      </c>
    </row>
    <row r="38" spans="1:9" x14ac:dyDescent="0.3">
      <c r="A38">
        <f>Data!E:E</f>
        <v>3.95</v>
      </c>
      <c r="B38">
        <f>Data!AI:AI</f>
        <v>64</v>
      </c>
      <c r="D38">
        <f t="shared" si="2"/>
        <v>-12.749271079069487</v>
      </c>
      <c r="G38">
        <f t="shared" si="4"/>
        <v>-0.76876665981317183</v>
      </c>
      <c r="H38">
        <f t="shared" si="5"/>
        <v>-1.5611418171258553</v>
      </c>
      <c r="I38">
        <f t="shared" si="3"/>
        <v>1.2001537802465092</v>
      </c>
    </row>
    <row r="39" spans="1:9" x14ac:dyDescent="0.3">
      <c r="A39">
        <f>Data!E:E</f>
        <v>4.16</v>
      </c>
      <c r="B39">
        <f>Data!AI:AI</f>
        <v>81</v>
      </c>
      <c r="D39">
        <f t="shared" si="2"/>
        <v>1.3527289209305025</v>
      </c>
      <c r="G39">
        <f t="shared" si="4"/>
        <v>-0.24232862102806813</v>
      </c>
      <c r="H39">
        <f t="shared" si="5"/>
        <v>1.8388007268852113E-3</v>
      </c>
      <c r="I39">
        <f t="shared" si="3"/>
        <v>-4.4559404449150255E-4</v>
      </c>
    </row>
    <row r="40" spans="1:9" x14ac:dyDescent="0.3">
      <c r="A40">
        <f>Data!E:E</f>
        <v>4.55</v>
      </c>
      <c r="B40">
        <f>Data!AI:AI</f>
        <v>68</v>
      </c>
      <c r="D40">
        <f t="shared" si="2"/>
        <v>-17.029271079069474</v>
      </c>
      <c r="G40">
        <f t="shared" si="4"/>
        <v>0.73534202242998092</v>
      </c>
      <c r="H40">
        <f t="shared" si="5"/>
        <v>-1.19338167174874</v>
      </c>
      <c r="I40">
        <f t="shared" si="3"/>
        <v>-0.87754369203459015</v>
      </c>
    </row>
    <row r="41" spans="1:9" x14ac:dyDescent="0.3">
      <c r="A41">
        <f>Data!E:E</f>
        <v>4.28</v>
      </c>
      <c r="B41">
        <f>Data!AI:AI</f>
        <v>74</v>
      </c>
      <c r="D41">
        <f t="shared" si="2"/>
        <v>-7.3032710790694892</v>
      </c>
      <c r="G41">
        <f t="shared" si="4"/>
        <v>5.8493115420562874E-2</v>
      </c>
      <c r="H41">
        <f t="shared" si="5"/>
        <v>-0.64174145368306679</v>
      </c>
      <c r="I41">
        <f t="shared" si="3"/>
        <v>-3.7537456920443427E-2</v>
      </c>
    </row>
    <row r="42" spans="1:9" x14ac:dyDescent="0.3">
      <c r="A42">
        <f>Data!E:E</f>
        <v>4.5</v>
      </c>
      <c r="B42">
        <f>Data!AI:AI</f>
        <v>86</v>
      </c>
      <c r="D42">
        <f t="shared" si="2"/>
        <v>1.6607289209305236</v>
      </c>
      <c r="G42">
        <f t="shared" si="4"/>
        <v>0.60999963224305198</v>
      </c>
      <c r="H42">
        <f t="shared" si="5"/>
        <v>0.46153898244827951</v>
      </c>
      <c r="I42">
        <f t="shared" si="3"/>
        <v>0.28153860955928295</v>
      </c>
    </row>
    <row r="43" spans="1:9" x14ac:dyDescent="0.3">
      <c r="A43">
        <f>Data!E:E</f>
        <v>4.47</v>
      </c>
      <c r="B43">
        <f>Data!AI:AI</f>
        <v>95</v>
      </c>
      <c r="D43">
        <f t="shared" si="2"/>
        <v>11.074728920930511</v>
      </c>
      <c r="G43">
        <f t="shared" si="4"/>
        <v>0.53479419813089368</v>
      </c>
      <c r="H43">
        <f t="shared" si="5"/>
        <v>1.2889993095467893</v>
      </c>
      <c r="I43">
        <f t="shared" si="3"/>
        <v>0.68934935214035076</v>
      </c>
    </row>
    <row r="44" spans="1:9" x14ac:dyDescent="0.3">
      <c r="A44">
        <f>Data!E:E</f>
        <v>4.08</v>
      </c>
      <c r="B44">
        <f>Data!AI:AI</f>
        <v>85</v>
      </c>
      <c r="D44">
        <f t="shared" si="2"/>
        <v>6.4567289209305159</v>
      </c>
      <c r="G44">
        <f t="shared" si="4"/>
        <v>-0.44287644532715548</v>
      </c>
      <c r="H44">
        <f t="shared" si="5"/>
        <v>0.36959894610400063</v>
      </c>
      <c r="I44">
        <f t="shared" si="3"/>
        <v>-0.16368666744720273</v>
      </c>
    </row>
    <row r="45" spans="1:9" x14ac:dyDescent="0.3">
      <c r="A45">
        <f>Data!E:E</f>
        <v>4.12</v>
      </c>
      <c r="B45">
        <f>Data!AI:AI</f>
        <v>92</v>
      </c>
      <c r="D45">
        <f t="shared" si="2"/>
        <v>12.904728920930523</v>
      </c>
      <c r="G45">
        <f t="shared" si="4"/>
        <v>-0.3426025331776118</v>
      </c>
      <c r="H45">
        <f t="shared" si="5"/>
        <v>1.0131792005139526</v>
      </c>
      <c r="I45">
        <f t="shared" si="3"/>
        <v>-0.34711776065894767</v>
      </c>
    </row>
    <row r="46" spans="1:9" x14ac:dyDescent="0.3">
      <c r="A46">
        <f>Data!E:E</f>
        <v>3.78</v>
      </c>
      <c r="B46">
        <f>Data!AI:AI</f>
        <v>71</v>
      </c>
      <c r="D46">
        <f t="shared" si="2"/>
        <v>-3.4032710790694836</v>
      </c>
      <c r="G46">
        <f t="shared" si="4"/>
        <v>-1.1949307864487331</v>
      </c>
      <c r="H46">
        <f t="shared" si="5"/>
        <v>-0.91756156271590339</v>
      </c>
      <c r="I46">
        <f t="shared" si="3"/>
        <v>1.0964225597512429</v>
      </c>
    </row>
    <row r="47" spans="1:9" x14ac:dyDescent="0.3">
      <c r="A47">
        <f>Data!E:E</f>
        <v>4.04</v>
      </c>
      <c r="B47">
        <f>Data!AI:AI</f>
        <v>68</v>
      </c>
      <c r="D47">
        <f t="shared" si="2"/>
        <v>-9.9912710790694916</v>
      </c>
      <c r="G47">
        <f t="shared" si="4"/>
        <v>-0.54315035747669915</v>
      </c>
      <c r="H47">
        <f t="shared" si="5"/>
        <v>-1.19338167174874</v>
      </c>
      <c r="I47">
        <f t="shared" si="3"/>
        <v>0.64818568161646894</v>
      </c>
    </row>
    <row r="48" spans="1:9" x14ac:dyDescent="0.3">
      <c r="A48">
        <f>Data!E:E</f>
        <v>4.3</v>
      </c>
      <c r="B48">
        <f>Data!AI:AI</f>
        <v>83</v>
      </c>
      <c r="D48">
        <f t="shared" si="2"/>
        <v>1.4207289209305145</v>
      </c>
      <c r="G48">
        <f t="shared" si="4"/>
        <v>0.1086300714953336</v>
      </c>
      <c r="H48">
        <f t="shared" si="5"/>
        <v>0.18571887341544294</v>
      </c>
      <c r="I48">
        <f t="shared" si="3"/>
        <v>2.0174654497152378E-2</v>
      </c>
    </row>
    <row r="49" spans="1:9" x14ac:dyDescent="0.3">
      <c r="A49">
        <f>Data!E:E</f>
        <v>4.22</v>
      </c>
      <c r="B49">
        <f>Data!AI:AI</f>
        <v>90</v>
      </c>
      <c r="D49">
        <f t="shared" si="2"/>
        <v>9.5247289209305279</v>
      </c>
      <c r="G49">
        <f t="shared" si="4"/>
        <v>-9.1917752803753749E-2</v>
      </c>
      <c r="H49">
        <f t="shared" si="5"/>
        <v>0.82929912782539494</v>
      </c>
      <c r="I49">
        <f t="shared" si="3"/>
        <v>-7.6227312231823233E-2</v>
      </c>
    </row>
    <row r="50" spans="1:9" x14ac:dyDescent="0.3">
      <c r="A50">
        <f>Data!E:E</f>
        <v>4.72</v>
      </c>
      <c r="B50">
        <f>Data!AI:AI</f>
        <v>87</v>
      </c>
      <c r="D50">
        <f t="shared" si="2"/>
        <v>-0.37527107906947776</v>
      </c>
      <c r="G50">
        <f t="shared" si="4"/>
        <v>1.1615061490655409</v>
      </c>
      <c r="H50">
        <f t="shared" si="5"/>
        <v>0.55347901879255834</v>
      </c>
      <c r="I50">
        <f t="shared" si="3"/>
        <v>0.64286928370631857</v>
      </c>
    </row>
    <row r="51" spans="1:9" x14ac:dyDescent="0.3">
      <c r="A51">
        <f>Data!E:E</f>
        <v>4.28</v>
      </c>
      <c r="B51">
        <f>Data!AI:AI</f>
        <v>68</v>
      </c>
      <c r="D51">
        <f t="shared" si="2"/>
        <v>-13.303271079069489</v>
      </c>
      <c r="G51">
        <f t="shared" si="4"/>
        <v>5.8493115420562874E-2</v>
      </c>
      <c r="H51">
        <f t="shared" si="5"/>
        <v>-1.19338167174874</v>
      </c>
      <c r="I51">
        <f t="shared" si="3"/>
        <v>-6.9804611866383329E-2</v>
      </c>
    </row>
    <row r="52" spans="1:9" x14ac:dyDescent="0.3">
      <c r="A52">
        <f>Data!E:E</f>
        <v>3.86</v>
      </c>
      <c r="B52">
        <f>Data!AI:AI</f>
        <v>63</v>
      </c>
      <c r="D52">
        <f t="shared" si="2"/>
        <v>-12.507271079069483</v>
      </c>
      <c r="G52">
        <f t="shared" si="4"/>
        <v>-0.99438296214964561</v>
      </c>
      <c r="H52">
        <f t="shared" si="5"/>
        <v>-1.6530818534701341</v>
      </c>
      <c r="I52">
        <f t="shared" si="3"/>
        <v>1.6437964301294583</v>
      </c>
    </row>
    <row r="53" spans="1:9" x14ac:dyDescent="0.3">
      <c r="A53">
        <f>Data!E:E</f>
        <v>4.3</v>
      </c>
      <c r="B53">
        <f>Data!AI:AI</f>
        <v>98</v>
      </c>
      <c r="D53">
        <f t="shared" si="2"/>
        <v>16.420728920930515</v>
      </c>
      <c r="G53">
        <f t="shared" si="4"/>
        <v>0.1086300714953336</v>
      </c>
      <c r="H53">
        <f t="shared" si="5"/>
        <v>1.5648194185796258</v>
      </c>
      <c r="I53">
        <f t="shared" si="3"/>
        <v>0.16998644531759111</v>
      </c>
    </row>
    <row r="54" spans="1:9" x14ac:dyDescent="0.3">
      <c r="A54">
        <f>Data!E:E</f>
        <v>4.01</v>
      </c>
      <c r="B54">
        <f>Data!AI:AI</f>
        <v>74</v>
      </c>
      <c r="D54">
        <f t="shared" si="2"/>
        <v>-3.5772710790694759</v>
      </c>
      <c r="G54">
        <f t="shared" si="4"/>
        <v>-0.61835579158885745</v>
      </c>
      <c r="H54">
        <f t="shared" si="5"/>
        <v>-0.64174145368306679</v>
      </c>
      <c r="I54">
        <f t="shared" si="3"/>
        <v>0.39682454458757688</v>
      </c>
    </row>
    <row r="55" spans="1:9" x14ac:dyDescent="0.3">
      <c r="A55">
        <f>Data!E:E</f>
        <v>4.05</v>
      </c>
      <c r="B55">
        <f>Data!AI:AI</f>
        <v>76</v>
      </c>
      <c r="D55">
        <f t="shared" si="2"/>
        <v>-2.1292710790694827</v>
      </c>
      <c r="G55">
        <f t="shared" si="4"/>
        <v>-0.51808187943931383</v>
      </c>
      <c r="H55">
        <f t="shared" si="5"/>
        <v>-0.45786138099450907</v>
      </c>
      <c r="I55">
        <f t="shared" si="3"/>
        <v>0.23720968478831497</v>
      </c>
    </row>
    <row r="56" spans="1:9" x14ac:dyDescent="0.3">
      <c r="A56">
        <f>Data!E:E</f>
        <v>4.3</v>
      </c>
      <c r="B56">
        <f>Data!AI:AI</f>
        <v>84</v>
      </c>
      <c r="D56">
        <f t="shared" si="2"/>
        <v>2.4207289209305145</v>
      </c>
      <c r="G56">
        <f t="shared" si="4"/>
        <v>0.1086300714953336</v>
      </c>
      <c r="H56">
        <f t="shared" si="5"/>
        <v>0.27765890975972179</v>
      </c>
      <c r="I56">
        <f t="shared" si="3"/>
        <v>3.016210721851496E-2</v>
      </c>
    </row>
    <row r="57" spans="1:9" x14ac:dyDescent="0.3">
      <c r="A57">
        <f>Data!E:E</f>
        <v>3.99</v>
      </c>
      <c r="B57">
        <f>Data!AI:AI</f>
        <v>100</v>
      </c>
      <c r="D57">
        <f t="shared" si="2"/>
        <v>22.698728920930506</v>
      </c>
      <c r="G57">
        <f t="shared" si="4"/>
        <v>-0.66849274766362821</v>
      </c>
      <c r="H57">
        <f t="shared" si="5"/>
        <v>1.7486994912681835</v>
      </c>
      <c r="I57">
        <f t="shared" si="3"/>
        <v>-1.1689929277558568</v>
      </c>
    </row>
    <row r="58" spans="1:9" x14ac:dyDescent="0.3">
      <c r="A58">
        <f>Data!E:E</f>
        <v>3.98</v>
      </c>
      <c r="B58">
        <f>Data!AI:AI</f>
        <v>80</v>
      </c>
      <c r="D58">
        <f t="shared" si="2"/>
        <v>2.8367289209305113</v>
      </c>
      <c r="G58">
        <f t="shared" si="4"/>
        <v>-0.69356122570101464</v>
      </c>
      <c r="H58">
        <f t="shared" si="5"/>
        <v>-9.0101235617393652E-2</v>
      </c>
      <c r="I58">
        <f t="shared" si="3"/>
        <v>6.2490723411975459E-2</v>
      </c>
    </row>
    <row r="59" spans="1:9" x14ac:dyDescent="0.3">
      <c r="A59">
        <f>Data!E:E</f>
        <v>4.6399999999999997</v>
      </c>
      <c r="B59">
        <f>Data!AI:AI</f>
        <v>88</v>
      </c>
      <c r="D59">
        <f t="shared" si="2"/>
        <v>1.7287289209305214</v>
      </c>
      <c r="G59">
        <f t="shared" si="4"/>
        <v>0.96095832476645371</v>
      </c>
      <c r="H59">
        <f t="shared" si="5"/>
        <v>0.64541905513683717</v>
      </c>
      <c r="I59">
        <f t="shared" si="3"/>
        <v>0.62022081399664242</v>
      </c>
    </row>
    <row r="60" spans="1:9" x14ac:dyDescent="0.3">
      <c r="A60">
        <f>Data!E:E</f>
        <v>5.5</v>
      </c>
      <c r="B60">
        <f>Data!AI:AI</f>
        <v>93</v>
      </c>
      <c r="D60">
        <f t="shared" si="2"/>
        <v>-5.1392710790694878</v>
      </c>
      <c r="G60">
        <f t="shared" si="4"/>
        <v>3.1168474359816414</v>
      </c>
      <c r="H60">
        <f t="shared" si="5"/>
        <v>1.1051192368582314</v>
      </c>
      <c r="I60">
        <f t="shared" si="3"/>
        <v>3.4444880598555669</v>
      </c>
    </row>
    <row r="61" spans="1:9" x14ac:dyDescent="0.3">
      <c r="A61">
        <f>Data!E:E</f>
        <v>4.34</v>
      </c>
      <c r="B61">
        <f>Data!AI:AI</f>
        <v>83</v>
      </c>
      <c r="D61">
        <f t="shared" si="2"/>
        <v>0.86872892093052201</v>
      </c>
      <c r="G61">
        <f t="shared" si="4"/>
        <v>0.20890398364487728</v>
      </c>
      <c r="H61">
        <f t="shared" si="5"/>
        <v>0.18571887341544294</v>
      </c>
      <c r="I61">
        <f t="shared" si="3"/>
        <v>3.8797412494524723E-2</v>
      </c>
    </row>
    <row r="62" spans="1:9" x14ac:dyDescent="0.3">
      <c r="A62">
        <f>Data!E:E</f>
        <v>3.8</v>
      </c>
      <c r="B62">
        <f>Data!AI:AI</f>
        <v>64</v>
      </c>
      <c r="D62">
        <f t="shared" si="2"/>
        <v>-10.67927107906948</v>
      </c>
      <c r="G62">
        <f t="shared" si="4"/>
        <v>-1.1447938303739611</v>
      </c>
      <c r="H62">
        <f t="shared" si="5"/>
        <v>-1.5611418171258553</v>
      </c>
      <c r="I62">
        <f t="shared" si="3"/>
        <v>1.7871855205844738</v>
      </c>
    </row>
    <row r="63" spans="1:9" x14ac:dyDescent="0.3">
      <c r="A63">
        <f>Data!E:E</f>
        <v>3.54</v>
      </c>
      <c r="B63">
        <f>Data!AI:AI</f>
        <v>79</v>
      </c>
      <c r="D63">
        <f t="shared" si="2"/>
        <v>7.9087289209305141</v>
      </c>
      <c r="G63">
        <f t="shared" si="4"/>
        <v>-1.7965742593459939</v>
      </c>
      <c r="H63">
        <f t="shared" si="5"/>
        <v>-0.1820412719616725</v>
      </c>
      <c r="I63">
        <f t="shared" si="3"/>
        <v>0.32705066334494443</v>
      </c>
    </row>
    <row r="64" spans="1:9" x14ac:dyDescent="0.3">
      <c r="A64">
        <f>Data!E:E</f>
        <v>4.3499999999999996</v>
      </c>
      <c r="B64">
        <f>Data!AI:AI</f>
        <v>96</v>
      </c>
      <c r="D64">
        <f t="shared" si="2"/>
        <v>13.730728920930517</v>
      </c>
      <c r="G64">
        <f t="shared" si="4"/>
        <v>0.23397246168226263</v>
      </c>
      <c r="H64">
        <f t="shared" si="5"/>
        <v>1.3809393458910681</v>
      </c>
      <c r="I64">
        <f t="shared" si="3"/>
        <v>0.32310177819202673</v>
      </c>
    </row>
    <row r="65" spans="1:9" x14ac:dyDescent="0.3">
      <c r="A65">
        <f>Data!E:E</f>
        <v>3.91</v>
      </c>
      <c r="B65">
        <f>Data!AI:AI</f>
        <v>71</v>
      </c>
      <c r="D65">
        <f t="shared" si="2"/>
        <v>-5.1972710790694805</v>
      </c>
      <c r="G65">
        <f t="shared" si="4"/>
        <v>-0.86904057196271556</v>
      </c>
      <c r="H65">
        <f t="shared" si="5"/>
        <v>-0.91756156271590339</v>
      </c>
      <c r="I65">
        <f t="shared" si="3"/>
        <v>0.7973982252736318</v>
      </c>
    </row>
    <row r="66" spans="1:9" x14ac:dyDescent="0.3">
      <c r="A66">
        <f>Data!E:E</f>
        <v>3.79</v>
      </c>
      <c r="B66">
        <f>Data!AI:AI</f>
        <v>73</v>
      </c>
      <c r="D66">
        <f t="shared" si="2"/>
        <v>-1.5412710790694888</v>
      </c>
      <c r="G66">
        <f t="shared" ref="G66:G97" si="6">(A66-$K$8)/$K$9</f>
        <v>-1.1698623084113466</v>
      </c>
      <c r="H66">
        <f t="shared" ref="H66:H97" si="7">(B66-$L$8)/$L$9</f>
        <v>-0.73368149002734562</v>
      </c>
      <c r="I66">
        <f t="shared" si="3"/>
        <v>0.85830632156206699</v>
      </c>
    </row>
    <row r="67" spans="1:9" x14ac:dyDescent="0.3">
      <c r="A67">
        <f>Data!E:E</f>
        <v>4.07</v>
      </c>
      <c r="B67">
        <f>Data!AI:AI</f>
        <v>73</v>
      </c>
      <c r="D67">
        <f t="shared" ref="D67:D130" si="8">B67-(13.8*A67+$K$4)</f>
        <v>-5.4052710790694789</v>
      </c>
      <c r="G67">
        <f t="shared" si="6"/>
        <v>-0.46794492336454085</v>
      </c>
      <c r="H67">
        <f t="shared" si="7"/>
        <v>-0.73368149002734562</v>
      </c>
      <c r="I67">
        <f t="shared" ref="I67:I130" si="9">G67*H67</f>
        <v>0.34332252862482837</v>
      </c>
    </row>
    <row r="68" spans="1:9" x14ac:dyDescent="0.3">
      <c r="A68">
        <f>Data!E:E</f>
        <v>3.67</v>
      </c>
      <c r="B68">
        <f>Data!AI:AI</f>
        <v>76</v>
      </c>
      <c r="D68">
        <f t="shared" si="8"/>
        <v>3.1147289209305171</v>
      </c>
      <c r="G68">
        <f t="shared" si="6"/>
        <v>-1.4706840448599776</v>
      </c>
      <c r="H68">
        <f t="shared" si="7"/>
        <v>-0.45786138099450907</v>
      </c>
      <c r="I68">
        <f t="shared" si="9"/>
        <v>0.67336942778617992</v>
      </c>
    </row>
    <row r="69" spans="1:9" x14ac:dyDescent="0.3">
      <c r="A69">
        <f>Data!E:E</f>
        <v>4.13</v>
      </c>
      <c r="B69">
        <f>Data!AI:AI</f>
        <v>85</v>
      </c>
      <c r="D69">
        <f t="shared" si="8"/>
        <v>5.7667289209305181</v>
      </c>
      <c r="G69">
        <f t="shared" si="6"/>
        <v>-0.31753405514022642</v>
      </c>
      <c r="H69">
        <f t="shared" si="7"/>
        <v>0.36959894610400063</v>
      </c>
      <c r="I69">
        <f t="shared" si="9"/>
        <v>-0.1173602521319573</v>
      </c>
    </row>
    <row r="70" spans="1:9" x14ac:dyDescent="0.3">
      <c r="A70">
        <f>Data!E:E</f>
        <v>4.66</v>
      </c>
      <c r="B70">
        <f>Data!AI:AI</f>
        <v>66</v>
      </c>
      <c r="D70">
        <f t="shared" si="8"/>
        <v>-20.547271079069489</v>
      </c>
      <c r="G70">
        <f t="shared" si="6"/>
        <v>1.0110952808412266</v>
      </c>
      <c r="H70">
        <f t="shared" si="7"/>
        <v>-1.3772617444372977</v>
      </c>
      <c r="I70">
        <f t="shared" si="9"/>
        <v>-1.3925428502837072</v>
      </c>
    </row>
    <row r="71" spans="1:9" x14ac:dyDescent="0.3">
      <c r="A71">
        <f>Data!E:E</f>
        <v>4.67</v>
      </c>
      <c r="B71">
        <f>Data!AI:AI</f>
        <v>90</v>
      </c>
      <c r="D71">
        <f t="shared" si="8"/>
        <v>3.31472892093052</v>
      </c>
      <c r="G71">
        <f t="shared" si="6"/>
        <v>1.0361637588786119</v>
      </c>
      <c r="H71">
        <f t="shared" si="7"/>
        <v>0.82929912782539494</v>
      </c>
      <c r="I71">
        <f t="shared" si="9"/>
        <v>0.85928970152231565</v>
      </c>
    </row>
    <row r="72" spans="1:9" x14ac:dyDescent="0.3">
      <c r="A72">
        <f>Data!E:E</f>
        <v>3.88</v>
      </c>
      <c r="B72">
        <f>Data!AI:AI</f>
        <v>70</v>
      </c>
      <c r="D72">
        <f t="shared" si="8"/>
        <v>-5.7832710790694932</v>
      </c>
      <c r="G72">
        <f t="shared" si="6"/>
        <v>-0.94424600607487386</v>
      </c>
      <c r="H72">
        <f t="shared" si="7"/>
        <v>-1.0095015990601823</v>
      </c>
      <c r="I72">
        <f t="shared" si="9"/>
        <v>0.95321785303877582</v>
      </c>
    </row>
    <row r="73" spans="1:9" x14ac:dyDescent="0.3">
      <c r="A73">
        <f>Data!E:E</f>
        <v>4.0199999999999996</v>
      </c>
      <c r="B73">
        <f>Data!AI:AI</f>
        <v>89</v>
      </c>
      <c r="D73">
        <f t="shared" si="8"/>
        <v>11.284728920930519</v>
      </c>
      <c r="G73">
        <f t="shared" si="6"/>
        <v>-0.59328731355147213</v>
      </c>
      <c r="H73">
        <f t="shared" si="7"/>
        <v>0.73735909148111611</v>
      </c>
      <c r="I73">
        <f t="shared" si="9"/>
        <v>-0.43746579450758555</v>
      </c>
    </row>
    <row r="74" spans="1:9" x14ac:dyDescent="0.3">
      <c r="A74">
        <f>Data!E:E</f>
        <v>4.7699999999999996</v>
      </c>
      <c r="B74">
        <f>Data!AI:AI</f>
        <v>98</v>
      </c>
      <c r="D74">
        <f t="shared" si="8"/>
        <v>9.9347289209305245</v>
      </c>
      <c r="G74">
        <f t="shared" si="6"/>
        <v>1.28684853925247</v>
      </c>
      <c r="H74">
        <f t="shared" si="7"/>
        <v>1.5648194185796258</v>
      </c>
      <c r="I74">
        <f t="shared" si="9"/>
        <v>2.0136855829930909</v>
      </c>
    </row>
    <row r="75" spans="1:9" x14ac:dyDescent="0.3">
      <c r="A75">
        <f>Data!E:E</f>
        <v>4.43</v>
      </c>
      <c r="B75">
        <f>Data!AI:AI</f>
        <v>94</v>
      </c>
      <c r="D75">
        <f t="shared" si="8"/>
        <v>10.626728920930518</v>
      </c>
      <c r="G75">
        <f t="shared" si="6"/>
        <v>0.43452028598134995</v>
      </c>
      <c r="H75">
        <f t="shared" si="7"/>
        <v>1.1970592732025103</v>
      </c>
      <c r="I75">
        <f t="shared" si="9"/>
        <v>0.52014653772858166</v>
      </c>
    </row>
    <row r="76" spans="1:9" x14ac:dyDescent="0.3">
      <c r="A76">
        <f>Data!E:E</f>
        <v>3.98</v>
      </c>
      <c r="B76">
        <f>Data!AI:AI</f>
        <v>77</v>
      </c>
      <c r="D76">
        <f t="shared" si="8"/>
        <v>-0.16327107906948868</v>
      </c>
      <c r="G76">
        <f t="shared" si="6"/>
        <v>-0.69356122570101464</v>
      </c>
      <c r="H76">
        <f t="shared" si="7"/>
        <v>-0.36592134465023024</v>
      </c>
      <c r="I76">
        <f t="shared" si="9"/>
        <v>0.25378885630577708</v>
      </c>
    </row>
    <row r="77" spans="1:9" x14ac:dyDescent="0.3">
      <c r="A77">
        <f>Data!E:E</f>
        <v>4.01</v>
      </c>
      <c r="B77">
        <f>Data!AI:AI</f>
        <v>82</v>
      </c>
      <c r="D77">
        <f t="shared" si="8"/>
        <v>4.4227289209305241</v>
      </c>
      <c r="G77">
        <f t="shared" si="6"/>
        <v>-0.61835579158885745</v>
      </c>
      <c r="H77">
        <f t="shared" si="7"/>
        <v>9.3778837071164065E-2</v>
      </c>
      <c r="I77">
        <f t="shared" si="9"/>
        <v>-5.7988687031422147E-2</v>
      </c>
    </row>
    <row r="78" spans="1:9" x14ac:dyDescent="0.3">
      <c r="A78">
        <f>Data!E:E</f>
        <v>4.41</v>
      </c>
      <c r="B78">
        <f>Data!AI:AI</f>
        <v>70</v>
      </c>
      <c r="D78">
        <f t="shared" si="8"/>
        <v>-13.097271079069486</v>
      </c>
      <c r="G78">
        <f t="shared" si="6"/>
        <v>0.38438332990657925</v>
      </c>
      <c r="H78">
        <f t="shared" si="7"/>
        <v>-1.0095015990601823</v>
      </c>
      <c r="I78">
        <f t="shared" si="9"/>
        <v>-0.38803558619276934</v>
      </c>
    </row>
    <row r="79" spans="1:9" x14ac:dyDescent="0.3">
      <c r="A79">
        <f>Data!E:E</f>
        <v>3.88</v>
      </c>
      <c r="B79">
        <f>Data!AI:AI</f>
        <v>79</v>
      </c>
      <c r="D79">
        <f t="shared" si="8"/>
        <v>3.2167289209305068</v>
      </c>
      <c r="G79">
        <f t="shared" si="6"/>
        <v>-0.94424600607487386</v>
      </c>
      <c r="H79">
        <f t="shared" si="7"/>
        <v>-0.1820412719616725</v>
      </c>
      <c r="I79">
        <f t="shared" si="9"/>
        <v>0.17189174399059917</v>
      </c>
    </row>
    <row r="80" spans="1:9" x14ac:dyDescent="0.3">
      <c r="A80">
        <f>Data!E:E</f>
        <v>3.91</v>
      </c>
      <c r="B80">
        <f>Data!AI:AI</f>
        <v>84</v>
      </c>
      <c r="D80">
        <f t="shared" si="8"/>
        <v>7.8027289209305195</v>
      </c>
      <c r="G80">
        <f t="shared" si="6"/>
        <v>-0.86904057196271556</v>
      </c>
      <c r="H80">
        <f t="shared" si="7"/>
        <v>0.27765890975972179</v>
      </c>
      <c r="I80">
        <f t="shared" si="9"/>
        <v>-0.24129685774813264</v>
      </c>
    </row>
    <row r="81" spans="1:9" x14ac:dyDescent="0.3">
      <c r="A81">
        <f>Data!E:E</f>
        <v>4.5</v>
      </c>
      <c r="B81">
        <f>Data!AI:AI</f>
        <v>88</v>
      </c>
      <c r="D81">
        <f t="shared" si="8"/>
        <v>3.6607289209305236</v>
      </c>
      <c r="G81">
        <f t="shared" si="6"/>
        <v>0.60999963224305198</v>
      </c>
      <c r="H81">
        <f t="shared" si="7"/>
        <v>0.64541905513683717</v>
      </c>
      <c r="I81">
        <f t="shared" si="9"/>
        <v>0.39370538627612878</v>
      </c>
    </row>
    <row r="82" spans="1:9" x14ac:dyDescent="0.3">
      <c r="A82">
        <f>Data!E:E</f>
        <v>3.82</v>
      </c>
      <c r="B82">
        <f>Data!AI:AI</f>
        <v>73</v>
      </c>
      <c r="D82">
        <f t="shared" si="8"/>
        <v>-1.9552710790694903</v>
      </c>
      <c r="G82">
        <f t="shared" si="6"/>
        <v>-1.0946568742991893</v>
      </c>
      <c r="H82">
        <f t="shared" si="7"/>
        <v>-0.73368149002734562</v>
      </c>
      <c r="I82">
        <f t="shared" si="9"/>
        <v>0.803129486604506</v>
      </c>
    </row>
    <row r="83" spans="1:9" x14ac:dyDescent="0.3">
      <c r="A83">
        <f>Data!E:E</f>
        <v>4.21</v>
      </c>
      <c r="B83">
        <f>Data!AI:AI</f>
        <v>88</v>
      </c>
      <c r="D83">
        <f t="shared" si="8"/>
        <v>7.6627289209305189</v>
      </c>
      <c r="G83">
        <f t="shared" si="6"/>
        <v>-0.1169862308411391</v>
      </c>
      <c r="H83">
        <f t="shared" si="7"/>
        <v>0.64541905513683717</v>
      </c>
      <c r="I83">
        <f t="shared" si="9"/>
        <v>-7.5505142573507919E-2</v>
      </c>
    </row>
    <row r="84" spans="1:9" x14ac:dyDescent="0.3">
      <c r="A84">
        <f>Data!E:E</f>
        <v>3.3</v>
      </c>
      <c r="B84">
        <f>Data!AI:AI</f>
        <v>77</v>
      </c>
      <c r="D84">
        <f t="shared" si="8"/>
        <v>9.2207289209305259</v>
      </c>
      <c r="G84">
        <f t="shared" si="6"/>
        <v>-2.3982177322432561</v>
      </c>
      <c r="H84">
        <f t="shared" si="7"/>
        <v>-0.36592134465023024</v>
      </c>
      <c r="I84">
        <f t="shared" si="9"/>
        <v>0.8775590573464781</v>
      </c>
    </row>
    <row r="85" spans="1:9" x14ac:dyDescent="0.3">
      <c r="A85">
        <f>Data!E:E</f>
        <v>3.91</v>
      </c>
      <c r="B85">
        <f>Data!AI:AI</f>
        <v>87</v>
      </c>
      <c r="D85">
        <f t="shared" si="8"/>
        <v>10.80272892093052</v>
      </c>
      <c r="G85">
        <f t="shared" si="6"/>
        <v>-0.86904057196271556</v>
      </c>
      <c r="H85">
        <f t="shared" si="7"/>
        <v>0.55347901879255834</v>
      </c>
      <c r="I85">
        <f t="shared" si="9"/>
        <v>-0.48099572306084748</v>
      </c>
    </row>
    <row r="86" spans="1:9" x14ac:dyDescent="0.3">
      <c r="A86">
        <f>Data!E:E</f>
        <v>4.0999999999999996</v>
      </c>
      <c r="B86">
        <f>Data!AI:AI</f>
        <v>88</v>
      </c>
      <c r="D86">
        <f t="shared" si="8"/>
        <v>9.1807289209305196</v>
      </c>
      <c r="G86">
        <f t="shared" si="6"/>
        <v>-0.39273948925238478</v>
      </c>
      <c r="H86">
        <f t="shared" si="7"/>
        <v>0.64541905513683717</v>
      </c>
      <c r="I86">
        <f t="shared" si="9"/>
        <v>-0.25348155006819822</v>
      </c>
    </row>
    <row r="87" spans="1:9" x14ac:dyDescent="0.3">
      <c r="A87">
        <f>Data!E:E</f>
        <v>3.82</v>
      </c>
      <c r="B87">
        <f>Data!AI:AI</f>
        <v>90</v>
      </c>
      <c r="D87">
        <f t="shared" si="8"/>
        <v>15.04472892093051</v>
      </c>
      <c r="G87">
        <f t="shared" si="6"/>
        <v>-1.0946568742991893</v>
      </c>
      <c r="H87">
        <f t="shared" si="7"/>
        <v>0.82929912782539494</v>
      </c>
      <c r="I87">
        <f t="shared" si="9"/>
        <v>-0.90779799112439075</v>
      </c>
    </row>
    <row r="88" spans="1:9" x14ac:dyDescent="0.3">
      <c r="A88">
        <f>Data!E:E</f>
        <v>3.78</v>
      </c>
      <c r="B88">
        <f>Data!AI:AI</f>
        <v>77</v>
      </c>
      <c r="D88">
        <f t="shared" si="8"/>
        <v>2.5967289209305164</v>
      </c>
      <c r="G88">
        <f t="shared" si="6"/>
        <v>-1.1949307864487331</v>
      </c>
      <c r="H88">
        <f t="shared" si="7"/>
        <v>-0.36592134465023024</v>
      </c>
      <c r="I88">
        <f t="shared" si="9"/>
        <v>0.43725068014127755</v>
      </c>
    </row>
    <row r="89" spans="1:9" x14ac:dyDescent="0.3">
      <c r="A89">
        <f>Data!E:E</f>
        <v>3.93</v>
      </c>
      <c r="B89">
        <f>Data!AI:AI</f>
        <v>67</v>
      </c>
      <c r="D89">
        <f t="shared" si="8"/>
        <v>-9.473271079069491</v>
      </c>
      <c r="G89">
        <f t="shared" si="6"/>
        <v>-0.81890361588794369</v>
      </c>
      <c r="H89">
        <f t="shared" si="7"/>
        <v>-1.2853217080930188</v>
      </c>
      <c r="I89">
        <f t="shared" si="9"/>
        <v>1.0525545943366412</v>
      </c>
    </row>
    <row r="90" spans="1:9" x14ac:dyDescent="0.3">
      <c r="A90">
        <f>Data!E:E</f>
        <v>4.46</v>
      </c>
      <c r="B90">
        <f>Data!AI:AI</f>
        <v>83</v>
      </c>
      <c r="D90">
        <f t="shared" si="8"/>
        <v>-0.7872710790694839</v>
      </c>
      <c r="G90">
        <f t="shared" si="6"/>
        <v>0.50972572009350825</v>
      </c>
      <c r="H90">
        <f t="shared" si="7"/>
        <v>0.18571887341544294</v>
      </c>
      <c r="I90">
        <f t="shared" si="9"/>
        <v>9.4665686486641754E-2</v>
      </c>
    </row>
    <row r="91" spans="1:9" x14ac:dyDescent="0.3">
      <c r="A91">
        <f>Data!E:E</f>
        <v>4.2300000000000004</v>
      </c>
      <c r="B91">
        <f>Data!AI:AI</f>
        <v>96</v>
      </c>
      <c r="D91">
        <f t="shared" si="8"/>
        <v>15.386728920930508</v>
      </c>
      <c r="G91">
        <f t="shared" si="6"/>
        <v>-6.6849274766366151E-2</v>
      </c>
      <c r="H91">
        <f t="shared" si="7"/>
        <v>1.3809393458910681</v>
      </c>
      <c r="I91">
        <f t="shared" si="9"/>
        <v>-9.2314793769157966E-2</v>
      </c>
    </row>
    <row r="92" spans="1:9" x14ac:dyDescent="0.3">
      <c r="A92">
        <f>Data!E:E</f>
        <v>4.2300000000000004</v>
      </c>
      <c r="B92">
        <f>Data!AI:AI</f>
        <v>81</v>
      </c>
      <c r="D92">
        <f t="shared" si="8"/>
        <v>0.38672892093050848</v>
      </c>
      <c r="G92">
        <f t="shared" si="6"/>
        <v>-6.6849274766366151E-2</v>
      </c>
      <c r="H92">
        <f t="shared" si="7"/>
        <v>1.8388007268852113E-3</v>
      </c>
      <c r="I92">
        <f t="shared" si="9"/>
        <v>-1.2292249503214329E-4</v>
      </c>
    </row>
    <row r="93" spans="1:9" x14ac:dyDescent="0.3">
      <c r="A93">
        <f>Data!E:E</f>
        <v>4.25</v>
      </c>
      <c r="B93">
        <f>Data!AI:AI</f>
        <v>96</v>
      </c>
      <c r="D93">
        <f t="shared" si="8"/>
        <v>15.110728920930512</v>
      </c>
      <c r="G93">
        <f t="shared" si="6"/>
        <v>-1.6712318691595437E-2</v>
      </c>
      <c r="H93">
        <f t="shared" si="7"/>
        <v>1.3809393458910681</v>
      </c>
      <c r="I93">
        <f t="shared" si="9"/>
        <v>-2.3078698442294876E-2</v>
      </c>
    </row>
    <row r="94" spans="1:9" x14ac:dyDescent="0.3">
      <c r="A94">
        <f>Data!E:E</f>
        <v>4.5999999999999996</v>
      </c>
      <c r="B94">
        <f>Data!AI:AI</f>
        <v>85</v>
      </c>
      <c r="D94">
        <f t="shared" si="8"/>
        <v>-0.71927107906947185</v>
      </c>
      <c r="G94">
        <f t="shared" si="6"/>
        <v>0.86068441261690998</v>
      </c>
      <c r="H94">
        <f t="shared" si="7"/>
        <v>0.36959894610400063</v>
      </c>
      <c r="I94">
        <f t="shared" si="9"/>
        <v>0.31810805183135077</v>
      </c>
    </row>
    <row r="95" spans="1:9" x14ac:dyDescent="0.3">
      <c r="A95">
        <f>Data!E:E</f>
        <v>5.27</v>
      </c>
      <c r="B95">
        <f>Data!AI:AI</f>
        <v>97</v>
      </c>
      <c r="D95">
        <f t="shared" si="8"/>
        <v>2.0347289209305188</v>
      </c>
      <c r="G95">
        <f t="shared" si="6"/>
        <v>2.5402724411217648</v>
      </c>
      <c r="H95">
        <f t="shared" si="7"/>
        <v>1.472879382235347</v>
      </c>
      <c r="I95">
        <f t="shared" si="9"/>
        <v>3.7415149037889015</v>
      </c>
    </row>
    <row r="96" spans="1:9" x14ac:dyDescent="0.3">
      <c r="A96">
        <f>Data!E:E</f>
        <v>3.72</v>
      </c>
      <c r="B96">
        <f>Data!AI:AI</f>
        <v>66</v>
      </c>
      <c r="D96">
        <f t="shared" si="8"/>
        <v>-7.5752710790694948</v>
      </c>
      <c r="G96">
        <f t="shared" si="6"/>
        <v>-1.3453416546730474</v>
      </c>
      <c r="H96">
        <f t="shared" si="7"/>
        <v>-1.3772617444372977</v>
      </c>
      <c r="I96">
        <f t="shared" si="9"/>
        <v>1.8528875941791618</v>
      </c>
    </row>
    <row r="97" spans="1:9" x14ac:dyDescent="0.3">
      <c r="A97">
        <f>Data!E:E</f>
        <v>3.69</v>
      </c>
      <c r="B97">
        <f>Data!AI:AI</f>
        <v>63</v>
      </c>
      <c r="D97">
        <f t="shared" si="8"/>
        <v>-10.161271079069479</v>
      </c>
      <c r="G97">
        <f t="shared" si="6"/>
        <v>-1.4205470887852056</v>
      </c>
      <c r="H97">
        <f t="shared" si="7"/>
        <v>-1.6530818534701341</v>
      </c>
      <c r="I97">
        <f t="shared" si="9"/>
        <v>2.3482806144706507</v>
      </c>
    </row>
    <row r="98" spans="1:9" x14ac:dyDescent="0.3">
      <c r="A98">
        <f>Data!E:E</f>
        <v>4.3099999999999996</v>
      </c>
      <c r="B98">
        <f>Data!AI:AI</f>
        <v>90</v>
      </c>
      <c r="D98">
        <f t="shared" si="8"/>
        <v>8.2827289209305235</v>
      </c>
      <c r="G98">
        <f t="shared" ref="G98:G129" si="10">(A98-$K$8)/$K$9</f>
        <v>0.13369854953271895</v>
      </c>
      <c r="H98">
        <f t="shared" ref="H98:H129" si="11">(B98-$L$8)/$L$9</f>
        <v>0.82929912782539494</v>
      </c>
      <c r="I98">
        <f t="shared" si="9"/>
        <v>0.1108760905190042</v>
      </c>
    </row>
    <row r="99" spans="1:9" x14ac:dyDescent="0.3">
      <c r="A99">
        <f>Data!E:E</f>
        <v>4.5999999999999996</v>
      </c>
      <c r="B99">
        <f>Data!AI:AI</f>
        <v>92</v>
      </c>
      <c r="D99">
        <f t="shared" si="8"/>
        <v>6.2807289209305281</v>
      </c>
      <c r="G99">
        <f t="shared" si="10"/>
        <v>0.86068441261690998</v>
      </c>
      <c r="H99">
        <f t="shared" si="11"/>
        <v>1.0131792005139526</v>
      </c>
      <c r="I99">
        <f t="shared" si="9"/>
        <v>0.87202754507002178</v>
      </c>
    </row>
    <row r="100" spans="1:9" x14ac:dyDescent="0.3">
      <c r="A100">
        <f>Data!E:E</f>
        <v>4.3600000000000003</v>
      </c>
      <c r="B100">
        <f>Data!AI:AI</f>
        <v>74</v>
      </c>
      <c r="D100">
        <f t="shared" si="8"/>
        <v>-8.4072710790694885</v>
      </c>
      <c r="G100">
        <f t="shared" si="10"/>
        <v>0.2590409397196502</v>
      </c>
      <c r="H100">
        <f t="shared" si="11"/>
        <v>-0.64174145368306679</v>
      </c>
      <c r="I100">
        <f t="shared" si="9"/>
        <v>-0.166237309219116</v>
      </c>
    </row>
    <row r="101" spans="1:9" x14ac:dyDescent="0.3">
      <c r="A101">
        <f>Data!E:E</f>
        <v>4.91</v>
      </c>
      <c r="B101">
        <f>Data!AI:AI</f>
        <v>93</v>
      </c>
      <c r="D101">
        <f t="shared" si="8"/>
        <v>3.0027289209305081</v>
      </c>
      <c r="G101">
        <f t="shared" si="10"/>
        <v>1.6378072317758741</v>
      </c>
      <c r="H101">
        <f t="shared" si="11"/>
        <v>1.1051192368582314</v>
      </c>
      <c r="I101">
        <f t="shared" si="9"/>
        <v>1.8099722781010465</v>
      </c>
    </row>
    <row r="102" spans="1:9" x14ac:dyDescent="0.3">
      <c r="A102">
        <f>Data!E:E</f>
        <v>3.77</v>
      </c>
      <c r="B102">
        <f>Data!AI:AI</f>
        <v>51</v>
      </c>
      <c r="D102">
        <f t="shared" si="8"/>
        <v>-23.265271079069493</v>
      </c>
      <c r="G102">
        <f t="shared" si="10"/>
        <v>-1.2199992644861184</v>
      </c>
      <c r="H102">
        <f t="shared" si="11"/>
        <v>-2.7563622896014803</v>
      </c>
      <c r="I102">
        <f t="shared" si="9"/>
        <v>3.3627599659710792</v>
      </c>
    </row>
    <row r="103" spans="1:9" x14ac:dyDescent="0.3">
      <c r="A103">
        <f>Data!E:E</f>
        <v>4</v>
      </c>
      <c r="B103">
        <f>Data!AI:AI</f>
        <v>86</v>
      </c>
      <c r="D103">
        <f t="shared" si="8"/>
        <v>8.5607289209305151</v>
      </c>
      <c r="G103">
        <f t="shared" si="10"/>
        <v>-0.64342426962624277</v>
      </c>
      <c r="H103">
        <f t="shared" si="11"/>
        <v>0.46153898244827951</v>
      </c>
      <c r="I103">
        <f t="shared" si="9"/>
        <v>-0.29696538268582351</v>
      </c>
    </row>
    <row r="104" spans="1:9" x14ac:dyDescent="0.3">
      <c r="A104">
        <f>Data!E:E</f>
        <v>4.5199999999999996</v>
      </c>
      <c r="B104">
        <f>Data!AI:AI</f>
        <v>78</v>
      </c>
      <c r="D104">
        <f t="shared" si="8"/>
        <v>-6.6152710790694869</v>
      </c>
      <c r="G104">
        <f t="shared" si="10"/>
        <v>0.66013658831782263</v>
      </c>
      <c r="H104">
        <f t="shared" si="11"/>
        <v>-0.27398130830595135</v>
      </c>
      <c r="I104">
        <f t="shared" si="9"/>
        <v>-0.18086508612794425</v>
      </c>
    </row>
    <row r="105" spans="1:9" x14ac:dyDescent="0.3">
      <c r="A105">
        <f>Data!E:E</f>
        <v>4.01</v>
      </c>
      <c r="B105">
        <f>Data!AI:AI</f>
        <v>92</v>
      </c>
      <c r="D105">
        <f t="shared" si="8"/>
        <v>14.422728920930524</v>
      </c>
      <c r="G105">
        <f t="shared" si="10"/>
        <v>-0.61835579158885745</v>
      </c>
      <c r="H105">
        <f t="shared" si="11"/>
        <v>1.0131792005139526</v>
      </c>
      <c r="I105">
        <f t="shared" si="9"/>
        <v>-0.62650522655517094</v>
      </c>
    </row>
    <row r="106" spans="1:9" x14ac:dyDescent="0.3">
      <c r="A106">
        <f>Data!E:E</f>
        <v>3.17</v>
      </c>
      <c r="B106">
        <f>Data!AI:AI</f>
        <v>62</v>
      </c>
      <c r="D106">
        <f t="shared" si="8"/>
        <v>-3.9852710790694914</v>
      </c>
      <c r="G106">
        <f t="shared" si="10"/>
        <v>-2.7241079467292724</v>
      </c>
      <c r="H106">
        <f t="shared" si="11"/>
        <v>-1.7450218898144132</v>
      </c>
      <c r="I106">
        <f t="shared" si="9"/>
        <v>4.7536279972599758</v>
      </c>
    </row>
    <row r="107" spans="1:9" x14ac:dyDescent="0.3">
      <c r="A107">
        <f>Data!E:E</f>
        <v>3.95</v>
      </c>
      <c r="B107">
        <f>Data!AI:AI</f>
        <v>74</v>
      </c>
      <c r="D107">
        <f t="shared" si="8"/>
        <v>-2.7492710790694872</v>
      </c>
      <c r="G107">
        <f t="shared" si="10"/>
        <v>-0.76876665981317183</v>
      </c>
      <c r="H107">
        <f t="shared" si="11"/>
        <v>-0.64174145368306679</v>
      </c>
      <c r="I107">
        <f t="shared" si="9"/>
        <v>0.49334943381158058</v>
      </c>
    </row>
    <row r="108" spans="1:9" x14ac:dyDescent="0.3">
      <c r="A108">
        <f>Data!E:E</f>
        <v>3.79</v>
      </c>
      <c r="B108">
        <f>Data!AI:AI</f>
        <v>66</v>
      </c>
      <c r="D108">
        <f t="shared" si="8"/>
        <v>-8.5412710790694888</v>
      </c>
      <c r="G108">
        <f t="shared" si="10"/>
        <v>-1.1698623084113466</v>
      </c>
      <c r="H108">
        <f t="shared" si="11"/>
        <v>-1.3772617444372977</v>
      </c>
      <c r="I108">
        <f t="shared" si="9"/>
        <v>1.6112066036340551</v>
      </c>
    </row>
    <row r="109" spans="1:9" x14ac:dyDescent="0.3">
      <c r="A109">
        <f>Data!E:E</f>
        <v>3.82</v>
      </c>
      <c r="B109">
        <f>Data!AI:AI</f>
        <v>74</v>
      </c>
      <c r="D109">
        <f t="shared" si="8"/>
        <v>-0.95527107906949027</v>
      </c>
      <c r="G109">
        <f t="shared" si="10"/>
        <v>-1.0946568742991893</v>
      </c>
      <c r="H109">
        <f t="shared" si="11"/>
        <v>-0.64174145368306679</v>
      </c>
      <c r="I109">
        <f t="shared" si="9"/>
        <v>0.70248669379692386</v>
      </c>
    </row>
    <row r="110" spans="1:9" x14ac:dyDescent="0.3">
      <c r="A110">
        <f>Data!E:E</f>
        <v>4.01</v>
      </c>
      <c r="B110">
        <f>Data!AI:AI</f>
        <v>85</v>
      </c>
      <c r="D110">
        <f t="shared" si="8"/>
        <v>7.4227289209305241</v>
      </c>
      <c r="G110">
        <f t="shared" si="10"/>
        <v>-0.61835579158885745</v>
      </c>
      <c r="H110">
        <f t="shared" si="11"/>
        <v>0.36959894610400063</v>
      </c>
      <c r="I110">
        <f t="shared" si="9"/>
        <v>-0.22854364888854678</v>
      </c>
    </row>
    <row r="111" spans="1:9" x14ac:dyDescent="0.3">
      <c r="A111">
        <f>Data!E:E</f>
        <v>4.7300000000000004</v>
      </c>
      <c r="B111">
        <f>Data!AI:AI</f>
        <v>96</v>
      </c>
      <c r="D111">
        <f t="shared" si="8"/>
        <v>8.4867289209305028</v>
      </c>
      <c r="G111">
        <f t="shared" si="10"/>
        <v>1.1865746271029287</v>
      </c>
      <c r="H111">
        <f t="shared" si="11"/>
        <v>1.3809393458910681</v>
      </c>
      <c r="I111">
        <f t="shared" si="9"/>
        <v>1.6385875894024564</v>
      </c>
    </row>
    <row r="112" spans="1:9" x14ac:dyDescent="0.3">
      <c r="A112">
        <f>Data!E:E</f>
        <v>3.77</v>
      </c>
      <c r="B112">
        <f>Data!AI:AI</f>
        <v>73</v>
      </c>
      <c r="D112">
        <f t="shared" si="8"/>
        <v>-1.2652710790694925</v>
      </c>
      <c r="G112">
        <f t="shared" si="10"/>
        <v>-1.2199992644861184</v>
      </c>
      <c r="H112">
        <f t="shared" si="11"/>
        <v>-0.73368149002734562</v>
      </c>
      <c r="I112">
        <f t="shared" si="9"/>
        <v>0.89509087820044109</v>
      </c>
    </row>
    <row r="113" spans="1:9" x14ac:dyDescent="0.3">
      <c r="A113">
        <f>Data!E:E</f>
        <v>3.91</v>
      </c>
      <c r="B113">
        <f>Data!AI:AI</f>
        <v>94</v>
      </c>
      <c r="D113">
        <f t="shared" si="8"/>
        <v>17.80272892093052</v>
      </c>
      <c r="G113">
        <f t="shared" si="10"/>
        <v>-0.86904057196271556</v>
      </c>
      <c r="H113">
        <f t="shared" si="11"/>
        <v>1.1970592732025103</v>
      </c>
      <c r="I113">
        <f t="shared" si="9"/>
        <v>-1.0402930754571822</v>
      </c>
    </row>
    <row r="114" spans="1:9" x14ac:dyDescent="0.3">
      <c r="A114">
        <f>Data!E:E</f>
        <v>3.81</v>
      </c>
      <c r="B114">
        <f>Data!AI:AI</f>
        <v>76</v>
      </c>
      <c r="D114">
        <f t="shared" si="8"/>
        <v>1.182728920930515</v>
      </c>
      <c r="G114">
        <f t="shared" si="10"/>
        <v>-1.1197253523365747</v>
      </c>
      <c r="H114">
        <f t="shared" si="11"/>
        <v>-0.45786138099450907</v>
      </c>
      <c r="I114">
        <f t="shared" si="9"/>
        <v>0.51267899615538737</v>
      </c>
    </row>
    <row r="115" spans="1:9" x14ac:dyDescent="0.3">
      <c r="A115">
        <f>Data!E:E</f>
        <v>3.85</v>
      </c>
      <c r="B115">
        <f>Data!AI:AI</f>
        <v>71</v>
      </c>
      <c r="D115">
        <f t="shared" si="8"/>
        <v>-4.3692710790694775</v>
      </c>
      <c r="G115">
        <f t="shared" si="10"/>
        <v>-1.0194514401870309</v>
      </c>
      <c r="H115">
        <f t="shared" si="11"/>
        <v>-0.91756156271590339</v>
      </c>
      <c r="I115">
        <f t="shared" si="9"/>
        <v>0.93540945657099039</v>
      </c>
    </row>
    <row r="116" spans="1:9" x14ac:dyDescent="0.3">
      <c r="A116">
        <f>Data!E:E</f>
        <v>3.88</v>
      </c>
      <c r="B116">
        <f>Data!AI:AI</f>
        <v>76</v>
      </c>
      <c r="D116">
        <f t="shared" si="8"/>
        <v>0.21672892093050677</v>
      </c>
      <c r="G116">
        <f t="shared" si="10"/>
        <v>-0.94424600607487386</v>
      </c>
      <c r="H116">
        <f t="shared" si="11"/>
        <v>-0.45786138099450907</v>
      </c>
      <c r="I116">
        <f t="shared" si="9"/>
        <v>0.43233378033999137</v>
      </c>
    </row>
    <row r="117" spans="1:9" x14ac:dyDescent="0.3">
      <c r="A117">
        <f>Data!E:E</f>
        <v>4.83</v>
      </c>
      <c r="B117">
        <f>Data!AI:AI</f>
        <v>97</v>
      </c>
      <c r="D117">
        <f t="shared" si="8"/>
        <v>8.1067289209305073</v>
      </c>
      <c r="G117">
        <f t="shared" si="10"/>
        <v>1.4372594074767866</v>
      </c>
      <c r="H117">
        <f t="shared" si="11"/>
        <v>1.472879382235347</v>
      </c>
      <c r="I117">
        <f t="shared" si="9"/>
        <v>2.1169097481963504</v>
      </c>
    </row>
    <row r="118" spans="1:9" x14ac:dyDescent="0.3">
      <c r="A118">
        <f>Data!E:E</f>
        <v>4.29</v>
      </c>
      <c r="B118">
        <f>Data!AI:AI</f>
        <v>92</v>
      </c>
      <c r="D118">
        <f t="shared" si="8"/>
        <v>10.55872892093052</v>
      </c>
      <c r="G118">
        <f t="shared" si="10"/>
        <v>8.3561593457948238E-2</v>
      </c>
      <c r="H118">
        <f t="shared" si="11"/>
        <v>1.0131792005139526</v>
      </c>
      <c r="I118">
        <f t="shared" si="9"/>
        <v>8.4662868453395934E-2</v>
      </c>
    </row>
    <row r="119" spans="1:9" x14ac:dyDescent="0.3">
      <c r="A119">
        <f>Data!E:E</f>
        <v>4.4800000000000004</v>
      </c>
      <c r="B119">
        <f>Data!AI:AI</f>
        <v>91</v>
      </c>
      <c r="D119">
        <f t="shared" si="8"/>
        <v>6.9367289209305056</v>
      </c>
      <c r="G119">
        <f t="shared" si="10"/>
        <v>0.55986267616828123</v>
      </c>
      <c r="H119">
        <f t="shared" si="11"/>
        <v>0.92123916416967377</v>
      </c>
      <c r="I119">
        <f t="shared" si="9"/>
        <v>0.51576742384306418</v>
      </c>
    </row>
    <row r="120" spans="1:9" x14ac:dyDescent="0.3">
      <c r="A120">
        <f>Data!E:E</f>
        <v>4.4000000000000004</v>
      </c>
      <c r="B120">
        <f>Data!AI:AI</f>
        <v>74</v>
      </c>
      <c r="D120">
        <f t="shared" si="8"/>
        <v>-8.9592710790694809</v>
      </c>
      <c r="G120">
        <f t="shared" si="10"/>
        <v>0.35931485186919387</v>
      </c>
      <c r="H120">
        <f t="shared" si="11"/>
        <v>-0.64174145368306679</v>
      </c>
      <c r="I120">
        <f t="shared" si="9"/>
        <v>-0.2305872353684523</v>
      </c>
    </row>
    <row r="121" spans="1:9" x14ac:dyDescent="0.3">
      <c r="A121">
        <f>Data!E:E</f>
        <v>4.05</v>
      </c>
      <c r="B121">
        <f>Data!AI:AI</f>
        <v>86</v>
      </c>
      <c r="D121">
        <f t="shared" si="8"/>
        <v>7.8707289209305173</v>
      </c>
      <c r="G121">
        <f t="shared" si="10"/>
        <v>-0.51808187943931383</v>
      </c>
      <c r="H121">
        <f t="shared" si="11"/>
        <v>0.46153898244827951</v>
      </c>
      <c r="I121">
        <f t="shared" si="9"/>
        <v>-0.23911498346131313</v>
      </c>
    </row>
    <row r="122" spans="1:9" x14ac:dyDescent="0.3">
      <c r="A122">
        <f>Data!E:E</f>
        <v>4.53</v>
      </c>
      <c r="B122">
        <f>Data!AI:AI</f>
        <v>81</v>
      </c>
      <c r="D122">
        <f t="shared" si="8"/>
        <v>-3.7532710790694921</v>
      </c>
      <c r="G122">
        <f t="shared" si="10"/>
        <v>0.68520506635521028</v>
      </c>
      <c r="H122">
        <f t="shared" si="11"/>
        <v>1.8388007268852113E-3</v>
      </c>
      <c r="I122">
        <f t="shared" si="9"/>
        <v>1.25995557407939E-3</v>
      </c>
    </row>
    <row r="123" spans="1:9" x14ac:dyDescent="0.3">
      <c r="A123">
        <f>Data!E:E</f>
        <v>4.32</v>
      </c>
      <c r="B123">
        <f>Data!AI:AI</f>
        <v>94</v>
      </c>
      <c r="D123">
        <f t="shared" si="8"/>
        <v>12.144728920930504</v>
      </c>
      <c r="G123">
        <f t="shared" si="10"/>
        <v>0.15876702757010655</v>
      </c>
      <c r="H123">
        <f t="shared" si="11"/>
        <v>1.1970592732025103</v>
      </c>
      <c r="I123">
        <f t="shared" si="9"/>
        <v>0.19005354263159466</v>
      </c>
    </row>
    <row r="124" spans="1:9" x14ac:dyDescent="0.3">
      <c r="A124">
        <f>Data!E:E</f>
        <v>4.4000000000000004</v>
      </c>
      <c r="B124">
        <f>Data!AI:AI</f>
        <v>93</v>
      </c>
      <c r="D124">
        <f t="shared" si="8"/>
        <v>10.040728920930519</v>
      </c>
      <c r="G124">
        <f t="shared" si="10"/>
        <v>0.35931485186919387</v>
      </c>
      <c r="H124">
        <f t="shared" si="11"/>
        <v>1.1051192368582314</v>
      </c>
      <c r="I124">
        <f t="shared" si="9"/>
        <v>0.39708575488951203</v>
      </c>
    </row>
    <row r="125" spans="1:9" x14ac:dyDescent="0.3">
      <c r="A125">
        <f>Data!E:E</f>
        <v>4.53</v>
      </c>
      <c r="B125">
        <f>Data!AI:AI</f>
        <v>69</v>
      </c>
      <c r="D125">
        <f t="shared" si="8"/>
        <v>-15.753271079069492</v>
      </c>
      <c r="G125">
        <f t="shared" si="10"/>
        <v>0.68520506635521028</v>
      </c>
      <c r="H125">
        <f t="shared" si="11"/>
        <v>-1.1014416354044612</v>
      </c>
      <c r="I125">
        <f t="shared" si="9"/>
        <v>-0.75471338887370509</v>
      </c>
    </row>
    <row r="126" spans="1:9" x14ac:dyDescent="0.3">
      <c r="A126">
        <f>Data!E:E</f>
        <v>3.78</v>
      </c>
      <c r="B126">
        <f>Data!AI:AI</f>
        <v>61</v>
      </c>
      <c r="D126">
        <f t="shared" si="8"/>
        <v>-13.403271079069484</v>
      </c>
      <c r="G126">
        <f t="shared" si="10"/>
        <v>-1.1949307864487331</v>
      </c>
      <c r="H126">
        <f t="shared" si="11"/>
        <v>-1.836961926158692</v>
      </c>
      <c r="I126">
        <f t="shared" si="9"/>
        <v>2.1950423591011856</v>
      </c>
    </row>
    <row r="127" spans="1:9" x14ac:dyDescent="0.3">
      <c r="A127">
        <f>Data!E:E</f>
        <v>4.62</v>
      </c>
      <c r="B127">
        <f>Data!AI:AI</f>
        <v>85</v>
      </c>
      <c r="D127">
        <f t="shared" si="8"/>
        <v>-0.99527107906948231</v>
      </c>
      <c r="G127">
        <f t="shared" si="10"/>
        <v>0.91082136869168295</v>
      </c>
      <c r="H127">
        <f t="shared" si="11"/>
        <v>0.36959894610400063</v>
      </c>
      <c r="I127">
        <f t="shared" si="9"/>
        <v>0.33663861795744943</v>
      </c>
    </row>
    <row r="128" spans="1:9" x14ac:dyDescent="0.3">
      <c r="A128">
        <f>Data!E:E</f>
        <v>4.13</v>
      </c>
      <c r="B128">
        <f>Data!AI:AI</f>
        <v>97</v>
      </c>
      <c r="D128">
        <f t="shared" si="8"/>
        <v>17.766728920930518</v>
      </c>
      <c r="G128">
        <f t="shared" si="10"/>
        <v>-0.31753405514022642</v>
      </c>
      <c r="H128">
        <f t="shared" si="11"/>
        <v>1.472879382235347</v>
      </c>
      <c r="I128">
        <f t="shared" si="9"/>
        <v>-0.46768936297362129</v>
      </c>
    </row>
    <row r="129" spans="1:9" x14ac:dyDescent="0.3">
      <c r="A129">
        <f>Data!E:E</f>
        <v>4.12</v>
      </c>
      <c r="B129">
        <f>Data!AI:AI</f>
        <v>68</v>
      </c>
      <c r="D129">
        <f t="shared" si="8"/>
        <v>-11.095271079069477</v>
      </c>
      <c r="G129">
        <f t="shared" si="10"/>
        <v>-0.3426025331776118</v>
      </c>
      <c r="H129">
        <f t="shared" si="11"/>
        <v>-1.19338167174874</v>
      </c>
      <c r="I129">
        <f t="shared" si="9"/>
        <v>0.40885558378885151</v>
      </c>
    </row>
    <row r="130" spans="1:9" x14ac:dyDescent="0.3">
      <c r="A130">
        <f>Data!E:E</f>
        <v>4.68</v>
      </c>
      <c r="B130">
        <f>Data!AI:AI</f>
        <v>64</v>
      </c>
      <c r="D130">
        <f t="shared" si="8"/>
        <v>-22.823271079069485</v>
      </c>
      <c r="G130">
        <f t="shared" ref="G130:G151" si="12">(A130-$K$8)/$K$9</f>
        <v>1.0612322369159974</v>
      </c>
      <c r="H130">
        <f t="shared" ref="H130:H151" si="13">(B130-$L$8)/$L$9</f>
        <v>-1.5611418171258553</v>
      </c>
      <c r="I130">
        <f t="shared" si="9"/>
        <v>-1.6567340227315763</v>
      </c>
    </row>
    <row r="131" spans="1:9" x14ac:dyDescent="0.3">
      <c r="A131">
        <f>Data!E:E</f>
        <v>4.4800000000000004</v>
      </c>
      <c r="B131">
        <f>Data!AI:AI</f>
        <v>88</v>
      </c>
      <c r="D131">
        <f t="shared" ref="D131:D151" si="14">B131-(13.8*A131+$K$4)</f>
        <v>3.9367289209305056</v>
      </c>
      <c r="G131">
        <f t="shared" si="12"/>
        <v>0.55986267616828123</v>
      </c>
      <c r="H131">
        <f t="shared" si="13"/>
        <v>0.64541905513683717</v>
      </c>
      <c r="I131">
        <f t="shared" ref="I131:I151" si="15">G131*H131</f>
        <v>0.36134603945891314</v>
      </c>
    </row>
    <row r="132" spans="1:9" x14ac:dyDescent="0.3">
      <c r="A132">
        <f>Data!E:E</f>
        <v>3.6</v>
      </c>
      <c r="B132">
        <f>Data!AI:AI</f>
        <v>55</v>
      </c>
      <c r="D132">
        <f t="shared" si="14"/>
        <v>-16.919271079069489</v>
      </c>
      <c r="G132">
        <f t="shared" si="12"/>
        <v>-1.6461633911216784</v>
      </c>
      <c r="H132">
        <f t="shared" si="13"/>
        <v>-2.388602144224365</v>
      </c>
      <c r="I132">
        <f t="shared" si="15"/>
        <v>3.932029405776893</v>
      </c>
    </row>
    <row r="133" spans="1:9" x14ac:dyDescent="0.3">
      <c r="A133">
        <f>Data!E:E</f>
        <v>4.17</v>
      </c>
      <c r="B133">
        <f>Data!AI:AI</f>
        <v>72</v>
      </c>
      <c r="D133">
        <f t="shared" si="14"/>
        <v>-7.7852710790694744</v>
      </c>
      <c r="G133">
        <f t="shared" si="12"/>
        <v>-0.21726014299068278</v>
      </c>
      <c r="H133">
        <f t="shared" si="13"/>
        <v>-0.82562152637162456</v>
      </c>
      <c r="I133">
        <f t="shared" si="15"/>
        <v>0.17937465087568491</v>
      </c>
    </row>
    <row r="134" spans="1:9" x14ac:dyDescent="0.3">
      <c r="A134">
        <f>Data!E:E</f>
        <v>4.7300000000000004</v>
      </c>
      <c r="B134">
        <f>Data!AI:AI</f>
        <v>89</v>
      </c>
      <c r="D134">
        <f t="shared" si="14"/>
        <v>1.4867289209305028</v>
      </c>
      <c r="G134">
        <f t="shared" si="12"/>
        <v>1.1865746271029287</v>
      </c>
      <c r="H134">
        <f t="shared" si="13"/>
        <v>0.73735909148111611</v>
      </c>
      <c r="I134">
        <f t="shared" si="15"/>
        <v>0.87493158901515966</v>
      </c>
    </row>
    <row r="135" spans="1:9" x14ac:dyDescent="0.3">
      <c r="A135">
        <f>Data!E:E</f>
        <v>3.93</v>
      </c>
      <c r="B135">
        <f>Data!AI:AI</f>
        <v>86</v>
      </c>
      <c r="D135">
        <f t="shared" si="14"/>
        <v>9.526728920930509</v>
      </c>
      <c r="G135">
        <f t="shared" si="12"/>
        <v>-0.81890361588794369</v>
      </c>
      <c r="H135">
        <f t="shared" si="13"/>
        <v>0.46153898244827951</v>
      </c>
      <c r="I135">
        <f t="shared" si="15"/>
        <v>-0.37795594160013829</v>
      </c>
    </row>
    <row r="136" spans="1:9" x14ac:dyDescent="0.3">
      <c r="A136">
        <f>Data!E:E</f>
        <v>3.76</v>
      </c>
      <c r="B136">
        <f>Data!AI:AI</f>
        <v>69</v>
      </c>
      <c r="D136">
        <f t="shared" si="14"/>
        <v>-5.1272710790694873</v>
      </c>
      <c r="G136">
        <f t="shared" si="12"/>
        <v>-1.2450677425235048</v>
      </c>
      <c r="H136">
        <f t="shared" si="13"/>
        <v>-1.1014416354044612</v>
      </c>
      <c r="I136">
        <f t="shared" si="15"/>
        <v>1.3713694505144298</v>
      </c>
    </row>
    <row r="137" spans="1:9" x14ac:dyDescent="0.3">
      <c r="A137">
        <f>Data!E:E</f>
        <v>4.79</v>
      </c>
      <c r="B137">
        <f>Data!AI:AI</f>
        <v>83</v>
      </c>
      <c r="D137">
        <f t="shared" si="14"/>
        <v>-5.3412710790694859</v>
      </c>
      <c r="G137">
        <f t="shared" si="12"/>
        <v>1.3369854953272431</v>
      </c>
      <c r="H137">
        <f t="shared" si="13"/>
        <v>0.18571887341544294</v>
      </c>
      <c r="I137">
        <f t="shared" si="15"/>
        <v>0.24830343996496354</v>
      </c>
    </row>
    <row r="138" spans="1:9" x14ac:dyDescent="0.3">
      <c r="A138">
        <f>Data!E:E</f>
        <v>4.33</v>
      </c>
      <c r="B138">
        <f>Data!AI:AI</f>
        <v>66</v>
      </c>
      <c r="D138">
        <f t="shared" si="14"/>
        <v>-15.993271079069487</v>
      </c>
      <c r="G138">
        <f t="shared" si="12"/>
        <v>0.1838355056074919</v>
      </c>
      <c r="H138">
        <f t="shared" si="13"/>
        <v>-1.3772617444372977</v>
      </c>
      <c r="I138">
        <f t="shared" si="15"/>
        <v>-0.25318960914248689</v>
      </c>
    </row>
    <row r="139" spans="1:9" x14ac:dyDescent="0.3">
      <c r="A139">
        <f>Data!E:E</f>
        <v>4.01</v>
      </c>
      <c r="B139">
        <f>Data!AI:AI</f>
        <v>74</v>
      </c>
      <c r="D139">
        <f t="shared" si="14"/>
        <v>-3.5772710790694759</v>
      </c>
      <c r="G139">
        <f t="shared" si="12"/>
        <v>-0.61835579158885745</v>
      </c>
      <c r="H139">
        <f t="shared" si="13"/>
        <v>-0.64174145368306679</v>
      </c>
      <c r="I139">
        <f t="shared" si="15"/>
        <v>0.39682454458757688</v>
      </c>
    </row>
    <row r="140" spans="1:9" x14ac:dyDescent="0.3">
      <c r="A140">
        <f>Data!E:E</f>
        <v>4.96</v>
      </c>
      <c r="B140">
        <f>Data!AI:AI</f>
        <v>95</v>
      </c>
      <c r="D140">
        <f t="shared" si="14"/>
        <v>4.3127289209305104</v>
      </c>
      <c r="G140">
        <f t="shared" si="12"/>
        <v>1.7631496219628031</v>
      </c>
      <c r="H140">
        <f t="shared" si="13"/>
        <v>1.2889993095467893</v>
      </c>
      <c r="I140">
        <f t="shared" si="15"/>
        <v>2.2726986453377358</v>
      </c>
    </row>
    <row r="141" spans="1:9" x14ac:dyDescent="0.3">
      <c r="A141">
        <f>Data!E:E</f>
        <v>4.4000000000000004</v>
      </c>
      <c r="B141">
        <f>Data!AI:AI</f>
        <v>94</v>
      </c>
      <c r="D141">
        <f t="shared" si="14"/>
        <v>11.040728920930519</v>
      </c>
      <c r="G141">
        <f t="shared" si="12"/>
        <v>0.35931485186919387</v>
      </c>
      <c r="H141">
        <f t="shared" si="13"/>
        <v>1.1970592732025103</v>
      </c>
      <c r="I141">
        <f t="shared" si="15"/>
        <v>0.43012117542940487</v>
      </c>
    </row>
    <row r="142" spans="1:9" x14ac:dyDescent="0.3">
      <c r="A142">
        <f>Data!E:E</f>
        <v>4.22</v>
      </c>
      <c r="B142">
        <f>Data!AI:AI</f>
        <v>81</v>
      </c>
      <c r="D142">
        <f t="shared" si="14"/>
        <v>0.52472892093052792</v>
      </c>
      <c r="G142">
        <f t="shared" si="12"/>
        <v>-9.1917752803753749E-2</v>
      </c>
      <c r="H142">
        <f t="shared" si="13"/>
        <v>1.8388007268852113E-3</v>
      </c>
      <c r="I142">
        <f t="shared" si="15"/>
        <v>-1.6901843066919757E-4</v>
      </c>
    </row>
    <row r="143" spans="1:9" x14ac:dyDescent="0.3">
      <c r="A143">
        <f>Data!E:E</f>
        <v>4.0199999999999996</v>
      </c>
      <c r="B143">
        <f>Data!AI:AI</f>
        <v>79</v>
      </c>
      <c r="D143">
        <f t="shared" si="14"/>
        <v>1.2847289209305188</v>
      </c>
      <c r="G143">
        <f t="shared" si="12"/>
        <v>-0.59328731355147213</v>
      </c>
      <c r="H143">
        <f t="shared" si="13"/>
        <v>-0.1820412719616725</v>
      </c>
      <c r="I143">
        <f t="shared" si="15"/>
        <v>0.1080027771976336</v>
      </c>
    </row>
    <row r="144" spans="1:9" x14ac:dyDescent="0.3">
      <c r="A144">
        <f>Data!E:E</f>
        <v>4.0199999999999996</v>
      </c>
      <c r="B144">
        <f>Data!AI:AI</f>
        <v>76</v>
      </c>
      <c r="D144">
        <f t="shared" si="14"/>
        <v>-1.7152710790694812</v>
      </c>
      <c r="G144">
        <f t="shared" si="12"/>
        <v>-0.59328731355147213</v>
      </c>
      <c r="H144">
        <f t="shared" si="13"/>
        <v>-0.45786138099450907</v>
      </c>
      <c r="I144">
        <f t="shared" si="15"/>
        <v>0.27164334870919932</v>
      </c>
    </row>
    <row r="145" spans="1:9" x14ac:dyDescent="0.3">
      <c r="A145">
        <f>Data!E:E</f>
        <v>3.82</v>
      </c>
      <c r="B145">
        <f>Data!AI:AI</f>
        <v>75</v>
      </c>
      <c r="D145">
        <f t="shared" si="14"/>
        <v>4.472892093050973E-2</v>
      </c>
      <c r="G145">
        <f t="shared" si="12"/>
        <v>-1.0946568742991893</v>
      </c>
      <c r="H145">
        <f t="shared" si="13"/>
        <v>-0.54980141733878796</v>
      </c>
      <c r="I145">
        <f t="shared" si="15"/>
        <v>0.60184390098934171</v>
      </c>
    </row>
    <row r="146" spans="1:9" x14ac:dyDescent="0.3">
      <c r="A146">
        <f>Data!E:E</f>
        <v>4.43</v>
      </c>
      <c r="B146">
        <f>Data!AI:AI</f>
        <v>94</v>
      </c>
      <c r="D146">
        <f t="shared" si="14"/>
        <v>10.626728920930518</v>
      </c>
      <c r="G146">
        <f t="shared" si="12"/>
        <v>0.43452028598134995</v>
      </c>
      <c r="H146">
        <f t="shared" si="13"/>
        <v>1.1970592732025103</v>
      </c>
      <c r="I146">
        <f t="shared" si="15"/>
        <v>0.52014653772858166</v>
      </c>
    </row>
    <row r="147" spans="1:9" x14ac:dyDescent="0.3">
      <c r="A147">
        <f>Data!E:E</f>
        <v>4.72</v>
      </c>
      <c r="B147">
        <f>Data!AI:AI</f>
        <v>88</v>
      </c>
      <c r="D147">
        <f t="shared" si="14"/>
        <v>0.62472892093052224</v>
      </c>
      <c r="G147">
        <f t="shared" si="12"/>
        <v>1.1615061490655409</v>
      </c>
      <c r="H147">
        <f t="shared" si="13"/>
        <v>0.64541905513683717</v>
      </c>
      <c r="I147">
        <f t="shared" si="15"/>
        <v>0.74965820126550775</v>
      </c>
    </row>
    <row r="148" spans="1:9" x14ac:dyDescent="0.3">
      <c r="A148">
        <f>Data!E:E</f>
        <v>4.3</v>
      </c>
      <c r="B148">
        <f>Data!AI:AI</f>
        <v>90</v>
      </c>
      <c r="D148">
        <f t="shared" si="14"/>
        <v>8.4207289209305145</v>
      </c>
      <c r="G148">
        <f t="shared" si="12"/>
        <v>0.1086300714953336</v>
      </c>
      <c r="H148">
        <f t="shared" si="13"/>
        <v>0.82929912782539494</v>
      </c>
      <c r="I148">
        <f t="shared" si="15"/>
        <v>9.0086823546690453E-2</v>
      </c>
    </row>
    <row r="149" spans="1:9" x14ac:dyDescent="0.3">
      <c r="A149">
        <f>Data!E:E</f>
        <v>4.99</v>
      </c>
      <c r="B149">
        <f>Data!AI:AI</f>
        <v>93</v>
      </c>
      <c r="D149">
        <f t="shared" si="14"/>
        <v>1.8987289209305089</v>
      </c>
      <c r="G149">
        <f t="shared" si="12"/>
        <v>1.8383550560749613</v>
      </c>
      <c r="H149">
        <f t="shared" si="13"/>
        <v>1.1051192368582314</v>
      </c>
      <c r="I149">
        <f t="shared" si="15"/>
        <v>2.0316015366440325</v>
      </c>
    </row>
    <row r="150" spans="1:9" x14ac:dyDescent="0.3">
      <c r="A150">
        <f>Data!E:E</f>
        <v>4.42</v>
      </c>
      <c r="B150">
        <f>Data!AI:AI</f>
        <v>73</v>
      </c>
      <c r="D150">
        <f t="shared" si="14"/>
        <v>-10.235271079069491</v>
      </c>
      <c r="G150">
        <f t="shared" si="12"/>
        <v>0.40945180794396463</v>
      </c>
      <c r="H150">
        <f t="shared" si="13"/>
        <v>-0.73368149002734562</v>
      </c>
      <c r="I150">
        <f t="shared" si="15"/>
        <v>-0.30040721254671854</v>
      </c>
    </row>
    <row r="151" spans="1:9" x14ac:dyDescent="0.3">
      <c r="A151">
        <f>Data!E:E</f>
        <v>4.51</v>
      </c>
      <c r="B151">
        <f>Data!AI:AI</f>
        <v>98</v>
      </c>
      <c r="D151">
        <f t="shared" si="14"/>
        <v>13.522728920930518</v>
      </c>
      <c r="G151">
        <f t="shared" si="12"/>
        <v>0.6350681102804373</v>
      </c>
      <c r="H151">
        <f t="shared" si="13"/>
        <v>1.5648194185796258</v>
      </c>
      <c r="I151">
        <f t="shared" si="15"/>
        <v>0.9937669110874956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A1ED-C320-480D-A1CE-D576D1F3A5FC}">
  <dimension ref="A1:O151"/>
  <sheetViews>
    <sheetView workbookViewId="0">
      <selection activeCell="F29" sqref="F29"/>
    </sheetView>
  </sheetViews>
  <sheetFormatPr defaultRowHeight="14.4" x14ac:dyDescent="0.3"/>
  <sheetData>
    <row r="1" spans="1:15" x14ac:dyDescent="0.3">
      <c r="A1" t="str">
        <f>Data!AH:AH</f>
        <v>RA/G</v>
      </c>
      <c r="B1" t="str">
        <f>Data!AI:AI</f>
        <v>W</v>
      </c>
      <c r="O1" t="s">
        <v>128</v>
      </c>
    </row>
    <row r="2" spans="1:15" x14ac:dyDescent="0.3">
      <c r="A2">
        <f>Data!AH:AH</f>
        <v>5.49</v>
      </c>
      <c r="B2">
        <f>Data!AI:AI</f>
        <v>69</v>
      </c>
      <c r="O2">
        <f>B2-(-17.166*A2+154.05)</f>
        <v>9.1913399999999967</v>
      </c>
    </row>
    <row r="3" spans="1:15" x14ac:dyDescent="0.3">
      <c r="A3">
        <f>Data!AH:AH</f>
        <v>4.84</v>
      </c>
      <c r="B3">
        <f>Data!AI:AI</f>
        <v>68</v>
      </c>
      <c r="O3">
        <f t="shared" ref="O3:O66" si="0">B3-(-17.166*A3+154.05)</f>
        <v>-2.9665600000000154</v>
      </c>
    </row>
    <row r="4" spans="1:15" x14ac:dyDescent="0.3">
      <c r="A4">
        <f>Data!AH:AH</f>
        <v>4.41</v>
      </c>
      <c r="B4">
        <f>Data!AI:AI</f>
        <v>89</v>
      </c>
      <c r="O4">
        <f t="shared" si="0"/>
        <v>10.652059999999992</v>
      </c>
    </row>
    <row r="5" spans="1:15" x14ac:dyDescent="0.3">
      <c r="A5">
        <f>Data!AH:AH</f>
        <v>4.28</v>
      </c>
      <c r="B5">
        <f>Data!AI:AI</f>
        <v>93</v>
      </c>
      <c r="L5" t="s">
        <v>131</v>
      </c>
      <c r="O5">
        <f t="shared" si="0"/>
        <v>12.420479999999998</v>
      </c>
    </row>
    <row r="6" spans="1:15" x14ac:dyDescent="0.3">
      <c r="A6">
        <f>Data!AH:AH</f>
        <v>3.43</v>
      </c>
      <c r="B6">
        <f>Data!AI:AI</f>
        <v>103</v>
      </c>
      <c r="L6">
        <f>CORREL(A2:A151,B2:B151)</f>
        <v>-0.74951308679727147</v>
      </c>
      <c r="M6" t="s">
        <v>114</v>
      </c>
      <c r="O6">
        <f t="shared" si="0"/>
        <v>7.8293799999999862</v>
      </c>
    </row>
    <row r="7" spans="1:15" x14ac:dyDescent="0.3">
      <c r="A7">
        <f>Data!AH:AH</f>
        <v>4.41</v>
      </c>
      <c r="B7">
        <f>Data!AI:AI</f>
        <v>78</v>
      </c>
      <c r="L7">
        <f>L6^2</f>
        <v>0.56176986728037415</v>
      </c>
      <c r="M7" t="s">
        <v>130</v>
      </c>
      <c r="O7">
        <f t="shared" si="0"/>
        <v>-0.34794000000000835</v>
      </c>
    </row>
    <row r="8" spans="1:15" x14ac:dyDescent="0.3">
      <c r="A8">
        <f>Data!AH:AH</f>
        <v>5.27</v>
      </c>
      <c r="B8">
        <f>Data!AI:AI</f>
        <v>68</v>
      </c>
      <c r="L8">
        <f>_xlfn.STDEV.S(O2:O151)</f>
        <v>7.2002312865945965</v>
      </c>
      <c r="M8" t="s">
        <v>127</v>
      </c>
      <c r="O8">
        <f t="shared" si="0"/>
        <v>4.4148199999999775</v>
      </c>
    </row>
    <row r="9" spans="1:15" x14ac:dyDescent="0.3">
      <c r="A9">
        <f>Data!AH:AH</f>
        <v>4.2</v>
      </c>
      <c r="B9">
        <f>Data!AI:AI</f>
        <v>94</v>
      </c>
      <c r="O9">
        <f t="shared" si="0"/>
        <v>12.047199999999989</v>
      </c>
    </row>
    <row r="10" spans="1:15" x14ac:dyDescent="0.3">
      <c r="A10">
        <f>Data!AH:AH</f>
        <v>5.31</v>
      </c>
      <c r="B10">
        <f>Data!AI:AI</f>
        <v>75</v>
      </c>
      <c r="O10">
        <f t="shared" si="0"/>
        <v>12.101459999999989</v>
      </c>
    </row>
    <row r="11" spans="1:15" x14ac:dyDescent="0.3">
      <c r="A11">
        <f>Data!AH:AH</f>
        <v>4.4800000000000004</v>
      </c>
      <c r="B11">
        <f>Data!AI:AI</f>
        <v>86</v>
      </c>
      <c r="O11">
        <f t="shared" si="0"/>
        <v>8.8536799999999971</v>
      </c>
    </row>
    <row r="12" spans="1:15" x14ac:dyDescent="0.3">
      <c r="A12">
        <f>Data!AH:AH</f>
        <v>4.33</v>
      </c>
      <c r="B12">
        <f>Data!AI:AI</f>
        <v>84</v>
      </c>
      <c r="O12">
        <f t="shared" si="0"/>
        <v>4.2787799999999976</v>
      </c>
    </row>
    <row r="13" spans="1:15" x14ac:dyDescent="0.3">
      <c r="A13">
        <f>Data!AH:AH</f>
        <v>4.4000000000000004</v>
      </c>
      <c r="B13">
        <f>Data!AI:AI</f>
        <v>81</v>
      </c>
      <c r="O13">
        <f t="shared" si="0"/>
        <v>2.480400000000003</v>
      </c>
    </row>
    <row r="14" spans="1:15" x14ac:dyDescent="0.3">
      <c r="A14">
        <f>Data!AH:AH</f>
        <v>4.49</v>
      </c>
      <c r="B14">
        <f>Data!AI:AI</f>
        <v>74</v>
      </c>
      <c r="O14">
        <f t="shared" si="0"/>
        <v>-2.9746600000000001</v>
      </c>
    </row>
    <row r="15" spans="1:15" x14ac:dyDescent="0.3">
      <c r="A15">
        <f>Data!AH:AH</f>
        <v>3.94</v>
      </c>
      <c r="B15">
        <f>Data!AI:AI</f>
        <v>91</v>
      </c>
      <c r="O15">
        <f t="shared" si="0"/>
        <v>4.5840399999999875</v>
      </c>
    </row>
    <row r="16" spans="1:15" x14ac:dyDescent="0.3">
      <c r="A16">
        <f>Data!AH:AH</f>
        <v>4.24</v>
      </c>
      <c r="B16">
        <f>Data!AI:AI</f>
        <v>79</v>
      </c>
      <c r="O16">
        <f t="shared" si="0"/>
        <v>-2.2661599999999993</v>
      </c>
    </row>
    <row r="17" spans="1:15" x14ac:dyDescent="0.3">
      <c r="A17">
        <f>Data!AH:AH</f>
        <v>4.5199999999999996</v>
      </c>
      <c r="B17">
        <f>Data!AI:AI</f>
        <v>73</v>
      </c>
      <c r="O17">
        <f t="shared" si="0"/>
        <v>-3.4596800000000201</v>
      </c>
    </row>
    <row r="18" spans="1:15" x14ac:dyDescent="0.3">
      <c r="A18">
        <f>Data!AH:AH</f>
        <v>5.49</v>
      </c>
      <c r="B18">
        <f>Data!AI:AI</f>
        <v>59</v>
      </c>
      <c r="O18">
        <f t="shared" si="0"/>
        <v>-0.80866000000000327</v>
      </c>
    </row>
    <row r="19" spans="1:15" x14ac:dyDescent="0.3">
      <c r="A19">
        <f>Data!AH:AH</f>
        <v>3.81</v>
      </c>
      <c r="B19">
        <f>Data!AI:AI</f>
        <v>87</v>
      </c>
      <c r="O19">
        <f t="shared" si="0"/>
        <v>-1.6475400000000064</v>
      </c>
    </row>
    <row r="20" spans="1:15" x14ac:dyDescent="0.3">
      <c r="A20">
        <f>Data!AH:AH</f>
        <v>4.33</v>
      </c>
      <c r="B20">
        <f>Data!AI:AI</f>
        <v>84</v>
      </c>
      <c r="O20">
        <f t="shared" si="0"/>
        <v>4.2787799999999976</v>
      </c>
    </row>
    <row r="21" spans="1:15" x14ac:dyDescent="0.3">
      <c r="A21">
        <f>Data!AH:AH</f>
        <v>4.7</v>
      </c>
      <c r="B21">
        <f>Data!AI:AI</f>
        <v>69</v>
      </c>
      <c r="O21">
        <f t="shared" si="0"/>
        <v>-4.3698000000000121</v>
      </c>
    </row>
    <row r="22" spans="1:15" x14ac:dyDescent="0.3">
      <c r="A22">
        <f>Data!AH:AH</f>
        <v>4.91</v>
      </c>
      <c r="B22">
        <f>Data!AI:AI</f>
        <v>71</v>
      </c>
      <c r="O22">
        <f t="shared" si="0"/>
        <v>1.2350599999999901</v>
      </c>
    </row>
    <row r="23" spans="1:15" x14ac:dyDescent="0.3">
      <c r="A23">
        <f>Data!AH:AH</f>
        <v>4.68</v>
      </c>
      <c r="B23">
        <f>Data!AI:AI</f>
        <v>78</v>
      </c>
      <c r="O23">
        <f t="shared" si="0"/>
        <v>4.2868799999999823</v>
      </c>
    </row>
    <row r="24" spans="1:15" x14ac:dyDescent="0.3">
      <c r="A24">
        <f>Data!AH:AH</f>
        <v>4.75</v>
      </c>
      <c r="B24">
        <f>Data!AI:AI</f>
        <v>68</v>
      </c>
      <c r="O24">
        <f t="shared" si="0"/>
        <v>-4.5115000000000123</v>
      </c>
    </row>
    <row r="25" spans="1:15" x14ac:dyDescent="0.3">
      <c r="A25">
        <f>Data!AH:AH</f>
        <v>4.3600000000000003</v>
      </c>
      <c r="B25">
        <f>Data!AI:AI</f>
        <v>86</v>
      </c>
      <c r="O25">
        <f t="shared" si="0"/>
        <v>6.7937599999999918</v>
      </c>
    </row>
    <row r="26" spans="1:15" x14ac:dyDescent="0.3">
      <c r="A26">
        <f>Data!AH:AH</f>
        <v>3.9</v>
      </c>
      <c r="B26">
        <f>Data!AI:AI</f>
        <v>87</v>
      </c>
      <c r="O26">
        <f t="shared" si="0"/>
        <v>-0.10260000000000957</v>
      </c>
    </row>
    <row r="27" spans="1:15" x14ac:dyDescent="0.3">
      <c r="A27">
        <f>Data!AH:AH</f>
        <v>4.4000000000000004</v>
      </c>
      <c r="B27">
        <f>Data!AI:AI</f>
        <v>86</v>
      </c>
      <c r="O27">
        <f t="shared" si="0"/>
        <v>7.480400000000003</v>
      </c>
    </row>
    <row r="28" spans="1:15" x14ac:dyDescent="0.3">
      <c r="A28">
        <f>Data!AH:AH</f>
        <v>4.4000000000000004</v>
      </c>
      <c r="B28">
        <f>Data!AI:AI</f>
        <v>68</v>
      </c>
      <c r="O28">
        <f t="shared" si="0"/>
        <v>-10.519599999999997</v>
      </c>
    </row>
    <row r="29" spans="1:15" x14ac:dyDescent="0.3">
      <c r="A29">
        <f>Data!AH:AH</f>
        <v>4.67</v>
      </c>
      <c r="B29">
        <f>Data!AI:AI</f>
        <v>95</v>
      </c>
      <c r="O29">
        <f t="shared" si="0"/>
        <v>21.115219999999994</v>
      </c>
    </row>
    <row r="30" spans="1:15" x14ac:dyDescent="0.3">
      <c r="A30">
        <f>Data!AH:AH</f>
        <v>4.1100000000000003</v>
      </c>
      <c r="B30">
        <f>Data!AI:AI</f>
        <v>89</v>
      </c>
      <c r="O30">
        <f t="shared" si="0"/>
        <v>5.5022599999999926</v>
      </c>
    </row>
    <row r="31" spans="1:15" x14ac:dyDescent="0.3">
      <c r="A31">
        <f>Data!AH:AH</f>
        <v>3.78</v>
      </c>
      <c r="B31">
        <f>Data!AI:AI</f>
        <v>95</v>
      </c>
      <c r="O31">
        <f t="shared" si="0"/>
        <v>5.8374799999999851</v>
      </c>
    </row>
    <row r="32" spans="1:15" x14ac:dyDescent="0.3">
      <c r="A32">
        <f>Data!AH:AH</f>
        <v>4.4000000000000004</v>
      </c>
      <c r="B32">
        <f>Data!AI:AI</f>
        <v>79</v>
      </c>
      <c r="O32">
        <f t="shared" si="0"/>
        <v>0.48040000000000305</v>
      </c>
    </row>
    <row r="33" spans="1:15" x14ac:dyDescent="0.3">
      <c r="A33">
        <f>Data!AH:AH</f>
        <v>4.6900000000000004</v>
      </c>
      <c r="B33">
        <f>Data!AI:AI</f>
        <v>67</v>
      </c>
      <c r="O33">
        <f t="shared" si="0"/>
        <v>-6.5414600000000007</v>
      </c>
    </row>
    <row r="34" spans="1:15" x14ac:dyDescent="0.3">
      <c r="A34">
        <f>Data!AH:AH</f>
        <v>4.28</v>
      </c>
      <c r="B34">
        <f>Data!AI:AI</f>
        <v>81</v>
      </c>
      <c r="O34">
        <f t="shared" si="0"/>
        <v>0.42047999999999774</v>
      </c>
    </row>
    <row r="35" spans="1:15" x14ac:dyDescent="0.3">
      <c r="A35">
        <f>Data!AH:AH</f>
        <v>4.6500000000000004</v>
      </c>
      <c r="B35">
        <f>Data!AI:AI</f>
        <v>78</v>
      </c>
      <c r="O35">
        <f t="shared" si="0"/>
        <v>3.7719000000000023</v>
      </c>
    </row>
    <row r="36" spans="1:15" x14ac:dyDescent="0.3">
      <c r="A36">
        <f>Data!AH:AH</f>
        <v>3.75</v>
      </c>
      <c r="B36">
        <f>Data!AI:AI</f>
        <v>97</v>
      </c>
      <c r="O36">
        <f t="shared" si="0"/>
        <v>7.3224999999999909</v>
      </c>
    </row>
    <row r="37" spans="1:15" x14ac:dyDescent="0.3">
      <c r="A37">
        <f>Data!AH:AH</f>
        <v>4.33</v>
      </c>
      <c r="B37">
        <f>Data!AI:AI</f>
        <v>76</v>
      </c>
      <c r="O37">
        <f t="shared" si="0"/>
        <v>-3.7212200000000024</v>
      </c>
    </row>
    <row r="38" spans="1:15" x14ac:dyDescent="0.3">
      <c r="A38">
        <f>Data!AH:AH</f>
        <v>4.6500000000000004</v>
      </c>
      <c r="B38">
        <f>Data!AI:AI</f>
        <v>64</v>
      </c>
      <c r="O38">
        <f t="shared" si="0"/>
        <v>-10.228099999999998</v>
      </c>
    </row>
    <row r="39" spans="1:15" x14ac:dyDescent="0.3">
      <c r="A39">
        <f>Data!AH:AH</f>
        <v>3.98</v>
      </c>
      <c r="B39">
        <f>Data!AI:AI</f>
        <v>81</v>
      </c>
      <c r="O39">
        <f t="shared" si="0"/>
        <v>-4.7293200000000155</v>
      </c>
    </row>
    <row r="40" spans="1:15" x14ac:dyDescent="0.3">
      <c r="A40">
        <f>Data!AH:AH</f>
        <v>5.21</v>
      </c>
      <c r="B40">
        <f>Data!AI:AI</f>
        <v>68</v>
      </c>
      <c r="O40">
        <f t="shared" si="0"/>
        <v>3.3848599999999891</v>
      </c>
    </row>
    <row r="41" spans="1:15" x14ac:dyDescent="0.3">
      <c r="A41">
        <f>Data!AH:AH</f>
        <v>4.99</v>
      </c>
      <c r="B41">
        <f>Data!AI:AI</f>
        <v>74</v>
      </c>
      <c r="O41">
        <f t="shared" si="0"/>
        <v>5.6083399999999983</v>
      </c>
    </row>
    <row r="42" spans="1:15" x14ac:dyDescent="0.3">
      <c r="A42">
        <f>Data!AH:AH</f>
        <v>3.81</v>
      </c>
      <c r="B42">
        <f>Data!AI:AI</f>
        <v>86</v>
      </c>
      <c r="O42">
        <f t="shared" si="0"/>
        <v>-2.6475400000000064</v>
      </c>
    </row>
    <row r="43" spans="1:15" x14ac:dyDescent="0.3">
      <c r="A43">
        <f>Data!AH:AH</f>
        <v>3.96</v>
      </c>
      <c r="B43">
        <f>Data!AI:AI</f>
        <v>95</v>
      </c>
      <c r="O43">
        <f t="shared" si="0"/>
        <v>8.9273599999999931</v>
      </c>
    </row>
    <row r="44" spans="1:15" x14ac:dyDescent="0.3">
      <c r="A44">
        <f>Data!AH:AH</f>
        <v>4.17</v>
      </c>
      <c r="B44">
        <f>Data!AI:AI</f>
        <v>85</v>
      </c>
      <c r="O44">
        <f t="shared" si="0"/>
        <v>2.5322199999999953</v>
      </c>
    </row>
    <row r="45" spans="1:15" x14ac:dyDescent="0.3">
      <c r="A45">
        <f>Data!AH:AH</f>
        <v>3.67</v>
      </c>
      <c r="B45">
        <f>Data!AI:AI</f>
        <v>92</v>
      </c>
      <c r="O45">
        <f t="shared" si="0"/>
        <v>0.94921999999999684</v>
      </c>
    </row>
    <row r="46" spans="1:15" x14ac:dyDescent="0.3">
      <c r="A46">
        <f>Data!AH:AH</f>
        <v>4.1900000000000004</v>
      </c>
      <c r="B46">
        <f>Data!AI:AI</f>
        <v>71</v>
      </c>
      <c r="O46">
        <f t="shared" si="0"/>
        <v>-11.124459999999999</v>
      </c>
    </row>
    <row r="47" spans="1:15" x14ac:dyDescent="0.3">
      <c r="A47">
        <f>Data!AH:AH</f>
        <v>4.55</v>
      </c>
      <c r="B47">
        <f>Data!AI:AI</f>
        <v>68</v>
      </c>
      <c r="O47">
        <f t="shared" si="0"/>
        <v>-7.9447000000000116</v>
      </c>
    </row>
    <row r="48" spans="1:15" x14ac:dyDescent="0.3">
      <c r="A48">
        <f>Data!AH:AH</f>
        <v>4.32</v>
      </c>
      <c r="B48">
        <f>Data!AI:AI</f>
        <v>83</v>
      </c>
      <c r="O48">
        <f t="shared" si="0"/>
        <v>3.1071199999999948</v>
      </c>
    </row>
    <row r="49" spans="1:15" x14ac:dyDescent="0.3">
      <c r="A49">
        <f>Data!AH:AH</f>
        <v>3.78</v>
      </c>
      <c r="B49">
        <f>Data!AI:AI</f>
        <v>90</v>
      </c>
      <c r="O49">
        <f t="shared" si="0"/>
        <v>0.83747999999998513</v>
      </c>
    </row>
    <row r="50" spans="1:15" x14ac:dyDescent="0.3">
      <c r="A50">
        <f>Data!AH:AH</f>
        <v>4.3099999999999996</v>
      </c>
      <c r="B50">
        <f>Data!AI:AI</f>
        <v>87</v>
      </c>
      <c r="O50">
        <f t="shared" si="0"/>
        <v>6.9354599999999778</v>
      </c>
    </row>
    <row r="51" spans="1:15" x14ac:dyDescent="0.3">
      <c r="A51">
        <f>Data!AH:AH</f>
        <v>4.5</v>
      </c>
      <c r="B51">
        <f>Data!AI:AI</f>
        <v>68</v>
      </c>
      <c r="O51">
        <f t="shared" si="0"/>
        <v>-8.8030000000000115</v>
      </c>
    </row>
    <row r="52" spans="1:15" x14ac:dyDescent="0.3">
      <c r="A52">
        <f>Data!AH:AH</f>
        <v>4.99</v>
      </c>
      <c r="B52">
        <f>Data!AI:AI</f>
        <v>63</v>
      </c>
      <c r="O52">
        <f t="shared" si="0"/>
        <v>-5.3916600000000017</v>
      </c>
    </row>
    <row r="53" spans="1:15" x14ac:dyDescent="0.3">
      <c r="A53">
        <f>Data!AH:AH</f>
        <v>3.68</v>
      </c>
      <c r="B53">
        <f>Data!AI:AI</f>
        <v>98</v>
      </c>
      <c r="O53">
        <f t="shared" si="0"/>
        <v>7.1208799999999997</v>
      </c>
    </row>
    <row r="54" spans="1:15" x14ac:dyDescent="0.3">
      <c r="A54">
        <f>Data!AH:AH</f>
        <v>4.51</v>
      </c>
      <c r="B54">
        <f>Data!AI:AI</f>
        <v>74</v>
      </c>
      <c r="O54">
        <f t="shared" si="0"/>
        <v>-2.6313400000000087</v>
      </c>
    </row>
    <row r="55" spans="1:15" x14ac:dyDescent="0.3">
      <c r="A55">
        <f>Data!AH:AH</f>
        <v>4.4800000000000004</v>
      </c>
      <c r="B55">
        <f>Data!AI:AI</f>
        <v>76</v>
      </c>
      <c r="O55">
        <f t="shared" si="0"/>
        <v>-1.1463200000000029</v>
      </c>
    </row>
    <row r="56" spans="1:15" x14ac:dyDescent="0.3">
      <c r="A56">
        <f>Data!AH:AH</f>
        <v>3.87</v>
      </c>
      <c r="B56">
        <f>Data!AI:AI</f>
        <v>84</v>
      </c>
      <c r="O56">
        <f t="shared" si="0"/>
        <v>-3.6175800000000038</v>
      </c>
    </row>
    <row r="57" spans="1:15" x14ac:dyDescent="0.3">
      <c r="A57">
        <f>Data!AH:AH</f>
        <v>3.24</v>
      </c>
      <c r="B57">
        <f>Data!AI:AI</f>
        <v>100</v>
      </c>
      <c r="O57">
        <f t="shared" si="0"/>
        <v>1.5678399999999897</v>
      </c>
    </row>
    <row r="58" spans="1:15" x14ac:dyDescent="0.3">
      <c r="A58">
        <f>Data!AH:AH</f>
        <v>3.96</v>
      </c>
      <c r="B58">
        <f>Data!AI:AI</f>
        <v>80</v>
      </c>
      <c r="O58">
        <f t="shared" si="0"/>
        <v>-6.0726400000000069</v>
      </c>
    </row>
    <row r="59" spans="1:15" x14ac:dyDescent="0.3">
      <c r="A59">
        <f>Data!AH:AH</f>
        <v>4.5199999999999996</v>
      </c>
      <c r="B59">
        <f>Data!AI:AI</f>
        <v>88</v>
      </c>
      <c r="O59">
        <f t="shared" si="0"/>
        <v>11.54031999999998</v>
      </c>
    </row>
    <row r="60" spans="1:15" x14ac:dyDescent="0.3">
      <c r="A60">
        <f>Data!AH:AH</f>
        <v>4.1399999999999997</v>
      </c>
      <c r="B60">
        <f>Data!AI:AI</f>
        <v>93</v>
      </c>
      <c r="O60">
        <f t="shared" si="0"/>
        <v>10.017239999999987</v>
      </c>
    </row>
    <row r="61" spans="1:15" x14ac:dyDescent="0.3">
      <c r="A61">
        <f>Data!AH:AH</f>
        <v>3.92</v>
      </c>
      <c r="B61">
        <f>Data!AI:AI</f>
        <v>83</v>
      </c>
      <c r="O61">
        <f t="shared" si="0"/>
        <v>-3.7592800000000182</v>
      </c>
    </row>
    <row r="62" spans="1:15" x14ac:dyDescent="0.3">
      <c r="A62">
        <f>Data!AH:AH</f>
        <v>4.58</v>
      </c>
      <c r="B62">
        <f>Data!AI:AI</f>
        <v>64</v>
      </c>
      <c r="O62">
        <f t="shared" si="0"/>
        <v>-11.429720000000003</v>
      </c>
    </row>
    <row r="63" spans="1:15" x14ac:dyDescent="0.3">
      <c r="A63">
        <f>Data!AH:AH</f>
        <v>3.69</v>
      </c>
      <c r="B63">
        <f>Data!AI:AI</f>
        <v>79</v>
      </c>
      <c r="O63">
        <f t="shared" si="0"/>
        <v>-11.707460000000012</v>
      </c>
    </row>
    <row r="64" spans="1:15" x14ac:dyDescent="0.3">
      <c r="A64">
        <f>Data!AH:AH</f>
        <v>3.66</v>
      </c>
      <c r="B64">
        <f>Data!AI:AI</f>
        <v>96</v>
      </c>
      <c r="O64">
        <f t="shared" si="0"/>
        <v>4.777559999999994</v>
      </c>
    </row>
    <row r="65" spans="1:15" x14ac:dyDescent="0.3">
      <c r="A65">
        <f>Data!AH:AH</f>
        <v>4.41</v>
      </c>
      <c r="B65">
        <f>Data!AI:AI</f>
        <v>71</v>
      </c>
      <c r="O65">
        <f t="shared" si="0"/>
        <v>-7.3479400000000084</v>
      </c>
    </row>
    <row r="66" spans="1:15" x14ac:dyDescent="0.3">
      <c r="A66">
        <f>Data!AH:AH</f>
        <v>4.3600000000000003</v>
      </c>
      <c r="B66">
        <f>Data!AI:AI</f>
        <v>73</v>
      </c>
      <c r="O66">
        <f t="shared" si="0"/>
        <v>-6.2062400000000082</v>
      </c>
    </row>
    <row r="67" spans="1:15" x14ac:dyDescent="0.3">
      <c r="A67">
        <f>Data!AH:AH</f>
        <v>4.68</v>
      </c>
      <c r="B67">
        <f>Data!AI:AI</f>
        <v>73</v>
      </c>
      <c r="O67">
        <f t="shared" ref="O67:O130" si="1">B67-(-17.166*A67+154.05)</f>
        <v>-0.71312000000001774</v>
      </c>
    </row>
    <row r="68" spans="1:15" x14ac:dyDescent="0.3">
      <c r="A68">
        <f>Data!AH:AH</f>
        <v>3.78</v>
      </c>
      <c r="B68">
        <f>Data!AI:AI</f>
        <v>76</v>
      </c>
      <c r="O68">
        <f t="shared" si="1"/>
        <v>-13.162520000000015</v>
      </c>
    </row>
    <row r="69" spans="1:15" x14ac:dyDescent="0.3">
      <c r="A69">
        <f>Data!AH:AH</f>
        <v>4.03</v>
      </c>
      <c r="B69">
        <f>Data!AI:AI</f>
        <v>85</v>
      </c>
      <c r="O69">
        <f t="shared" si="1"/>
        <v>0.12897999999999854</v>
      </c>
    </row>
    <row r="70" spans="1:15" x14ac:dyDescent="0.3">
      <c r="A70">
        <f>Data!AH:AH</f>
        <v>5.05</v>
      </c>
      <c r="B70">
        <f>Data!AI:AI</f>
        <v>66</v>
      </c>
      <c r="O70">
        <f t="shared" si="1"/>
        <v>-1.3617000000000132</v>
      </c>
    </row>
    <row r="71" spans="1:15" x14ac:dyDescent="0.3">
      <c r="A71">
        <f>Data!AH:AH</f>
        <v>4.3499999999999996</v>
      </c>
      <c r="B71">
        <f>Data!AI:AI</f>
        <v>90</v>
      </c>
      <c r="O71">
        <f t="shared" si="1"/>
        <v>10.622099999999989</v>
      </c>
    </row>
    <row r="72" spans="1:15" x14ac:dyDescent="0.3">
      <c r="A72">
        <f>Data!AH:AH</f>
        <v>4.46</v>
      </c>
      <c r="B72">
        <f>Data!AI:AI</f>
        <v>70</v>
      </c>
      <c r="O72">
        <f t="shared" si="1"/>
        <v>-7.4896400000000085</v>
      </c>
    </row>
    <row r="73" spans="1:15" x14ac:dyDescent="0.3">
      <c r="A73">
        <f>Data!AH:AH</f>
        <v>3.85</v>
      </c>
      <c r="B73">
        <f>Data!AI:AI</f>
        <v>89</v>
      </c>
      <c r="O73">
        <f t="shared" si="1"/>
        <v>1.0390999999999906</v>
      </c>
    </row>
    <row r="74" spans="1:15" x14ac:dyDescent="0.3">
      <c r="A74">
        <f>Data!AH:AH</f>
        <v>3.89</v>
      </c>
      <c r="B74">
        <f>Data!AI:AI</f>
        <v>98</v>
      </c>
      <c r="O74">
        <f t="shared" si="1"/>
        <v>10.725739999999988</v>
      </c>
    </row>
    <row r="75" spans="1:15" x14ac:dyDescent="0.3">
      <c r="A75">
        <f>Data!AH:AH</f>
        <v>3.81</v>
      </c>
      <c r="B75">
        <f>Data!AI:AI</f>
        <v>94</v>
      </c>
      <c r="O75">
        <f t="shared" si="1"/>
        <v>5.3524599999999936</v>
      </c>
    </row>
    <row r="76" spans="1:15" x14ac:dyDescent="0.3">
      <c r="A76">
        <f>Data!AH:AH</f>
        <v>4.16</v>
      </c>
      <c r="B76">
        <f>Data!AI:AI</f>
        <v>77</v>
      </c>
      <c r="O76">
        <f t="shared" si="1"/>
        <v>-5.6394400000000076</v>
      </c>
    </row>
    <row r="77" spans="1:15" x14ac:dyDescent="0.3">
      <c r="A77">
        <f>Data!AH:AH</f>
        <v>4.0599999999999996</v>
      </c>
      <c r="B77">
        <f>Data!AI:AI</f>
        <v>82</v>
      </c>
      <c r="O77">
        <f t="shared" si="1"/>
        <v>-2.3560400000000215</v>
      </c>
    </row>
    <row r="78" spans="1:15" x14ac:dyDescent="0.3">
      <c r="A78">
        <f>Data!AH:AH</f>
        <v>4.8</v>
      </c>
      <c r="B78">
        <f>Data!AI:AI</f>
        <v>70</v>
      </c>
      <c r="O78">
        <f t="shared" si="1"/>
        <v>-1.6532000000000124</v>
      </c>
    </row>
    <row r="79" spans="1:15" x14ac:dyDescent="0.3">
      <c r="A79">
        <f>Data!AH:AH</f>
        <v>3.81</v>
      </c>
      <c r="B79">
        <f>Data!AI:AI</f>
        <v>79</v>
      </c>
      <c r="O79">
        <f t="shared" si="1"/>
        <v>-9.6475400000000064</v>
      </c>
    </row>
    <row r="80" spans="1:15" x14ac:dyDescent="0.3">
      <c r="A80">
        <f>Data!AH:AH</f>
        <v>4.0999999999999996</v>
      </c>
      <c r="B80">
        <f>Data!AI:AI</f>
        <v>84</v>
      </c>
      <c r="O80">
        <f t="shared" si="1"/>
        <v>0.33059999999998979</v>
      </c>
    </row>
    <row r="81" spans="1:15" x14ac:dyDescent="0.3">
      <c r="A81">
        <f>Data!AH:AH</f>
        <v>3.53</v>
      </c>
      <c r="B81">
        <f>Data!AI:AI</f>
        <v>88</v>
      </c>
      <c r="O81">
        <f t="shared" si="1"/>
        <v>-5.4540200000000141</v>
      </c>
    </row>
    <row r="82" spans="1:15" x14ac:dyDescent="0.3">
      <c r="A82">
        <f>Data!AH:AH</f>
        <v>4.24</v>
      </c>
      <c r="B82">
        <f>Data!AI:AI</f>
        <v>73</v>
      </c>
      <c r="O82">
        <f t="shared" si="1"/>
        <v>-8.2661599999999993</v>
      </c>
    </row>
    <row r="83" spans="1:15" x14ac:dyDescent="0.3">
      <c r="A83">
        <f>Data!AH:AH</f>
        <v>3.9</v>
      </c>
      <c r="B83">
        <f>Data!AI:AI</f>
        <v>88</v>
      </c>
      <c r="O83">
        <f t="shared" si="1"/>
        <v>0.89739999999999043</v>
      </c>
    </row>
    <row r="84" spans="1:15" x14ac:dyDescent="0.3">
      <c r="A84">
        <f>Data!AH:AH</f>
        <v>3.56</v>
      </c>
      <c r="B84">
        <f>Data!AI:AI</f>
        <v>77</v>
      </c>
      <c r="O84">
        <f t="shared" si="1"/>
        <v>-15.939040000000006</v>
      </c>
    </row>
    <row r="85" spans="1:15" x14ac:dyDescent="0.3">
      <c r="A85">
        <f>Data!AH:AH</f>
        <v>3.42</v>
      </c>
      <c r="B85">
        <f>Data!AI:AI</f>
        <v>87</v>
      </c>
      <c r="O85">
        <f t="shared" si="1"/>
        <v>-8.3422800000000166</v>
      </c>
    </row>
    <row r="86" spans="1:15" x14ac:dyDescent="0.3">
      <c r="A86">
        <f>Data!AH:AH</f>
        <v>3.79</v>
      </c>
      <c r="B86">
        <f>Data!AI:AI</f>
        <v>88</v>
      </c>
      <c r="O86">
        <f t="shared" si="1"/>
        <v>-0.99086000000001206</v>
      </c>
    </row>
    <row r="87" spans="1:15" x14ac:dyDescent="0.3">
      <c r="A87">
        <f>Data!AH:AH</f>
        <v>3.72</v>
      </c>
      <c r="B87">
        <f>Data!AI:AI</f>
        <v>90</v>
      </c>
      <c r="O87">
        <f t="shared" si="1"/>
        <v>-0.19248000000000332</v>
      </c>
    </row>
    <row r="88" spans="1:15" x14ac:dyDescent="0.3">
      <c r="A88">
        <f>Data!AH:AH</f>
        <v>3.86</v>
      </c>
      <c r="B88">
        <f>Data!AI:AI</f>
        <v>77</v>
      </c>
      <c r="O88">
        <f t="shared" si="1"/>
        <v>-10.789240000000007</v>
      </c>
    </row>
    <row r="89" spans="1:15" x14ac:dyDescent="0.3">
      <c r="A89">
        <f>Data!AH:AH</f>
        <v>4.7699999999999996</v>
      </c>
      <c r="B89">
        <f>Data!AI:AI</f>
        <v>67</v>
      </c>
      <c r="O89">
        <f t="shared" si="1"/>
        <v>-5.1681800000000209</v>
      </c>
    </row>
    <row r="90" spans="1:15" x14ac:dyDescent="0.3">
      <c r="A90">
        <f>Data!AH:AH</f>
        <v>4.2300000000000004</v>
      </c>
      <c r="B90">
        <f>Data!AI:AI</f>
        <v>83</v>
      </c>
      <c r="O90">
        <f t="shared" si="1"/>
        <v>1.5621799999999979</v>
      </c>
    </row>
    <row r="91" spans="1:15" x14ac:dyDescent="0.3">
      <c r="A91">
        <f>Data!AH:AH</f>
        <v>3.43</v>
      </c>
      <c r="B91">
        <f>Data!AI:AI</f>
        <v>96</v>
      </c>
      <c r="O91">
        <f t="shared" si="1"/>
        <v>0.82937999999998624</v>
      </c>
    </row>
    <row r="92" spans="1:15" x14ac:dyDescent="0.3">
      <c r="A92">
        <f>Data!AH:AH</f>
        <v>4.29</v>
      </c>
      <c r="B92">
        <f>Data!AI:AI</f>
        <v>81</v>
      </c>
      <c r="O92">
        <f t="shared" si="1"/>
        <v>0.59213999999998634</v>
      </c>
    </row>
    <row r="93" spans="1:15" x14ac:dyDescent="0.3">
      <c r="A93">
        <f>Data!AH:AH</f>
        <v>3.38</v>
      </c>
      <c r="B93">
        <f>Data!AI:AI</f>
        <v>96</v>
      </c>
      <c r="O93">
        <f t="shared" si="1"/>
        <v>-2.8920000000013601E-2</v>
      </c>
    </row>
    <row r="94" spans="1:15" x14ac:dyDescent="0.3">
      <c r="A94">
        <f>Data!AH:AH</f>
        <v>4.38</v>
      </c>
      <c r="B94">
        <f>Data!AI:AI</f>
        <v>85</v>
      </c>
      <c r="O94">
        <f t="shared" si="1"/>
        <v>6.1370799999999832</v>
      </c>
    </row>
    <row r="95" spans="1:15" x14ac:dyDescent="0.3">
      <c r="A95">
        <f>Data!AH:AH</f>
        <v>4.05</v>
      </c>
      <c r="B95">
        <f>Data!AI:AI</f>
        <v>97</v>
      </c>
      <c r="O95">
        <f t="shared" si="1"/>
        <v>12.47229999999999</v>
      </c>
    </row>
    <row r="96" spans="1:15" x14ac:dyDescent="0.3">
      <c r="A96">
        <f>Data!AH:AH</f>
        <v>4.25</v>
      </c>
      <c r="B96">
        <f>Data!AI:AI</f>
        <v>66</v>
      </c>
      <c r="O96">
        <f t="shared" si="1"/>
        <v>-15.094500000000011</v>
      </c>
    </row>
    <row r="97" spans="1:15" x14ac:dyDescent="0.3">
      <c r="A97">
        <f>Data!AH:AH</f>
        <v>4.46</v>
      </c>
      <c r="B97">
        <f>Data!AI:AI</f>
        <v>63</v>
      </c>
      <c r="O97">
        <f t="shared" si="1"/>
        <v>-14.489640000000009</v>
      </c>
    </row>
    <row r="98" spans="1:15" x14ac:dyDescent="0.3">
      <c r="A98">
        <f>Data!AH:AH</f>
        <v>3.64</v>
      </c>
      <c r="B98">
        <f>Data!AI:AI</f>
        <v>90</v>
      </c>
      <c r="O98">
        <f t="shared" si="1"/>
        <v>-1.5657600000000116</v>
      </c>
    </row>
    <row r="99" spans="1:15" x14ac:dyDescent="0.3">
      <c r="A99">
        <f>Data!AH:AH</f>
        <v>4.09</v>
      </c>
      <c r="B99">
        <f>Data!AI:AI</f>
        <v>92</v>
      </c>
      <c r="O99">
        <f t="shared" si="1"/>
        <v>8.158939999999987</v>
      </c>
    </row>
    <row r="100" spans="1:15" x14ac:dyDescent="0.3">
      <c r="A100">
        <f>Data!AH:AH</f>
        <v>4.6900000000000004</v>
      </c>
      <c r="B100">
        <f>Data!AI:AI</f>
        <v>74</v>
      </c>
      <c r="O100">
        <f t="shared" si="1"/>
        <v>0.45853999999999928</v>
      </c>
    </row>
    <row r="101" spans="1:15" x14ac:dyDescent="0.3">
      <c r="A101">
        <f>Data!AH:AH</f>
        <v>3.85</v>
      </c>
      <c r="B101">
        <f>Data!AI:AI</f>
        <v>93</v>
      </c>
      <c r="O101">
        <f t="shared" si="1"/>
        <v>5.0390999999999906</v>
      </c>
    </row>
    <row r="102" spans="1:15" x14ac:dyDescent="0.3">
      <c r="A102">
        <f>Data!AH:AH</f>
        <v>5.23</v>
      </c>
      <c r="B102">
        <f>Data!AI:AI</f>
        <v>51</v>
      </c>
      <c r="O102">
        <f t="shared" si="1"/>
        <v>-13.271820000000005</v>
      </c>
    </row>
    <row r="103" spans="1:15" x14ac:dyDescent="0.3">
      <c r="A103">
        <f>Data!AH:AH</f>
        <v>3.71</v>
      </c>
      <c r="B103">
        <f>Data!AI:AI</f>
        <v>86</v>
      </c>
      <c r="O103">
        <f t="shared" si="1"/>
        <v>-4.3641400000000203</v>
      </c>
    </row>
    <row r="104" spans="1:15" x14ac:dyDescent="0.3">
      <c r="A104">
        <f>Data!AH:AH</f>
        <v>4.55</v>
      </c>
      <c r="B104">
        <f>Data!AI:AI</f>
        <v>78</v>
      </c>
      <c r="O104">
        <f t="shared" si="1"/>
        <v>2.0552999999999884</v>
      </c>
    </row>
    <row r="105" spans="1:15" x14ac:dyDescent="0.3">
      <c r="A105">
        <f>Data!AH:AH</f>
        <v>3.59</v>
      </c>
      <c r="B105">
        <f>Data!AI:AI</f>
        <v>92</v>
      </c>
      <c r="O105">
        <f t="shared" si="1"/>
        <v>-0.42406000000001143</v>
      </c>
    </row>
    <row r="106" spans="1:15" x14ac:dyDescent="0.3">
      <c r="A106">
        <f>Data!AH:AH</f>
        <v>3.99</v>
      </c>
      <c r="B106">
        <f>Data!AI:AI</f>
        <v>62</v>
      </c>
      <c r="O106">
        <f t="shared" si="1"/>
        <v>-23.557660000000013</v>
      </c>
    </row>
    <row r="107" spans="1:15" x14ac:dyDescent="0.3">
      <c r="A107">
        <f>Data!AH:AH</f>
        <v>4.24</v>
      </c>
      <c r="B107">
        <f>Data!AI:AI</f>
        <v>74</v>
      </c>
      <c r="O107">
        <f t="shared" si="1"/>
        <v>-7.2661599999999993</v>
      </c>
    </row>
    <row r="108" spans="1:15" x14ac:dyDescent="0.3">
      <c r="A108">
        <f>Data!AH:AH</f>
        <v>4.8600000000000003</v>
      </c>
      <c r="B108">
        <f>Data!AI:AI</f>
        <v>66</v>
      </c>
      <c r="O108">
        <f t="shared" si="1"/>
        <v>-4.6232400000000098</v>
      </c>
    </row>
    <row r="109" spans="1:15" x14ac:dyDescent="0.3">
      <c r="A109">
        <f>Data!AH:AH</f>
        <v>4.22</v>
      </c>
      <c r="B109">
        <f>Data!AI:AI</f>
        <v>74</v>
      </c>
      <c r="O109">
        <f t="shared" si="1"/>
        <v>-7.6094800000000191</v>
      </c>
    </row>
    <row r="110" spans="1:15" x14ac:dyDescent="0.3">
      <c r="A110">
        <f>Data!AH:AH</f>
        <v>4.1399999999999997</v>
      </c>
      <c r="B110">
        <f>Data!AI:AI</f>
        <v>85</v>
      </c>
      <c r="O110">
        <f t="shared" si="1"/>
        <v>2.0172399999999868</v>
      </c>
    </row>
    <row r="111" spans="1:15" x14ac:dyDescent="0.3">
      <c r="A111">
        <f>Data!AH:AH</f>
        <v>3.86</v>
      </c>
      <c r="B111">
        <f>Data!AI:AI</f>
        <v>96</v>
      </c>
      <c r="O111">
        <f t="shared" si="1"/>
        <v>8.2107599999999934</v>
      </c>
    </row>
    <row r="112" spans="1:15" x14ac:dyDescent="0.3">
      <c r="A112">
        <f>Data!AH:AH</f>
        <v>4.62</v>
      </c>
      <c r="B112">
        <f>Data!AI:AI</f>
        <v>73</v>
      </c>
      <c r="O112">
        <f t="shared" si="1"/>
        <v>-1.7430800000000062</v>
      </c>
    </row>
    <row r="113" spans="1:15" x14ac:dyDescent="0.3">
      <c r="A113">
        <f>Data!AH:AH</f>
        <v>3.56</v>
      </c>
      <c r="B113">
        <f>Data!AI:AI</f>
        <v>94</v>
      </c>
      <c r="O113">
        <f t="shared" si="1"/>
        <v>1.0609599999999944</v>
      </c>
    </row>
    <row r="114" spans="1:15" x14ac:dyDescent="0.3">
      <c r="A114">
        <f>Data!AH:AH</f>
        <v>4.32</v>
      </c>
      <c r="B114">
        <f>Data!AI:AI</f>
        <v>76</v>
      </c>
      <c r="O114">
        <f t="shared" si="1"/>
        <v>-3.8928800000000052</v>
      </c>
    </row>
    <row r="115" spans="1:15" x14ac:dyDescent="0.3">
      <c r="A115">
        <f>Data!AH:AH</f>
        <v>4.6500000000000004</v>
      </c>
      <c r="B115">
        <f>Data!AI:AI</f>
        <v>71</v>
      </c>
      <c r="O115">
        <f t="shared" si="1"/>
        <v>-3.2280999999999977</v>
      </c>
    </row>
    <row r="116" spans="1:15" x14ac:dyDescent="0.3">
      <c r="A116">
        <f>Data!AH:AH</f>
        <v>4.2699999999999996</v>
      </c>
      <c r="B116">
        <f>Data!AI:AI</f>
        <v>76</v>
      </c>
      <c r="O116">
        <f t="shared" si="1"/>
        <v>-4.7511800000000193</v>
      </c>
    </row>
    <row r="117" spans="1:15" x14ac:dyDescent="0.3">
      <c r="A117">
        <f>Data!AH:AH</f>
        <v>3.68</v>
      </c>
      <c r="B117">
        <f>Data!AI:AI</f>
        <v>97</v>
      </c>
      <c r="O117">
        <f t="shared" si="1"/>
        <v>6.1208799999999997</v>
      </c>
    </row>
    <row r="118" spans="1:15" x14ac:dyDescent="0.3">
      <c r="A118">
        <f>Data!AH:AH</f>
        <v>3.96</v>
      </c>
      <c r="B118">
        <f>Data!AI:AI</f>
        <v>92</v>
      </c>
      <c r="O118">
        <f t="shared" si="1"/>
        <v>5.9273599999999931</v>
      </c>
    </row>
    <row r="119" spans="1:15" x14ac:dyDescent="0.3">
      <c r="A119">
        <f>Data!AH:AH</f>
        <v>3.9</v>
      </c>
      <c r="B119">
        <f>Data!AI:AI</f>
        <v>91</v>
      </c>
      <c r="O119">
        <f t="shared" si="1"/>
        <v>3.8973999999999904</v>
      </c>
    </row>
    <row r="120" spans="1:15" x14ac:dyDescent="0.3">
      <c r="A120">
        <f>Data!AH:AH</f>
        <v>4.67</v>
      </c>
      <c r="B120">
        <f>Data!AI:AI</f>
        <v>74</v>
      </c>
      <c r="O120">
        <f t="shared" si="1"/>
        <v>0.11521999999999366</v>
      </c>
    </row>
    <row r="121" spans="1:15" x14ac:dyDescent="0.3">
      <c r="A121">
        <f>Data!AH:AH</f>
        <v>3.86</v>
      </c>
      <c r="B121">
        <f>Data!AI:AI</f>
        <v>86</v>
      </c>
      <c r="O121">
        <f t="shared" si="1"/>
        <v>-1.7892400000000066</v>
      </c>
    </row>
    <row r="122" spans="1:15" x14ac:dyDescent="0.3">
      <c r="A122">
        <f>Data!AH:AH</f>
        <v>4.25</v>
      </c>
      <c r="B122">
        <f>Data!AI:AI</f>
        <v>81</v>
      </c>
      <c r="O122">
        <f t="shared" si="1"/>
        <v>-9.4500000000010687E-2</v>
      </c>
    </row>
    <row r="123" spans="1:15" x14ac:dyDescent="0.3">
      <c r="A123">
        <f>Data!AH:AH</f>
        <v>3.7</v>
      </c>
      <c r="B123">
        <f>Data!AI:AI</f>
        <v>94</v>
      </c>
      <c r="O123">
        <f t="shared" si="1"/>
        <v>3.4641999999999911</v>
      </c>
    </row>
    <row r="124" spans="1:15" x14ac:dyDescent="0.3">
      <c r="A124">
        <f>Data!AH:AH</f>
        <v>4.3499999999999996</v>
      </c>
      <c r="B124">
        <f>Data!AI:AI</f>
        <v>93</v>
      </c>
      <c r="O124">
        <f t="shared" si="1"/>
        <v>13.622099999999989</v>
      </c>
    </row>
    <row r="125" spans="1:15" x14ac:dyDescent="0.3">
      <c r="A125">
        <f>Data!AH:AH</f>
        <v>4.9800000000000004</v>
      </c>
      <c r="B125">
        <f>Data!AI:AI</f>
        <v>69</v>
      </c>
      <c r="O125">
        <f t="shared" si="1"/>
        <v>0.43667999999999552</v>
      </c>
    </row>
    <row r="126" spans="1:15" x14ac:dyDescent="0.3">
      <c r="A126">
        <f>Data!AH:AH</f>
        <v>4.6900000000000004</v>
      </c>
      <c r="B126">
        <f>Data!AI:AI</f>
        <v>61</v>
      </c>
      <c r="O126">
        <f t="shared" si="1"/>
        <v>-12.541460000000001</v>
      </c>
    </row>
    <row r="127" spans="1:15" x14ac:dyDescent="0.3">
      <c r="A127">
        <f>Data!AH:AH</f>
        <v>4.17</v>
      </c>
      <c r="B127">
        <f>Data!AI:AI</f>
        <v>85</v>
      </c>
      <c r="O127">
        <f t="shared" si="1"/>
        <v>2.5322199999999953</v>
      </c>
    </row>
    <row r="128" spans="1:15" x14ac:dyDescent="0.3">
      <c r="A128">
        <f>Data!AH:AH</f>
        <v>3.63</v>
      </c>
      <c r="B128">
        <f>Data!AI:AI</f>
        <v>97</v>
      </c>
      <c r="O128">
        <f t="shared" si="1"/>
        <v>5.2625799999999856</v>
      </c>
    </row>
    <row r="129" spans="1:15" x14ac:dyDescent="0.3">
      <c r="A129">
        <f>Data!AH:AH</f>
        <v>5.22</v>
      </c>
      <c r="B129">
        <f>Data!AI:AI</f>
        <v>68</v>
      </c>
      <c r="O129">
        <f t="shared" si="1"/>
        <v>3.5565199999999919</v>
      </c>
    </row>
    <row r="130" spans="1:15" x14ac:dyDescent="0.3">
      <c r="A130">
        <f>Data!AH:AH</f>
        <v>5.49</v>
      </c>
      <c r="B130">
        <f>Data!AI:AI</f>
        <v>64</v>
      </c>
      <c r="O130">
        <f t="shared" si="1"/>
        <v>4.1913399999999967</v>
      </c>
    </row>
    <row r="131" spans="1:15" x14ac:dyDescent="0.3">
      <c r="A131">
        <f>Data!AH:AH</f>
        <v>4.1399999999999997</v>
      </c>
      <c r="B131">
        <f>Data!AI:AI</f>
        <v>88</v>
      </c>
      <c r="O131">
        <f t="shared" ref="O131:O151" si="2">B131-(-17.166*A131+154.05)</f>
        <v>5.0172399999999868</v>
      </c>
    </row>
    <row r="132" spans="1:15" x14ac:dyDescent="0.3">
      <c r="A132">
        <f>Data!AH:AH</f>
        <v>4.9000000000000004</v>
      </c>
      <c r="B132">
        <f>Data!AI:AI</f>
        <v>55</v>
      </c>
      <c r="O132">
        <f t="shared" si="2"/>
        <v>-14.936599999999999</v>
      </c>
    </row>
    <row r="133" spans="1:15" x14ac:dyDescent="0.3">
      <c r="A133">
        <f>Data!AH:AH</f>
        <v>4.5999999999999996</v>
      </c>
      <c r="B133">
        <f>Data!AI:AI</f>
        <v>72</v>
      </c>
      <c r="O133">
        <f t="shared" si="2"/>
        <v>-3.0864000000000118</v>
      </c>
    </row>
    <row r="134" spans="1:15" x14ac:dyDescent="0.3">
      <c r="A134">
        <f>Data!AH:AH</f>
        <v>4.3099999999999996</v>
      </c>
      <c r="B134">
        <f>Data!AI:AI</f>
        <v>89</v>
      </c>
      <c r="O134">
        <f t="shared" si="2"/>
        <v>8.9354599999999778</v>
      </c>
    </row>
    <row r="135" spans="1:15" x14ac:dyDescent="0.3">
      <c r="A135">
        <f>Data!AH:AH</f>
        <v>3.69</v>
      </c>
      <c r="B135">
        <f>Data!AI:AI</f>
        <v>86</v>
      </c>
      <c r="O135">
        <f t="shared" si="2"/>
        <v>-4.7074600000000117</v>
      </c>
    </row>
    <row r="136" spans="1:15" x14ac:dyDescent="0.3">
      <c r="A136">
        <f>Data!AH:AH</f>
        <v>4.47</v>
      </c>
      <c r="B136">
        <f>Data!AI:AI</f>
        <v>69</v>
      </c>
      <c r="O136">
        <f t="shared" si="2"/>
        <v>-8.3179800000000199</v>
      </c>
    </row>
    <row r="137" spans="1:15" x14ac:dyDescent="0.3">
      <c r="A137">
        <f>Data!AH:AH</f>
        <v>4.5199999999999996</v>
      </c>
      <c r="B137">
        <f>Data!AI:AI</f>
        <v>83</v>
      </c>
      <c r="O137">
        <f t="shared" si="2"/>
        <v>6.5403199999999799</v>
      </c>
    </row>
    <row r="138" spans="1:15" x14ac:dyDescent="0.3">
      <c r="A138">
        <f>Data!AH:AH</f>
        <v>5.14</v>
      </c>
      <c r="B138">
        <f>Data!AI:AI</f>
        <v>66</v>
      </c>
      <c r="O138">
        <f t="shared" si="2"/>
        <v>0.18323999999998364</v>
      </c>
    </row>
    <row r="139" spans="1:15" x14ac:dyDescent="0.3">
      <c r="A139">
        <f>Data!AH:AH</f>
        <v>4.38</v>
      </c>
      <c r="B139">
        <f>Data!AI:AI</f>
        <v>74</v>
      </c>
      <c r="O139">
        <f t="shared" si="2"/>
        <v>-4.8629200000000168</v>
      </c>
    </row>
    <row r="140" spans="1:15" x14ac:dyDescent="0.3">
      <c r="A140">
        <f>Data!AH:AH</f>
        <v>4.12</v>
      </c>
      <c r="B140">
        <f>Data!AI:AI</f>
        <v>95</v>
      </c>
      <c r="O140">
        <f t="shared" si="2"/>
        <v>11.673919999999995</v>
      </c>
    </row>
    <row r="141" spans="1:15" x14ac:dyDescent="0.3">
      <c r="A141">
        <f>Data!AH:AH</f>
        <v>3.79</v>
      </c>
      <c r="B141">
        <f>Data!AI:AI</f>
        <v>94</v>
      </c>
      <c r="O141">
        <f t="shared" si="2"/>
        <v>5.0091399999999879</v>
      </c>
    </row>
    <row r="142" spans="1:15" x14ac:dyDescent="0.3">
      <c r="A142">
        <f>Data!AH:AH</f>
        <v>4.2</v>
      </c>
      <c r="B142">
        <f>Data!AI:AI</f>
        <v>81</v>
      </c>
      <c r="O142">
        <f t="shared" si="2"/>
        <v>-0.95280000000001053</v>
      </c>
    </row>
    <row r="143" spans="1:15" x14ac:dyDescent="0.3">
      <c r="A143">
        <f>Data!AH:AH</f>
        <v>4.16</v>
      </c>
      <c r="B143">
        <f>Data!AI:AI</f>
        <v>79</v>
      </c>
      <c r="O143">
        <f t="shared" si="2"/>
        <v>-3.6394400000000076</v>
      </c>
    </row>
    <row r="144" spans="1:15" x14ac:dyDescent="0.3">
      <c r="A144">
        <f>Data!AH:AH</f>
        <v>4.38</v>
      </c>
      <c r="B144">
        <f>Data!AI:AI</f>
        <v>76</v>
      </c>
      <c r="O144">
        <f t="shared" si="2"/>
        <v>-2.8629200000000168</v>
      </c>
    </row>
    <row r="145" spans="1:15" x14ac:dyDescent="0.3">
      <c r="A145">
        <f>Data!AH:AH</f>
        <v>4.0199999999999996</v>
      </c>
      <c r="B145">
        <f>Data!AI:AI</f>
        <v>75</v>
      </c>
      <c r="O145">
        <f t="shared" si="2"/>
        <v>-10.042680000000018</v>
      </c>
    </row>
    <row r="146" spans="1:15" x14ac:dyDescent="0.3">
      <c r="A146">
        <f>Data!AH:AH</f>
        <v>4.01</v>
      </c>
      <c r="B146">
        <f>Data!AI:AI</f>
        <v>94</v>
      </c>
      <c r="O146">
        <f t="shared" si="2"/>
        <v>8.7856599999999929</v>
      </c>
    </row>
    <row r="147" spans="1:15" x14ac:dyDescent="0.3">
      <c r="A147">
        <f>Data!AH:AH</f>
        <v>4</v>
      </c>
      <c r="B147">
        <f>Data!AI:AI</f>
        <v>88</v>
      </c>
      <c r="O147">
        <f t="shared" si="2"/>
        <v>2.6139999999999901</v>
      </c>
    </row>
    <row r="148" spans="1:15" x14ac:dyDescent="0.3">
      <c r="A148">
        <f>Data!AH:AH</f>
        <v>3.56</v>
      </c>
      <c r="B148">
        <f>Data!AI:AI</f>
        <v>90</v>
      </c>
      <c r="O148">
        <f t="shared" si="2"/>
        <v>-2.9390400000000056</v>
      </c>
    </row>
    <row r="149" spans="1:15" x14ac:dyDescent="0.3">
      <c r="A149">
        <f>Data!AH:AH</f>
        <v>4.3600000000000003</v>
      </c>
      <c r="B149">
        <f>Data!AI:AI</f>
        <v>93</v>
      </c>
      <c r="O149">
        <f t="shared" si="2"/>
        <v>13.793759999999992</v>
      </c>
    </row>
    <row r="150" spans="1:15" x14ac:dyDescent="0.3">
      <c r="A150">
        <f>Data!AH:AH</f>
        <v>4.84</v>
      </c>
      <c r="B150">
        <f>Data!AI:AI</f>
        <v>73</v>
      </c>
      <c r="O150">
        <f t="shared" si="2"/>
        <v>2.0334399999999846</v>
      </c>
    </row>
    <row r="151" spans="1:15" x14ac:dyDescent="0.3">
      <c r="A151">
        <f>Data!AH:AH</f>
        <v>3.67</v>
      </c>
      <c r="B151">
        <f>Data!AI:AI</f>
        <v>98</v>
      </c>
      <c r="O151">
        <f t="shared" si="2"/>
        <v>6.9492199999999968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5405-5BE4-4B61-927A-81F1278DF331}">
  <dimension ref="A1:P151"/>
  <sheetViews>
    <sheetView workbookViewId="0">
      <selection activeCell="R7" sqref="R7"/>
    </sheetView>
  </sheetViews>
  <sheetFormatPr defaultRowHeight="14.4" x14ac:dyDescent="0.3"/>
  <cols>
    <col min="7" max="7" width="12.6640625" bestFit="1" customWidth="1"/>
  </cols>
  <sheetData>
    <row r="1" spans="1:16" x14ac:dyDescent="0.3">
      <c r="A1" t="str">
        <f>Data!E:E</f>
        <v>R/G</v>
      </c>
      <c r="B1" t="str">
        <f>Data!AH:AH</f>
        <v>RA/G</v>
      </c>
      <c r="D1" t="s">
        <v>132</v>
      </c>
      <c r="E1" t="s">
        <v>118</v>
      </c>
    </row>
    <row r="2" spans="1:16" x14ac:dyDescent="0.3">
      <c r="A2">
        <f>Data!E:E</f>
        <v>4.6399999999999997</v>
      </c>
      <c r="B2">
        <f>Data!AH:AH</f>
        <v>5.49</v>
      </c>
      <c r="D2">
        <f>A2-B2</f>
        <v>-0.85000000000000053</v>
      </c>
      <c r="E2">
        <f>Data!AI:AI</f>
        <v>69</v>
      </c>
    </row>
    <row r="3" spans="1:16" x14ac:dyDescent="0.3">
      <c r="A3">
        <f>Data!E:E</f>
        <v>4.03</v>
      </c>
      <c r="B3">
        <f>Data!AH:AH</f>
        <v>4.84</v>
      </c>
      <c r="D3">
        <f t="shared" ref="D3:D66" si="0">A3-B3</f>
        <v>-0.80999999999999961</v>
      </c>
      <c r="E3">
        <f>Data!AI:AI</f>
        <v>68</v>
      </c>
    </row>
    <row r="4" spans="1:16" x14ac:dyDescent="0.3">
      <c r="A4">
        <f>Data!E:E</f>
        <v>4.59</v>
      </c>
      <c r="B4">
        <f>Data!AH:AH</f>
        <v>4.41</v>
      </c>
      <c r="D4">
        <f t="shared" si="0"/>
        <v>0.17999999999999972</v>
      </c>
      <c r="E4">
        <f>Data!AI:AI</f>
        <v>89</v>
      </c>
    </row>
    <row r="5" spans="1:16" x14ac:dyDescent="0.3">
      <c r="A5">
        <f>Data!E:E</f>
        <v>5.42</v>
      </c>
      <c r="B5">
        <f>Data!AH:AH</f>
        <v>4.28</v>
      </c>
      <c r="D5">
        <f t="shared" si="0"/>
        <v>1.1399999999999997</v>
      </c>
      <c r="E5">
        <f>Data!AI:AI</f>
        <v>93</v>
      </c>
    </row>
    <row r="6" spans="1:16" x14ac:dyDescent="0.3">
      <c r="A6">
        <f>Data!E:E</f>
        <v>4.99</v>
      </c>
      <c r="B6">
        <f>Data!AH:AH</f>
        <v>3.43</v>
      </c>
      <c r="D6">
        <f t="shared" si="0"/>
        <v>1.56</v>
      </c>
      <c r="E6">
        <f>Data!AI:AI</f>
        <v>103</v>
      </c>
    </row>
    <row r="7" spans="1:16" x14ac:dyDescent="0.3">
      <c r="A7">
        <f>Data!E:E</f>
        <v>4.2300000000000004</v>
      </c>
      <c r="B7">
        <f>Data!AH:AH</f>
        <v>4.41</v>
      </c>
      <c r="D7">
        <f t="shared" si="0"/>
        <v>-0.17999999999999972</v>
      </c>
      <c r="E7">
        <f>Data!AI:AI</f>
        <v>78</v>
      </c>
    </row>
    <row r="8" spans="1:16" x14ac:dyDescent="0.3">
      <c r="A8">
        <f>Data!E:E</f>
        <v>4.42</v>
      </c>
      <c r="B8">
        <f>Data!AH:AH</f>
        <v>5.27</v>
      </c>
      <c r="D8">
        <f t="shared" si="0"/>
        <v>-0.84999999999999964</v>
      </c>
      <c r="E8">
        <f>Data!AI:AI</f>
        <v>68</v>
      </c>
      <c r="O8" t="s">
        <v>133</v>
      </c>
    </row>
    <row r="9" spans="1:16" x14ac:dyDescent="0.3">
      <c r="A9">
        <f>Data!E:E</f>
        <v>4.83</v>
      </c>
      <c r="B9">
        <f>Data!AH:AH</f>
        <v>4.2</v>
      </c>
      <c r="D9">
        <f t="shared" si="0"/>
        <v>0.62999999999999989</v>
      </c>
      <c r="E9">
        <f>Data!AI:AI</f>
        <v>94</v>
      </c>
      <c r="O9">
        <v>0.92369999999999997</v>
      </c>
      <c r="P9" t="s">
        <v>114</v>
      </c>
    </row>
    <row r="10" spans="1:16" x14ac:dyDescent="0.3">
      <c r="A10">
        <f>Data!E:E</f>
        <v>5.22</v>
      </c>
      <c r="B10">
        <f>Data!AH:AH</f>
        <v>5.31</v>
      </c>
      <c r="D10">
        <f t="shared" si="0"/>
        <v>-8.9999999999999858E-2</v>
      </c>
      <c r="E10">
        <f>Data!AI:AI</f>
        <v>75</v>
      </c>
      <c r="O10">
        <v>0.85319999999999996</v>
      </c>
      <c r="P10" t="s">
        <v>130</v>
      </c>
    </row>
    <row r="11" spans="1:16" x14ac:dyDescent="0.3">
      <c r="A11">
        <f>Data!E:E</f>
        <v>4.66</v>
      </c>
      <c r="B11">
        <f>Data!AH:AH</f>
        <v>4.4800000000000004</v>
      </c>
      <c r="D11">
        <f t="shared" si="0"/>
        <v>0.17999999999999972</v>
      </c>
      <c r="E11">
        <f>Data!AI:AI</f>
        <v>86</v>
      </c>
      <c r="O11">
        <f>_xlfn.STDEV.S(D2:D151)</f>
        <v>0.60391952069132171</v>
      </c>
      <c r="P11" t="s">
        <v>127</v>
      </c>
    </row>
    <row r="12" spans="1:16" x14ac:dyDescent="0.3">
      <c r="A12">
        <f>Data!E:E</f>
        <v>4.47</v>
      </c>
      <c r="B12">
        <f>Data!AH:AH</f>
        <v>4.33</v>
      </c>
      <c r="D12">
        <f t="shared" si="0"/>
        <v>0.13999999999999968</v>
      </c>
      <c r="E12">
        <f>Data!AI:AI</f>
        <v>84</v>
      </c>
    </row>
    <row r="13" spans="1:16" x14ac:dyDescent="0.3">
      <c r="A13">
        <f>Data!E:E</f>
        <v>4.17</v>
      </c>
      <c r="B13">
        <f>Data!AH:AH</f>
        <v>4.4000000000000004</v>
      </c>
      <c r="D13">
        <f t="shared" si="0"/>
        <v>-0.23000000000000043</v>
      </c>
      <c r="E13">
        <f>Data!AI:AI</f>
        <v>81</v>
      </c>
    </row>
    <row r="14" spans="1:16" x14ac:dyDescent="0.3">
      <c r="A14">
        <f>Data!E:E</f>
        <v>4.43</v>
      </c>
      <c r="B14">
        <f>Data!AH:AH</f>
        <v>4.49</v>
      </c>
      <c r="D14">
        <f t="shared" si="0"/>
        <v>-6.0000000000000497E-2</v>
      </c>
      <c r="E14">
        <f>Data!AI:AI</f>
        <v>74</v>
      </c>
    </row>
    <row r="15" spans="1:16" x14ac:dyDescent="0.3">
      <c r="A15">
        <f>Data!E:E</f>
        <v>4.4800000000000004</v>
      </c>
      <c r="B15">
        <f>Data!AH:AH</f>
        <v>3.94</v>
      </c>
      <c r="D15">
        <f t="shared" si="0"/>
        <v>0.54000000000000048</v>
      </c>
      <c r="E15">
        <f>Data!AI:AI</f>
        <v>91</v>
      </c>
    </row>
    <row r="16" spans="1:16" x14ac:dyDescent="0.3">
      <c r="A16">
        <f>Data!E:E</f>
        <v>4.07</v>
      </c>
      <c r="B16">
        <f>Data!AH:AH</f>
        <v>4.24</v>
      </c>
      <c r="D16">
        <f t="shared" si="0"/>
        <v>-0.16999999999999993</v>
      </c>
      <c r="E16">
        <f>Data!AI:AI</f>
        <v>79</v>
      </c>
    </row>
    <row r="17" spans="1:5" x14ac:dyDescent="0.3">
      <c r="A17">
        <f>Data!E:E</f>
        <v>4.1399999999999997</v>
      </c>
      <c r="B17">
        <f>Data!AH:AH</f>
        <v>4.5199999999999996</v>
      </c>
      <c r="D17">
        <f t="shared" si="0"/>
        <v>-0.37999999999999989</v>
      </c>
      <c r="E17">
        <f>Data!AI:AI</f>
        <v>73</v>
      </c>
    </row>
    <row r="18" spans="1:5" x14ac:dyDescent="0.3">
      <c r="A18">
        <f>Data!E:E</f>
        <v>4.46</v>
      </c>
      <c r="B18">
        <f>Data!AH:AH</f>
        <v>5.49</v>
      </c>
      <c r="D18">
        <f t="shared" si="0"/>
        <v>-1.0300000000000002</v>
      </c>
      <c r="E18">
        <f>Data!AI:AI</f>
        <v>59</v>
      </c>
    </row>
    <row r="19" spans="1:5" x14ac:dyDescent="0.3">
      <c r="A19">
        <f>Data!E:E</f>
        <v>4.1399999999999997</v>
      </c>
      <c r="B19">
        <f>Data!AH:AH</f>
        <v>3.81</v>
      </c>
      <c r="D19">
        <f t="shared" si="0"/>
        <v>0.32999999999999963</v>
      </c>
      <c r="E19">
        <f>Data!AI:AI</f>
        <v>87</v>
      </c>
    </row>
    <row r="20" spans="1:5" x14ac:dyDescent="0.3">
      <c r="A20">
        <f>Data!E:E</f>
        <v>4.2</v>
      </c>
      <c r="B20">
        <f>Data!AH:AH</f>
        <v>4.33</v>
      </c>
      <c r="D20">
        <f t="shared" si="0"/>
        <v>-0.12999999999999989</v>
      </c>
      <c r="E20">
        <f>Data!AI:AI</f>
        <v>84</v>
      </c>
    </row>
    <row r="21" spans="1:5" x14ac:dyDescent="0.3">
      <c r="A21">
        <f>Data!E:E</f>
        <v>4.03</v>
      </c>
      <c r="B21">
        <f>Data!AH:AH</f>
        <v>4.7</v>
      </c>
      <c r="D21">
        <f t="shared" si="0"/>
        <v>-0.66999999999999993</v>
      </c>
      <c r="E21">
        <f>Data!AI:AI</f>
        <v>69</v>
      </c>
    </row>
    <row r="22" spans="1:5" x14ac:dyDescent="0.3">
      <c r="A22">
        <f>Data!E:E</f>
        <v>3.77</v>
      </c>
      <c r="B22">
        <f>Data!AH:AH</f>
        <v>4.91</v>
      </c>
      <c r="D22">
        <f t="shared" si="0"/>
        <v>-1.1400000000000001</v>
      </c>
      <c r="E22">
        <f>Data!AI:AI</f>
        <v>71</v>
      </c>
    </row>
    <row r="23" spans="1:5" x14ac:dyDescent="0.3">
      <c r="A23">
        <f>Data!E:E</f>
        <v>4.5</v>
      </c>
      <c r="B23">
        <f>Data!AH:AH</f>
        <v>4.68</v>
      </c>
      <c r="D23">
        <f t="shared" si="0"/>
        <v>-0.17999999999999972</v>
      </c>
      <c r="E23">
        <f>Data!AI:AI</f>
        <v>78</v>
      </c>
    </row>
    <row r="24" spans="1:5" x14ac:dyDescent="0.3">
      <c r="A24">
        <f>Data!E:E</f>
        <v>4.2300000000000004</v>
      </c>
      <c r="B24">
        <f>Data!AH:AH</f>
        <v>4.75</v>
      </c>
      <c r="D24">
        <f t="shared" si="0"/>
        <v>-0.51999999999999957</v>
      </c>
      <c r="E24">
        <f>Data!AI:AI</f>
        <v>68</v>
      </c>
    </row>
    <row r="25" spans="1:5" x14ac:dyDescent="0.3">
      <c r="A25">
        <f>Data!E:E</f>
        <v>4.74</v>
      </c>
      <c r="B25">
        <f>Data!AH:AH</f>
        <v>4.3600000000000003</v>
      </c>
      <c r="D25">
        <f t="shared" si="0"/>
        <v>0.37999999999999989</v>
      </c>
      <c r="E25">
        <f>Data!AI:AI</f>
        <v>86</v>
      </c>
    </row>
    <row r="26" spans="1:5" x14ac:dyDescent="0.3">
      <c r="A26">
        <f>Data!E:E</f>
        <v>4.41</v>
      </c>
      <c r="B26">
        <f>Data!AH:AH</f>
        <v>3.9</v>
      </c>
      <c r="D26">
        <f t="shared" si="0"/>
        <v>0.51000000000000023</v>
      </c>
      <c r="E26">
        <f>Data!AI:AI</f>
        <v>87</v>
      </c>
    </row>
    <row r="27" spans="1:5" x14ac:dyDescent="0.3">
      <c r="A27">
        <f>Data!E:E</f>
        <v>4.8099999999999996</v>
      </c>
      <c r="B27">
        <f>Data!AH:AH</f>
        <v>4.4000000000000004</v>
      </c>
      <c r="D27">
        <f t="shared" si="0"/>
        <v>0.40999999999999925</v>
      </c>
      <c r="E27">
        <f>Data!AI:AI</f>
        <v>86</v>
      </c>
    </row>
    <row r="28" spans="1:5" x14ac:dyDescent="0.3">
      <c r="A28">
        <f>Data!E:E</f>
        <v>4.1500000000000004</v>
      </c>
      <c r="B28">
        <f>Data!AH:AH</f>
        <v>4.4000000000000004</v>
      </c>
      <c r="D28">
        <f t="shared" si="0"/>
        <v>-0.25</v>
      </c>
      <c r="E28">
        <f>Data!AI:AI</f>
        <v>68</v>
      </c>
    </row>
    <row r="29" spans="1:5" x14ac:dyDescent="0.3">
      <c r="A29">
        <f>Data!E:E</f>
        <v>4.72</v>
      </c>
      <c r="B29">
        <f>Data!AH:AH</f>
        <v>4.67</v>
      </c>
      <c r="D29">
        <f t="shared" si="0"/>
        <v>4.9999999999999822E-2</v>
      </c>
      <c r="E29">
        <f>Data!AI:AI</f>
        <v>95</v>
      </c>
    </row>
    <row r="30" spans="1:5" x14ac:dyDescent="0.3">
      <c r="A30">
        <f>Data!E:E</f>
        <v>4.6900000000000004</v>
      </c>
      <c r="B30">
        <f>Data!AH:AH</f>
        <v>4.1100000000000003</v>
      </c>
      <c r="D30">
        <f t="shared" si="0"/>
        <v>0.58000000000000007</v>
      </c>
      <c r="E30">
        <f>Data!AI:AI</f>
        <v>89</v>
      </c>
    </row>
    <row r="31" spans="1:5" x14ac:dyDescent="0.3">
      <c r="A31">
        <f>Data!E:E</f>
        <v>4.71</v>
      </c>
      <c r="B31">
        <f>Data!AH:AH</f>
        <v>3.78</v>
      </c>
      <c r="D31">
        <f t="shared" si="0"/>
        <v>0.93000000000000016</v>
      </c>
      <c r="E31">
        <f>Data!AI:AI</f>
        <v>95</v>
      </c>
    </row>
    <row r="32" spans="1:5" x14ac:dyDescent="0.3">
      <c r="A32">
        <f>Data!E:E</f>
        <v>4.4400000000000004</v>
      </c>
      <c r="B32">
        <f>Data!AH:AH</f>
        <v>4.4000000000000004</v>
      </c>
      <c r="D32">
        <f t="shared" si="0"/>
        <v>4.0000000000000036E-2</v>
      </c>
      <c r="E32">
        <f>Data!AI:AI</f>
        <v>79</v>
      </c>
    </row>
    <row r="33" spans="1:5" x14ac:dyDescent="0.3">
      <c r="A33">
        <f>Data!E:E</f>
        <v>3.54</v>
      </c>
      <c r="B33">
        <f>Data!AH:AH</f>
        <v>4.6900000000000004</v>
      </c>
      <c r="D33">
        <f t="shared" si="0"/>
        <v>-1.1500000000000004</v>
      </c>
      <c r="E33">
        <f>Data!AI:AI</f>
        <v>67</v>
      </c>
    </row>
    <row r="34" spans="1:5" x14ac:dyDescent="0.3">
      <c r="A34">
        <f>Data!E:E</f>
        <v>4.4000000000000004</v>
      </c>
      <c r="B34">
        <f>Data!AH:AH</f>
        <v>4.28</v>
      </c>
      <c r="D34">
        <f t="shared" si="0"/>
        <v>0.12000000000000011</v>
      </c>
      <c r="E34">
        <f>Data!AI:AI</f>
        <v>81</v>
      </c>
    </row>
    <row r="35" spans="1:5" x14ac:dyDescent="0.3">
      <c r="A35">
        <f>Data!E:E</f>
        <v>4.62</v>
      </c>
      <c r="B35">
        <f>Data!AH:AH</f>
        <v>4.6500000000000004</v>
      </c>
      <c r="D35">
        <f t="shared" si="0"/>
        <v>-3.0000000000000249E-2</v>
      </c>
      <c r="E35">
        <f>Data!AI:AI</f>
        <v>78</v>
      </c>
    </row>
    <row r="36" spans="1:5" x14ac:dyDescent="0.3">
      <c r="A36">
        <f>Data!E:E</f>
        <v>4.25</v>
      </c>
      <c r="B36">
        <f>Data!AH:AH</f>
        <v>3.75</v>
      </c>
      <c r="D36">
        <f t="shared" si="0"/>
        <v>0.5</v>
      </c>
      <c r="E36">
        <f>Data!AI:AI</f>
        <v>97</v>
      </c>
    </row>
    <row r="37" spans="1:5" x14ac:dyDescent="0.3">
      <c r="A37">
        <f>Data!E:E</f>
        <v>3.84</v>
      </c>
      <c r="B37">
        <f>Data!AH:AH</f>
        <v>4.33</v>
      </c>
      <c r="D37">
        <f t="shared" si="0"/>
        <v>-0.49000000000000021</v>
      </c>
      <c r="E37">
        <f>Data!AI:AI</f>
        <v>76</v>
      </c>
    </row>
    <row r="38" spans="1:5" x14ac:dyDescent="0.3">
      <c r="A38">
        <f>Data!E:E</f>
        <v>3.95</v>
      </c>
      <c r="B38">
        <f>Data!AH:AH</f>
        <v>4.6500000000000004</v>
      </c>
      <c r="D38">
        <f t="shared" si="0"/>
        <v>-0.70000000000000018</v>
      </c>
      <c r="E38">
        <f>Data!AI:AI</f>
        <v>64</v>
      </c>
    </row>
    <row r="39" spans="1:5" x14ac:dyDescent="0.3">
      <c r="A39">
        <f>Data!E:E</f>
        <v>4.16</v>
      </c>
      <c r="B39">
        <f>Data!AH:AH</f>
        <v>3.98</v>
      </c>
      <c r="D39">
        <f t="shared" si="0"/>
        <v>0.18000000000000016</v>
      </c>
      <c r="E39">
        <f>Data!AI:AI</f>
        <v>81</v>
      </c>
    </row>
    <row r="40" spans="1:5" x14ac:dyDescent="0.3">
      <c r="A40">
        <f>Data!E:E</f>
        <v>4.55</v>
      </c>
      <c r="B40">
        <f>Data!AH:AH</f>
        <v>5.21</v>
      </c>
      <c r="D40">
        <f t="shared" si="0"/>
        <v>-0.66000000000000014</v>
      </c>
      <c r="E40">
        <f>Data!AI:AI</f>
        <v>68</v>
      </c>
    </row>
    <row r="41" spans="1:5" x14ac:dyDescent="0.3">
      <c r="A41">
        <f>Data!E:E</f>
        <v>4.28</v>
      </c>
      <c r="B41">
        <f>Data!AH:AH</f>
        <v>4.99</v>
      </c>
      <c r="D41">
        <f t="shared" si="0"/>
        <v>-0.71</v>
      </c>
      <c r="E41">
        <f>Data!AI:AI</f>
        <v>74</v>
      </c>
    </row>
    <row r="42" spans="1:5" x14ac:dyDescent="0.3">
      <c r="A42">
        <f>Data!E:E</f>
        <v>4.5</v>
      </c>
      <c r="B42">
        <f>Data!AH:AH</f>
        <v>3.81</v>
      </c>
      <c r="D42">
        <f t="shared" si="0"/>
        <v>0.69</v>
      </c>
      <c r="E42">
        <f>Data!AI:AI</f>
        <v>86</v>
      </c>
    </row>
    <row r="43" spans="1:5" x14ac:dyDescent="0.3">
      <c r="A43">
        <f>Data!E:E</f>
        <v>4.47</v>
      </c>
      <c r="B43">
        <f>Data!AH:AH</f>
        <v>3.96</v>
      </c>
      <c r="D43">
        <f t="shared" si="0"/>
        <v>0.50999999999999979</v>
      </c>
      <c r="E43">
        <f>Data!AI:AI</f>
        <v>95</v>
      </c>
    </row>
    <row r="44" spans="1:5" x14ac:dyDescent="0.3">
      <c r="A44">
        <f>Data!E:E</f>
        <v>4.08</v>
      </c>
      <c r="B44">
        <f>Data!AH:AH</f>
        <v>4.17</v>
      </c>
      <c r="D44">
        <f t="shared" si="0"/>
        <v>-8.9999999999999858E-2</v>
      </c>
      <c r="E44">
        <f>Data!AI:AI</f>
        <v>85</v>
      </c>
    </row>
    <row r="45" spans="1:5" x14ac:dyDescent="0.3">
      <c r="A45">
        <f>Data!E:E</f>
        <v>4.12</v>
      </c>
      <c r="B45">
        <f>Data!AH:AH</f>
        <v>3.67</v>
      </c>
      <c r="D45">
        <f t="shared" si="0"/>
        <v>0.45000000000000018</v>
      </c>
      <c r="E45">
        <f>Data!AI:AI</f>
        <v>92</v>
      </c>
    </row>
    <row r="46" spans="1:5" x14ac:dyDescent="0.3">
      <c r="A46">
        <f>Data!E:E</f>
        <v>3.78</v>
      </c>
      <c r="B46">
        <f>Data!AH:AH</f>
        <v>4.1900000000000004</v>
      </c>
      <c r="D46">
        <f t="shared" si="0"/>
        <v>-0.41000000000000059</v>
      </c>
      <c r="E46">
        <f>Data!AI:AI</f>
        <v>71</v>
      </c>
    </row>
    <row r="47" spans="1:5" x14ac:dyDescent="0.3">
      <c r="A47">
        <f>Data!E:E</f>
        <v>4.04</v>
      </c>
      <c r="B47">
        <f>Data!AH:AH</f>
        <v>4.55</v>
      </c>
      <c r="D47">
        <f t="shared" si="0"/>
        <v>-0.50999999999999979</v>
      </c>
      <c r="E47">
        <f>Data!AI:AI</f>
        <v>68</v>
      </c>
    </row>
    <row r="48" spans="1:5" x14ac:dyDescent="0.3">
      <c r="A48">
        <f>Data!E:E</f>
        <v>4.3</v>
      </c>
      <c r="B48">
        <f>Data!AH:AH</f>
        <v>4.32</v>
      </c>
      <c r="D48">
        <f t="shared" si="0"/>
        <v>-2.0000000000000462E-2</v>
      </c>
      <c r="E48">
        <f>Data!AI:AI</f>
        <v>83</v>
      </c>
    </row>
    <row r="49" spans="1:5" x14ac:dyDescent="0.3">
      <c r="A49">
        <f>Data!E:E</f>
        <v>4.22</v>
      </c>
      <c r="B49">
        <f>Data!AH:AH</f>
        <v>3.78</v>
      </c>
      <c r="D49">
        <f t="shared" si="0"/>
        <v>0.43999999999999995</v>
      </c>
      <c r="E49">
        <f>Data!AI:AI</f>
        <v>90</v>
      </c>
    </row>
    <row r="50" spans="1:5" x14ac:dyDescent="0.3">
      <c r="A50">
        <f>Data!E:E</f>
        <v>4.72</v>
      </c>
      <c r="B50">
        <f>Data!AH:AH</f>
        <v>4.3099999999999996</v>
      </c>
      <c r="D50">
        <f t="shared" si="0"/>
        <v>0.41000000000000014</v>
      </c>
      <c r="E50">
        <f>Data!AI:AI</f>
        <v>87</v>
      </c>
    </row>
    <row r="51" spans="1:5" x14ac:dyDescent="0.3">
      <c r="A51">
        <f>Data!E:E</f>
        <v>4.28</v>
      </c>
      <c r="B51">
        <f>Data!AH:AH</f>
        <v>4.5</v>
      </c>
      <c r="D51">
        <f t="shared" si="0"/>
        <v>-0.21999999999999975</v>
      </c>
      <c r="E51">
        <f>Data!AI:AI</f>
        <v>68</v>
      </c>
    </row>
    <row r="52" spans="1:5" x14ac:dyDescent="0.3">
      <c r="A52">
        <f>Data!E:E</f>
        <v>3.86</v>
      </c>
      <c r="B52">
        <f>Data!AH:AH</f>
        <v>4.99</v>
      </c>
      <c r="D52">
        <f t="shared" si="0"/>
        <v>-1.1300000000000003</v>
      </c>
      <c r="E52">
        <f>Data!AI:AI</f>
        <v>63</v>
      </c>
    </row>
    <row r="53" spans="1:5" x14ac:dyDescent="0.3">
      <c r="A53">
        <f>Data!E:E</f>
        <v>4.3</v>
      </c>
      <c r="B53">
        <f>Data!AH:AH</f>
        <v>3.68</v>
      </c>
      <c r="D53">
        <f t="shared" si="0"/>
        <v>0.61999999999999966</v>
      </c>
      <c r="E53">
        <f>Data!AI:AI</f>
        <v>98</v>
      </c>
    </row>
    <row r="54" spans="1:5" x14ac:dyDescent="0.3">
      <c r="A54">
        <f>Data!E:E</f>
        <v>4.01</v>
      </c>
      <c r="B54">
        <f>Data!AH:AH</f>
        <v>4.51</v>
      </c>
      <c r="D54">
        <f t="shared" si="0"/>
        <v>-0.5</v>
      </c>
      <c r="E54">
        <f>Data!AI:AI</f>
        <v>74</v>
      </c>
    </row>
    <row r="55" spans="1:5" x14ac:dyDescent="0.3">
      <c r="A55">
        <f>Data!E:E</f>
        <v>4.05</v>
      </c>
      <c r="B55">
        <f>Data!AH:AH</f>
        <v>4.4800000000000004</v>
      </c>
      <c r="D55">
        <f t="shared" si="0"/>
        <v>-0.4300000000000006</v>
      </c>
      <c r="E55">
        <f>Data!AI:AI</f>
        <v>76</v>
      </c>
    </row>
    <row r="56" spans="1:5" x14ac:dyDescent="0.3">
      <c r="A56">
        <f>Data!E:E</f>
        <v>4.3</v>
      </c>
      <c r="B56">
        <f>Data!AH:AH</f>
        <v>3.87</v>
      </c>
      <c r="D56">
        <f t="shared" si="0"/>
        <v>0.42999999999999972</v>
      </c>
      <c r="E56">
        <f>Data!AI:AI</f>
        <v>84</v>
      </c>
    </row>
    <row r="57" spans="1:5" x14ac:dyDescent="0.3">
      <c r="A57">
        <f>Data!E:E</f>
        <v>3.99</v>
      </c>
      <c r="B57">
        <f>Data!AH:AH</f>
        <v>3.24</v>
      </c>
      <c r="D57">
        <f t="shared" si="0"/>
        <v>0.75</v>
      </c>
      <c r="E57">
        <f>Data!AI:AI</f>
        <v>100</v>
      </c>
    </row>
    <row r="58" spans="1:5" x14ac:dyDescent="0.3">
      <c r="A58">
        <f>Data!E:E</f>
        <v>3.98</v>
      </c>
      <c r="B58">
        <f>Data!AH:AH</f>
        <v>3.96</v>
      </c>
      <c r="D58">
        <f t="shared" si="0"/>
        <v>2.0000000000000018E-2</v>
      </c>
      <c r="E58">
        <f>Data!AI:AI</f>
        <v>80</v>
      </c>
    </row>
    <row r="59" spans="1:5" x14ac:dyDescent="0.3">
      <c r="A59">
        <f>Data!E:E</f>
        <v>4.6399999999999997</v>
      </c>
      <c r="B59">
        <f>Data!AH:AH</f>
        <v>4.5199999999999996</v>
      </c>
      <c r="D59">
        <f t="shared" si="0"/>
        <v>0.12000000000000011</v>
      </c>
      <c r="E59">
        <f>Data!AI:AI</f>
        <v>88</v>
      </c>
    </row>
    <row r="60" spans="1:5" x14ac:dyDescent="0.3">
      <c r="A60">
        <f>Data!E:E</f>
        <v>5.5</v>
      </c>
      <c r="B60">
        <f>Data!AH:AH</f>
        <v>4.1399999999999997</v>
      </c>
      <c r="D60">
        <f t="shared" si="0"/>
        <v>1.3600000000000003</v>
      </c>
      <c r="E60">
        <f>Data!AI:AI</f>
        <v>93</v>
      </c>
    </row>
    <row r="61" spans="1:5" x14ac:dyDescent="0.3">
      <c r="A61">
        <f>Data!E:E</f>
        <v>4.34</v>
      </c>
      <c r="B61">
        <f>Data!AH:AH</f>
        <v>3.92</v>
      </c>
      <c r="D61">
        <f t="shared" si="0"/>
        <v>0.41999999999999993</v>
      </c>
      <c r="E61">
        <f>Data!AI:AI</f>
        <v>83</v>
      </c>
    </row>
    <row r="62" spans="1:5" x14ac:dyDescent="0.3">
      <c r="A62">
        <f>Data!E:E</f>
        <v>3.8</v>
      </c>
      <c r="B62">
        <f>Data!AH:AH</f>
        <v>4.58</v>
      </c>
      <c r="D62">
        <f t="shared" si="0"/>
        <v>-0.78000000000000025</v>
      </c>
      <c r="E62">
        <f>Data!AI:AI</f>
        <v>64</v>
      </c>
    </row>
    <row r="63" spans="1:5" x14ac:dyDescent="0.3">
      <c r="A63">
        <f>Data!E:E</f>
        <v>3.54</v>
      </c>
      <c r="B63">
        <f>Data!AH:AH</f>
        <v>3.69</v>
      </c>
      <c r="D63">
        <f t="shared" si="0"/>
        <v>-0.14999999999999991</v>
      </c>
      <c r="E63">
        <f>Data!AI:AI</f>
        <v>79</v>
      </c>
    </row>
    <row r="64" spans="1:5" x14ac:dyDescent="0.3">
      <c r="A64">
        <f>Data!E:E</f>
        <v>4.3499999999999996</v>
      </c>
      <c r="B64">
        <f>Data!AH:AH</f>
        <v>3.66</v>
      </c>
      <c r="D64">
        <f t="shared" si="0"/>
        <v>0.6899999999999995</v>
      </c>
      <c r="E64">
        <f>Data!AI:AI</f>
        <v>96</v>
      </c>
    </row>
    <row r="65" spans="1:5" x14ac:dyDescent="0.3">
      <c r="A65">
        <f>Data!E:E</f>
        <v>3.91</v>
      </c>
      <c r="B65">
        <f>Data!AH:AH</f>
        <v>4.41</v>
      </c>
      <c r="D65">
        <f t="shared" si="0"/>
        <v>-0.5</v>
      </c>
      <c r="E65">
        <f>Data!AI:AI</f>
        <v>71</v>
      </c>
    </row>
    <row r="66" spans="1:5" x14ac:dyDescent="0.3">
      <c r="A66">
        <f>Data!E:E</f>
        <v>3.79</v>
      </c>
      <c r="B66">
        <f>Data!AH:AH</f>
        <v>4.3600000000000003</v>
      </c>
      <c r="D66">
        <f t="shared" si="0"/>
        <v>-0.57000000000000028</v>
      </c>
      <c r="E66">
        <f>Data!AI:AI</f>
        <v>73</v>
      </c>
    </row>
    <row r="67" spans="1:5" x14ac:dyDescent="0.3">
      <c r="A67">
        <f>Data!E:E</f>
        <v>4.07</v>
      </c>
      <c r="B67">
        <f>Data!AH:AH</f>
        <v>4.68</v>
      </c>
      <c r="D67">
        <f t="shared" ref="D67:D130" si="1">A67-B67</f>
        <v>-0.60999999999999943</v>
      </c>
      <c r="E67">
        <f>Data!AI:AI</f>
        <v>73</v>
      </c>
    </row>
    <row r="68" spans="1:5" x14ac:dyDescent="0.3">
      <c r="A68">
        <f>Data!E:E</f>
        <v>3.67</v>
      </c>
      <c r="B68">
        <f>Data!AH:AH</f>
        <v>3.78</v>
      </c>
      <c r="D68">
        <f t="shared" si="1"/>
        <v>-0.10999999999999988</v>
      </c>
      <c r="E68">
        <f>Data!AI:AI</f>
        <v>76</v>
      </c>
    </row>
    <row r="69" spans="1:5" x14ac:dyDescent="0.3">
      <c r="A69">
        <f>Data!E:E</f>
        <v>4.13</v>
      </c>
      <c r="B69">
        <f>Data!AH:AH</f>
        <v>4.03</v>
      </c>
      <c r="D69">
        <f t="shared" si="1"/>
        <v>9.9999999999999645E-2</v>
      </c>
      <c r="E69">
        <f>Data!AI:AI</f>
        <v>85</v>
      </c>
    </row>
    <row r="70" spans="1:5" x14ac:dyDescent="0.3">
      <c r="A70">
        <f>Data!E:E</f>
        <v>4.66</v>
      </c>
      <c r="B70">
        <f>Data!AH:AH</f>
        <v>5.05</v>
      </c>
      <c r="D70">
        <f t="shared" si="1"/>
        <v>-0.38999999999999968</v>
      </c>
      <c r="E70">
        <f>Data!AI:AI</f>
        <v>66</v>
      </c>
    </row>
    <row r="71" spans="1:5" x14ac:dyDescent="0.3">
      <c r="A71">
        <f>Data!E:E</f>
        <v>4.67</v>
      </c>
      <c r="B71">
        <f>Data!AH:AH</f>
        <v>4.3499999999999996</v>
      </c>
      <c r="D71">
        <f t="shared" si="1"/>
        <v>0.32000000000000028</v>
      </c>
      <c r="E71">
        <f>Data!AI:AI</f>
        <v>90</v>
      </c>
    </row>
    <row r="72" spans="1:5" x14ac:dyDescent="0.3">
      <c r="A72">
        <f>Data!E:E</f>
        <v>3.88</v>
      </c>
      <c r="B72">
        <f>Data!AH:AH</f>
        <v>4.46</v>
      </c>
      <c r="D72">
        <f t="shared" si="1"/>
        <v>-0.58000000000000007</v>
      </c>
      <c r="E72">
        <f>Data!AI:AI</f>
        <v>70</v>
      </c>
    </row>
    <row r="73" spans="1:5" x14ac:dyDescent="0.3">
      <c r="A73">
        <f>Data!E:E</f>
        <v>4.0199999999999996</v>
      </c>
      <c r="B73">
        <f>Data!AH:AH</f>
        <v>3.85</v>
      </c>
      <c r="D73">
        <f t="shared" si="1"/>
        <v>0.16999999999999948</v>
      </c>
      <c r="E73">
        <f>Data!AI:AI</f>
        <v>89</v>
      </c>
    </row>
    <row r="74" spans="1:5" x14ac:dyDescent="0.3">
      <c r="A74">
        <f>Data!E:E</f>
        <v>4.7699999999999996</v>
      </c>
      <c r="B74">
        <f>Data!AH:AH</f>
        <v>3.89</v>
      </c>
      <c r="D74">
        <f t="shared" si="1"/>
        <v>0.87999999999999945</v>
      </c>
      <c r="E74">
        <f>Data!AI:AI</f>
        <v>98</v>
      </c>
    </row>
    <row r="75" spans="1:5" x14ac:dyDescent="0.3">
      <c r="A75">
        <f>Data!E:E</f>
        <v>4.43</v>
      </c>
      <c r="B75">
        <f>Data!AH:AH</f>
        <v>3.81</v>
      </c>
      <c r="D75">
        <f t="shared" si="1"/>
        <v>0.61999999999999966</v>
      </c>
      <c r="E75">
        <f>Data!AI:AI</f>
        <v>94</v>
      </c>
    </row>
    <row r="76" spans="1:5" x14ac:dyDescent="0.3">
      <c r="A76">
        <f>Data!E:E</f>
        <v>3.98</v>
      </c>
      <c r="B76">
        <f>Data!AH:AH</f>
        <v>4.16</v>
      </c>
      <c r="D76">
        <f t="shared" si="1"/>
        <v>-0.18000000000000016</v>
      </c>
      <c r="E76">
        <f>Data!AI:AI</f>
        <v>77</v>
      </c>
    </row>
    <row r="77" spans="1:5" x14ac:dyDescent="0.3">
      <c r="A77">
        <f>Data!E:E</f>
        <v>4.01</v>
      </c>
      <c r="B77">
        <f>Data!AH:AH</f>
        <v>4.0599999999999996</v>
      </c>
      <c r="D77">
        <f t="shared" si="1"/>
        <v>-4.9999999999999822E-2</v>
      </c>
      <c r="E77">
        <f>Data!AI:AI</f>
        <v>82</v>
      </c>
    </row>
    <row r="78" spans="1:5" x14ac:dyDescent="0.3">
      <c r="A78">
        <f>Data!E:E</f>
        <v>4.41</v>
      </c>
      <c r="B78">
        <f>Data!AH:AH</f>
        <v>4.8</v>
      </c>
      <c r="D78">
        <f t="shared" si="1"/>
        <v>-0.38999999999999968</v>
      </c>
      <c r="E78">
        <f>Data!AI:AI</f>
        <v>70</v>
      </c>
    </row>
    <row r="79" spans="1:5" x14ac:dyDescent="0.3">
      <c r="A79">
        <f>Data!E:E</f>
        <v>3.88</v>
      </c>
      <c r="B79">
        <f>Data!AH:AH</f>
        <v>3.81</v>
      </c>
      <c r="D79">
        <f t="shared" si="1"/>
        <v>6.999999999999984E-2</v>
      </c>
      <c r="E79">
        <f>Data!AI:AI</f>
        <v>79</v>
      </c>
    </row>
    <row r="80" spans="1:5" x14ac:dyDescent="0.3">
      <c r="A80">
        <f>Data!E:E</f>
        <v>3.91</v>
      </c>
      <c r="B80">
        <f>Data!AH:AH</f>
        <v>4.0999999999999996</v>
      </c>
      <c r="D80">
        <f t="shared" si="1"/>
        <v>-0.1899999999999995</v>
      </c>
      <c r="E80">
        <f>Data!AI:AI</f>
        <v>84</v>
      </c>
    </row>
    <row r="81" spans="1:5" x14ac:dyDescent="0.3">
      <c r="A81">
        <f>Data!E:E</f>
        <v>4.5</v>
      </c>
      <c r="B81">
        <f>Data!AH:AH</f>
        <v>3.53</v>
      </c>
      <c r="D81">
        <f t="shared" si="1"/>
        <v>0.9700000000000002</v>
      </c>
      <c r="E81">
        <f>Data!AI:AI</f>
        <v>88</v>
      </c>
    </row>
    <row r="82" spans="1:5" x14ac:dyDescent="0.3">
      <c r="A82">
        <f>Data!E:E</f>
        <v>3.82</v>
      </c>
      <c r="B82">
        <f>Data!AH:AH</f>
        <v>4.24</v>
      </c>
      <c r="D82">
        <f t="shared" si="1"/>
        <v>-0.42000000000000037</v>
      </c>
      <c r="E82">
        <f>Data!AI:AI</f>
        <v>73</v>
      </c>
    </row>
    <row r="83" spans="1:5" x14ac:dyDescent="0.3">
      <c r="A83">
        <f>Data!E:E</f>
        <v>4.21</v>
      </c>
      <c r="B83">
        <f>Data!AH:AH</f>
        <v>3.9</v>
      </c>
      <c r="D83">
        <f t="shared" si="1"/>
        <v>0.31000000000000005</v>
      </c>
      <c r="E83">
        <f>Data!AI:AI</f>
        <v>88</v>
      </c>
    </row>
    <row r="84" spans="1:5" x14ac:dyDescent="0.3">
      <c r="A84">
        <f>Data!E:E</f>
        <v>3.3</v>
      </c>
      <c r="B84">
        <f>Data!AH:AH</f>
        <v>3.56</v>
      </c>
      <c r="D84">
        <f t="shared" si="1"/>
        <v>-0.26000000000000023</v>
      </c>
      <c r="E84">
        <f>Data!AI:AI</f>
        <v>77</v>
      </c>
    </row>
    <row r="85" spans="1:5" x14ac:dyDescent="0.3">
      <c r="A85">
        <f>Data!E:E</f>
        <v>3.91</v>
      </c>
      <c r="B85">
        <f>Data!AH:AH</f>
        <v>3.42</v>
      </c>
      <c r="D85">
        <f t="shared" si="1"/>
        <v>0.49000000000000021</v>
      </c>
      <c r="E85">
        <f>Data!AI:AI</f>
        <v>87</v>
      </c>
    </row>
    <row r="86" spans="1:5" x14ac:dyDescent="0.3">
      <c r="A86">
        <f>Data!E:E</f>
        <v>4.0999999999999996</v>
      </c>
      <c r="B86">
        <f>Data!AH:AH</f>
        <v>3.79</v>
      </c>
      <c r="D86">
        <f t="shared" si="1"/>
        <v>0.30999999999999961</v>
      </c>
      <c r="E86">
        <f>Data!AI:AI</f>
        <v>88</v>
      </c>
    </row>
    <row r="87" spans="1:5" x14ac:dyDescent="0.3">
      <c r="A87">
        <f>Data!E:E</f>
        <v>3.82</v>
      </c>
      <c r="B87">
        <f>Data!AH:AH</f>
        <v>3.72</v>
      </c>
      <c r="D87">
        <f t="shared" si="1"/>
        <v>9.9999999999999645E-2</v>
      </c>
      <c r="E87">
        <f>Data!AI:AI</f>
        <v>90</v>
      </c>
    </row>
    <row r="88" spans="1:5" x14ac:dyDescent="0.3">
      <c r="A88">
        <f>Data!E:E</f>
        <v>3.78</v>
      </c>
      <c r="B88">
        <f>Data!AH:AH</f>
        <v>3.86</v>
      </c>
      <c r="D88">
        <f t="shared" si="1"/>
        <v>-8.0000000000000071E-2</v>
      </c>
      <c r="E88">
        <f>Data!AI:AI</f>
        <v>77</v>
      </c>
    </row>
    <row r="89" spans="1:5" x14ac:dyDescent="0.3">
      <c r="A89">
        <f>Data!E:E</f>
        <v>3.93</v>
      </c>
      <c r="B89">
        <f>Data!AH:AH</f>
        <v>4.7699999999999996</v>
      </c>
      <c r="D89">
        <f t="shared" si="1"/>
        <v>-0.83999999999999941</v>
      </c>
      <c r="E89">
        <f>Data!AI:AI</f>
        <v>67</v>
      </c>
    </row>
    <row r="90" spans="1:5" x14ac:dyDescent="0.3">
      <c r="A90">
        <f>Data!E:E</f>
        <v>4.46</v>
      </c>
      <c r="B90">
        <f>Data!AH:AH</f>
        <v>4.2300000000000004</v>
      </c>
      <c r="D90">
        <f t="shared" si="1"/>
        <v>0.22999999999999954</v>
      </c>
      <c r="E90">
        <f>Data!AI:AI</f>
        <v>83</v>
      </c>
    </row>
    <row r="91" spans="1:5" x14ac:dyDescent="0.3">
      <c r="A91">
        <f>Data!E:E</f>
        <v>4.2300000000000004</v>
      </c>
      <c r="B91">
        <f>Data!AH:AH</f>
        <v>3.43</v>
      </c>
      <c r="D91">
        <f t="shared" si="1"/>
        <v>0.80000000000000027</v>
      </c>
      <c r="E91">
        <f>Data!AI:AI</f>
        <v>96</v>
      </c>
    </row>
    <row r="92" spans="1:5" x14ac:dyDescent="0.3">
      <c r="A92">
        <f>Data!E:E</f>
        <v>4.2300000000000004</v>
      </c>
      <c r="B92">
        <f>Data!AH:AH</f>
        <v>4.29</v>
      </c>
      <c r="D92">
        <f t="shared" si="1"/>
        <v>-5.9999999999999609E-2</v>
      </c>
      <c r="E92">
        <f>Data!AI:AI</f>
        <v>81</v>
      </c>
    </row>
    <row r="93" spans="1:5" x14ac:dyDescent="0.3">
      <c r="A93">
        <f>Data!E:E</f>
        <v>4.25</v>
      </c>
      <c r="B93">
        <f>Data!AH:AH</f>
        <v>3.38</v>
      </c>
      <c r="D93">
        <f t="shared" si="1"/>
        <v>0.87000000000000011</v>
      </c>
      <c r="E93">
        <f>Data!AI:AI</f>
        <v>96</v>
      </c>
    </row>
    <row r="94" spans="1:5" x14ac:dyDescent="0.3">
      <c r="A94">
        <f>Data!E:E</f>
        <v>4.5999999999999996</v>
      </c>
      <c r="B94">
        <f>Data!AH:AH</f>
        <v>4.38</v>
      </c>
      <c r="D94">
        <f t="shared" si="1"/>
        <v>0.21999999999999975</v>
      </c>
      <c r="E94">
        <f>Data!AI:AI</f>
        <v>85</v>
      </c>
    </row>
    <row r="95" spans="1:5" x14ac:dyDescent="0.3">
      <c r="A95">
        <f>Data!E:E</f>
        <v>5.27</v>
      </c>
      <c r="B95">
        <f>Data!AH:AH</f>
        <v>4.05</v>
      </c>
      <c r="D95">
        <f t="shared" si="1"/>
        <v>1.2199999999999998</v>
      </c>
      <c r="E95">
        <f>Data!AI:AI</f>
        <v>97</v>
      </c>
    </row>
    <row r="96" spans="1:5" x14ac:dyDescent="0.3">
      <c r="A96">
        <f>Data!E:E</f>
        <v>3.72</v>
      </c>
      <c r="B96">
        <f>Data!AH:AH</f>
        <v>4.25</v>
      </c>
      <c r="D96">
        <f t="shared" si="1"/>
        <v>-0.5299999999999998</v>
      </c>
      <c r="E96">
        <f>Data!AI:AI</f>
        <v>66</v>
      </c>
    </row>
    <row r="97" spans="1:5" x14ac:dyDescent="0.3">
      <c r="A97">
        <f>Data!E:E</f>
        <v>3.69</v>
      </c>
      <c r="B97">
        <f>Data!AH:AH</f>
        <v>4.46</v>
      </c>
      <c r="D97">
        <f t="shared" si="1"/>
        <v>-0.77</v>
      </c>
      <c r="E97">
        <f>Data!AI:AI</f>
        <v>63</v>
      </c>
    </row>
    <row r="98" spans="1:5" x14ac:dyDescent="0.3">
      <c r="A98">
        <f>Data!E:E</f>
        <v>4.3099999999999996</v>
      </c>
      <c r="B98">
        <f>Data!AH:AH</f>
        <v>3.64</v>
      </c>
      <c r="D98">
        <f t="shared" si="1"/>
        <v>0.66999999999999948</v>
      </c>
      <c r="E98">
        <f>Data!AI:AI</f>
        <v>90</v>
      </c>
    </row>
    <row r="99" spans="1:5" x14ac:dyDescent="0.3">
      <c r="A99">
        <f>Data!E:E</f>
        <v>4.5999999999999996</v>
      </c>
      <c r="B99">
        <f>Data!AH:AH</f>
        <v>4.09</v>
      </c>
      <c r="D99">
        <f t="shared" si="1"/>
        <v>0.50999999999999979</v>
      </c>
      <c r="E99">
        <f>Data!AI:AI</f>
        <v>92</v>
      </c>
    </row>
    <row r="100" spans="1:5" x14ac:dyDescent="0.3">
      <c r="A100">
        <f>Data!E:E</f>
        <v>4.3600000000000003</v>
      </c>
      <c r="B100">
        <f>Data!AH:AH</f>
        <v>4.6900000000000004</v>
      </c>
      <c r="D100">
        <f t="shared" si="1"/>
        <v>-0.33000000000000007</v>
      </c>
      <c r="E100">
        <f>Data!AI:AI</f>
        <v>74</v>
      </c>
    </row>
    <row r="101" spans="1:5" x14ac:dyDescent="0.3">
      <c r="A101">
        <f>Data!E:E</f>
        <v>4.91</v>
      </c>
      <c r="B101">
        <f>Data!AH:AH</f>
        <v>3.85</v>
      </c>
      <c r="D101">
        <f t="shared" si="1"/>
        <v>1.06</v>
      </c>
      <c r="E101">
        <f>Data!AI:AI</f>
        <v>93</v>
      </c>
    </row>
    <row r="102" spans="1:5" x14ac:dyDescent="0.3">
      <c r="A102">
        <f>Data!E:E</f>
        <v>3.77</v>
      </c>
      <c r="B102">
        <f>Data!AH:AH</f>
        <v>5.23</v>
      </c>
      <c r="D102">
        <f t="shared" si="1"/>
        <v>-1.4600000000000004</v>
      </c>
      <c r="E102">
        <f>Data!AI:AI</f>
        <v>51</v>
      </c>
    </row>
    <row r="103" spans="1:5" x14ac:dyDescent="0.3">
      <c r="A103">
        <f>Data!E:E</f>
        <v>4</v>
      </c>
      <c r="B103">
        <f>Data!AH:AH</f>
        <v>3.71</v>
      </c>
      <c r="D103">
        <f t="shared" si="1"/>
        <v>0.29000000000000004</v>
      </c>
      <c r="E103">
        <f>Data!AI:AI</f>
        <v>86</v>
      </c>
    </row>
    <row r="104" spans="1:5" x14ac:dyDescent="0.3">
      <c r="A104">
        <f>Data!E:E</f>
        <v>4.5199999999999996</v>
      </c>
      <c r="B104">
        <f>Data!AH:AH</f>
        <v>4.55</v>
      </c>
      <c r="D104">
        <f t="shared" si="1"/>
        <v>-3.0000000000000249E-2</v>
      </c>
      <c r="E104">
        <f>Data!AI:AI</f>
        <v>78</v>
      </c>
    </row>
    <row r="105" spans="1:5" x14ac:dyDescent="0.3">
      <c r="A105">
        <f>Data!E:E</f>
        <v>4.01</v>
      </c>
      <c r="B105">
        <f>Data!AH:AH</f>
        <v>3.59</v>
      </c>
      <c r="D105">
        <f t="shared" si="1"/>
        <v>0.41999999999999993</v>
      </c>
      <c r="E105">
        <f>Data!AI:AI</f>
        <v>92</v>
      </c>
    </row>
    <row r="106" spans="1:5" x14ac:dyDescent="0.3">
      <c r="A106">
        <f>Data!E:E</f>
        <v>3.17</v>
      </c>
      <c r="B106">
        <f>Data!AH:AH</f>
        <v>3.99</v>
      </c>
      <c r="D106">
        <f t="shared" si="1"/>
        <v>-0.82000000000000028</v>
      </c>
      <c r="E106">
        <f>Data!AI:AI</f>
        <v>62</v>
      </c>
    </row>
    <row r="107" spans="1:5" x14ac:dyDescent="0.3">
      <c r="A107">
        <f>Data!E:E</f>
        <v>3.95</v>
      </c>
      <c r="B107">
        <f>Data!AH:AH</f>
        <v>4.24</v>
      </c>
      <c r="D107">
        <f t="shared" si="1"/>
        <v>-0.29000000000000004</v>
      </c>
      <c r="E107">
        <f>Data!AI:AI</f>
        <v>74</v>
      </c>
    </row>
    <row r="108" spans="1:5" x14ac:dyDescent="0.3">
      <c r="A108">
        <f>Data!E:E</f>
        <v>3.79</v>
      </c>
      <c r="B108">
        <f>Data!AH:AH</f>
        <v>4.8600000000000003</v>
      </c>
      <c r="D108">
        <f t="shared" si="1"/>
        <v>-1.0700000000000003</v>
      </c>
      <c r="E108">
        <f>Data!AI:AI</f>
        <v>66</v>
      </c>
    </row>
    <row r="109" spans="1:5" x14ac:dyDescent="0.3">
      <c r="A109">
        <f>Data!E:E</f>
        <v>3.82</v>
      </c>
      <c r="B109">
        <f>Data!AH:AH</f>
        <v>4.22</v>
      </c>
      <c r="D109">
        <f t="shared" si="1"/>
        <v>-0.39999999999999991</v>
      </c>
      <c r="E109">
        <f>Data!AI:AI</f>
        <v>74</v>
      </c>
    </row>
    <row r="110" spans="1:5" x14ac:dyDescent="0.3">
      <c r="A110">
        <f>Data!E:E</f>
        <v>4.01</v>
      </c>
      <c r="B110">
        <f>Data!AH:AH</f>
        <v>4.1399999999999997</v>
      </c>
      <c r="D110">
        <f t="shared" si="1"/>
        <v>-0.12999999999999989</v>
      </c>
      <c r="E110">
        <f>Data!AI:AI</f>
        <v>85</v>
      </c>
    </row>
    <row r="111" spans="1:5" x14ac:dyDescent="0.3">
      <c r="A111">
        <f>Data!E:E</f>
        <v>4.7300000000000004</v>
      </c>
      <c r="B111">
        <f>Data!AH:AH</f>
        <v>3.86</v>
      </c>
      <c r="D111">
        <f t="shared" si="1"/>
        <v>0.87000000000000055</v>
      </c>
      <c r="E111">
        <f>Data!AI:AI</f>
        <v>96</v>
      </c>
    </row>
    <row r="112" spans="1:5" x14ac:dyDescent="0.3">
      <c r="A112">
        <f>Data!E:E</f>
        <v>3.77</v>
      </c>
      <c r="B112">
        <f>Data!AH:AH</f>
        <v>4.62</v>
      </c>
      <c r="D112">
        <f t="shared" si="1"/>
        <v>-0.85000000000000009</v>
      </c>
      <c r="E112">
        <f>Data!AI:AI</f>
        <v>73</v>
      </c>
    </row>
    <row r="113" spans="1:5" x14ac:dyDescent="0.3">
      <c r="A113">
        <f>Data!E:E</f>
        <v>3.91</v>
      </c>
      <c r="B113">
        <f>Data!AH:AH</f>
        <v>3.56</v>
      </c>
      <c r="D113">
        <f t="shared" si="1"/>
        <v>0.35000000000000009</v>
      </c>
      <c r="E113">
        <f>Data!AI:AI</f>
        <v>94</v>
      </c>
    </row>
    <row r="114" spans="1:5" x14ac:dyDescent="0.3">
      <c r="A114">
        <f>Data!E:E</f>
        <v>3.81</v>
      </c>
      <c r="B114">
        <f>Data!AH:AH</f>
        <v>4.32</v>
      </c>
      <c r="D114">
        <f t="shared" si="1"/>
        <v>-0.51000000000000023</v>
      </c>
      <c r="E114">
        <f>Data!AI:AI</f>
        <v>76</v>
      </c>
    </row>
    <row r="115" spans="1:5" x14ac:dyDescent="0.3">
      <c r="A115">
        <f>Data!E:E</f>
        <v>3.85</v>
      </c>
      <c r="B115">
        <f>Data!AH:AH</f>
        <v>4.6500000000000004</v>
      </c>
      <c r="D115">
        <f t="shared" si="1"/>
        <v>-0.80000000000000027</v>
      </c>
      <c r="E115">
        <f>Data!AI:AI</f>
        <v>71</v>
      </c>
    </row>
    <row r="116" spans="1:5" x14ac:dyDescent="0.3">
      <c r="A116">
        <f>Data!E:E</f>
        <v>3.88</v>
      </c>
      <c r="B116">
        <f>Data!AH:AH</f>
        <v>4.2699999999999996</v>
      </c>
      <c r="D116">
        <f t="shared" si="1"/>
        <v>-0.38999999999999968</v>
      </c>
      <c r="E116">
        <f>Data!AI:AI</f>
        <v>76</v>
      </c>
    </row>
    <row r="117" spans="1:5" x14ac:dyDescent="0.3">
      <c r="A117">
        <f>Data!E:E</f>
        <v>4.83</v>
      </c>
      <c r="B117">
        <f>Data!AH:AH</f>
        <v>3.68</v>
      </c>
      <c r="D117">
        <f t="shared" si="1"/>
        <v>1.1499999999999999</v>
      </c>
      <c r="E117">
        <f>Data!AI:AI</f>
        <v>97</v>
      </c>
    </row>
    <row r="118" spans="1:5" x14ac:dyDescent="0.3">
      <c r="A118">
        <f>Data!E:E</f>
        <v>4.29</v>
      </c>
      <c r="B118">
        <f>Data!AH:AH</f>
        <v>3.96</v>
      </c>
      <c r="D118">
        <f t="shared" si="1"/>
        <v>0.33000000000000007</v>
      </c>
      <c r="E118">
        <f>Data!AI:AI</f>
        <v>92</v>
      </c>
    </row>
    <row r="119" spans="1:5" x14ac:dyDescent="0.3">
      <c r="A119">
        <f>Data!E:E</f>
        <v>4.4800000000000004</v>
      </c>
      <c r="B119">
        <f>Data!AH:AH</f>
        <v>3.9</v>
      </c>
      <c r="D119">
        <f t="shared" si="1"/>
        <v>0.58000000000000052</v>
      </c>
      <c r="E119">
        <f>Data!AI:AI</f>
        <v>91</v>
      </c>
    </row>
    <row r="120" spans="1:5" x14ac:dyDescent="0.3">
      <c r="A120">
        <f>Data!E:E</f>
        <v>4.4000000000000004</v>
      </c>
      <c r="B120">
        <f>Data!AH:AH</f>
        <v>4.67</v>
      </c>
      <c r="D120">
        <f t="shared" si="1"/>
        <v>-0.26999999999999957</v>
      </c>
      <c r="E120">
        <f>Data!AI:AI</f>
        <v>74</v>
      </c>
    </row>
    <row r="121" spans="1:5" x14ac:dyDescent="0.3">
      <c r="A121">
        <f>Data!E:E</f>
        <v>4.05</v>
      </c>
      <c r="B121">
        <f>Data!AH:AH</f>
        <v>3.86</v>
      </c>
      <c r="D121">
        <f t="shared" si="1"/>
        <v>0.18999999999999995</v>
      </c>
      <c r="E121">
        <f>Data!AI:AI</f>
        <v>86</v>
      </c>
    </row>
    <row r="122" spans="1:5" x14ac:dyDescent="0.3">
      <c r="A122">
        <f>Data!E:E</f>
        <v>4.53</v>
      </c>
      <c r="B122">
        <f>Data!AH:AH</f>
        <v>4.25</v>
      </c>
      <c r="D122">
        <f t="shared" si="1"/>
        <v>0.28000000000000025</v>
      </c>
      <c r="E122">
        <f>Data!AI:AI</f>
        <v>81</v>
      </c>
    </row>
    <row r="123" spans="1:5" x14ac:dyDescent="0.3">
      <c r="A123">
        <f>Data!E:E</f>
        <v>4.32</v>
      </c>
      <c r="B123">
        <f>Data!AH:AH</f>
        <v>3.7</v>
      </c>
      <c r="D123">
        <f t="shared" si="1"/>
        <v>0.62000000000000011</v>
      </c>
      <c r="E123">
        <f>Data!AI:AI</f>
        <v>94</v>
      </c>
    </row>
    <row r="124" spans="1:5" x14ac:dyDescent="0.3">
      <c r="A124">
        <f>Data!E:E</f>
        <v>4.4000000000000004</v>
      </c>
      <c r="B124">
        <f>Data!AH:AH</f>
        <v>4.3499999999999996</v>
      </c>
      <c r="D124">
        <f t="shared" si="1"/>
        <v>5.0000000000000711E-2</v>
      </c>
      <c r="E124">
        <f>Data!AI:AI</f>
        <v>93</v>
      </c>
    </row>
    <row r="125" spans="1:5" x14ac:dyDescent="0.3">
      <c r="A125">
        <f>Data!E:E</f>
        <v>4.53</v>
      </c>
      <c r="B125">
        <f>Data!AH:AH</f>
        <v>4.9800000000000004</v>
      </c>
      <c r="D125">
        <f t="shared" si="1"/>
        <v>-0.45000000000000018</v>
      </c>
      <c r="E125">
        <f>Data!AI:AI</f>
        <v>69</v>
      </c>
    </row>
    <row r="126" spans="1:5" x14ac:dyDescent="0.3">
      <c r="A126">
        <f>Data!E:E</f>
        <v>3.78</v>
      </c>
      <c r="B126">
        <f>Data!AH:AH</f>
        <v>4.6900000000000004</v>
      </c>
      <c r="D126">
        <f t="shared" si="1"/>
        <v>-0.91000000000000059</v>
      </c>
      <c r="E126">
        <f>Data!AI:AI</f>
        <v>61</v>
      </c>
    </row>
    <row r="127" spans="1:5" x14ac:dyDescent="0.3">
      <c r="A127">
        <f>Data!E:E</f>
        <v>4.62</v>
      </c>
      <c r="B127">
        <f>Data!AH:AH</f>
        <v>4.17</v>
      </c>
      <c r="D127">
        <f t="shared" si="1"/>
        <v>0.45000000000000018</v>
      </c>
      <c r="E127">
        <f>Data!AI:AI</f>
        <v>85</v>
      </c>
    </row>
    <row r="128" spans="1:5" x14ac:dyDescent="0.3">
      <c r="A128">
        <f>Data!E:E</f>
        <v>4.13</v>
      </c>
      <c r="B128">
        <f>Data!AH:AH</f>
        <v>3.63</v>
      </c>
      <c r="D128">
        <f t="shared" si="1"/>
        <v>0.5</v>
      </c>
      <c r="E128">
        <f>Data!AI:AI</f>
        <v>97</v>
      </c>
    </row>
    <row r="129" spans="1:5" x14ac:dyDescent="0.3">
      <c r="A129">
        <f>Data!E:E</f>
        <v>4.12</v>
      </c>
      <c r="B129">
        <f>Data!AH:AH</f>
        <v>5.22</v>
      </c>
      <c r="D129">
        <f t="shared" si="1"/>
        <v>-1.0999999999999996</v>
      </c>
      <c r="E129">
        <f>Data!AI:AI</f>
        <v>68</v>
      </c>
    </row>
    <row r="130" spans="1:5" x14ac:dyDescent="0.3">
      <c r="A130">
        <f>Data!E:E</f>
        <v>4.68</v>
      </c>
      <c r="B130">
        <f>Data!AH:AH</f>
        <v>5.49</v>
      </c>
      <c r="D130">
        <f t="shared" si="1"/>
        <v>-0.8100000000000005</v>
      </c>
      <c r="E130">
        <f>Data!AI:AI</f>
        <v>64</v>
      </c>
    </row>
    <row r="131" spans="1:5" x14ac:dyDescent="0.3">
      <c r="A131">
        <f>Data!E:E</f>
        <v>4.4800000000000004</v>
      </c>
      <c r="B131">
        <f>Data!AH:AH</f>
        <v>4.1399999999999997</v>
      </c>
      <c r="D131">
        <f t="shared" ref="D131:D151" si="2">A131-B131</f>
        <v>0.34000000000000075</v>
      </c>
      <c r="E131">
        <f>Data!AI:AI</f>
        <v>88</v>
      </c>
    </row>
    <row r="132" spans="1:5" x14ac:dyDescent="0.3">
      <c r="A132">
        <f>Data!E:E</f>
        <v>3.6</v>
      </c>
      <c r="B132">
        <f>Data!AH:AH</f>
        <v>4.9000000000000004</v>
      </c>
      <c r="D132">
        <f t="shared" si="2"/>
        <v>-1.3000000000000003</v>
      </c>
      <c r="E132">
        <f>Data!AI:AI</f>
        <v>55</v>
      </c>
    </row>
    <row r="133" spans="1:5" x14ac:dyDescent="0.3">
      <c r="A133">
        <f>Data!E:E</f>
        <v>4.17</v>
      </c>
      <c r="B133">
        <f>Data!AH:AH</f>
        <v>4.5999999999999996</v>
      </c>
      <c r="D133">
        <f t="shared" si="2"/>
        <v>-0.42999999999999972</v>
      </c>
      <c r="E133">
        <f>Data!AI:AI</f>
        <v>72</v>
      </c>
    </row>
    <row r="134" spans="1:5" x14ac:dyDescent="0.3">
      <c r="A134">
        <f>Data!E:E</f>
        <v>4.7300000000000004</v>
      </c>
      <c r="B134">
        <f>Data!AH:AH</f>
        <v>4.3099999999999996</v>
      </c>
      <c r="D134">
        <f t="shared" si="2"/>
        <v>0.42000000000000082</v>
      </c>
      <c r="E134">
        <f>Data!AI:AI</f>
        <v>89</v>
      </c>
    </row>
    <row r="135" spans="1:5" x14ac:dyDescent="0.3">
      <c r="A135">
        <f>Data!E:E</f>
        <v>3.93</v>
      </c>
      <c r="B135">
        <f>Data!AH:AH</f>
        <v>3.69</v>
      </c>
      <c r="D135">
        <f t="shared" si="2"/>
        <v>0.24000000000000021</v>
      </c>
      <c r="E135">
        <f>Data!AI:AI</f>
        <v>86</v>
      </c>
    </row>
    <row r="136" spans="1:5" x14ac:dyDescent="0.3">
      <c r="A136">
        <f>Data!E:E</f>
        <v>3.76</v>
      </c>
      <c r="B136">
        <f>Data!AH:AH</f>
        <v>4.47</v>
      </c>
      <c r="D136">
        <f t="shared" si="2"/>
        <v>-0.71</v>
      </c>
      <c r="E136">
        <f>Data!AI:AI</f>
        <v>69</v>
      </c>
    </row>
    <row r="137" spans="1:5" x14ac:dyDescent="0.3">
      <c r="A137">
        <f>Data!E:E</f>
        <v>4.79</v>
      </c>
      <c r="B137">
        <f>Data!AH:AH</f>
        <v>4.5199999999999996</v>
      </c>
      <c r="D137">
        <f t="shared" si="2"/>
        <v>0.27000000000000046</v>
      </c>
      <c r="E137">
        <f>Data!AI:AI</f>
        <v>83</v>
      </c>
    </row>
    <row r="138" spans="1:5" x14ac:dyDescent="0.3">
      <c r="A138">
        <f>Data!E:E</f>
        <v>4.33</v>
      </c>
      <c r="B138">
        <f>Data!AH:AH</f>
        <v>5.14</v>
      </c>
      <c r="D138">
        <f t="shared" si="2"/>
        <v>-0.80999999999999961</v>
      </c>
      <c r="E138">
        <f>Data!AI:AI</f>
        <v>66</v>
      </c>
    </row>
    <row r="139" spans="1:5" x14ac:dyDescent="0.3">
      <c r="A139">
        <f>Data!E:E</f>
        <v>4.01</v>
      </c>
      <c r="B139">
        <f>Data!AH:AH</f>
        <v>4.38</v>
      </c>
      <c r="D139">
        <f t="shared" si="2"/>
        <v>-0.37000000000000011</v>
      </c>
      <c r="E139">
        <f>Data!AI:AI</f>
        <v>74</v>
      </c>
    </row>
    <row r="140" spans="1:5" x14ac:dyDescent="0.3">
      <c r="A140">
        <f>Data!E:E</f>
        <v>4.96</v>
      </c>
      <c r="B140">
        <f>Data!AH:AH</f>
        <v>4.12</v>
      </c>
      <c r="D140">
        <f t="shared" si="2"/>
        <v>0.83999999999999986</v>
      </c>
      <c r="E140">
        <f>Data!AI:AI</f>
        <v>95</v>
      </c>
    </row>
    <row r="141" spans="1:5" x14ac:dyDescent="0.3">
      <c r="A141">
        <f>Data!E:E</f>
        <v>4.4000000000000004</v>
      </c>
      <c r="B141">
        <f>Data!AH:AH</f>
        <v>3.79</v>
      </c>
      <c r="D141">
        <f t="shared" si="2"/>
        <v>0.61000000000000032</v>
      </c>
      <c r="E141">
        <f>Data!AI:AI</f>
        <v>94</v>
      </c>
    </row>
    <row r="142" spans="1:5" x14ac:dyDescent="0.3">
      <c r="A142">
        <f>Data!E:E</f>
        <v>4.22</v>
      </c>
      <c r="B142">
        <f>Data!AH:AH</f>
        <v>4.2</v>
      </c>
      <c r="D142">
        <f t="shared" si="2"/>
        <v>1.9999999999999574E-2</v>
      </c>
      <c r="E142">
        <f>Data!AI:AI</f>
        <v>81</v>
      </c>
    </row>
    <row r="143" spans="1:5" x14ac:dyDescent="0.3">
      <c r="A143">
        <f>Data!E:E</f>
        <v>4.0199999999999996</v>
      </c>
      <c r="B143">
        <f>Data!AH:AH</f>
        <v>4.16</v>
      </c>
      <c r="D143">
        <f t="shared" si="2"/>
        <v>-0.14000000000000057</v>
      </c>
      <c r="E143">
        <f>Data!AI:AI</f>
        <v>79</v>
      </c>
    </row>
    <row r="144" spans="1:5" x14ac:dyDescent="0.3">
      <c r="A144">
        <f>Data!E:E</f>
        <v>4.0199999999999996</v>
      </c>
      <c r="B144">
        <f>Data!AH:AH</f>
        <v>4.38</v>
      </c>
      <c r="D144">
        <f t="shared" si="2"/>
        <v>-0.36000000000000032</v>
      </c>
      <c r="E144">
        <f>Data!AI:AI</f>
        <v>76</v>
      </c>
    </row>
    <row r="145" spans="1:5" x14ac:dyDescent="0.3">
      <c r="A145">
        <f>Data!E:E</f>
        <v>3.82</v>
      </c>
      <c r="B145">
        <f>Data!AH:AH</f>
        <v>4.0199999999999996</v>
      </c>
      <c r="D145">
        <f t="shared" si="2"/>
        <v>-0.19999999999999973</v>
      </c>
      <c r="E145">
        <f>Data!AI:AI</f>
        <v>75</v>
      </c>
    </row>
    <row r="146" spans="1:5" x14ac:dyDescent="0.3">
      <c r="A146">
        <f>Data!E:E</f>
        <v>4.43</v>
      </c>
      <c r="B146">
        <f>Data!AH:AH</f>
        <v>4.01</v>
      </c>
      <c r="D146">
        <f t="shared" si="2"/>
        <v>0.41999999999999993</v>
      </c>
      <c r="E146">
        <f>Data!AI:AI</f>
        <v>94</v>
      </c>
    </row>
    <row r="147" spans="1:5" x14ac:dyDescent="0.3">
      <c r="A147">
        <f>Data!E:E</f>
        <v>4.72</v>
      </c>
      <c r="B147">
        <f>Data!AH:AH</f>
        <v>4</v>
      </c>
      <c r="D147">
        <f t="shared" si="2"/>
        <v>0.71999999999999975</v>
      </c>
      <c r="E147">
        <f>Data!AI:AI</f>
        <v>88</v>
      </c>
    </row>
    <row r="148" spans="1:5" x14ac:dyDescent="0.3">
      <c r="A148">
        <f>Data!E:E</f>
        <v>4.3</v>
      </c>
      <c r="B148">
        <f>Data!AH:AH</f>
        <v>3.56</v>
      </c>
      <c r="D148">
        <f t="shared" si="2"/>
        <v>0.73999999999999977</v>
      </c>
      <c r="E148">
        <f>Data!AI:AI</f>
        <v>90</v>
      </c>
    </row>
    <row r="149" spans="1:5" x14ac:dyDescent="0.3">
      <c r="A149">
        <f>Data!E:E</f>
        <v>4.99</v>
      </c>
      <c r="B149">
        <f>Data!AH:AH</f>
        <v>4.3600000000000003</v>
      </c>
      <c r="D149">
        <f t="shared" si="2"/>
        <v>0.62999999999999989</v>
      </c>
      <c r="E149">
        <f>Data!AI:AI</f>
        <v>93</v>
      </c>
    </row>
    <row r="150" spans="1:5" x14ac:dyDescent="0.3">
      <c r="A150">
        <f>Data!E:E</f>
        <v>4.42</v>
      </c>
      <c r="B150">
        <f>Data!AH:AH</f>
        <v>4.84</v>
      </c>
      <c r="D150">
        <f t="shared" si="2"/>
        <v>-0.41999999999999993</v>
      </c>
      <c r="E150">
        <f>Data!AI:AI</f>
        <v>73</v>
      </c>
    </row>
    <row r="151" spans="1:5" x14ac:dyDescent="0.3">
      <c r="A151">
        <f>Data!E:E</f>
        <v>4.51</v>
      </c>
      <c r="B151">
        <f>Data!AH:AH</f>
        <v>3.67</v>
      </c>
      <c r="D151">
        <f t="shared" si="2"/>
        <v>0.83999999999999986</v>
      </c>
      <c r="E151">
        <f>Data!AI:AI</f>
        <v>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9FF6-69D7-42BE-8D59-3BE4E079DA89}">
  <dimension ref="I5:J42"/>
  <sheetViews>
    <sheetView topLeftCell="A20" workbookViewId="0">
      <selection activeCell="J21" sqref="J21"/>
    </sheetView>
  </sheetViews>
  <sheetFormatPr defaultRowHeight="14.4" x14ac:dyDescent="0.3"/>
  <sheetData>
    <row r="5" spans="9:10" x14ac:dyDescent="0.3">
      <c r="I5" t="str">
        <f>'RG vs. W'!P25</f>
        <v>y=13.8x+22.23927</v>
      </c>
    </row>
    <row r="6" spans="9:10" x14ac:dyDescent="0.3">
      <c r="I6">
        <f>'RG vs. W'!K2</f>
        <v>0.50611171748623363</v>
      </c>
      <c r="J6" t="s">
        <v>114</v>
      </c>
    </row>
    <row r="7" spans="9:10" x14ac:dyDescent="0.3">
      <c r="I7">
        <f>I6^2</f>
        <v>0.25614907057686515</v>
      </c>
      <c r="J7" t="s">
        <v>130</v>
      </c>
    </row>
    <row r="8" spans="9:10" x14ac:dyDescent="0.3">
      <c r="I8">
        <f>'RG vs. W'!E2</f>
        <v>9.3807655931748997</v>
      </c>
      <c r="J8" t="s">
        <v>129</v>
      </c>
    </row>
    <row r="24" spans="9:10" x14ac:dyDescent="0.3">
      <c r="I24" t="str">
        <f>'R(allowed)G vs. W'!L5</f>
        <v>y=-17.166x+154.05</v>
      </c>
    </row>
    <row r="25" spans="9:10" x14ac:dyDescent="0.3">
      <c r="I25">
        <f>'R(allowed)G vs. W'!L6</f>
        <v>-0.74951308679727147</v>
      </c>
      <c r="J25" t="str">
        <f>'R(allowed)G vs. W'!M6</f>
        <v>r</v>
      </c>
    </row>
    <row r="26" spans="9:10" x14ac:dyDescent="0.3">
      <c r="I26">
        <f>'R(allowed)G vs. W'!L7</f>
        <v>0.56176986728037415</v>
      </c>
      <c r="J26" t="str">
        <f>'R(allowed)G vs. W'!M7</f>
        <v>r^2</v>
      </c>
    </row>
    <row r="27" spans="9:10" x14ac:dyDescent="0.3">
      <c r="I27">
        <f>'R(allowed)G vs. W'!L8</f>
        <v>7.2002312865945965</v>
      </c>
      <c r="J27" t="str">
        <f>'R(allowed)G vs. W'!M8</f>
        <v>Sx of Residuals</v>
      </c>
    </row>
    <row r="39" spans="9:10" x14ac:dyDescent="0.3">
      <c r="I39" t="str">
        <f>'RG - R(allowed)G'!O8</f>
        <v>y=16.636x + 80.981</v>
      </c>
    </row>
    <row r="40" spans="9:10" x14ac:dyDescent="0.3">
      <c r="I40">
        <f>'RG - R(allowed)G'!O9</f>
        <v>0.92369999999999997</v>
      </c>
      <c r="J40" t="str">
        <f>'RG - R(allowed)G'!P9</f>
        <v>r</v>
      </c>
    </row>
    <row r="41" spans="9:10" x14ac:dyDescent="0.3">
      <c r="I41">
        <f>'RG - R(allowed)G'!O10</f>
        <v>0.85319999999999996</v>
      </c>
      <c r="J41" t="str">
        <f>'RG - R(allowed)G'!P10</f>
        <v>r^2</v>
      </c>
    </row>
    <row r="42" spans="9:10" x14ac:dyDescent="0.3">
      <c r="I42">
        <f>'RG - R(allowed)G'!O11</f>
        <v>0.60391952069132171</v>
      </c>
      <c r="J42" t="str">
        <f>'RG - R(allowed)G'!P11</f>
        <v>Sx of Residuals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4944-4120-4872-8D1A-9CD650964FB8}">
  <dimension ref="A1"/>
  <sheetViews>
    <sheetView tabSelected="1" workbookViewId="0">
      <selection activeCell="P15" sqref="P1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RG vs. W</vt:lpstr>
      <vt:lpstr>R(allowed)G vs. W</vt:lpstr>
      <vt:lpstr>RG - R(allowed)G</vt:lpstr>
      <vt:lpstr>Answers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</cp:lastModifiedBy>
  <cp:lastPrinted>2023-09-13T15:08:34Z</cp:lastPrinted>
  <dcterms:created xsi:type="dcterms:W3CDTF">2016-11-23T17:28:20Z</dcterms:created>
  <dcterms:modified xsi:type="dcterms:W3CDTF">2023-09-13T15:20:18Z</dcterms:modified>
</cp:coreProperties>
</file>