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ichael\Desktop\models\"/>
    </mc:Choice>
  </mc:AlternateContent>
  <xr:revisionPtr revIDLastSave="0" documentId="13_ncr:1_{1B88ECFB-2FDF-4D96-8E43-7CE12A06181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6" i="2" l="1"/>
  <c r="M24" i="2"/>
  <c r="J12" i="2"/>
  <c r="P24" i="2"/>
  <c r="O24" i="2"/>
  <c r="N24" i="2"/>
  <c r="L24" i="2"/>
  <c r="K24" i="2"/>
  <c r="J24" i="2"/>
  <c r="I24" i="2"/>
  <c r="H24" i="2"/>
  <c r="G24" i="2"/>
  <c r="F24" i="2"/>
  <c r="E24" i="2"/>
  <c r="D24" i="2"/>
  <c r="C24" i="2"/>
  <c r="Q24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Q12" i="2" l="1"/>
  <c r="P12" i="2"/>
  <c r="O12" i="2"/>
  <c r="N12" i="2"/>
  <c r="L12" i="2"/>
  <c r="K12" i="2"/>
  <c r="I12" i="2"/>
  <c r="H12" i="2"/>
  <c r="G12" i="2"/>
  <c r="F12" i="2"/>
  <c r="E12" i="2"/>
  <c r="D12" i="2"/>
  <c r="C12" i="2"/>
  <c r="M12" i="2"/>
  <c r="Q7" i="2"/>
  <c r="P7" i="2"/>
  <c r="O7" i="2"/>
  <c r="N7" i="2"/>
  <c r="L7" i="2"/>
  <c r="K7" i="2"/>
  <c r="J7" i="2"/>
  <c r="I7" i="2"/>
  <c r="H7" i="2"/>
  <c r="G7" i="2"/>
  <c r="F7" i="2"/>
  <c r="E7" i="2"/>
  <c r="D7" i="2"/>
  <c r="C7" i="2"/>
  <c r="M7" i="2"/>
  <c r="M4" i="1" l="1"/>
  <c r="M7" i="1" s="1"/>
</calcChain>
</file>

<file path=xl/sharedStrings.xml><?xml version="1.0" encoding="utf-8"?>
<sst xmlns="http://schemas.openxmlformats.org/spreadsheetml/2006/main" count="50" uniqueCount="47">
  <si>
    <t>Price</t>
  </si>
  <si>
    <t>Shares</t>
  </si>
  <si>
    <t>MC</t>
  </si>
  <si>
    <t>Cash</t>
  </si>
  <si>
    <t>Debt</t>
  </si>
  <si>
    <t>EV</t>
  </si>
  <si>
    <t>Main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</si>
  <si>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</si>
  <si>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</si>
  <si>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</si>
  <si>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</si>
  <si>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</si>
  <si>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</si>
  <si>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</si>
  <si>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</si>
  <si>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</si>
  <si>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</si>
  <si>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</si>
  <si>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</si>
  <si>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</si>
  <si>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</si>
  <si>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</si>
  <si>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Smokeable Products</t>
  </si>
  <si>
    <t>Oral Tobacco Products</t>
  </si>
  <si>
    <t>Wine</t>
  </si>
  <si>
    <t>Other</t>
  </si>
  <si>
    <t>Revenue</t>
  </si>
  <si>
    <t>COGS</t>
  </si>
  <si>
    <t>Excise Taxes</t>
  </si>
  <si>
    <t>Gross Profit</t>
  </si>
  <si>
    <t>M&amp;A and R&amp;D</t>
  </si>
  <si>
    <t>OpInc</t>
  </si>
  <si>
    <t>Interest and Debt</t>
  </si>
  <si>
    <t>PreTax</t>
  </si>
  <si>
    <t>Taxes</t>
  </si>
  <si>
    <t>Net Earnings</t>
  </si>
  <si>
    <t>EPS</t>
  </si>
  <si>
    <t>Net Cash</t>
  </si>
  <si>
    <t>Total Assets</t>
  </si>
  <si>
    <t>AP</t>
  </si>
  <si>
    <t>SE</t>
  </si>
  <si>
    <t>PPE</t>
  </si>
  <si>
    <t>AR</t>
  </si>
  <si>
    <t>Inventories</t>
  </si>
  <si>
    <t>Liabilities</t>
  </si>
  <si>
    <t>L+SE</t>
  </si>
  <si>
    <t>their sec filings were written by a monkey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</si>
</sst>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4" fillId="0" borderId="0" xfId="1"/>
    <xf numFmtId="14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4" fontId="2" fillId="0" borderId="0" xfId="0" applyNumberFormat="1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2:M7"/>
  <sheetViews>
    <sheetView workbookViewId="0">
      <selection activeCell="L2" sqref="L2"/>
    </sheetView>
  </sheetViews>
  <sheetFormatPr defaultRowHeight="12.75" x14ac:dyDescent="0.2"/>
  <cols>
    <col min="1" max="11" width="9.140625" style="1"/>
    <col min="12" max="12" width="11" style="1" bestFit="1" customWidth="1"/>
    <col min="13" max="16384" width="9.140625" style="1"/>
  </cols>
  <sheetData>
    <row r="2" spans="12:13" x14ac:dyDescent="0.2">
      <c r="L2" s="1" t="s">
        <v>0</v>
      </c>
      <c r="M2" s="1">
        <v>44.22</v>
      </c>
    </row>
    <row r="3" spans="12:13" x14ac:dyDescent="0.2">
      <c r="L3" s="1" t="s">
        <v>1</v>
      </c>
      <c r="M3" s="2">
        <v>1800</v>
      </c>
    </row>
    <row r="4" spans="12:13" x14ac:dyDescent="0.2">
      <c r="L4" s="1" t="s">
        <v>2</v>
      </c>
      <c r="M4" s="2">
        <f>M3*M2</f>
        <v>79596</v>
      </c>
    </row>
    <row r="5" spans="12:13" x14ac:dyDescent="0.2">
      <c r="L5" s="1" t="s">
        <v>3</v>
      </c>
      <c r="M5" s="2">
        <v>2567</v>
      </c>
    </row>
    <row r="6" spans="12:13" x14ac:dyDescent="0.2">
      <c r="L6" s="1" t="s">
        <v>4</v>
      </c>
      <c r="M6" s="2">
        <v>2634</v>
      </c>
    </row>
    <row r="7" spans="12:13" x14ac:dyDescent="0.2">
      <c r="L7" s="1" t="s">
        <v>5</v>
      </c>
      <c r="M7" s="2">
        <f>M4-M5+M6</f>
        <v>79663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8CCE6-9C82-4B7C-8973-62026B03EF08}">
  <dimension ref="A1:S3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9" sqref="G19"/>
    </sheetView>
  </sheetViews>
  <sheetFormatPr defaultRowHeight="12.75" x14ac:dyDescent="0.2"/>
  <cols>
    <col min="1" max="1" width="5.42578125" style="1" bestFit="1" customWidth="1"/>
    <col min="2" max="2" width="20.28515625" style="1" bestFit="1" customWidth="1"/>
    <col min="3" max="3" width="9.140625" style="1" customWidth="1"/>
    <col min="4" max="10" width="9.140625" style="1"/>
    <col min="11" max="11" width="10.140625" style="1" bestFit="1" customWidth="1"/>
    <col min="12" max="14" width="9.140625" style="1"/>
    <col min="15" max="15" width="10.140625" style="1" bestFit="1" customWidth="1"/>
    <col min="16" max="16384" width="9.140625" style="1"/>
  </cols>
  <sheetData>
    <row r="1" spans="1:19" ht="15" x14ac:dyDescent="0.25">
      <c r="A1" s="3" t="s">
        <v>6</v>
      </c>
      <c r="J1" s="4">
        <v>44104</v>
      </c>
      <c r="K1" s="4">
        <v>44196</v>
      </c>
      <c r="L1" s="4">
        <v>44286</v>
      </c>
      <c r="M1" s="4">
        <v>44377</v>
      </c>
      <c r="N1" s="4">
        <v>44469</v>
      </c>
      <c r="O1" s="4">
        <v>44561</v>
      </c>
      <c r="P1" s="4">
        <v>44651</v>
      </c>
      <c r="Q1" s="4">
        <v>44742</v>
      </c>
    </row>
    <row r="2" spans="1:19" x14ac:dyDescent="0.2"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</row>
    <row r="3" spans="1:19" x14ac:dyDescent="0.2">
      <c r="B3" s="1" t="s">
        <v>22</v>
      </c>
      <c r="C3" s="2"/>
      <c r="D3" s="2"/>
      <c r="E3" s="2"/>
      <c r="F3" s="2"/>
      <c r="G3" s="2"/>
      <c r="H3" s="2"/>
      <c r="I3" s="2"/>
      <c r="J3" s="2">
        <v>6313</v>
      </c>
      <c r="K3" s="2"/>
      <c r="L3" s="2">
        <v>5250</v>
      </c>
      <c r="M3" s="2">
        <v>6050</v>
      </c>
      <c r="N3" s="2">
        <v>5975</v>
      </c>
      <c r="O3" s="2">
        <v>5591</v>
      </c>
      <c r="P3" s="2">
        <v>5265</v>
      </c>
      <c r="Q3" s="2">
        <v>5873</v>
      </c>
      <c r="R3" s="2"/>
      <c r="S3" s="1">
        <v>22866</v>
      </c>
    </row>
    <row r="4" spans="1:19" x14ac:dyDescent="0.2">
      <c r="B4" s="1" t="s">
        <v>23</v>
      </c>
      <c r="C4" s="2"/>
      <c r="D4" s="2"/>
      <c r="E4" s="2"/>
      <c r="F4" s="2"/>
      <c r="G4" s="2"/>
      <c r="H4" s="2"/>
      <c r="I4" s="2"/>
      <c r="J4" s="2">
        <v>640</v>
      </c>
      <c r="K4" s="2"/>
      <c r="L4" s="2">
        <v>626</v>
      </c>
      <c r="M4" s="2">
        <v>693</v>
      </c>
      <c r="N4" s="2">
        <v>626</v>
      </c>
      <c r="O4" s="2">
        <v>663</v>
      </c>
      <c r="P4" s="2">
        <v>613</v>
      </c>
      <c r="Q4" s="2">
        <v>665</v>
      </c>
      <c r="R4" s="2"/>
      <c r="S4" s="1">
        <v>2608</v>
      </c>
    </row>
    <row r="5" spans="1:19" x14ac:dyDescent="0.2">
      <c r="B5" s="1" t="s">
        <v>24</v>
      </c>
      <c r="C5" s="2"/>
      <c r="D5" s="2"/>
      <c r="E5" s="2"/>
      <c r="F5" s="2"/>
      <c r="G5" s="2"/>
      <c r="H5" s="2"/>
      <c r="I5" s="2"/>
      <c r="J5" s="2">
        <v>157</v>
      </c>
      <c r="K5" s="2"/>
      <c r="L5" s="2">
        <v>150</v>
      </c>
      <c r="M5" s="2">
        <v>167</v>
      </c>
      <c r="N5" s="2">
        <v>177</v>
      </c>
      <c r="O5" s="2">
        <v>0</v>
      </c>
      <c r="P5" s="2">
        <v>0</v>
      </c>
      <c r="Q5" s="2">
        <v>0</v>
      </c>
      <c r="R5" s="2"/>
      <c r="S5" s="1">
        <v>494</v>
      </c>
    </row>
    <row r="6" spans="1:19" x14ac:dyDescent="0.2">
      <c r="B6" s="1" t="s">
        <v>25</v>
      </c>
      <c r="C6" s="2"/>
      <c r="D6" s="2"/>
      <c r="E6" s="2"/>
      <c r="F6" s="2"/>
      <c r="G6" s="2"/>
      <c r="H6" s="2"/>
      <c r="I6" s="2"/>
      <c r="J6" s="2">
        <v>13</v>
      </c>
      <c r="K6" s="2"/>
      <c r="L6" s="2">
        <v>10</v>
      </c>
      <c r="M6" s="2">
        <v>26</v>
      </c>
      <c r="N6" s="2">
        <v>8</v>
      </c>
      <c r="O6" s="2">
        <v>1</v>
      </c>
      <c r="P6" s="2">
        <v>14</v>
      </c>
      <c r="Q6" s="2">
        <v>5</v>
      </c>
      <c r="R6" s="2"/>
      <c r="S6" s="1">
        <v>45</v>
      </c>
    </row>
    <row r="7" spans="1:19" s="5" customFormat="1" x14ac:dyDescent="0.2">
      <c r="B7" s="5" t="s">
        <v>26</v>
      </c>
      <c r="C7" s="6">
        <f t="shared" ref="C7:L7" si="0">SUM(C3:C6)</f>
        <v>0</v>
      </c>
      <c r="D7" s="6">
        <f t="shared" si="0"/>
        <v>0</v>
      </c>
      <c r="E7" s="6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7123</v>
      </c>
      <c r="K7" s="6">
        <f t="shared" si="0"/>
        <v>0</v>
      </c>
      <c r="L7" s="6">
        <f t="shared" si="0"/>
        <v>6036</v>
      </c>
      <c r="M7" s="6">
        <f>SUM(M3:M6)</f>
        <v>6936</v>
      </c>
      <c r="N7" s="6">
        <f t="shared" ref="N7:Q7" si="1">SUM(N3:N6)</f>
        <v>6786</v>
      </c>
      <c r="O7" s="6">
        <f t="shared" si="1"/>
        <v>6255</v>
      </c>
      <c r="P7" s="6">
        <f t="shared" si="1"/>
        <v>5892</v>
      </c>
      <c r="Q7" s="6">
        <f t="shared" si="1"/>
        <v>6543</v>
      </c>
      <c r="R7" s="2"/>
    </row>
    <row r="8" spans="1:19" x14ac:dyDescent="0.2">
      <c r="B8" s="1" t="s">
        <v>27</v>
      </c>
      <c r="C8" s="2"/>
      <c r="D8" s="2"/>
      <c r="E8" s="2"/>
      <c r="F8" s="2"/>
      <c r="G8" s="2"/>
      <c r="H8" s="2"/>
      <c r="I8" s="2"/>
      <c r="J8" s="2">
        <v>1961</v>
      </c>
      <c r="K8" s="2"/>
      <c r="L8" s="2">
        <v>1608</v>
      </c>
      <c r="M8" s="2">
        <v>1882</v>
      </c>
      <c r="N8" s="2">
        <v>1858</v>
      </c>
      <c r="O8" s="2">
        <v>1771</v>
      </c>
      <c r="P8" s="2">
        <v>1446</v>
      </c>
      <c r="Q8" s="2">
        <v>1708</v>
      </c>
      <c r="R8" s="2"/>
      <c r="S8" s="1">
        <v>7119</v>
      </c>
    </row>
    <row r="9" spans="1:19" x14ac:dyDescent="0.2">
      <c r="B9" s="1" t="s">
        <v>28</v>
      </c>
      <c r="C9" s="2"/>
      <c r="D9" s="2"/>
      <c r="E9" s="2"/>
      <c r="F9" s="2"/>
      <c r="G9" s="2"/>
      <c r="H9" s="2"/>
      <c r="I9" s="2"/>
      <c r="J9" s="2">
        <v>1445</v>
      </c>
      <c r="K9" s="2"/>
      <c r="L9" s="2">
        <v>1156</v>
      </c>
      <c r="M9" s="2">
        <v>1322</v>
      </c>
      <c r="N9" s="2">
        <v>1255</v>
      </c>
      <c r="O9" s="2">
        <v>1169</v>
      </c>
      <c r="P9" s="2">
        <v>1073</v>
      </c>
      <c r="Q9" s="2">
        <v>1169</v>
      </c>
      <c r="R9" s="2"/>
      <c r="S9" s="1">
        <v>4902</v>
      </c>
    </row>
    <row r="10" spans="1:19" x14ac:dyDescent="0.2">
      <c r="B10" s="1" t="s">
        <v>29</v>
      </c>
      <c r="C10" s="2"/>
      <c r="D10" s="2"/>
      <c r="E10" s="2"/>
      <c r="F10" s="2"/>
      <c r="G10" s="2"/>
      <c r="H10" s="2"/>
      <c r="I10" s="2"/>
      <c r="J10" s="2">
        <v>3717</v>
      </c>
      <c r="K10" s="2"/>
      <c r="L10" s="2">
        <v>3272</v>
      </c>
      <c r="M10" s="2">
        <v>3732</v>
      </c>
      <c r="N10" s="2">
        <v>3673</v>
      </c>
      <c r="O10" s="2">
        <v>3315</v>
      </c>
      <c r="P10" s="2">
        <v>3373</v>
      </c>
      <c r="Q10" s="2">
        <v>3666</v>
      </c>
      <c r="R10" s="2"/>
      <c r="S10" s="1">
        <v>13992</v>
      </c>
    </row>
    <row r="11" spans="1:19" x14ac:dyDescent="0.2">
      <c r="B11" s="1" t="s">
        <v>30</v>
      </c>
      <c r="C11" s="2"/>
      <c r="D11" s="2"/>
      <c r="E11" s="2"/>
      <c r="F11" s="2"/>
      <c r="G11" s="2"/>
      <c r="H11" s="2"/>
      <c r="I11" s="2"/>
      <c r="J11" s="2">
        <v>557</v>
      </c>
      <c r="K11" s="2"/>
      <c r="L11" s="2">
        <v>582</v>
      </c>
      <c r="M11" s="2">
        <v>546</v>
      </c>
      <c r="N11" s="2">
        <v>722</v>
      </c>
      <c r="O11" s="2">
        <v>582</v>
      </c>
      <c r="P11" s="2">
        <v>489</v>
      </c>
      <c r="Q11" s="2">
        <v>561</v>
      </c>
      <c r="R11" s="2"/>
      <c r="S11" s="1">
        <v>2432</v>
      </c>
    </row>
    <row r="12" spans="1:19" x14ac:dyDescent="0.2">
      <c r="B12" s="1" t="s">
        <v>31</v>
      </c>
      <c r="C12" s="2">
        <f t="shared" ref="C12:L12" si="2">C10-C11</f>
        <v>0</v>
      </c>
      <c r="D12" s="2">
        <f t="shared" si="2"/>
        <v>0</v>
      </c>
      <c r="E12" s="2">
        <f t="shared" si="2"/>
        <v>0</v>
      </c>
      <c r="F12" s="2">
        <f t="shared" si="2"/>
        <v>0</v>
      </c>
      <c r="G12" s="2">
        <f t="shared" si="2"/>
        <v>0</v>
      </c>
      <c r="H12" s="2">
        <f t="shared" si="2"/>
        <v>0</v>
      </c>
      <c r="I12" s="2">
        <f t="shared" si="2"/>
        <v>0</v>
      </c>
      <c r="J12" s="2">
        <f>J10-J11</f>
        <v>3160</v>
      </c>
      <c r="K12" s="2">
        <f t="shared" si="2"/>
        <v>0</v>
      </c>
      <c r="L12" s="2">
        <f t="shared" si="2"/>
        <v>2690</v>
      </c>
      <c r="M12" s="2">
        <f>M10-M11</f>
        <v>3186</v>
      </c>
      <c r="N12" s="2">
        <f t="shared" ref="N12:Q12" si="3">N10-N11</f>
        <v>2951</v>
      </c>
      <c r="O12" s="2">
        <f t="shared" si="3"/>
        <v>2733</v>
      </c>
      <c r="P12" s="2">
        <f t="shared" si="3"/>
        <v>2884</v>
      </c>
      <c r="Q12" s="2">
        <f t="shared" si="3"/>
        <v>3105</v>
      </c>
      <c r="R12" s="2"/>
      <c r="S12" s="1">
        <v>11560</v>
      </c>
    </row>
    <row r="13" spans="1:19" x14ac:dyDescent="0.2">
      <c r="B13" s="1" t="s">
        <v>32</v>
      </c>
      <c r="C13" s="2"/>
      <c r="D13" s="2"/>
      <c r="E13" s="2"/>
      <c r="F13" s="2"/>
      <c r="G13" s="2"/>
      <c r="H13" s="2"/>
      <c r="I13" s="2"/>
      <c r="J13" s="2">
        <v>310</v>
      </c>
      <c r="K13" s="2"/>
      <c r="L13" s="2">
        <v>308</v>
      </c>
      <c r="M13" s="2">
        <v>295</v>
      </c>
      <c r="N13" s="2">
        <v>266</v>
      </c>
      <c r="O13" s="2">
        <v>293</v>
      </c>
      <c r="P13" s="2">
        <v>281</v>
      </c>
      <c r="Q13" s="2">
        <v>295</v>
      </c>
      <c r="R13" s="2"/>
      <c r="S13" s="1">
        <v>1162</v>
      </c>
    </row>
    <row r="14" spans="1:19" x14ac:dyDescent="0.2">
      <c r="B14" s="1" t="s">
        <v>33</v>
      </c>
      <c r="C14" s="2"/>
      <c r="D14" s="2"/>
      <c r="E14" s="2"/>
      <c r="F14" s="2"/>
      <c r="G14" s="2"/>
      <c r="H14" s="2"/>
      <c r="I14" s="2"/>
      <c r="J14" s="2">
        <v>324</v>
      </c>
      <c r="K14" s="2"/>
      <c r="L14" s="2">
        <v>1937</v>
      </c>
      <c r="M14" s="2">
        <v>2909</v>
      </c>
      <c r="N14" s="2">
        <v>-3036</v>
      </c>
      <c r="O14" s="2">
        <v>2573</v>
      </c>
      <c r="P14" s="2">
        <v>2954</v>
      </c>
      <c r="Q14" s="2">
        <v>1885</v>
      </c>
      <c r="R14" s="2"/>
      <c r="S14" s="1">
        <v>3824</v>
      </c>
    </row>
    <row r="15" spans="1:19" x14ac:dyDescent="0.2">
      <c r="B15" s="1" t="s">
        <v>34</v>
      </c>
      <c r="C15" s="2">
        <f>C14-C16</f>
        <v>0</v>
      </c>
      <c r="D15" s="2">
        <f t="shared" ref="D15:Q15" si="4">D14-D16</f>
        <v>0</v>
      </c>
      <c r="E15" s="2">
        <f t="shared" si="4"/>
        <v>0</v>
      </c>
      <c r="F15" s="2">
        <f t="shared" si="4"/>
        <v>0</v>
      </c>
      <c r="G15" s="2">
        <f t="shared" si="4"/>
        <v>0</v>
      </c>
      <c r="H15" s="2">
        <f t="shared" si="4"/>
        <v>0</v>
      </c>
      <c r="I15" s="2">
        <f t="shared" si="4"/>
        <v>0</v>
      </c>
      <c r="J15" s="2">
        <f t="shared" si="4"/>
        <v>-628</v>
      </c>
      <c r="K15" s="2">
        <f t="shared" si="4"/>
        <v>0</v>
      </c>
      <c r="L15" s="2">
        <f t="shared" si="4"/>
        <v>516</v>
      </c>
      <c r="M15" s="2">
        <f t="shared" si="4"/>
        <v>759</v>
      </c>
      <c r="N15" s="2">
        <f t="shared" si="4"/>
        <v>-316</v>
      </c>
      <c r="O15" s="2">
        <f t="shared" si="4"/>
        <v>949</v>
      </c>
      <c r="P15" s="2">
        <f t="shared" si="4"/>
        <v>995</v>
      </c>
      <c r="Q15" s="2">
        <f t="shared" si="4"/>
        <v>994</v>
      </c>
    </row>
    <row r="16" spans="1:19" x14ac:dyDescent="0.2">
      <c r="B16" s="1" t="s">
        <v>35</v>
      </c>
      <c r="C16" s="2"/>
      <c r="D16" s="2"/>
      <c r="E16" s="2"/>
      <c r="F16" s="2"/>
      <c r="G16" s="2"/>
      <c r="H16" s="2"/>
      <c r="I16" s="2"/>
      <c r="J16" s="2">
        <v>952</v>
      </c>
      <c r="K16" s="2"/>
      <c r="L16" s="2">
        <v>1421</v>
      </c>
      <c r="M16" s="2">
        <v>2150</v>
      </c>
      <c r="N16" s="2">
        <v>-2720</v>
      </c>
      <c r="O16" s="2">
        <v>1624</v>
      </c>
      <c r="P16" s="2">
        <v>1959</v>
      </c>
      <c r="Q16" s="2">
        <v>891</v>
      </c>
      <c r="R16" s="2">
        <f>S16-SUM(L16:N16)</f>
        <v>1624</v>
      </c>
      <c r="S16" s="1">
        <v>2475</v>
      </c>
    </row>
    <row r="17" spans="2:18" x14ac:dyDescent="0.2">
      <c r="B17" s="1" t="s">
        <v>36</v>
      </c>
      <c r="C17" s="7"/>
      <c r="D17" s="7"/>
      <c r="E17" s="7"/>
      <c r="F17" s="7"/>
      <c r="G17" s="7"/>
      <c r="H17" s="7"/>
      <c r="I17" s="7"/>
      <c r="J17" s="7">
        <v>0.51</v>
      </c>
      <c r="K17" s="7"/>
      <c r="L17" s="7">
        <v>0.77</v>
      </c>
      <c r="M17" s="7">
        <v>1.1599999999999999</v>
      </c>
      <c r="N17" s="7">
        <v>1.48</v>
      </c>
      <c r="O17" s="7"/>
      <c r="P17" s="7">
        <v>1.08</v>
      </c>
      <c r="Q17" s="7">
        <v>0.49</v>
      </c>
      <c r="R17" s="2"/>
    </row>
    <row r="18" spans="2:18" x14ac:dyDescent="0.2">
      <c r="B18" s="1" t="s">
        <v>1</v>
      </c>
      <c r="C18" s="2"/>
      <c r="D18" s="2"/>
      <c r="E18" s="2"/>
      <c r="F18" s="2"/>
      <c r="G18" s="8" t="s">
        <v>46</v>
      </c>
      <c r="H18" s="2"/>
      <c r="I18" s="2"/>
      <c r="J18" s="2"/>
      <c r="K18" s="2"/>
      <c r="L18" s="2"/>
      <c r="M18" s="2"/>
      <c r="N18" s="2"/>
      <c r="O18" s="2"/>
      <c r="P18" s="2"/>
      <c r="Q18" s="2"/>
    </row>
    <row r="24" spans="2:18" x14ac:dyDescent="0.2">
      <c r="B24" s="1" t="s">
        <v>37</v>
      </c>
      <c r="C24" s="2">
        <f t="shared" ref="C24:Q24" si="5">C25-C40</f>
        <v>0</v>
      </c>
      <c r="D24" s="2">
        <f t="shared" si="5"/>
        <v>0</v>
      </c>
      <c r="E24" s="2">
        <f t="shared" si="5"/>
        <v>0</v>
      </c>
      <c r="F24" s="2">
        <f t="shared" si="5"/>
        <v>0</v>
      </c>
      <c r="G24" s="2">
        <f t="shared" si="5"/>
        <v>0</v>
      </c>
      <c r="H24" s="2">
        <f t="shared" si="5"/>
        <v>0</v>
      </c>
      <c r="I24" s="2">
        <f t="shared" si="5"/>
        <v>0</v>
      </c>
      <c r="J24" s="2">
        <f t="shared" si="5"/>
        <v>0</v>
      </c>
      <c r="K24" s="2">
        <f t="shared" si="5"/>
        <v>4945</v>
      </c>
      <c r="L24" s="2">
        <f t="shared" si="5"/>
        <v>0</v>
      </c>
      <c r="M24" s="2">
        <f t="shared" si="5"/>
        <v>0</v>
      </c>
      <c r="N24" s="2">
        <f t="shared" si="5"/>
        <v>2957</v>
      </c>
      <c r="O24" s="2">
        <f t="shared" si="5"/>
        <v>4544</v>
      </c>
      <c r="P24" s="2">
        <f t="shared" si="5"/>
        <v>5353</v>
      </c>
      <c r="Q24" s="2">
        <f t="shared" si="5"/>
        <v>2567</v>
      </c>
    </row>
    <row r="25" spans="2:18" x14ac:dyDescent="0.2">
      <c r="B25" s="1" t="s">
        <v>3</v>
      </c>
      <c r="C25" s="2"/>
      <c r="D25" s="2"/>
      <c r="E25" s="2"/>
      <c r="F25" s="2"/>
      <c r="G25" s="2"/>
      <c r="H25" s="2"/>
      <c r="I25" s="2"/>
      <c r="J25" s="2"/>
      <c r="K25" s="2">
        <v>4945</v>
      </c>
      <c r="L25" s="2"/>
      <c r="M25" s="2"/>
      <c r="N25" s="2">
        <v>2957</v>
      </c>
      <c r="O25" s="2">
        <v>4544</v>
      </c>
      <c r="P25" s="2">
        <v>5353</v>
      </c>
      <c r="Q25" s="2">
        <v>2567</v>
      </c>
    </row>
    <row r="26" spans="2:18" x14ac:dyDescent="0.2">
      <c r="B26" s="1" t="s">
        <v>42</v>
      </c>
      <c r="C26" s="2"/>
      <c r="D26" s="2"/>
      <c r="E26" s="2"/>
      <c r="F26" s="2"/>
      <c r="G26" s="2"/>
      <c r="H26" s="2"/>
      <c r="I26" s="2"/>
      <c r="J26" s="2"/>
      <c r="K26" s="2">
        <v>137</v>
      </c>
      <c r="L26" s="2"/>
      <c r="M26" s="2"/>
      <c r="N26" s="2">
        <v>36</v>
      </c>
      <c r="O26" s="2">
        <v>47</v>
      </c>
      <c r="P26" s="2">
        <v>46</v>
      </c>
      <c r="Q26" s="2">
        <v>43</v>
      </c>
    </row>
    <row r="27" spans="2:18" x14ac:dyDescent="0.2">
      <c r="B27" s="1" t="s">
        <v>43</v>
      </c>
      <c r="C27" s="2"/>
      <c r="D27" s="2"/>
      <c r="E27" s="2"/>
      <c r="F27" s="2"/>
      <c r="G27" s="2"/>
      <c r="H27" s="2"/>
      <c r="I27" s="2"/>
      <c r="J27" s="2"/>
      <c r="K27" s="2">
        <v>1966</v>
      </c>
      <c r="L27" s="2"/>
      <c r="M27" s="2"/>
      <c r="N27" s="2">
        <v>1133</v>
      </c>
      <c r="O27" s="2">
        <v>1194</v>
      </c>
      <c r="P27" s="2">
        <v>1214</v>
      </c>
      <c r="Q27" s="2">
        <v>1144</v>
      </c>
    </row>
    <row r="28" spans="2:18" x14ac:dyDescent="0.2">
      <c r="B28" s="1" t="s">
        <v>41</v>
      </c>
      <c r="C28" s="2"/>
      <c r="D28" s="2"/>
      <c r="E28" s="2"/>
      <c r="F28" s="2"/>
      <c r="G28" s="2"/>
      <c r="H28" s="2"/>
      <c r="I28" s="2"/>
      <c r="J28" s="2"/>
      <c r="K28" s="2">
        <v>5150</v>
      </c>
      <c r="L28" s="2"/>
      <c r="M28" s="2"/>
      <c r="N28" s="2">
        <v>4418</v>
      </c>
      <c r="O28" s="2">
        <v>4432</v>
      </c>
      <c r="P28" s="2">
        <v>4300</v>
      </c>
      <c r="Q28" s="2">
        <v>4345</v>
      </c>
    </row>
    <row r="29" spans="2:18" x14ac:dyDescent="0.2">
      <c r="B29" s="1" t="s">
        <v>38</v>
      </c>
      <c r="C29" s="2"/>
      <c r="D29" s="2"/>
      <c r="E29" s="2"/>
      <c r="F29" s="2"/>
      <c r="G29" s="2"/>
      <c r="H29" s="2"/>
      <c r="I29" s="2"/>
      <c r="J29" s="2"/>
      <c r="K29" s="2">
        <v>47414</v>
      </c>
      <c r="L29" s="2"/>
      <c r="M29" s="2"/>
      <c r="N29" s="2">
        <v>39564</v>
      </c>
      <c r="O29" s="2">
        <v>39523</v>
      </c>
      <c r="P29" s="2">
        <v>40235</v>
      </c>
      <c r="Q29" s="2">
        <v>376746</v>
      </c>
    </row>
    <row r="30" spans="2:18" x14ac:dyDescent="0.2">
      <c r="B30" s="1" t="s">
        <v>39</v>
      </c>
      <c r="C30" s="2"/>
      <c r="D30" s="2"/>
      <c r="E30" s="2"/>
      <c r="F30" s="2"/>
      <c r="G30" s="2"/>
      <c r="H30" s="2"/>
      <c r="I30" s="2"/>
      <c r="J30" s="2"/>
      <c r="K30" s="2">
        <v>380</v>
      </c>
      <c r="L30" s="2"/>
      <c r="M30" s="2"/>
      <c r="N30" s="2">
        <v>266</v>
      </c>
      <c r="O30" s="2">
        <v>449</v>
      </c>
      <c r="P30" s="2">
        <v>379</v>
      </c>
      <c r="Q30" s="2">
        <v>396</v>
      </c>
    </row>
    <row r="31" spans="2:18" x14ac:dyDescent="0.2">
      <c r="B31" s="1" t="s">
        <v>4</v>
      </c>
      <c r="C31" s="2"/>
      <c r="D31" s="2"/>
      <c r="E31" s="2"/>
      <c r="F31" s="2"/>
      <c r="G31" s="2"/>
      <c r="H31" s="2"/>
      <c r="I31" s="2"/>
      <c r="J31" s="2"/>
      <c r="K31" s="2">
        <v>27971</v>
      </c>
      <c r="L31" s="2"/>
      <c r="M31" s="2"/>
      <c r="N31" s="2">
        <v>27022</v>
      </c>
      <c r="O31" s="2">
        <v>26939</v>
      </c>
      <c r="P31" s="2">
        <v>25405</v>
      </c>
      <c r="Q31" s="2">
        <v>25046</v>
      </c>
    </row>
    <row r="32" spans="2:18" x14ac:dyDescent="0.2">
      <c r="B32" s="1" t="s">
        <v>44</v>
      </c>
      <c r="C32" s="2"/>
      <c r="D32" s="2"/>
      <c r="E32" s="2"/>
      <c r="F32" s="2"/>
      <c r="G32" s="2"/>
      <c r="H32" s="2"/>
      <c r="I32" s="2"/>
      <c r="J32" s="2"/>
      <c r="K32" s="2">
        <v>44449</v>
      </c>
      <c r="L32" s="2"/>
      <c r="M32" s="2"/>
      <c r="N32" s="2">
        <v>40790</v>
      </c>
      <c r="O32" s="2">
        <v>41129</v>
      </c>
      <c r="P32" s="2">
        <v>41995</v>
      </c>
      <c r="Q32" s="2">
        <v>39149</v>
      </c>
    </row>
    <row r="33" spans="2:17" x14ac:dyDescent="0.2">
      <c r="B33" s="1" t="s">
        <v>40</v>
      </c>
      <c r="C33" s="2"/>
      <c r="D33" s="2"/>
      <c r="E33" s="2"/>
      <c r="F33" s="2"/>
      <c r="G33" s="2"/>
      <c r="H33" s="2"/>
      <c r="I33" s="2"/>
      <c r="J33" s="2"/>
      <c r="K33" s="2">
        <v>2925</v>
      </c>
      <c r="L33" s="2"/>
      <c r="M33" s="2"/>
      <c r="N33" s="2">
        <v>1265</v>
      </c>
      <c r="O33" s="2">
        <v>1606</v>
      </c>
      <c r="P33" s="2">
        <v>1760</v>
      </c>
      <c r="Q33" s="2">
        <v>2403</v>
      </c>
    </row>
    <row r="34" spans="2:17" x14ac:dyDescent="0.2">
      <c r="B34" s="1" t="s">
        <v>45</v>
      </c>
      <c r="C34" s="2"/>
      <c r="D34" s="2"/>
      <c r="E34" s="2"/>
      <c r="F34" s="2"/>
      <c r="G34" s="2"/>
      <c r="H34" s="2"/>
      <c r="I34" s="2"/>
      <c r="J34" s="2"/>
      <c r="K34" s="2">
        <v>47414</v>
      </c>
      <c r="L34" s="2"/>
      <c r="M34" s="2"/>
      <c r="N34" s="2">
        <v>39564</v>
      </c>
      <c r="O34" s="2">
        <v>39523</v>
      </c>
      <c r="P34" s="2">
        <v>40235</v>
      </c>
      <c r="Q34" s="2">
        <v>36746</v>
      </c>
    </row>
  </sheetData>
  <hyperlinks>
    <hyperlink ref="A1" location="Main!A1" display="Main" xr:uid="{70ADCEBD-04C0-45B5-A533-75322160C4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2022-08-09T04:47:47Z</dcterms:modified>
</cp:coreProperties>
</file>