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Michael\Desktop\models\"/>
    </mc:Choice>
  </mc:AlternateContent>
  <xr:revisionPtr revIDLastSave="0" documentId="13_ncr:1_{D1A9CBE5-33AC-4BDA-9D03-1FF3F679B8F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0" i="2" l="1"/>
  <c r="L29" i="2" s="1"/>
  <c r="M30" i="2"/>
  <c r="K29" i="2"/>
  <c r="J29" i="2"/>
  <c r="I29" i="2"/>
  <c r="H29" i="2"/>
  <c r="G29" i="2"/>
  <c r="F29" i="2"/>
  <c r="E29" i="2"/>
  <c r="D29" i="2"/>
  <c r="C29" i="2"/>
  <c r="M29" i="2"/>
  <c r="L16" i="2"/>
  <c r="K16" i="2"/>
  <c r="J16" i="2"/>
  <c r="I16" i="2"/>
  <c r="H16" i="2"/>
  <c r="G16" i="2"/>
  <c r="F16" i="2"/>
  <c r="E16" i="2"/>
  <c r="D16" i="2"/>
  <c r="C16" i="2"/>
  <c r="M16" i="2"/>
  <c r="L12" i="2"/>
  <c r="K12" i="2"/>
  <c r="J12" i="2"/>
  <c r="H12" i="2"/>
  <c r="G12" i="2"/>
  <c r="F12" i="2"/>
  <c r="E12" i="2"/>
  <c r="D12" i="2"/>
  <c r="C12" i="2"/>
  <c r="M12" i="2"/>
  <c r="L11" i="2"/>
  <c r="K11" i="2"/>
  <c r="J11" i="2"/>
  <c r="I11" i="2"/>
  <c r="I12" i="2" s="1"/>
  <c r="H11" i="2"/>
  <c r="G11" i="2"/>
  <c r="F11" i="2"/>
  <c r="E11" i="2"/>
  <c r="D11" i="2"/>
  <c r="C11" i="2"/>
  <c r="M11" i="2"/>
  <c r="M4" i="1"/>
  <c r="M7" i="1" s="1"/>
</calcChain>
</file>

<file path=xl/sharedStrings.xml><?xml version="1.0" encoding="utf-8"?>
<sst xmlns="http://schemas.openxmlformats.org/spreadsheetml/2006/main" count="46" uniqueCount="43">
  <si>
    <t>Price</t>
  </si>
  <si>
    <t>Shares</t>
  </si>
  <si>
    <t>MC</t>
  </si>
  <si>
    <t>Cash</t>
  </si>
  <si>
    <t>Debt</t>
  </si>
  <si>
    <t>EV</t>
  </si>
  <si>
    <t>Revenue</t>
  </si>
  <si>
    <t>Merger With Euronav (EURN)</t>
  </si>
  <si>
    <t>1.45 FRO Shares = 1 EURN Share</t>
  </si>
  <si>
    <t>Q122</t>
  </si>
  <si>
    <t>Q421</t>
  </si>
  <si>
    <t>Q321</t>
  </si>
  <si>
    <t>Q221</t>
  </si>
  <si>
    <t>Q121</t>
  </si>
  <si>
    <t>Q420</t>
  </si>
  <si>
    <t>Q319</t>
  </si>
  <si>
    <t>Q320</t>
  </si>
  <si>
    <t>Q220</t>
  </si>
  <si>
    <t>Q120</t>
  </si>
  <si>
    <t>Q419</t>
  </si>
  <si>
    <t>Other OpInc</t>
  </si>
  <si>
    <t>VoyageExp</t>
  </si>
  <si>
    <t>Rental Inc</t>
  </si>
  <si>
    <t>Ship OpEx</t>
  </si>
  <si>
    <t>Charter Hire Exp.</t>
  </si>
  <si>
    <t>AdminEx</t>
  </si>
  <si>
    <t>Depreciation</t>
  </si>
  <si>
    <t>OpEx</t>
  </si>
  <si>
    <t>Net OpInc</t>
  </si>
  <si>
    <t>Interest Expense</t>
  </si>
  <si>
    <t>Interest Income</t>
  </si>
  <si>
    <t>PreTax</t>
  </si>
  <si>
    <t>Taxes</t>
  </si>
  <si>
    <t>Net Income</t>
  </si>
  <si>
    <t>EPS</t>
  </si>
  <si>
    <t>Net Cash</t>
  </si>
  <si>
    <t>Other Assets</t>
  </si>
  <si>
    <t>Total Current Assets</t>
  </si>
  <si>
    <t>New Buildings</t>
  </si>
  <si>
    <t>Vessels</t>
  </si>
  <si>
    <t>Vessels Und. Lease</t>
  </si>
  <si>
    <t>Total Assets</t>
  </si>
  <si>
    <t>Current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</si>
</sst>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1" fillId="0" borderId="0" xfId="0" applyFont="1"/>
    <xf numFmtId="14" fontId="2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7"/>
  <sheetViews>
    <sheetView workbookViewId="0">
      <selection activeCell="M3" sqref="M3"/>
    </sheetView>
  </sheetViews>
  <sheetFormatPr defaultRowHeight="12.75" x14ac:dyDescent="0.2"/>
  <cols>
    <col min="1" max="16384" width="9.140625" style="1"/>
  </cols>
  <sheetData>
    <row r="2" spans="3:13" x14ac:dyDescent="0.2">
      <c r="L2" s="1" t="s">
        <v>0</v>
      </c>
      <c r="M2" s="1">
        <v>11.25</v>
      </c>
    </row>
    <row r="3" spans="3:13" x14ac:dyDescent="0.2">
      <c r="C3" s="3" t="s">
        <v>7</v>
      </c>
      <c r="F3" s="3" t="s">
        <v>8</v>
      </c>
      <c r="L3" s="1" t="s">
        <v>1</v>
      </c>
      <c r="M3" s="2">
        <v>203.530979</v>
      </c>
    </row>
    <row r="4" spans="3:13" x14ac:dyDescent="0.2">
      <c r="L4" s="1" t="s">
        <v>2</v>
      </c>
      <c r="M4" s="2">
        <f>M3*M2</f>
        <v>2289.7235137500002</v>
      </c>
    </row>
    <row r="5" spans="3:13" x14ac:dyDescent="0.2">
      <c r="L5" s="1" t="s">
        <v>3</v>
      </c>
      <c r="M5" s="2">
        <v>111.176</v>
      </c>
    </row>
    <row r="6" spans="3:13" x14ac:dyDescent="0.2">
      <c r="L6" s="1" t="s">
        <v>4</v>
      </c>
      <c r="M6" s="2">
        <v>1796</v>
      </c>
    </row>
    <row r="7" spans="3:13" x14ac:dyDescent="0.2">
      <c r="L7" s="1" t="s">
        <v>5</v>
      </c>
      <c r="M7" s="2">
        <f>M4-M5+M6</f>
        <v>3974.5475137500002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1809-2DB2-4653-9A46-4CB1F840E703}">
  <dimension ref="B1:M39"/>
  <sheetViews>
    <sheetView tabSelected="1" workbookViewId="0">
      <selection activeCell="L25" sqref="L25"/>
    </sheetView>
  </sheetViews>
  <sheetFormatPr defaultRowHeight="12.75" x14ac:dyDescent="0.2"/>
  <cols>
    <col min="1" max="1" width="9.140625" style="1"/>
    <col min="2" max="2" width="18.7109375" style="1" bestFit="1" customWidth="1"/>
    <col min="3" max="11" width="9.140625" style="1"/>
    <col min="12" max="12" width="10.140625" style="1" bestFit="1" customWidth="1"/>
    <col min="13" max="16384" width="9.140625" style="1"/>
  </cols>
  <sheetData>
    <row r="1" spans="2:13" x14ac:dyDescent="0.2">
      <c r="L1" s="5">
        <v>44561</v>
      </c>
      <c r="M1" s="4">
        <v>44286</v>
      </c>
    </row>
    <row r="2" spans="2:13" x14ac:dyDescent="0.2">
      <c r="C2" s="3" t="s">
        <v>15</v>
      </c>
      <c r="D2" s="3" t="s">
        <v>19</v>
      </c>
      <c r="E2" s="3" t="s">
        <v>18</v>
      </c>
      <c r="F2" s="3" t="s">
        <v>17</v>
      </c>
      <c r="G2" s="3" t="s">
        <v>16</v>
      </c>
      <c r="H2" s="3" t="s">
        <v>14</v>
      </c>
      <c r="I2" s="3" t="s">
        <v>13</v>
      </c>
      <c r="J2" s="3" t="s">
        <v>12</v>
      </c>
      <c r="K2" s="3" t="s">
        <v>11</v>
      </c>
      <c r="L2" s="3" t="s">
        <v>10</v>
      </c>
      <c r="M2" s="3" t="s">
        <v>9</v>
      </c>
    </row>
    <row r="3" spans="2:13" x14ac:dyDescent="0.2">
      <c r="B3" s="3" t="s">
        <v>6</v>
      </c>
      <c r="C3" s="3"/>
      <c r="D3" s="3"/>
      <c r="I3" s="1">
        <v>193.99100000000001</v>
      </c>
      <c r="M3" s="1">
        <v>217.441</v>
      </c>
    </row>
    <row r="4" spans="2:13" x14ac:dyDescent="0.2">
      <c r="B4" s="3" t="s">
        <v>20</v>
      </c>
      <c r="I4" s="1">
        <v>0.53700000000000003</v>
      </c>
      <c r="M4" s="1">
        <v>6.8179999999999996</v>
      </c>
    </row>
    <row r="5" spans="2:13" x14ac:dyDescent="0.2">
      <c r="B5" s="3" t="s">
        <v>21</v>
      </c>
      <c r="I5" s="1">
        <v>86.878</v>
      </c>
      <c r="M5" s="1">
        <v>113.651</v>
      </c>
    </row>
    <row r="6" spans="2:13" x14ac:dyDescent="0.2">
      <c r="B6" s="3" t="s">
        <v>22</v>
      </c>
      <c r="I6" s="1">
        <v>-0.66300000000000003</v>
      </c>
      <c r="M6" s="1">
        <v>-0.55100000000000005</v>
      </c>
    </row>
    <row r="7" spans="2:13" x14ac:dyDescent="0.2">
      <c r="B7" s="3" t="s">
        <v>23</v>
      </c>
      <c r="I7" s="1">
        <v>39.427</v>
      </c>
      <c r="M7" s="1">
        <v>43.68</v>
      </c>
    </row>
    <row r="8" spans="2:13" x14ac:dyDescent="0.2">
      <c r="B8" s="3" t="s">
        <v>24</v>
      </c>
      <c r="I8" s="1">
        <v>2.2709999999999999</v>
      </c>
      <c r="M8" s="1">
        <v>0</v>
      </c>
    </row>
    <row r="9" spans="2:13" x14ac:dyDescent="0.2">
      <c r="B9" s="3" t="s">
        <v>25</v>
      </c>
      <c r="I9" s="1">
        <v>6.3840000000000003</v>
      </c>
      <c r="M9" s="1">
        <v>7.1420000000000003</v>
      </c>
    </row>
    <row r="10" spans="2:13" x14ac:dyDescent="0.2">
      <c r="B10" s="3" t="s">
        <v>26</v>
      </c>
      <c r="I10" s="1">
        <v>35.53</v>
      </c>
      <c r="M10" s="1">
        <v>37.409999999999997</v>
      </c>
    </row>
    <row r="11" spans="2:13" x14ac:dyDescent="0.2">
      <c r="B11" s="3" t="s">
        <v>27</v>
      </c>
      <c r="C11" s="1">
        <f t="shared" ref="C11:L11" si="0">SUM(C5:C10)</f>
        <v>0</v>
      </c>
      <c r="D11" s="1">
        <f t="shared" si="0"/>
        <v>0</v>
      </c>
      <c r="E11" s="1">
        <f t="shared" si="0"/>
        <v>0</v>
      </c>
      <c r="F11" s="1">
        <f t="shared" si="0"/>
        <v>0</v>
      </c>
      <c r="G11" s="1">
        <f t="shared" si="0"/>
        <v>0</v>
      </c>
      <c r="H11" s="1">
        <f t="shared" si="0"/>
        <v>0</v>
      </c>
      <c r="I11" s="1">
        <f t="shared" si="0"/>
        <v>169.827</v>
      </c>
      <c r="J11" s="1">
        <f t="shared" si="0"/>
        <v>0</v>
      </c>
      <c r="K11" s="1">
        <f t="shared" si="0"/>
        <v>0</v>
      </c>
      <c r="L11" s="1">
        <f t="shared" si="0"/>
        <v>0</v>
      </c>
      <c r="M11" s="1">
        <f>SUM(M5:M10)</f>
        <v>201.33199999999999</v>
      </c>
    </row>
    <row r="12" spans="2:13" x14ac:dyDescent="0.2">
      <c r="B12" s="3" t="s">
        <v>28</v>
      </c>
      <c r="C12" s="1">
        <f t="shared" ref="C12:L12" si="1">SUM(C3:C4)-C11</f>
        <v>0</v>
      </c>
      <c r="D12" s="1">
        <f t="shared" si="1"/>
        <v>0</v>
      </c>
      <c r="E12" s="1">
        <f t="shared" si="1"/>
        <v>0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24.701000000000022</v>
      </c>
      <c r="J12" s="1">
        <f t="shared" si="1"/>
        <v>0</v>
      </c>
      <c r="K12" s="1">
        <f t="shared" si="1"/>
        <v>0</v>
      </c>
      <c r="L12" s="1">
        <f t="shared" si="1"/>
        <v>0</v>
      </c>
      <c r="M12" s="1">
        <f>SUM(M3:M4)-M11</f>
        <v>22.927000000000021</v>
      </c>
    </row>
    <row r="13" spans="2:13" x14ac:dyDescent="0.2">
      <c r="B13" s="3" t="s">
        <v>30</v>
      </c>
      <c r="I13" s="1">
        <v>4.4999999999999998E-2</v>
      </c>
      <c r="M13" s="1">
        <v>47</v>
      </c>
    </row>
    <row r="14" spans="2:13" x14ac:dyDescent="0.2">
      <c r="B14" s="3" t="s">
        <v>29</v>
      </c>
      <c r="I14" s="1">
        <v>14.76</v>
      </c>
      <c r="M14" s="1">
        <v>16966</v>
      </c>
    </row>
    <row r="15" spans="2:13" x14ac:dyDescent="0.2">
      <c r="B15" s="3" t="s">
        <v>31</v>
      </c>
      <c r="I15" s="1">
        <v>-28.881</v>
      </c>
      <c r="M15" s="1">
        <v>-31.135000000000002</v>
      </c>
    </row>
    <row r="16" spans="2:13" x14ac:dyDescent="0.2">
      <c r="B16" s="3" t="s">
        <v>32</v>
      </c>
      <c r="C16" s="1">
        <f t="shared" ref="C16:L16" si="2">C15-C17</f>
        <v>0</v>
      </c>
      <c r="D16" s="1">
        <f t="shared" si="2"/>
        <v>0</v>
      </c>
      <c r="E16" s="1">
        <f t="shared" si="2"/>
        <v>0</v>
      </c>
      <c r="F16" s="1">
        <f t="shared" si="2"/>
        <v>0</v>
      </c>
      <c r="G16" s="1">
        <f t="shared" si="2"/>
        <v>0</v>
      </c>
      <c r="H16" s="1">
        <f t="shared" si="2"/>
        <v>0</v>
      </c>
      <c r="I16" s="1">
        <f t="shared" si="2"/>
        <v>1.3999999999999346E-2</v>
      </c>
      <c r="J16" s="1">
        <f t="shared" si="2"/>
        <v>0</v>
      </c>
      <c r="K16" s="1">
        <f t="shared" si="2"/>
        <v>0</v>
      </c>
      <c r="L16" s="1">
        <f t="shared" si="2"/>
        <v>0</v>
      </c>
      <c r="M16" s="1">
        <f>M15-M17</f>
        <v>1.2999999999998124E-2</v>
      </c>
    </row>
    <row r="17" spans="2:13" x14ac:dyDescent="0.2">
      <c r="B17" s="3" t="s">
        <v>33</v>
      </c>
      <c r="I17" s="1">
        <v>-28.895</v>
      </c>
      <c r="M17" s="1">
        <v>-31.148</v>
      </c>
    </row>
    <row r="18" spans="2:13" x14ac:dyDescent="0.2">
      <c r="B18" s="3" t="s">
        <v>34</v>
      </c>
      <c r="I18" s="1">
        <v>-0.15</v>
      </c>
      <c r="M18" s="1">
        <v>-0.15</v>
      </c>
    </row>
    <row r="19" spans="2:13" x14ac:dyDescent="0.2">
      <c r="B19" s="3" t="s">
        <v>1</v>
      </c>
      <c r="L19" s="1">
        <v>203.530979</v>
      </c>
      <c r="M19" s="1">
        <v>203.530979</v>
      </c>
    </row>
    <row r="29" spans="2:13" x14ac:dyDescent="0.2">
      <c r="B29" s="3" t="s">
        <v>35</v>
      </c>
      <c r="C29" s="1">
        <f t="shared" ref="C29:L29" si="3">C30-C38</f>
        <v>0</v>
      </c>
      <c r="D29" s="1">
        <f t="shared" si="3"/>
        <v>0</v>
      </c>
      <c r="E29" s="1">
        <f t="shared" si="3"/>
        <v>0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  <c r="L29" s="1">
        <f t="shared" si="3"/>
        <v>-2011.4019999999998</v>
      </c>
      <c r="M29" s="1">
        <f>M30-M38</f>
        <v>-1682.453</v>
      </c>
    </row>
    <row r="30" spans="2:13" x14ac:dyDescent="0.2">
      <c r="B30" s="3" t="s">
        <v>3</v>
      </c>
      <c r="L30" s="1">
        <f>113.073+2.435</f>
        <v>115.508</v>
      </c>
      <c r="M30" s="1">
        <f>111.176+2.704</f>
        <v>113.88</v>
      </c>
    </row>
    <row r="31" spans="2:13" x14ac:dyDescent="0.2">
      <c r="B31" s="3" t="s">
        <v>36</v>
      </c>
      <c r="L31" s="1">
        <v>217.23699999999999</v>
      </c>
      <c r="M31" s="1">
        <v>241.84800000000001</v>
      </c>
    </row>
    <row r="32" spans="2:13" x14ac:dyDescent="0.2">
      <c r="B32" s="3" t="s">
        <v>37</v>
      </c>
      <c r="L32" s="1">
        <v>332.745</v>
      </c>
      <c r="M32" s="1">
        <v>355.72800000000001</v>
      </c>
    </row>
    <row r="33" spans="2:13" x14ac:dyDescent="0.2">
      <c r="B33" s="3" t="s">
        <v>38</v>
      </c>
      <c r="L33" s="1">
        <v>130.63300000000001</v>
      </c>
      <c r="M33" s="1">
        <v>140.791</v>
      </c>
    </row>
    <row r="34" spans="2:13" x14ac:dyDescent="0.2">
      <c r="B34" s="3" t="s">
        <v>39</v>
      </c>
      <c r="L34" s="1">
        <v>3477.8009999999999</v>
      </c>
      <c r="M34" s="1">
        <v>3372.5619999999999</v>
      </c>
    </row>
    <row r="35" spans="2:13" x14ac:dyDescent="0.2">
      <c r="B35" s="3" t="s">
        <v>40</v>
      </c>
      <c r="L35" s="1">
        <v>44.88</v>
      </c>
      <c r="M35" s="1">
        <v>42.75</v>
      </c>
    </row>
    <row r="36" spans="2:13" x14ac:dyDescent="0.2">
      <c r="B36" s="3" t="s">
        <v>41</v>
      </c>
      <c r="L36" s="1">
        <v>4117.098</v>
      </c>
      <c r="M36" s="1">
        <v>4060.953</v>
      </c>
    </row>
    <row r="37" spans="2:13" x14ac:dyDescent="0.2">
      <c r="B37" s="3" t="s">
        <v>42</v>
      </c>
      <c r="L37" s="1">
        <v>292.67500000000001</v>
      </c>
      <c r="M37" s="1">
        <v>538.13</v>
      </c>
    </row>
    <row r="38" spans="2:13" x14ac:dyDescent="0.2">
      <c r="B38" s="3" t="s">
        <v>4</v>
      </c>
      <c r="L38" s="1">
        <v>2126.91</v>
      </c>
      <c r="M38" s="1">
        <v>1796.3330000000001</v>
      </c>
    </row>
    <row r="39" spans="2:13" x14ac:dyDescent="0.2">
      <c r="B3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2015-06-05T18:17:20Z</dcterms:created>
  <dcterms:modified xsi:type="dcterms:W3CDTF">2022-08-16T04:40:50Z</dcterms:modified>
</cp:coreProperties>
</file>